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475.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17.xml" ContentType="application/vnd.openxmlformats-officedocument.spreadsheetml.revisionLog+xml"/>
  <Override PartName="/xl/revisions/revisionLog299.xml" ContentType="application/vnd.openxmlformats-officedocument.spreadsheetml.revisionLog+xml"/>
  <Override PartName="/xl/revisions/revisionLog21.xml" ContentType="application/vnd.openxmlformats-officedocument.spreadsheetml.revisionLog+xml"/>
  <Override PartName="/xl/revisions/revisionLog63.xml" ContentType="application/vnd.openxmlformats-officedocument.spreadsheetml.revisionLog+xml"/>
  <Override PartName="/xl/revisions/revisionLog159.xml" ContentType="application/vnd.openxmlformats-officedocument.spreadsheetml.revisionLog+xml"/>
  <Override PartName="/xl/revisions/revisionLog324.xml" ContentType="application/vnd.openxmlformats-officedocument.spreadsheetml.revisionLog+xml"/>
  <Override PartName="/xl/revisions/revisionLog366.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433.xml" ContentType="application/vnd.openxmlformats-officedocument.spreadsheetml.revisionLog+xml"/>
  <Override PartName="/xl/revisions/revisionLog268.xml" ContentType="application/vnd.openxmlformats-officedocument.spreadsheetml.revisionLog+xml"/>
  <Override PartName="/xl/revisions/revisionLog32.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335.xml" ContentType="application/vnd.openxmlformats-officedocument.spreadsheetml.revisionLog+xml"/>
  <Override PartName="/xl/revisions/revisionLog377.xml" ContentType="application/vnd.openxmlformats-officedocument.spreadsheetml.revisionLog+xml"/>
  <Override PartName="/xl/revisions/revisionLog5.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402.xml" ContentType="application/vnd.openxmlformats-officedocument.spreadsheetml.revisionLog+xml"/>
  <Override PartName="/xl/revisions/revisionLog279.xml" ContentType="application/vnd.openxmlformats-officedocument.spreadsheetml.revisionLog+xml"/>
  <Override PartName="/xl/revisions/revisionLog444.xml" ContentType="application/vnd.openxmlformats-officedocument.spreadsheetml.revisionLog+xml"/>
  <Override PartName="/xl/revisions/revisionLog43.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388.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413.xml" ContentType="application/vnd.openxmlformats-officedocument.spreadsheetml.revisionLog+xml"/>
  <Override PartName="/xl/revisions/revisionLog248.xml" ContentType="application/vnd.openxmlformats-officedocument.spreadsheetml.revisionLog+xml"/>
  <Override PartName="/xl/revisions/revisionLog455.xml" ContentType="application/vnd.openxmlformats-officedocument.spreadsheetml.revisionLog+xml"/>
  <Override PartName="/xl/revisions/revisionLog12.xml" ContentType="application/vnd.openxmlformats-officedocument.spreadsheetml.revisionLog+xml"/>
  <Override PartName="/xl/revisions/revisionLog108.xml" ContentType="application/vnd.openxmlformats-officedocument.spreadsheetml.revisionLog+xml"/>
  <Override PartName="/xl/revisions/revisionLog315.xml" ContentType="application/vnd.openxmlformats-officedocument.spreadsheetml.revisionLog+xml"/>
  <Override PartName="/xl/revisions/revisionLog357.xml" ContentType="application/vnd.openxmlformats-officedocument.spreadsheetml.revisionLog+xml"/>
  <Override PartName="/xl/revisions/revisionLog54.xml" ContentType="application/vnd.openxmlformats-officedocument.spreadsheetml.revisionLog+xml"/>
  <Override PartName="/xl/revisions/revisionLog96.xml" ContentType="application/vnd.openxmlformats-officedocument.spreadsheetml.revisionLog+xml"/>
  <Override PartName="/xl/revisions/revisionLog161.xml" ContentType="application/vnd.openxmlformats-officedocument.spreadsheetml.revisionLog+xml"/>
  <Override PartName="/xl/revisions/revisionLog217.xml" ContentType="application/vnd.openxmlformats-officedocument.spreadsheetml.revisionLog+xml"/>
  <Override PartName="/xl/revisions/revisionLog399.xml" ContentType="application/vnd.openxmlformats-officedocument.spreadsheetml.revisionLog+xml"/>
  <Override PartName="/xl/revisions/revisionLog259.xml" ContentType="application/vnd.openxmlformats-officedocument.spreadsheetml.revisionLog+xml"/>
  <Override PartName="/xl/revisions/revisionLog424.xml" ContentType="application/vnd.openxmlformats-officedocument.spreadsheetml.revisionLog+xml"/>
  <Override PartName="/xl/revisions/revisionLog466.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270.xml" ContentType="application/vnd.openxmlformats-officedocument.spreadsheetml.revisionLog+xml"/>
  <Override PartName="/xl/revisions/revisionLog326.xml" ContentType="application/vnd.openxmlformats-officedocument.spreadsheetml.revisionLog+xml"/>
  <Override PartName="/xl/revisions/revisionLog65.xml" ContentType="application/vnd.openxmlformats-officedocument.spreadsheetml.revisionLog+xml"/>
  <Override PartName="/xl/revisions/revisionLog130.xml" ContentType="application/vnd.openxmlformats-officedocument.spreadsheetml.revisionLog+xml"/>
  <Override PartName="/xl/revisions/revisionLog368.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435.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34.xml" ContentType="application/vnd.openxmlformats-officedocument.spreadsheetml.revisionLog+xml"/>
  <Override PartName="/xl/revisions/revisionLog76.xml" ContentType="application/vnd.openxmlformats-officedocument.spreadsheetml.revisionLog+xml"/>
  <Override PartName="/xl/revisions/revisionLog141.xml" ContentType="application/vnd.openxmlformats-officedocument.spreadsheetml.revisionLog+xml"/>
  <Override PartName="/xl/revisions/revisionLog379.xml" ContentType="application/vnd.openxmlformats-officedocument.spreadsheetml.revisionLog+xml"/>
  <Override PartName="/xl/revisions/revisionLog7.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404.xml" ContentType="application/vnd.openxmlformats-officedocument.spreadsheetml.revisionLog+xml"/>
  <Override PartName="/xl/revisions/revisionLog446.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45.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348.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415.xml" ContentType="application/vnd.openxmlformats-officedocument.spreadsheetml.revisionLog+xml"/>
  <Override PartName="/xl/revisions/revisionLog457.xml" ContentType="application/vnd.openxmlformats-officedocument.spreadsheetml.revisionLog+xml"/>
  <Override PartName="/xl/revisions/revisionLog261.xml" ContentType="application/vnd.openxmlformats-officedocument.spreadsheetml.revisionLog+xml"/>
  <Override PartName="/xl/revisions/revisionLog14.xml" ContentType="application/vnd.openxmlformats-officedocument.spreadsheetml.revisionLog+xml"/>
  <Override PartName="/xl/revisions/revisionLog56.xml" ContentType="application/vnd.openxmlformats-officedocument.spreadsheetml.revisionLog+xml"/>
  <Override PartName="/xl/revisions/revisionLog317.xml" ContentType="application/vnd.openxmlformats-officedocument.spreadsheetml.revisionLog+xml"/>
  <Override PartName="/xl/revisions/revisionLog359.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426.xml" ContentType="application/vnd.openxmlformats-officedocument.spreadsheetml.revisionLog+xml"/>
  <Override PartName="/xl/revisions/revisionLog230.xml" ContentType="application/vnd.openxmlformats-officedocument.spreadsheetml.revisionLog+xml"/>
  <Override PartName="/xl/revisions/revisionLog468.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272.xml" ContentType="application/vnd.openxmlformats-officedocument.spreadsheetml.revisionLog+xml"/>
  <Override PartName="/xl/revisions/revisionLog328.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241.xml" ContentType="application/vnd.openxmlformats-officedocument.spreadsheetml.revisionLog+xml"/>
  <Override PartName="/xl/revisions/revisionLog437.xml" ContentType="application/vnd.openxmlformats-officedocument.spreadsheetml.revisionLog+xml"/>
  <Override PartName="/xl/revisions/revisionLog36.xml" ContentType="application/vnd.openxmlformats-officedocument.spreadsheetml.revisionLog+xml"/>
  <Override PartName="/xl/revisions/revisionLog283.xml" ContentType="application/vnd.openxmlformats-officedocument.spreadsheetml.revisionLog+xml"/>
  <Override PartName="/xl/revisions/revisionLog339.xml" ContentType="application/vnd.openxmlformats-officedocument.spreadsheetml.revisionLog+xml"/>
  <Override PartName="/xl/revisions/revisionLog78.xml" ContentType="application/vnd.openxmlformats-officedocument.spreadsheetml.revisionLog+xml"/>
  <Override PartName="/xl/revisions/revisionLog101.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9.xml" ContentType="application/vnd.openxmlformats-officedocument.spreadsheetml.revisionLog+xml"/>
  <Override PartName="/xl/revisions/revisionLog210.xml" ContentType="application/vnd.openxmlformats-officedocument.spreadsheetml.revisionLog+xml"/>
  <Override PartName="/xl/revisions/revisionLog392.xml" ContentType="application/vnd.openxmlformats-officedocument.spreadsheetml.revisionLog+xml"/>
  <Override PartName="/xl/revisions/revisionLog448.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47.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54.xml" ContentType="application/vnd.openxmlformats-officedocument.spreadsheetml.revisionLog+xml"/>
  <Override PartName="/xl/revisions/revisionLog361.xml" ContentType="application/vnd.openxmlformats-officedocument.spreadsheetml.revisionLog+xml"/>
  <Override PartName="/xl/revisions/revisionLog196.xml" ContentType="application/vnd.openxmlformats-officedocument.spreadsheetml.revisionLog+xml"/>
  <Override PartName="/xl/revisions/revisionLog417.xml" ContentType="application/vnd.openxmlformats-officedocument.spreadsheetml.revisionLog+xml"/>
  <Override PartName="/xl/revisions/revisionLog459.xml" ContentType="application/vnd.openxmlformats-officedocument.spreadsheetml.revisionLog+xml"/>
  <Override PartName="/xl/revisions/revisionLog16.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319.xml" ContentType="application/vnd.openxmlformats-officedocument.spreadsheetml.revisionLog+xml"/>
  <Override PartName="/xl/revisions/revisionLog470.xml" ContentType="application/vnd.openxmlformats-officedocument.spreadsheetml.revisionLog+xml"/>
  <Override PartName="/xl/revisions/revisionLog58.xml" ContentType="application/vnd.openxmlformats-officedocument.spreadsheetml.revisionLog+xml"/>
  <Override PartName="/xl/revisions/revisionLog123.xml" ContentType="application/vnd.openxmlformats-officedocument.spreadsheetml.revisionLog+xml"/>
  <Override PartName="/xl/revisions/revisionLog330.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428.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27.xml" ContentType="application/vnd.openxmlformats-officedocument.spreadsheetml.revisionLog+xml"/>
  <Override PartName="/xl/revisions/revisionLog69.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176.xml" ContentType="application/vnd.openxmlformats-officedocument.spreadsheetml.revisionLog+xml"/>
  <Override PartName="/xl/revisions/revisionLog341.xml" ContentType="application/vnd.openxmlformats-officedocument.spreadsheetml.revisionLog+xml"/>
  <Override PartName="/xl/revisions/revisionLog383.xml" ContentType="application/vnd.openxmlformats-officedocument.spreadsheetml.revisionLog+xml"/>
  <Override PartName="/xl/revisions/revisionLog439.xml" ContentType="application/vnd.openxmlformats-officedocument.spreadsheetml.revisionLog+xml"/>
  <Override PartName="/xl/revisions/revisionLog201.xml" ContentType="application/vnd.openxmlformats-officedocument.spreadsheetml.revisionLog+xml"/>
  <Override PartName="/xl/revisions/revisionLog243.xml" ContentType="application/vnd.openxmlformats-officedocument.spreadsheetml.revisionLog+xml"/>
  <Override PartName="/xl/revisions/revisionLog285.xml" ContentType="application/vnd.openxmlformats-officedocument.spreadsheetml.revisionLog+xml"/>
  <Override PartName="/xl/revisions/revisionLog450.xml" ContentType="application/vnd.openxmlformats-officedocument.spreadsheetml.revisionLog+xml"/>
  <Override PartName="/xl/revisions/revisionLog38.xml" ContentType="application/vnd.openxmlformats-officedocument.spreadsheetml.revisionLog+xml"/>
  <Override PartName="/xl/revisions/revisionLog103.xml" ContentType="application/vnd.openxmlformats-officedocument.spreadsheetml.revisionLog+xml"/>
  <Override PartName="/xl/revisions/revisionLog31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87.xml" ContentType="application/vnd.openxmlformats-officedocument.spreadsheetml.revisionLog+xml"/>
  <Override PartName="/xl/revisions/revisionLog352.xml" ContentType="application/vnd.openxmlformats-officedocument.spreadsheetml.revisionLog+xml"/>
  <Override PartName="/xl/revisions/revisionLog394.xml" ContentType="application/vnd.openxmlformats-officedocument.spreadsheetml.revisionLog+xml"/>
  <Override PartName="/xl/revisions/revisionLog408.xml" ContentType="application/vnd.openxmlformats-officedocument.spreadsheetml.revisionLog+xml"/>
  <Override PartName="/xl/revisions/revisionLog212.xml" ContentType="application/vnd.openxmlformats-officedocument.spreadsheetml.revisionLog+xml"/>
  <Override PartName="/xl/revisions/revisionLog254.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296.xml" ContentType="application/vnd.openxmlformats-officedocument.spreadsheetml.revisionLog+xml"/>
  <Override PartName="/xl/revisions/revisionLog461.xml" ContentType="application/vnd.openxmlformats-officedocument.spreadsheetml.revisionLog+xml"/>
  <Override PartName="/xl/revisions/revisionLog60.xml" ContentType="application/vnd.openxmlformats-officedocument.spreadsheetml.revisionLog+xml"/>
  <Override PartName="/xl/revisions/revisionLog156.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63.xml" ContentType="application/vnd.openxmlformats-officedocument.spreadsheetml.revisionLog+xml"/>
  <Override PartName="/xl/revisions/revisionLog419.xml" ContentType="application/vnd.openxmlformats-officedocument.spreadsheetml.revisionLog+xml"/>
  <Override PartName="/xl/revisions/revisionLog223.xml" ContentType="application/vnd.openxmlformats-officedocument.spreadsheetml.revisionLog+xml"/>
  <Override PartName="/xl/revisions/revisionLog430.xml" ContentType="application/vnd.openxmlformats-officedocument.spreadsheetml.revisionLog+xml"/>
  <Override PartName="/xl/revisions/revisionLog18.xml" ContentType="application/vnd.openxmlformats-officedocument.spreadsheetml.revisionLog+xml"/>
  <Override PartName="/xl/revisions/revisionLog265.xml" ContentType="application/vnd.openxmlformats-officedocument.spreadsheetml.revisionLog+xml"/>
  <Override PartName="/xl/revisions/revisionLog472.xml" ContentType="application/vnd.openxmlformats-officedocument.spreadsheetml.revisionLog+xml"/>
  <Override PartName="/xl/revisions/revisionLog125.xml" ContentType="application/vnd.openxmlformats-officedocument.spreadsheetml.revisionLog+xml"/>
  <Override PartName="/xl/revisions/revisionLog167.xml" ContentType="application/vnd.openxmlformats-officedocument.spreadsheetml.revisionLog+xml"/>
  <Override PartName="/xl/revisions/revisionLog332.xml" ContentType="application/vnd.openxmlformats-officedocument.spreadsheetml.revisionLog+xml"/>
  <Override PartName="/xl/revisions/revisionLog374.xml" ContentType="application/vnd.openxmlformats-officedocument.spreadsheetml.revisionLog+xml"/>
  <Override PartName="/xl/revisions/revisionLog71.xml" ContentType="application/vnd.openxmlformats-officedocument.spreadsheetml.revisionLog+xml"/>
  <Override PartName="/xl/revisions/revisionLog234.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76.xml" ContentType="application/vnd.openxmlformats-officedocument.spreadsheetml.revisionLog+xml"/>
  <Override PartName="/xl/revisions/revisionLog441.xml" ContentType="application/vnd.openxmlformats-officedocument.spreadsheetml.revisionLog+xml"/>
  <Override PartName="/xl/revisions/revisionLog40.xml" ContentType="application/vnd.openxmlformats-officedocument.spreadsheetml.revisionLog+xml"/>
  <Override PartName="/xl/revisions/revisionLog136.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43.xml" ContentType="application/vnd.openxmlformats-officedocument.spreadsheetml.revisionLog+xml"/>
  <Override PartName="/xl/revisions/revisionLog82.xml" ContentType="application/vnd.openxmlformats-officedocument.spreadsheetml.revisionLog+xml"/>
  <Override PartName="/xl/revisions/revisionLog203.xml" ContentType="application/vnd.openxmlformats-officedocument.spreadsheetml.revisionLog+xml"/>
  <Override PartName="/xl/revisions/revisionLog385.xml" ContentType="application/vnd.openxmlformats-officedocument.spreadsheetml.revisionLog+xml"/>
  <Override PartName="/xl/revisions/revisionLog245.xml" ContentType="application/vnd.openxmlformats-officedocument.spreadsheetml.revisionLog+xml"/>
  <Override PartName="/xl/revisions/revisionLog287.xml" ContentType="application/vnd.openxmlformats-officedocument.spreadsheetml.revisionLog+xml"/>
  <Override PartName="/xl/revisions/revisionLog410.xml" ContentType="application/vnd.openxmlformats-officedocument.spreadsheetml.revisionLog+xml"/>
  <Override PartName="/xl/revisions/revisionLog452.xml" ContentType="application/vnd.openxmlformats-officedocument.spreadsheetml.revisionLog+xml"/>
  <Override PartName="/xl/revisions/revisionLog30.xml" ContentType="application/vnd.openxmlformats-officedocument.spreadsheetml.revisionLog+xml"/>
  <Override PartName="/xl/revisions/revisionLog105.xml" ContentType="application/vnd.openxmlformats-officedocument.spreadsheetml.revisionLog+xml"/>
  <Override PartName="/xl/revisions/revisionLog126.xml" ContentType="application/vnd.openxmlformats-officedocument.spreadsheetml.revisionLog+xml"/>
  <Override PartName="/xl/revisions/revisionLog147.xml" ContentType="application/vnd.openxmlformats-officedocument.spreadsheetml.revisionLog+xml"/>
  <Override PartName="/xl/revisions/revisionLog168.xml" ContentType="application/vnd.openxmlformats-officedocument.spreadsheetml.revisionLog+xml"/>
  <Override PartName="/xl/revisions/revisionLog312.xml" ContentType="application/vnd.openxmlformats-officedocument.spreadsheetml.revisionLog+xml"/>
  <Override PartName="/xl/revisions/revisionLog333.xml" ContentType="application/vnd.openxmlformats-officedocument.spreadsheetml.revisionLog+xml"/>
  <Override PartName="/xl/revisions/revisionLog354.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75.xml" ContentType="application/vnd.openxmlformats-officedocument.spreadsheetml.revisionLog+xml"/>
  <Override PartName="/xl/revisions/revisionLog396.xml" ContentType="application/vnd.openxmlformats-officedocument.spreadsheetml.revisionLog+xml"/>
  <Override PartName="/xl/revisions/revisionLog3.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277.xml" ContentType="application/vnd.openxmlformats-officedocument.spreadsheetml.revisionLog+xml"/>
  <Override PartName="/xl/revisions/revisionLog298.xml" ContentType="application/vnd.openxmlformats-officedocument.spreadsheetml.revisionLog+xml"/>
  <Override PartName="/xl/revisions/revisionLog400.xml" ContentType="application/vnd.openxmlformats-officedocument.spreadsheetml.revisionLog+xml"/>
  <Override PartName="/xl/revisions/revisionLog421.xml" ContentType="application/vnd.openxmlformats-officedocument.spreadsheetml.revisionLog+xml"/>
  <Override PartName="/xl/revisions/revisionLog442.xml" ContentType="application/vnd.openxmlformats-officedocument.spreadsheetml.revisionLog+xml"/>
  <Override PartName="/xl/revisions/revisionLog463.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4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365.xml" ContentType="application/vnd.openxmlformats-officedocument.spreadsheetml.revisionLog+xml"/>
  <Override PartName="/xl/revisions/revisionLog386.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411.xml" ContentType="application/vnd.openxmlformats-officedocument.spreadsheetml.revisionLog+xml"/>
  <Override PartName="/xl/revisions/revisionLog432.xml" ContentType="application/vnd.openxmlformats-officedocument.spreadsheetml.revisionLog+xml"/>
  <Override PartName="/xl/revisions/revisionLog453.xml" ContentType="application/vnd.openxmlformats-officedocument.spreadsheetml.revisionLog+xml"/>
  <Override PartName="/xl/revisions/revisionLog474.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313.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334.xml" ContentType="application/vnd.openxmlformats-officedocument.spreadsheetml.revisionLog+xml"/>
  <Override PartName="/xl/revisions/revisionLog355.xml" ContentType="application/vnd.openxmlformats-officedocument.spreadsheetml.revisionLog+xml"/>
  <Override PartName="/xl/revisions/revisionLog376.xml" ContentType="application/vnd.openxmlformats-officedocument.spreadsheetml.revisionLog+xml"/>
  <Override PartName="/xl/revisions/revisionLog397.xml" ContentType="application/vnd.openxmlformats-officedocument.spreadsheetml.revisionLog+xml"/>
  <Override PartName="/xl/revisions/revisionLog4.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401.xml" ContentType="application/vnd.openxmlformats-officedocument.spreadsheetml.revisionLog+xml"/>
  <Override PartName="/xl/revisions/revisionLog422.xml" ContentType="application/vnd.openxmlformats-officedocument.spreadsheetml.revisionLog+xml"/>
  <Override PartName="/xl/revisions/revisionLog443.xml" ContentType="application/vnd.openxmlformats-officedocument.spreadsheetml.revisionLog+xml"/>
  <Override PartName="/xl/revisions/revisionLog464.xml" ContentType="application/vnd.openxmlformats-officedocument.spreadsheetml.revisionLog+xml"/>
  <Override PartName="/xl/revisions/revisionLog303.xml" ContentType="application/vnd.openxmlformats-officedocument.spreadsheetml.revisionLog+xml"/>
  <Override PartName="/xl/revisions/revisionLog42.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345.xml" ContentType="application/vnd.openxmlformats-officedocument.spreadsheetml.revisionLog+xml"/>
  <Override PartName="/xl/revisions/revisionLog387.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412.xml" ContentType="application/vnd.openxmlformats-officedocument.spreadsheetml.revisionLog+xml"/>
  <Override PartName="/xl/revisions/revisionLog107.xml" ContentType="application/vnd.openxmlformats-officedocument.spreadsheetml.revisionLog+xml"/>
  <Override PartName="/xl/revisions/revisionLog289.xml" ContentType="application/vnd.openxmlformats-officedocument.spreadsheetml.revisionLog+xml"/>
  <Override PartName="/xl/revisions/revisionLog454.xml" ContentType="application/vnd.openxmlformats-officedocument.spreadsheetml.revisionLog+xml"/>
  <Override PartName="/xl/revisions/revisionLog11.xml" ContentType="application/vnd.openxmlformats-officedocument.spreadsheetml.revisionLog+xml"/>
  <Override PartName="/xl/revisions/revisionLog53.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356.xml" ContentType="application/vnd.openxmlformats-officedocument.spreadsheetml.revisionLog+xml"/>
  <Override PartName="/xl/revisions/revisionLog398.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216.xml" ContentType="application/vnd.openxmlformats-officedocument.spreadsheetml.revisionLog+xml"/>
  <Override PartName="/xl/revisions/revisionLog423.xml" ContentType="application/vnd.openxmlformats-officedocument.spreadsheetml.revisionLog+xml"/>
  <Override PartName="/xl/revisions/revisionLog258.xml" ContentType="application/vnd.openxmlformats-officedocument.spreadsheetml.revisionLog+xml"/>
  <Override PartName="/xl/revisions/revisionLog465.xml" ContentType="application/vnd.openxmlformats-officedocument.spreadsheetml.revisionLog+xml"/>
  <Override PartName="/xl/revisions/revisionLog22.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325.xml" ContentType="application/vnd.openxmlformats-officedocument.spreadsheetml.revisionLog+xml"/>
  <Override PartName="/xl/revisions/revisionLog367.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434.xml" ContentType="application/vnd.openxmlformats-officedocument.spreadsheetml.revisionLog+xml"/>
  <Override PartName="/xl/revisions/revisionLog33.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336.xml" ContentType="application/vnd.openxmlformats-officedocument.spreadsheetml.revisionLog+xml"/>
  <Override PartName="/xl/revisions/revisionLog75.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403.xml" ContentType="application/vnd.openxmlformats-officedocument.spreadsheetml.revisionLog+xml"/>
  <Override PartName="/xl/revisions/revisionLog6.xml" ContentType="application/vnd.openxmlformats-officedocument.spreadsheetml.revisionLog+xml"/>
  <Override PartName="/xl/revisions/revisionLog238.xml" ContentType="application/vnd.openxmlformats-officedocument.spreadsheetml.revisionLog+xml"/>
  <Override PartName="/xl/revisions/revisionLog445.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Override PartName="/xl/revisions/revisionLog44.xml" ContentType="application/vnd.openxmlformats-officedocument.spreadsheetml.revisionLog+xml"/>
  <Override PartName="/xl/revisions/revisionLog86.xml" ContentType="application/vnd.openxmlformats-officedocument.spreadsheetml.revisionLog+xml"/>
  <Override PartName="/xl/revisions/revisionLog151.xml" ContentType="application/vnd.openxmlformats-officedocument.spreadsheetml.revisionLog+xml"/>
  <Override PartName="/xl/revisions/revisionLog389.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414.xml" ContentType="application/vnd.openxmlformats-officedocument.spreadsheetml.revisionLog+xml"/>
  <Override PartName="/xl/revisions/revisionLog456.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316.xml" ContentType="application/vnd.openxmlformats-officedocument.spreadsheetml.revisionLog+xml"/>
  <Override PartName="/xl/revisions/revisionLog55.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358.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425.xml" ContentType="application/vnd.openxmlformats-officedocument.spreadsheetml.revisionLog+xml"/>
  <Override PartName="/xl/revisions/revisionLog467.xml" ContentType="application/vnd.openxmlformats-officedocument.spreadsheetml.revisionLog+xml"/>
  <Override PartName="/xl/revisions/revisionLog271.xml" ContentType="application/vnd.openxmlformats-officedocument.spreadsheetml.revisionLog+xml"/>
  <Override PartName="/xl/revisions/revisionLog24.xml" ContentType="application/vnd.openxmlformats-officedocument.spreadsheetml.revisionLog+xml"/>
  <Override PartName="/xl/revisions/revisionLog66.xml" ContentType="application/vnd.openxmlformats-officedocument.spreadsheetml.revisionLog+xml"/>
  <Override PartName="/xl/revisions/revisionLog131.xml" ContentType="application/vnd.openxmlformats-officedocument.spreadsheetml.revisionLog+xml"/>
  <Override PartName="/xl/revisions/revisionLog327.xml" ContentType="application/vnd.openxmlformats-officedocument.spreadsheetml.revisionLog+xml"/>
  <Override PartName="/xl/revisions/revisionLog369.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436.xml" ContentType="application/vnd.openxmlformats-officedocument.spreadsheetml.revisionLog+xml"/>
  <Override PartName="/xl/revisions/revisionLog240.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282.xml" ContentType="application/vnd.openxmlformats-officedocument.spreadsheetml.revisionLog+xml"/>
  <Override PartName="/xl/revisions/revisionLog338.xml" ContentType="application/vnd.openxmlformats-officedocument.spreadsheetml.revisionLog+xml"/>
  <Override PartName="/xl/revisions/revisionLog8.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391.xml" ContentType="application/vnd.openxmlformats-officedocument.spreadsheetml.revisionLog+xml"/>
  <Override PartName="/xl/revisions/revisionLog405.xml" ContentType="application/vnd.openxmlformats-officedocument.spreadsheetml.revisionLog+xml"/>
  <Override PartName="/xl/revisions/revisionLog447.xml" ContentType="application/vnd.openxmlformats-officedocument.spreadsheetml.revisionLog+xml"/>
  <Override PartName="/xl/revisions/revisionLog251.xml" ContentType="application/vnd.openxmlformats-officedocument.spreadsheetml.revisionLog+xml"/>
  <Override PartName="/xl/revisions/revisionLog46.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349.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360.xml" ContentType="application/vnd.openxmlformats-officedocument.spreadsheetml.revisionLog+xml"/>
  <Override PartName="/xl/revisions/revisionLog416.xml" ContentType="application/vnd.openxmlformats-officedocument.spreadsheetml.revisionLog+xml"/>
  <Override PartName="/xl/revisions/revisionLog220.xml" ContentType="application/vnd.openxmlformats-officedocument.spreadsheetml.revisionLog+xml"/>
  <Override PartName="/xl/revisions/revisionLog458.xml" ContentType="application/vnd.openxmlformats-officedocument.spreadsheetml.revisionLog+xml"/>
  <Override PartName="/xl/revisions/revisionLog15.xml" ContentType="application/vnd.openxmlformats-officedocument.spreadsheetml.revisionLog+xml"/>
  <Override PartName="/xl/revisions/revisionLog57.xml" ContentType="application/vnd.openxmlformats-officedocument.spreadsheetml.revisionLog+xml"/>
  <Override PartName="/xl/revisions/revisionLog262.xml" ContentType="application/vnd.openxmlformats-officedocument.spreadsheetml.revisionLog+xml"/>
  <Override PartName="/xl/revisions/revisionLog318.xml" ContentType="application/vnd.openxmlformats-officedocument.spreadsheetml.revisionLog+xml"/>
  <Override PartName="/xl/revisions/revisionLog99.xml" ContentType="application/vnd.openxmlformats-officedocument.spreadsheetml.revisionLog+xml"/>
  <Override PartName="/xl/revisions/revisionLog122.xml" ContentType="application/vnd.openxmlformats-officedocument.spreadsheetml.revisionLog+xml"/>
  <Override PartName="/xl/revisions/revisionLog164.xml" ContentType="application/vnd.openxmlformats-officedocument.spreadsheetml.revisionLog+xml"/>
  <Override PartName="/xl/revisions/revisionLog371.xml" ContentType="application/vnd.openxmlformats-officedocument.spreadsheetml.revisionLog+xml"/>
  <Override PartName="/xl/revisions/revisionLog427.xml" ContentType="application/vnd.openxmlformats-officedocument.spreadsheetml.revisionLog+xml"/>
  <Override PartName="/xl/revisions/revisionLog469.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329.xml" ContentType="application/vnd.openxmlformats-officedocument.spreadsheetml.revisionLog+xml"/>
  <Override PartName="/xl/revisions/revisionLog68.xml" ContentType="application/vnd.openxmlformats-officedocument.spreadsheetml.revisionLog+xml"/>
  <Override PartName="/xl/revisions/revisionLog133.xml" ContentType="application/vnd.openxmlformats-officedocument.spreadsheetml.revisionLog+xml"/>
  <Override PartName="/xl/revisions/revisionLog175.xml" ContentType="application/vnd.openxmlformats-officedocument.spreadsheetml.revisionLog+xml"/>
  <Override PartName="/xl/revisions/revisionLog340.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Override PartName="/xl/revisions/revisionLog438.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37.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44.xml" ContentType="application/vnd.openxmlformats-officedocument.spreadsheetml.revisionLog+xml"/>
  <Override PartName="/xl/revisions/revisionLog90.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407.xml" ContentType="application/vnd.openxmlformats-officedocument.spreadsheetml.revisionLog+xml"/>
  <Override PartName="/xl/revisions/revisionLog449.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460.xml" ContentType="application/vnd.openxmlformats-officedocument.spreadsheetml.revisionLog+xml"/>
  <Override PartName="/xl/revisions/revisionLog48.xml" ContentType="application/vnd.openxmlformats-officedocument.spreadsheetml.revisionLog+xml"/>
  <Override PartName="/xl/revisions/revisionLog113.xml" ContentType="application/vnd.openxmlformats-officedocument.spreadsheetml.revisionLog+xml"/>
  <Override PartName="/xl/revisions/revisionLog320.xml" ContentType="application/vnd.openxmlformats-officedocument.spreadsheetml.revisionLog+xml"/>
  <Override PartName="/xl/revisions/revisionLog155.xml" ContentType="application/vnd.openxmlformats-officedocument.spreadsheetml.revisionLog+xml"/>
  <Override PartName="/xl/revisions/revisionLog197.xml" ContentType="application/vnd.openxmlformats-officedocument.spreadsheetml.revisionLog+xml"/>
  <Override PartName="/xl/revisions/revisionLog362.xml" ContentType="application/vnd.openxmlformats-officedocument.spreadsheetml.revisionLog+xml"/>
  <Override PartName="/xl/revisions/revisionLog418.xml" ContentType="application/vnd.openxmlformats-officedocument.spreadsheetml.revisionLog+xml"/>
  <Override PartName="/xl/revisions/revisionLog222.xml" ContentType="application/vnd.openxmlformats-officedocument.spreadsheetml.revisionLog+xml"/>
  <Override PartName="/xl/revisions/revisionLog264.xml" ContentType="application/vnd.openxmlformats-officedocument.spreadsheetml.revisionLog+xml"/>
  <Override PartName="/xl/revisions/revisionLog471.xml" ContentType="application/vnd.openxmlformats-officedocument.spreadsheetml.revisionLog+xml"/>
  <Override PartName="/xl/revisions/revisionLog17.xml" ContentType="application/vnd.openxmlformats-officedocument.spreadsheetml.revisionLog+xml"/>
  <Override PartName="/xl/revisions/revisionLog59.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166.xml" ContentType="application/vnd.openxmlformats-officedocument.spreadsheetml.revisionLog+xml"/>
  <Override PartName="/xl/revisions/revisionLog331.xml" ContentType="application/vnd.openxmlformats-officedocument.spreadsheetml.revisionLog+xml"/>
  <Override PartName="/xl/revisions/revisionLog373.xml" ContentType="application/vnd.openxmlformats-officedocument.spreadsheetml.revisionLog+xml"/>
  <Override PartName="/xl/revisions/revisionLog429.xml" ContentType="application/vnd.openxmlformats-officedocument.spreadsheetml.revisionLog+xml"/>
  <Override PartName="/xl/revisions/revisionLog1.xml" ContentType="application/vnd.openxmlformats-officedocument.spreadsheetml.revisionLog+xml"/>
  <Override PartName="/xl/revisions/revisionLog233.xml" ContentType="application/vnd.openxmlformats-officedocument.spreadsheetml.revisionLog+xml"/>
  <Override PartName="/xl/revisions/revisionLog440.xml" ContentType="application/vnd.openxmlformats-officedocument.spreadsheetml.revisionLog+xml"/>
  <Override PartName="/xl/revisions/revisionLog28.xml" ContentType="application/vnd.openxmlformats-officedocument.spreadsheetml.revisionLog+xml"/>
  <Override PartName="/xl/revisions/revisionLog275.xml" ContentType="application/vnd.openxmlformats-officedocument.spreadsheetml.revisionLog+xml"/>
  <Override PartName="/xl/revisions/revisionLog300.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77.xml" ContentType="application/vnd.openxmlformats-officedocument.spreadsheetml.revisionLog+xml"/>
  <Override PartName="/xl/revisions/revisionLog342.xml" ContentType="application/vnd.openxmlformats-officedocument.spreadsheetml.revisionLog+xml"/>
  <Override PartName="/xl/revisions/revisionLog384.xml" ContentType="application/vnd.openxmlformats-officedocument.spreadsheetml.revisionLog+xml"/>
  <Override PartName="/xl/revisions/revisionLog202.xml" ContentType="application/vnd.openxmlformats-officedocument.spreadsheetml.revisionLog+xml"/>
  <Override PartName="/xl/revisions/revisionLog244.xml" ContentType="application/vnd.openxmlformats-officedocument.spreadsheetml.revisionLog+xml"/>
  <Override PartName="/xl/revisions/revisionLog39.xml" ContentType="application/vnd.openxmlformats-officedocument.spreadsheetml.revisionLog+xml"/>
  <Override PartName="/xl/revisions/revisionLog286.xml" ContentType="application/vnd.openxmlformats-officedocument.spreadsheetml.revisionLog+xml"/>
  <Override PartName="/xl/revisions/revisionLog451.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46.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53.xml" ContentType="application/vnd.openxmlformats-officedocument.spreadsheetml.revisionLog+xml"/>
  <Override PartName="/xl/revisions/revisionLog395.xml" ContentType="application/vnd.openxmlformats-officedocument.spreadsheetml.revisionLog+xml"/>
  <Override PartName="/xl/revisions/revisionLog409.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420.xml" ContentType="application/vnd.openxmlformats-officedocument.spreadsheetml.revisionLog+xml"/>
  <Override PartName="/xl/revisions/revisionLog255.xml" ContentType="application/vnd.openxmlformats-officedocument.spreadsheetml.revisionLog+xml"/>
  <Override PartName="/xl/revisions/revisionLog297.xml" ContentType="application/vnd.openxmlformats-officedocument.spreadsheetml.revisionLog+xml"/>
  <Override PartName="/xl/revisions/revisionLog462.xml" ContentType="application/vnd.openxmlformats-officedocument.spreadsheetml.revisionLog+xml"/>
  <Override PartName="/xl/revisions/revisionLog115.xml" ContentType="application/vnd.openxmlformats-officedocument.spreadsheetml.revisionLog+xml"/>
  <Override PartName="/xl/revisions/revisionLog157.xml" ContentType="application/vnd.openxmlformats-officedocument.spreadsheetml.revisionLog+xml"/>
  <Override PartName="/xl/revisions/revisionLog322.xml" ContentType="application/vnd.openxmlformats-officedocument.spreadsheetml.revisionLog+xml"/>
  <Override PartName="/xl/revisions/revisionLog364.xml" ContentType="application/vnd.openxmlformats-officedocument.spreadsheetml.revisionLog+xml"/>
  <Override PartName="/xl/revisions/revisionLog61.xml" ContentType="application/vnd.openxmlformats-officedocument.spreadsheetml.revisionLog+xml"/>
  <Override PartName="/xl/revisions/revisionLog199.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66.xml" ContentType="application/vnd.openxmlformats-officedocument.spreadsheetml.revisionLog+xml"/>
  <Override PartName="/xl/revisions/revisionLog431.xml" ContentType="application/vnd.openxmlformats-officedocument.spreadsheetml.revisionLog+xml"/>
  <Override PartName="/xl/revisions/revisionLog473.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S:\COAPI\NOTAS TÉCNICAS COAPI\2024-2026\PANORAMA\2026\"/>
    </mc:Choice>
  </mc:AlternateContent>
  <bookViews>
    <workbookView xWindow="0" yWindow="0" windowWidth="24000" windowHeight="9600"/>
  </bookViews>
  <sheets>
    <sheet name="PAC" sheetId="1" r:id="rId1"/>
    <sheet name="Planilha11" sheetId="15" r:id="rId2"/>
    <sheet name="Planilha10" sheetId="2" state="hidden" r:id="rId3"/>
    <sheet name="Planilha9" sheetId="3" state="hidden" r:id="rId4"/>
    <sheet name="Planilha8" sheetId="4" state="hidden" r:id="rId5"/>
    <sheet name="Planilha7" sheetId="5" state="hidden" r:id="rId6"/>
    <sheet name="Planilha6" sheetId="6" state="hidden" r:id="rId7"/>
    <sheet name="Planilha1" sheetId="7" state="hidden" r:id="rId8"/>
    <sheet name="Planilha5" sheetId="8" state="hidden" r:id="rId9"/>
    <sheet name="Planilha4" sheetId="9" state="hidden" r:id="rId10"/>
    <sheet name="Planilha3" sheetId="10" state="hidden" r:id="rId11"/>
    <sheet name="Planilha2" sheetId="11" state="hidden" r:id="rId12"/>
    <sheet name="OBSERVAÇÕES" sheetId="12" r:id="rId13"/>
    <sheet name="OUTRAS AÇÕES" sheetId="13" r:id="rId14"/>
    <sheet name="Domínios" sheetId="14" r:id="rId15"/>
  </sheets>
  <definedNames>
    <definedName name="_xlnm._FilterDatabase" localSheetId="13" hidden="1">'OUTRAS AÇÕES'!$A$3:$AZ$22</definedName>
    <definedName name="_xlnm._FilterDatabase" localSheetId="0" hidden="1">PAC!$A$5:$BB$581</definedName>
    <definedName name="_xleta.AND" hidden="1">#NAME?</definedName>
    <definedName name="_xleta.FORECAST" hidden="1">#NAME?</definedName>
    <definedName name="a">#REF!</definedName>
    <definedName name="_xlnm.Print_Area" localSheetId="0">PAC!$B$2:$AC$470</definedName>
    <definedName name="B">#REF!</definedName>
    <definedName name="PAC_ORIGINAL">Domínios!#REF!</definedName>
    <definedName name="PAC_SELEÇÕES">Domínios!$AG$3:$AG$26</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PAC!$A$5:$BB$581</definedName>
    <definedName name="Z_00267332_D857_4AE1_84C6_5E9D62EC706B_.wvu.FilterData" localSheetId="0" hidden="1">PAC!$A$5:$AV$580</definedName>
    <definedName name="Z_003A37D7_B1F7_4F1A_BFCB_CDDC6A67E72F_.wvu.FilterData" localSheetId="0" hidden="1">PAC!$A$5:$BB$581</definedName>
    <definedName name="Z_00FE7268_3853_4055_9A0D_55E866E0FECF_.wvu.FilterData" localSheetId="0" hidden="1">PAC!$A$5:$BB$580</definedName>
    <definedName name="Z_012FB113_A2D7_4FD7_BF4F_F9FE0BAEA78D_.wvu.FilterData" localSheetId="0" hidden="1">PAC!$A$5:$AV$580</definedName>
    <definedName name="Z_018C4E92_546B_4B67_B161_5CCB61530D90_.wvu.FilterData" localSheetId="0" hidden="1">PAC!$A$5:$BO$665</definedName>
    <definedName name="Z_022DDEBE_C886_4A17_A132_EC0C8F1090D7_.wvu.FilterData" localSheetId="0" hidden="1">PAC!$A$5:$AV$580</definedName>
    <definedName name="Z_0233FDBF_FB6D_4D28_A7F0_D332BB00EF41_.wvu.FilterData" localSheetId="0" hidden="1">PAC!$A$5:$AV$580</definedName>
    <definedName name="Z_026FFD8E_9377_404F_89DA_9686325D4308_.wvu.FilterData" localSheetId="0" hidden="1">PAC!$A$5:$BB$580</definedName>
    <definedName name="Z_028B0C79_003A_4706_AF41_3340634A7AF2_.wvu.FilterData" localSheetId="0" hidden="1">PAC!$A$5:$BB$581</definedName>
    <definedName name="Z_02B4712F_6D3C_4AEF_B731_50CE58CA7C31_.wvu.FilterData" localSheetId="0" hidden="1">PAC!$A$5:$BO$665</definedName>
    <definedName name="Z_02EF9793_54D1_47D9_8E08_517B9B444C83_.wvu.FilterData" localSheetId="0" hidden="1">PAC!$A$5:$AZ$580</definedName>
    <definedName name="Z_0348BEB9_4F93_4BDD_8677_0576818368FE_.wvu.FilterData" localSheetId="0" hidden="1">PAC!$A$5:$BB$580</definedName>
    <definedName name="Z_03EE2C8E_39D9_4733_9C8B_88223ADC81AE_.wvu.FilterData" localSheetId="0" hidden="1">PAC!$A$5:$AV$580</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PAC!$A$5:$AV$425</definedName>
    <definedName name="Z_0543FFFD_4FEE_4E09_95CB_06AAA90A04B8_.wvu.FilterData" localSheetId="0" hidden="1">PAC!$A$5:$BB$580</definedName>
    <definedName name="Z_0579975A_1DBD_4C44_A45E_4942F5A6BC47_.wvu.FilterData" localSheetId="0" hidden="1">PAC!$A$5:$AV$429</definedName>
    <definedName name="Z_0584BC7D_4874_4DC3_AC91_5C7939CD1BF2_.wvu.FilterData" localSheetId="0" hidden="1">PAC!$A$5:$BB$581</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PAC!$A$5:$AV$580</definedName>
    <definedName name="Z_06418C4D_6EB2_41FC_98D3_4F42E9DB792E_.wvu.FilterData" localSheetId="0" hidden="1">PAC!$A$5:$BB$581</definedName>
    <definedName name="Z_06750FF2_B355_4A0E_B21F_52187042DE87_.wvu.FilterData" localSheetId="0" hidden="1">PAC!$A$5:$AV$425</definedName>
    <definedName name="Z_06BFA5BD_BCFA_4A08_9E7F_34B852EB98EF_.wvu.FilterData" localSheetId="0" hidden="1">PAC!$A$5:$BO$665</definedName>
    <definedName name="Z_06C7EEAE_2100_4581_8DEA_F546F6A76BE3_.wvu.FilterData" localSheetId="0" hidden="1">PAC!$A$5:$AV$205</definedName>
    <definedName name="Z_06DE6C44_66EF_428E_958C_2693D2B35858_.wvu.FilterData" localSheetId="0" hidden="1">PAC!$A$5:$BB$581</definedName>
    <definedName name="Z_0751AF78_49CC_4FE3_81AF_60ED0742562B_.wvu.FilterData" localSheetId="0" hidden="1">PAC!$A$5:$BO$665</definedName>
    <definedName name="Z_0807F7C9_B415_4B77_AF61_7D94C8B48AAB_.wvu.FilterData" localSheetId="0" hidden="1">PAC!$A$5:$BB$580</definedName>
    <definedName name="Z_083D9386_A209_4E4D_86CD_025B1176CEB5_.wvu.Cols" localSheetId="0" hidden="1">PAC!$D:$D,PAC!$I:$I</definedName>
    <definedName name="Z_083D9386_A209_4E4D_86CD_025B1176CEB5_.wvu.FilterData" localSheetId="13" hidden="1">'OUTRAS AÇÕES'!$A$3:$AZ$22</definedName>
    <definedName name="Z_083D9386_A209_4E4D_86CD_025B1176CEB5_.wvu.FilterData" localSheetId="0" hidden="1">PAC!$A$5:$BB$581</definedName>
    <definedName name="Z_083D9386_A209_4E4D_86CD_025B1176CEB5_.wvu.PrintArea" localSheetId="0" hidden="1">PAC!$A$1:$U$300</definedName>
    <definedName name="Z_083D9386_A209_4E4D_86CD_025B1176CEB5_.wvu.PrintTitles" localSheetId="0" hidden="1">PAC!$2:$5</definedName>
    <definedName name="Z_08827C30_F4AB_4B52_BBB1_0267C953E63C_.wvu.FilterData" localSheetId="0" hidden="1">PAC!$A$5:$AV$580</definedName>
    <definedName name="Z_092D96AE_3B48_4C62_9A31_4E81EAA1A7C3_.wvu.FilterData" localSheetId="0" hidden="1">PAC!$A$5:$BB$580</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PAC!$A$5:$BB$580</definedName>
    <definedName name="Z_0AE17A7D_A726_48E6_BEA6_4B33FBB29E97_.wvu.FilterData" localSheetId="0" hidden="1">PAC!$A$5:$BB$581</definedName>
    <definedName name="Z_0B3B967B_92EA_4912_A6D3_5E6F129465E4_.wvu.FilterData" localSheetId="0" hidden="1">PAC!$A$5:$AZ$580</definedName>
    <definedName name="Z_0B86704D_3F9F_4D27_A95D_0D1EBF363F1C_.wvu.FilterData" localSheetId="0" hidden="1">PAC!$A$5:$AZ$580</definedName>
    <definedName name="Z_0BB001C1_7329_4E62_B8E2_E13B6C83C3C9_.wvu.FilterData" localSheetId="0" hidden="1">PAC!$A$5:$BB$580</definedName>
    <definedName name="Z_0C0BDFE7_5576_40BC_BB31_ACE0FC7A8875_.wvu.FilterData" localSheetId="0" hidden="1">PAC!$A$5:$AV$580</definedName>
    <definedName name="Z_0C5269D4_76D8_4C5F_A740_B983EEEFB9AC_.wvu.FilterData" localSheetId="0" hidden="1">PAC!$A$5:$BB$581</definedName>
    <definedName name="Z_0C57D671_5F0F_4C4E_B137_82EA3CDBBC2D_.wvu.FilterData" localSheetId="0" hidden="1">PAC!$A$5:$BB$580</definedName>
    <definedName name="Z_0C61D18B_F9CA_4511_B38C_A9FA2262EA92_.wvu.FilterData" localSheetId="0" hidden="1">PAC!$A$5:$AV$580</definedName>
    <definedName name="Z_0C6B3872_A010_4327_A811_01115A885FF0_.wvu.FilterData" localSheetId="0" hidden="1">PAC!$A$5:$BB$581</definedName>
    <definedName name="Z_0CB2C2DE_2404_483B_B634_84842725A6C8_.wvu.FilterData" localSheetId="0" hidden="1">PAC!$A$5:$BB$580</definedName>
    <definedName name="Z_0CDC8AF7_4426_47DE_BEB7_8E2CEEE6BDAF_.wvu.FilterData" localSheetId="0" hidden="1">PAC!$A$5:$AZ$580</definedName>
    <definedName name="Z_0CEFFEA0_C776_4F65_BF54_1BBB6932E9C8_.wvu.FilterData" localSheetId="0" hidden="1">PAC!$A$5:$AV$580</definedName>
    <definedName name="Z_0D047CD3_CFDA_4151_8A35_EEAB1103EECA_.wvu.FilterData" localSheetId="0" hidden="1">PAC!$A$5:$AV$580</definedName>
    <definedName name="Z_0D24B3D2_CB02_45AC_83FC_4C0EE9B30C93_.wvu.FilterData" localSheetId="0" hidden="1">PAC!$A$5:$AV$580</definedName>
    <definedName name="Z_0D2EA1EE_FF08_402C_B2D7_34E16C773EDF_.wvu.FilterData" localSheetId="0" hidden="1">PAC!$A$5:$BB$581</definedName>
    <definedName name="Z_0D8A65CA_EF08_4A01_AE76_D867B86F35C8_.wvu.FilterData" localSheetId="0" hidden="1">PAC!$A$5:$BO$665</definedName>
    <definedName name="Z_0E1BCB7B_AFCB_4409_8D9C_2DC061AB2225_.wvu.FilterData" localSheetId="0" hidden="1">PAC!$A$5:$BB$581</definedName>
    <definedName name="Z_0E211340_AD89_4DA2_9D06_4155105F561A_.wvu.FilterData" localSheetId="0" hidden="1">PAC!$A$5:$AV$580</definedName>
    <definedName name="Z_0E5D3A37_91F6_4125_BAE0_D1B4CD6D6B20_.wvu.FilterData" localSheetId="0" hidden="1">PAC!$A$5:$BB$580</definedName>
    <definedName name="Z_0E818AFC_9067_4D0E_A64F_283D10E62A6F_.wvu.FilterData" localSheetId="0" hidden="1">PAC!$A$5:$AV$580</definedName>
    <definedName name="Z_0E9E5435_7F65_4089_92D8_A760ABB18B4F_.wvu.FilterData" localSheetId="0" hidden="1">PAC!$A$5:$AV$425</definedName>
    <definedName name="Z_0EA3E309_6DB5_426D_812A_5123534CD4DB_.wvu.FilterData" localSheetId="0" hidden="1">PAC!$A$5:$BB$581</definedName>
    <definedName name="Z_0EB81911_DAFE_454C_AC58_9C4FF4FC7191_.wvu.FilterData" localSheetId="0" hidden="1">PAC!$A$5:$BB$580</definedName>
    <definedName name="Z_0F4E0615_3F9B_42C6_B1C8_3613EB68D215_.wvu.FilterData" localSheetId="0" hidden="1">PAC!$A$5:$AV$580</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PAC!$A$5:$BB$581</definedName>
    <definedName name="Z_0FAC594D_3BE9_4117_90D6_9E2276EEA1D1_.wvu.FilterData" localSheetId="0" hidden="1">PAC!$A$5:$BO$665</definedName>
    <definedName name="Z_0FB74A6A_4A44_4BA5_9EB0_B86297CD9790_.wvu.FilterData" localSheetId="13" hidden="1">'OUTRAS AÇÕES'!$A$3:$AZ$22</definedName>
    <definedName name="Z_0FB74A6A_4A44_4BA5_9EB0_B86297CD9790_.wvu.FilterData" localSheetId="0" hidden="1">PAC!$A$5:$BB$581</definedName>
    <definedName name="Z_0FB74A6A_4A44_4BA5_9EB0_B86297CD9790_.wvu.PrintArea" localSheetId="0" hidden="1">PAC!$A$5:$AF$487</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PAC!$A$5:$BB$581</definedName>
    <definedName name="Z_101345E0_9409_4D12_ABE5_33853E05054E_.wvu.FilterData" localSheetId="0" hidden="1">PAC!$A$5:$BO$665</definedName>
    <definedName name="Z_102E7417_9B9D_41FF_94D4_7EFAB3DE321E_.wvu.FilterData" localSheetId="0" hidden="1">PAC!$A$5:$AZ$580</definedName>
    <definedName name="Z_1043D237_F57C_49DE_91D0_FF787F92160F_.wvu.FilterData" localSheetId="0" hidden="1">PAC!$A$5:$BB$581</definedName>
    <definedName name="Z_104E6C95_F17E_4F68_BDDD_71C49B886B58_.wvu.FilterData" localSheetId="0" hidden="1">PAC!$A$5:$BB$580</definedName>
    <definedName name="Z_1063B82D_823F_4E22_9BC0_2A29A7856988_.wvu.FilterData" localSheetId="0" hidden="1">PAC!$A$5:$BB$581</definedName>
    <definedName name="Z_1101FCB2_86CA_494D_9E09_3471DDEFE687_.wvu.FilterData" localSheetId="0" hidden="1">PAC!$A$5:$AV$580</definedName>
    <definedName name="Z_116FB59F_3847_4C12_80CD_1C07EE9F0832_.wvu.FilterData" localSheetId="0" hidden="1">PAC!$A$5:$BO$665</definedName>
    <definedName name="Z_117B7F6D_953E_41DF_8621_E2D9CB5CF1FF_.wvu.FilterData" localSheetId="0" hidden="1">PAC!$A$5:$BB$581</definedName>
    <definedName name="Z_118BE86F_FC8D_4154_9B1F_E792D30A8ECD_.wvu.FilterData" localSheetId="0" hidden="1">PAC!$A$5:$BB$581</definedName>
    <definedName name="Z_11BA9D42_56B9_4F55_9A78_F2B7E1E2B87A_.wvu.FilterData" localSheetId="0" hidden="1">PAC!$A$5:$AV$580</definedName>
    <definedName name="Z_11C27F76_3436_4D77_93AC_90DECDEA7C5D_.wvu.FilterData" localSheetId="0" hidden="1">PAC!$A$5:$BO$665</definedName>
    <definedName name="Z_123B4181_9B76_45A7_9004_9D1621305C0A_.wvu.FilterData" localSheetId="0" hidden="1">PAC!$A$5:$AZ$580</definedName>
    <definedName name="Z_124B8C47_7814_4286_BB87_2C54737CB48C_.wvu.FilterData" localSheetId="0" hidden="1">PAC!$A$5:$BB$580</definedName>
    <definedName name="Z_1292BAB7_4660_42C2_9617_91F222D4D56C_.wvu.FilterData" localSheetId="0" hidden="1">PAC!$A$5:$BB$581</definedName>
    <definedName name="Z_129416D2_3637_48C1_A749_90B02AD0693E_.wvu.Cols" localSheetId="0" hidden="1">PAC!$BG:$BG</definedName>
    <definedName name="Z_129416D2_3637_48C1_A749_90B02AD0693E_.wvu.FilterData" localSheetId="13" hidden="1">'OUTRAS AÇÕES'!$A$3:$AZ$22</definedName>
    <definedName name="Z_129416D2_3637_48C1_A749_90B02AD0693E_.wvu.FilterData" localSheetId="0" hidden="1">PAC!$A$5:$BB$581</definedName>
    <definedName name="Z_129416D2_3637_48C1_A749_90B02AD0693E_.wvu.PrintArea" localSheetId="0" hidden="1">PAC!$B$2:$AC$470</definedName>
    <definedName name="Z_129416D2_3637_48C1_A749_90B02AD0693E_.wvu.PrintTitles" localSheetId="0" hidden="1">PAC!$4:$5</definedName>
    <definedName name="Z_130F7395_CC7D_44EB_928D_F50E3848E2A6_.wvu.FilterData" localSheetId="0" hidden="1">PAC!$A$5:$BB$581</definedName>
    <definedName name="Z_132B5F31_D208_4A2D_9478_B746B4D4152D_.wvu.FilterData" localSheetId="0" hidden="1">PAC!$A$5:$AV$580</definedName>
    <definedName name="Z_133DF305_B73A_45A6_BD8A_0631472675C0_.wvu.FilterData" localSheetId="0" hidden="1">PAC!$A$5:$BB$581</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3" hidden="1">'OUTRAS AÇÕES'!$A$3:$AZ$22</definedName>
    <definedName name="Z_13E94A3C_CB3A_4F58_A512_0396BF6DE7DC_.wvu.FilterData" localSheetId="0" hidden="1">PAC!$A$5:$BB$581</definedName>
    <definedName name="Z_13E94A3C_CB3A_4F58_A512_0396BF6DE7DC_.wvu.PrintArea" localSheetId="0" hidden="1">PAC!$A$5:$AF$487</definedName>
    <definedName name="Z_13E94A3C_CB3A_4F58_A512_0396BF6DE7DC_.wvu.PrintTitles" localSheetId="0" hidden="1">PAC!$4:$5</definedName>
    <definedName name="Z_140C73D2_5476_48B0_848F_8503C5BA31E1_.wvu.FilterData" localSheetId="0" hidden="1">PAC!$A$5:$BB$580</definedName>
    <definedName name="Z_1459FEBB_5C15_499A_971F_B31158C64983_.wvu.FilterData" localSheetId="0" hidden="1">PAC!$A$5:$AV$580</definedName>
    <definedName name="Z_1463D0C8_E285_4605_B02E_97601E41883E_.wvu.FilterData" localSheetId="0" hidden="1">PAC!$A$5:$BB$581</definedName>
    <definedName name="Z_14CFBCE3_74FE_40D0_BA3C_0E1103C07B47_.wvu.FilterData" localSheetId="0" hidden="1">PAC!$A$5:$BB$581</definedName>
    <definedName name="Z_151D538F_8FE9_40D5_A5E0_819AD47E44D6_.wvu.FilterData" localSheetId="0" hidden="1">PAC!$A$5:$BB$580</definedName>
    <definedName name="Z_153FBDD9_9345_450A_8C49_CECFC270F4E1_.wvu.FilterData" localSheetId="0" hidden="1">PAC!$A$5:$BB$581</definedName>
    <definedName name="Z_154740AC_F41A_4670_B420_36782C584944_.wvu.FilterData" localSheetId="0" hidden="1">PAC!$A$5:$BB$581</definedName>
    <definedName name="Z_1570BD79_E3E0_4CD1_AAF6_79272AB0EDB5_.wvu.FilterData" localSheetId="0" hidden="1">PAC!$A$5:$BB$581</definedName>
    <definedName name="Z_158CCAF3_3127_4979_911C_6045D6190891_.wvu.FilterData" localSheetId="0" hidden="1">PAC!$A$5:$BO$665</definedName>
    <definedName name="Z_158DC405_2996_4FBC_9037_EB03A285C313_.wvu.FilterData" localSheetId="0" hidden="1">PAC!$A$5:$AV$205</definedName>
    <definedName name="Z_159CD5C3_80A9_4051_A5A1_AA0EAE03ECCF_.wvu.FilterData" localSheetId="0" hidden="1">PAC!$A$5:$BB$581</definedName>
    <definedName name="Z_15D5F0AA_86D7_45C3_9943_58F40A95AD4D_.wvu.FilterData" localSheetId="0" hidden="1">PAC!$A$5:$AV$580</definedName>
    <definedName name="Z_15E93609_C419_49A8_8071_CC2B684C3217_.wvu.FilterData" localSheetId="0" hidden="1">PAC!$A$5:$AV$580</definedName>
    <definedName name="Z_15FD74A3_DE82_44A3_934D_AB9F2192AF2F_.wvu.FilterData" localSheetId="0" hidden="1">PAC!$A$5:$BB$581</definedName>
    <definedName name="Z_1617B8DF_7BC8_46AF_82EC_7A22624795AC_.wvu.FilterData" localSheetId="0" hidden="1">PAC!$A$5:$AV$429</definedName>
    <definedName name="Z_1633D49D_4480_49B4_8917_9A38BC0DDE70_.wvu.FilterData" localSheetId="0" hidden="1">PAC!$A$5:$BB$580</definedName>
    <definedName name="Z_1646C9F6_AA96_49E8_BBAA_412B278B9CA8_.wvu.FilterData" localSheetId="0" hidden="1">PAC!$A$5:$BB$581</definedName>
    <definedName name="Z_16C90D33_BB2E_4913_BB0E_7B1AAB175582_.wvu.FilterData" localSheetId="0" hidden="1">PAC!$FUI5637:$BO$665</definedName>
    <definedName name="Z_1726B802_34E5_41C9_B628_700F6D91EBEA_.wvu.FilterData" localSheetId="0" hidden="1">PAC!$A$5:$BB$580</definedName>
    <definedName name="Z_1772585A_B771_4B2B_8462_786A8DAB936F_.wvu.FilterData" localSheetId="0" hidden="1">PAC!$A$5:$BB$581</definedName>
    <definedName name="Z_17957E87_79C9_41B2_A941_91A86E863A52_.wvu.FilterData" localSheetId="0" hidden="1">PAC!$A$5:$BB$581</definedName>
    <definedName name="Z_17ABC783_04D8_4AF1_AB07_871A4DDB51C2_.wvu.FilterData" localSheetId="0" hidden="1">PAC!$A$5:$BB$581</definedName>
    <definedName name="Z_17B0B04A_34B7_4536_9D3A_8A32538E16CC_.wvu.FilterData" localSheetId="0" hidden="1">PAC!$A$5:$BB$581</definedName>
    <definedName name="Z_18401603_5D29_4C7B_9571_DE594CD13A93_.wvu.FilterData" localSheetId="0" hidden="1">PAC!$A$5:$BB$581</definedName>
    <definedName name="Z_1847CE3E_6087_4998_91B8_7AB519A28B9B_.wvu.FilterData" localSheetId="0" hidden="1">PAC!$A$5:$AV$580</definedName>
    <definedName name="Z_189D3BC9_CAA4_43F6_9000_E7BA2F981753_.wvu.FilterData" localSheetId="0" hidden="1">PAC!$A$5:$BO$665</definedName>
    <definedName name="Z_196ACC3C_6B6C_43A6_B0E7_992652098119_.wvu.FilterData" localSheetId="0" hidden="1">PAC!$A$5:$BB$581</definedName>
    <definedName name="Z_1973D6F1_BF55_4EA0_8783_C0090844FB29_.wvu.FilterData" localSheetId="0" hidden="1">PAC!$A$5:$BB$581</definedName>
    <definedName name="Z_19B86607_F458_4FEE_B2A0_93EF2DA61C01_.wvu.FilterData" localSheetId="0" hidden="1">PAC!$A$5:$BO$665</definedName>
    <definedName name="Z_19BA7D41_3BC1_44A7_86EC_37B2DA1330F9_.wvu.FilterData" localSheetId="0" hidden="1">PAC!$A$5:$AV$580</definedName>
    <definedName name="Z_19DAA0A9_2886_46E0_9956_710136098FD0_.wvu.FilterData" localSheetId="0" hidden="1">PAC!$A$5:$BO$665</definedName>
    <definedName name="Z_19FDC53C_4E4D_4B28_943C_21BF0AE206BF_.wvu.FilterData" localSheetId="0" hidden="1">PAC!$A$5:$AZ$580</definedName>
    <definedName name="Z_1A4A6726_2FED_46F5_8D28_31C7B8C10F07_.wvu.FilterData" localSheetId="0" hidden="1">PAC!$A$5:$BB$580</definedName>
    <definedName name="Z_1A6E12E3_B528_43A3_AE4F_96F00D7E161B_.wvu.FilterData" localSheetId="0" hidden="1">PAC!$A$5:$BO$665</definedName>
    <definedName name="Z_1AAE946C_4052_4AEE_BCE9_A524A632FCF3_.wvu.FilterData" localSheetId="0" hidden="1">PAC!$A$5:$AV$205</definedName>
    <definedName name="Z_1B08A297_E2A1_4152_84FD_497E20F5D860_.wvu.FilterData" localSheetId="0" hidden="1">PAC!$A$5:$BB$581</definedName>
    <definedName name="Z_1C375FDE_6CB8_4209_8AAF_32F786A18922_.wvu.FilterData" localSheetId="0" hidden="1">PAC!$A$5:$BB$581</definedName>
    <definedName name="Z_1C49D8C5_CA80_4545_8B0C_8D9CB31AE3AC_.wvu.FilterData" localSheetId="0" hidden="1">PAC!$A$5:$AV$205</definedName>
    <definedName name="Z_1C5C22DF_2B49_4755_B53E_2C67F0D0C8A5_.wvu.FilterData" localSheetId="0" hidden="1">PAC!$A$5:$BO$665</definedName>
    <definedName name="Z_1C6AABF1_09C8_49DE_8D89_AC39CE806F8D_.wvu.FilterData" localSheetId="0" hidden="1">PAC!$A$5:$BB$581</definedName>
    <definedName name="Z_1CA4B471_30CC_4D78_B595_88AC62DCF40C_.wvu.FilterData" localSheetId="0" hidden="1">PAC!$A$5:$BB$580</definedName>
    <definedName name="Z_1CD856E2_B6B7_4017_A173_9B98E8E11BEF_.wvu.FilterData" localSheetId="0" hidden="1">PAC!$A$5:$BB$581</definedName>
    <definedName name="Z_1CDAB1CB_0BFD_41BC_AB82_835262CB9671_.wvu.FilterData" localSheetId="0" hidden="1">PAC!$A$5:$AZ$580</definedName>
    <definedName name="Z_1D69A01A_CADB_46F0_8526_CEDC09A7615B_.wvu.FilterData" localSheetId="0" hidden="1">PAC!$A$5:$BO$665</definedName>
    <definedName name="Z_1D9C17B6_DC6C_4F65_B3A0_8F0C71CBAD82_.wvu.FilterData" localSheetId="0" hidden="1">PAC!$A$5:$AV$580</definedName>
    <definedName name="Z_1DEACD51_E1F5_4136_8718_FFCBDAAE70F5_.wvu.FilterData" localSheetId="0" hidden="1">PAC!$A$5:$AV$205</definedName>
    <definedName name="Z_1DF53ED1_660E_48D7_873A_F0C6502E13AE_.wvu.FilterData" localSheetId="0" hidden="1">PAC!$A$5:$AV$580</definedName>
    <definedName name="Z_1E82B9D4_E352_4484_87C9_34C1A4EA03FC_.wvu.FilterData" localSheetId="0" hidden="1">PAC!$A$5:$AV$580</definedName>
    <definedName name="Z_1E8F3D88_5B3E_4173_9A27_C68E8FB11546_.wvu.FilterData" localSheetId="0" hidden="1">PAC!$A$5:$AZ$580</definedName>
    <definedName name="Z_1EB6674C_B9FA_45D4_8C0B_64ADD22D6F36_.wvu.FilterData" localSheetId="0" hidden="1">PAC!$A$5:$AV$580</definedName>
    <definedName name="Z_1F5D5C3B_584A_4E1D_921E_CC88F424DC57_.wvu.FilterData" localSheetId="13" hidden="1">'OUTRAS AÇÕES'!$A$3:$AZ$22</definedName>
    <definedName name="Z_1F5D5C3B_584A_4E1D_921E_CC88F424DC57_.wvu.FilterData" localSheetId="0" hidden="1">PAC!$A$5:$BB$581</definedName>
    <definedName name="Z_1F5D5C3B_584A_4E1D_921E_CC88F424DC57_.wvu.PrintArea" localSheetId="0" hidden="1">PAC!$A$2:$AV$205</definedName>
    <definedName name="Z_1F5D5C3B_584A_4E1D_921E_CC88F424DC57_.wvu.PrintTitles" localSheetId="0" hidden="1">PAC!$2:$5</definedName>
    <definedName name="Z_1F88C7A4_7904_4259_A0B8_7555DA23C658_.wvu.FilterData" localSheetId="0" hidden="1">PAC!$A$5:$BB$581</definedName>
    <definedName name="Z_1FCF303D_AD79_4177_B72E_9C59EB88B57E_.wvu.FilterData" localSheetId="0" hidden="1">PAC!$A$5:$BO$665</definedName>
    <definedName name="Z_1FEF2AB3_7ECB_4141_9EE7_EE2BE5C150DB_.wvu.FilterData" localSheetId="0" hidden="1">PAC!$A$5:$AV$580</definedName>
    <definedName name="Z_1FFA5F05_6463_4998_A8B4_24644BD5E1E6_.wvu.FilterData" localSheetId="0" hidden="1">PAC!$A$5:$BO$665</definedName>
    <definedName name="Z_2099D8FD_35B6_4B41_90E4_D6F242BA0837_.wvu.FilterData" localSheetId="0" hidden="1">PAC!$A$5:$AV$580</definedName>
    <definedName name="Z_20B872E1_347D_4A49_B1C1_A44FE9D874DF_.wvu.FilterData" localSheetId="0" hidden="1">PAC!$A$5:$BB$581</definedName>
    <definedName name="Z_20E1F7FF_823D_42BD_AF09_31E7374EAB10_.wvu.FilterData" localSheetId="0" hidden="1">PAC!$A$5:$BO$665</definedName>
    <definedName name="Z_20EC18DE_FAE6_4CB4_82BC_6FABF815E990_.wvu.FilterData" localSheetId="0" hidden="1">PAC!$A$5:$BB$581</definedName>
    <definedName name="Z_21315DA2_BA81_4B1E_BB09_FC44ADC6654F_.wvu.FilterData" localSheetId="0" hidden="1">PAC!$A$5:$AV$205</definedName>
    <definedName name="Z_2154C052_CED1_4DD8_AA13_1E85AC34F269_.wvu.FilterData" localSheetId="0" hidden="1">PAC!$A$5:$AZ$580</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PAC!$A$5:$BB$581</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PAC!$A$5:$AZ$580</definedName>
    <definedName name="Z_22C31938_9CDD_4156_9A19_1E2ED670FD29_.wvu.FilterData" localSheetId="0" hidden="1">PAC!$A$5:$BB$580</definedName>
    <definedName name="Z_22C3EC8C_5645_4D5B_8A8A_BE9D3D0D085D_.wvu.FilterData" localSheetId="0" hidden="1">PAC!$A$5:$BB$581</definedName>
    <definedName name="Z_22FA5CA7_57B3_433A_9C6E_ED474EA33367_.wvu.FilterData" localSheetId="0" hidden="1">PAC!$A$5:$BO$665</definedName>
    <definedName name="Z_237925B1_B30E_477E_888A_81D7AB4FA7E4_.wvu.FilterData" localSheetId="0" hidden="1">PAC!$A$5:$BB$580</definedName>
    <definedName name="Z_237FC9CB_3C98_4C02_946D_05A5619E1E06_.wvu.FilterData" localSheetId="0" hidden="1">PAC!$A$5:$BB$581</definedName>
    <definedName name="Z_2399898A_128E_4BC8_8CA2_824CAADB9F8C_.wvu.FilterData" localSheetId="0" hidden="1">PAC!$A$5:$AV$205</definedName>
    <definedName name="Z_23F2A2E4_1F80_4EA8_BF10_06016CF404C5_.wvu.FilterData" localSheetId="0" hidden="1">PAC!$A$5:$BB$581</definedName>
    <definedName name="Z_241AFE8A_940B_41EF_A094_5DF9E82A1E8B_.wvu.FilterData" localSheetId="0" hidden="1">PAC!$A$5:$BB$581</definedName>
    <definedName name="Z_241C1BCB_2FFC_4B4A_A3D3_3742E8024895_.wvu.FilterData" localSheetId="0" hidden="1">PAC!$A$5:$BB$580</definedName>
    <definedName name="Z_2453ABA3_2291_4032_B3AB_8BCF986256C7_.wvu.FilterData" localSheetId="0" hidden="1">PAC!$A$5:$BB$580</definedName>
    <definedName name="Z_2465FA93_52F4_4E50_B8F3_0231B895E41A_.wvu.FilterData" localSheetId="0" hidden="1">PAC!$A$5:$BO$665</definedName>
    <definedName name="Z_251B6516_231F_4B2C_91AF_6917B5ADAA0D_.wvu.FilterData" localSheetId="0" hidden="1">PAC!$A$5:$AV$580</definedName>
    <definedName name="Z_254A4F3D_682F_4973_85C9_F183A83AF9B5_.wvu.FilterData" localSheetId="0" hidden="1">PAC!$A$5:$BB$580</definedName>
    <definedName name="Z_258032F4_BCDB_4AFD_88F1_FED0FB035908_.wvu.FilterData" localSheetId="0" hidden="1">PAC!$A$5:$BO$665</definedName>
    <definedName name="Z_25872FC8_97A4_4015_A8C5_E14C3717C29C_.wvu.FilterData" localSheetId="0" hidden="1">PAC!$A$5:$AV$429</definedName>
    <definedName name="Z_25C80CEF_EA97_4D68_A050_A1BF12ECF02B_.wvu.FilterData" localSheetId="0" hidden="1">PAC!$A$5:$AV$205</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F9D0EC_552E_42AF_BBBC_DCB180C9C433_.wvu.FilterData" localSheetId="0" hidden="1">PAC!$A$5:$BB$581</definedName>
    <definedName name="Z_270E95A7_3B6C_4D9D_97B0_E7320BA4DFF7_.wvu.FilterData" localSheetId="13" hidden="1">'OUTRAS AÇÕES'!$A$3:$AZ$22</definedName>
    <definedName name="Z_270E95A7_3B6C_4D9D_97B0_E7320BA4DFF7_.wvu.FilterData" localSheetId="0" hidden="1">PAC!$A$5:$BB$581</definedName>
    <definedName name="Z_270E95A7_3B6C_4D9D_97B0_E7320BA4DFF7_.wvu.PrintArea" localSheetId="0" hidden="1">PAC!$E$5:$AF$487</definedName>
    <definedName name="Z_270E95A7_3B6C_4D9D_97B0_E7320BA4DFF7_.wvu.PrintTitles" localSheetId="0" hidden="1">PAC!$4:$5</definedName>
    <definedName name="Z_27517B77_0309_4D4D_B7CF_32A06CB2DA19_.wvu.FilterData" localSheetId="0" hidden="1">PAC!$A$5:$AZ$580</definedName>
    <definedName name="Z_276EA8AE_4FCB_42C8_82C7_3EC3F2C570B9_.wvu.FilterData" localSheetId="0" hidden="1">PAC!$A$5:$BO$665</definedName>
    <definedName name="Z_27707720_EC4C_4498_81D4_BA49D6882EDE_.wvu.FilterData" localSheetId="0" hidden="1">PAC!$A$5:$AV$425</definedName>
    <definedName name="Z_2822E7F6_9F98_48D2_A9FB_9133CB833F23_.wvu.FilterData" localSheetId="0" hidden="1">PAC!$A$5:$BB$580</definedName>
    <definedName name="Z_2823EE9C_283E_4E7D_B845_69B8ADB7AC95_.wvu.FilterData" localSheetId="0" hidden="1">PAC!$A$5:$AV$580</definedName>
    <definedName name="Z_2846A613_3D53_428B_BC51_6D57B577FCCE_.wvu.FilterData" localSheetId="0" hidden="1">PAC!$A$5:$AV$429</definedName>
    <definedName name="Z_28869C0E_5520_41F3_B3C9_EE731442C2D1_.wvu.FilterData" localSheetId="0" hidden="1">PAC!$A$5:$BO$665</definedName>
    <definedName name="Z_28CF62DF_1D9F_40FA_B5CF_BFED8B6E30B0_.wvu.FilterData" localSheetId="0" hidden="1">PAC!$A$5:$BB$581</definedName>
    <definedName name="Z_28EB6BA3_1827_407C_BC12_B8CD3BF131AF_.wvu.FilterData" localSheetId="0" hidden="1">PAC!$A$5:$BO$665</definedName>
    <definedName name="Z_292831B2_2910_49F2_8307_89D69F878842_.wvu.FilterData" localSheetId="0" hidden="1">PAC!$A$5:$AV$580</definedName>
    <definedName name="Z_29480FF6_B331_4A1C_82FA_F33A244887BC_.wvu.FilterData" localSheetId="0" hidden="1">PAC!$A$5:$BB$580</definedName>
    <definedName name="Z_29757601_4854_4127_A9C0_EDBA2EF158C1_.wvu.FilterData" localSheetId="0" hidden="1">PAC!$A$5:$BB$581</definedName>
    <definedName name="Z_2979C417_506F_4944_963B_5F6B230ACB51_.wvu.FilterData" localSheetId="0" hidden="1">PAC!$A$5:$AV$580</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PAC!$A$5:$AZ$580</definedName>
    <definedName name="Z_29EEFDD8_EFFE_4027_872C_9EE9DA97DCE3_.wvu.FilterData" localSheetId="0" hidden="1">PAC!$A$5:$BB$581</definedName>
    <definedName name="Z_2A1C4F15_41E9_4CEC_A1DE_5266A0D671E7_.wvu.FilterData" localSheetId="0" hidden="1">PAC!$A$5:$BO$665</definedName>
    <definedName name="Z_2B0C5703_6F04_42D5_9B88_2B421E802842_.wvu.FilterData" localSheetId="0" hidden="1">PAC!$A$5:$BB$581</definedName>
    <definedName name="Z_2B272C61_B09B_4423_9092_D645388266D7_.wvu.FilterData" localSheetId="0" hidden="1">PAC!$A$5:$AZ$580</definedName>
    <definedName name="Z_2BB71C5B_9523_46D2_9B93_188EA5EC912F_.wvu.FilterData" localSheetId="0" hidden="1">PAC!$A$5:$BB$581</definedName>
    <definedName name="Z_2BC012BD_FFB4_4F9B_844D_0DC4B5755B6E_.wvu.FilterData" localSheetId="0" hidden="1">PAC!$A$5:$BB$581</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PAC!$A$5:$BB$580</definedName>
    <definedName name="Z_2C3FC674_D0CD_4937_BAF0_2149699D40BA_.wvu.FilterData" localSheetId="0" hidden="1">PAC!$A$5:$AV$580</definedName>
    <definedName name="Z_2C45D68A_51A7_4B3C_AD75_1202D92256AB_.wvu.FilterData" localSheetId="0" hidden="1">PAC!$A$5:$BO$665</definedName>
    <definedName name="Z_2C55B93A_F696_46E0_857A_8AB8E39B6389_.wvu.FilterData" localSheetId="0" hidden="1">PAC!$A$5:$AV$429</definedName>
    <definedName name="Z_2C773743_A5DC_4C4B_B692_C4EDCB871481_.wvu.FilterData" localSheetId="0" hidden="1">PAC!$A$5:$BB$580</definedName>
    <definedName name="Z_2C96CAA1_DA7D_476F_ACBE_B6839DAC84FC_.wvu.FilterData" localSheetId="0" hidden="1">PAC!$A$5:$BO$665</definedName>
    <definedName name="Z_2D06BFB7_CF18_462B_B607_D837F39C494C_.wvu.FilterData" localSheetId="0" hidden="1">PAC!$A$5:$BB$581</definedName>
    <definedName name="Z_2D1D3D27_3080_48F4_A419_3E03E4E0429C_.wvu.FilterData" localSheetId="0" hidden="1">PAC!$A$5:$BB$581</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PAC!$A$5:$AV$429</definedName>
    <definedName name="Z_2DD4D82B_614C_41F2_A26B_E5FA91A124FA_.wvu.FilterData" localSheetId="0" hidden="1">PAC!$A$5:$AV$205</definedName>
    <definedName name="Z_2DF0E64D_9F49_47D1_BDE0_7B11EEE9C5EC_.wvu.FilterData" localSheetId="0" hidden="1">PAC!$A$5:$BB$581</definedName>
    <definedName name="Z_2E41E865_C6F4_4984_9EC5_ABC5DAAADD30_.wvu.FilterData" localSheetId="0" hidden="1">PAC!$A$5:$AV$425</definedName>
    <definedName name="Z_2E5DA020_AADE_43E2_A021_A834DC2AA08D_.wvu.FilterData" localSheetId="0" hidden="1">PAC!$A$5:$BO$665</definedName>
    <definedName name="Z_2ECE52BA_80E2_45E7_A3E4_C2E962F9973C_.wvu.FilterData" localSheetId="0" hidden="1">PAC!$A$5:$AV$580</definedName>
    <definedName name="Z_2EE04A73_1EB7_4EC7_912A_87973E19B8D3_.wvu.FilterData" localSheetId="0" hidden="1">PAC!$A$5:$BB$580</definedName>
    <definedName name="Z_2F08E364_6290_4155_BDAF_7F682FC1EA44_.wvu.FilterData" localSheetId="0" hidden="1">PAC!$A$5:$BO$665</definedName>
    <definedName name="Z_2F206468_EFCF_407B_93DB_BAC2E178DB9C_.wvu.FilterData" localSheetId="0" hidden="1">PAC!$A$5:$AV$580</definedName>
    <definedName name="Z_2F3D8D4D_25DB_4CA5_8B50_275101B6EA7B_.wvu.FilterData" localSheetId="0" hidden="1">PAC!$A$5:$AV$429</definedName>
    <definedName name="Z_2FA1492A_B097_4ADD_A354_53C89FA71B05_.wvu.FilterData" localSheetId="0" hidden="1">PAC!$A$5:$BO$665</definedName>
    <definedName name="Z_2FC803F5_5490_4C47_8279_86BC04CC8EA6_.wvu.FilterData" localSheetId="0" hidden="1">PAC!$A$5:$AV$205</definedName>
    <definedName name="Z_301A38C4_1A06_4E95_8096_24B6800ABB67_.wvu.FilterData" localSheetId="0" hidden="1">PAC!$A$5:$AZ$580</definedName>
    <definedName name="Z_3022C89C_43B5_4D4C_BC5A_330723339770_.wvu.FilterData" localSheetId="0" hidden="1">PAC!$A$5:$BB$580</definedName>
    <definedName name="Z_30365740_A703_441C_A36B_E500BD977155_.wvu.FilterData" localSheetId="0" hidden="1">PAC!$A$5:$AV$425</definedName>
    <definedName name="Z_305C82AF_2FE6_46C0_BBDF_AF9DCD300EBF_.wvu.FilterData" localSheetId="0" hidden="1">PAC!$A$5:$BO$665</definedName>
    <definedName name="Z_305CCDC6_811B_4838_BC16_B1EF0D29BCA6_.wvu.FilterData" localSheetId="0" hidden="1">PAC!$A$5:$AV$205</definedName>
    <definedName name="Z_306B837C_5317_47B7_AAF8_ED2ECC20C971_.wvu.FilterData" localSheetId="0" hidden="1">PAC!$A$5:$BO$665</definedName>
    <definedName name="Z_307E558C_C52A_4E00_8903_239B302E1E58_.wvu.FilterData" localSheetId="0" hidden="1">PAC!$A$5:$BB$581</definedName>
    <definedName name="Z_30800ABA_595F_4344_B3DC_09E74BCEC006_.wvu.FilterData" localSheetId="0" hidden="1">PAC!$A$5:$BB$580</definedName>
    <definedName name="Z_30BCF87A_393A_4605_8ED3_31C0D5EDFF64_.wvu.FilterData" localSheetId="0" hidden="1">PAC!$A$5:$BB$580</definedName>
    <definedName name="Z_30C4383E_0A76_4569_8B65_A3BF81D3EC44_.wvu.FilterData" localSheetId="0" hidden="1">PAC!$A$5:$BB$581</definedName>
    <definedName name="Z_30E5A944_2578_43E6_9702_B8D9A7918620_.wvu.FilterData" localSheetId="0" hidden="1">PAC!$A$5:$BO$665</definedName>
    <definedName name="Z_30EA1686_68FE_41B9_8A24_FA5986DC4F16_.wvu.FilterData" localSheetId="0" hidden="1">PAC!$A$5:$AV$429</definedName>
    <definedName name="Z_311E9FE8_1EC3_44DB_9F1A_397A07F4CBBE_.wvu.FilterData" localSheetId="0" hidden="1">PAC!$A$5:$AV$580</definedName>
    <definedName name="Z_31880711_016D_4D58_BF82_3A909C6DAF0F_.wvu.FilterData" localSheetId="0" hidden="1">PAC!$A$5:$BB$581</definedName>
    <definedName name="Z_318EA677_B557_4669_AFFD_78707E4C0D1A_.wvu.FilterData" localSheetId="0" hidden="1">PAC!$A$5:$BO$665</definedName>
    <definedName name="Z_32C51A3E_5E79_448F_A6A2_3E70C6845B1C_.wvu.FilterData" localSheetId="0" hidden="1">PAC!$A$5:$BB$580</definedName>
    <definedName name="Z_3322963B_F42A_40AF_B8ED_5B7D98FBF9D6_.wvu.FilterData" localSheetId="0" hidden="1">PAC!$A$5:$BO$665</definedName>
    <definedName name="Z_3354E66E_6816_41E4_97FF_26205040EB3D_.wvu.FilterData" localSheetId="0" hidden="1">PAC!$A$5:$AV$580</definedName>
    <definedName name="Z_340DF0B9_B3C7_4389_B476_9986801AA04E_.wvu.FilterData" localSheetId="0" hidden="1">PAC!$A$5:$BB$580</definedName>
    <definedName name="Z_340DF607_47CF_4E92_84F5_13A1986165AE_.wvu.FilterData" localSheetId="0" hidden="1">PAC!$A$5:$AV$205</definedName>
    <definedName name="Z_3424C4B8_BF42_477D_95CF_269AC8CF0826_.wvu.FilterData" localSheetId="0" hidden="1">PAC!$A$5:$BO$665</definedName>
    <definedName name="Z_349AE76E_F736_42F8_B026_45ED5BC8ECA9_.wvu.FilterData" localSheetId="0" hidden="1">PAC!$A$5:$AV$580</definedName>
    <definedName name="Z_34CCACCA_660D_4E37_8439_2CED7D3D315C_.wvu.FilterData" localSheetId="0" hidden="1">PAC!$A$5:$BO$665</definedName>
    <definedName name="Z_34EDFE61_695E_4022_893B_3300B1A9D2D3_.wvu.FilterData" localSheetId="0" hidden="1">PAC!$A$5:$AZ$580</definedName>
    <definedName name="Z_34EFDC74_29F1_4629_B382_585B600CBACB_.wvu.FilterData" localSheetId="0" hidden="1">PAC!$A$5:$BO$665</definedName>
    <definedName name="Z_34F9BE04_3CB6_46AE_977C_B97934A89D77_.wvu.FilterData" localSheetId="0" hidden="1">PAC!$A$5:$AZ$580</definedName>
    <definedName name="Z_34FAEA2F_57DF_428D_B7E4_26C88045C11A_.wvu.FilterData" localSheetId="0" hidden="1">PAC!$A$5:$BB$581</definedName>
    <definedName name="Z_356B473C_3F7B_488A_B941_9CE17A5A2171_.wvu.FilterData" localSheetId="0" hidden="1">PAC!$A$5:$BO$665</definedName>
    <definedName name="Z_357E1B4C_7BE2_4ED7_B00D_E5DE7C35A893_.wvu.FilterData" localSheetId="0" hidden="1">PAC!$A$5:$BB$580</definedName>
    <definedName name="Z_3598F714_D163_4083_AF38_4523A83928B7_.wvu.FilterData" localSheetId="0" hidden="1">PAC!$A$5:$AV$429</definedName>
    <definedName name="Z_3599A797_B52D_4753_939E_1D0A29464FA7_.wvu.FilterData" localSheetId="0" hidden="1">PAC!$A$5:$AV$580</definedName>
    <definedName name="Z_35F42F7A_5BA0_46A9_A261_FD6A61DD903D_.wvu.FilterData" localSheetId="0" hidden="1">PAC!$A$5:$AZ$580</definedName>
    <definedName name="Z_35F97F04_A1BA_4530_A9BB_06699F05E736_.wvu.FilterData" localSheetId="0" hidden="1">PAC!$A$5:$BB$580</definedName>
    <definedName name="Z_360EA95D_7723_4CF3_B3D1_A9B7BEDE95D9_.wvu.FilterData" localSheetId="0" hidden="1">PAC!$A$5:$AZ$580</definedName>
    <definedName name="Z_36682764_AAD1_4580_95BA_2A3C26B38313_.wvu.FilterData" localSheetId="0" hidden="1">PAC!$A$5:$AV$580</definedName>
    <definedName name="Z_366DA353_6F3F_44F3_B006_51951FCBC628_.wvu.FilterData" localSheetId="0" hidden="1">PAC!$A$5:$BB$581</definedName>
    <definedName name="Z_36BA7497_1139_4DBC_8AA2_ADBC8A579737_.wvu.FilterData" localSheetId="0" hidden="1">PAC!$A$5:$BO$665</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PAC!$A$5:$BB$580</definedName>
    <definedName name="Z_374D3508_CDCA_4D8F_859B_40CC82676568_.wvu.FilterData" localSheetId="0" hidden="1">PAC!$A$5:$BO$665</definedName>
    <definedName name="Z_37FBCFD0_A5DF_400E_B736_9BD3CE5C628A_.wvu.FilterData" localSheetId="0" hidden="1">PAC!$A$5:$BB$581</definedName>
    <definedName name="Z_384AD98B_A7B3_40E6_9E50_AD20C9D03FE5_.wvu.FilterData" localSheetId="0" hidden="1">PAC!$A$5:$BO$665</definedName>
    <definedName name="Z_384E90C4_62B0_43F2_B7DA_F44D0BF70001_.wvu.FilterData" localSheetId="0" hidden="1">PAC!$A$5:$AZ$580</definedName>
    <definedName name="Z_38AB18E7_9620_41C4_A62A_51D1FB662E37_.wvu.FilterData" localSheetId="0" hidden="1">PAC!$A$5:$BB$581</definedName>
    <definedName name="Z_38E6B208_4834_4AE0_9DD7_467338323C8B_.wvu.FilterData" localSheetId="0" hidden="1">PAC!$A$5:$AV$580</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PAC!$A$5:$AZ$580</definedName>
    <definedName name="Z_3B00C46D_42CC_4638_9A80_C0F6D158A207_.wvu.FilterData" localSheetId="0" hidden="1">PAC!$A$5:$AV$580</definedName>
    <definedName name="Z_3B13EB8F_8DD2_4B9E_8DE1_8D2F683F76C8_.wvu.FilterData" localSheetId="0" hidden="1">PAC!$A$5:$BB$580</definedName>
    <definedName name="Z_3B7B6CD2_AFBD_4DBD_BCA6_ECD786E663F5_.wvu.FilterData" localSheetId="0" hidden="1">PAC!$A$5:$BB$580</definedName>
    <definedName name="Z_3B990B2D_E14E_4EB9_A442_FB418C23FC39_.wvu.FilterData" localSheetId="0" hidden="1">PAC!$A$5:$BB$581</definedName>
    <definedName name="Z_3BDB6E1C_7E48_4507_BED4_5590F6DDB678_.wvu.FilterData" localSheetId="0" hidden="1">PAC!$A$5:$BB$581</definedName>
    <definedName name="Z_3BF64C36_C6D3_46A9_89C5_F13537774413_.wvu.FilterData" localSheetId="0" hidden="1">PAC!$A$5:$AV$205</definedName>
    <definedName name="Z_3CFC0205_E6A2_4753_846B_85FB0446F600_.wvu.FilterData" localSheetId="0" hidden="1">PAC!$A$5:$BB$581</definedName>
    <definedName name="Z_3D026182_8F13_4670_AD67_555A233F4F45_.wvu.FilterData" localSheetId="0" hidden="1">PAC!$A$5:$BB$581</definedName>
    <definedName name="Z_3D74B304_189A_442A_B7F1_902584183DB1_.wvu.FilterData" localSheetId="0" hidden="1">PAC!$A$5:$BO$665</definedName>
    <definedName name="Z_3D7D71A1_FFC3_4791_B091_603B1D4E5F01_.wvu.FilterData" localSheetId="0" hidden="1">PAC!$A$5:$BB$580</definedName>
    <definedName name="Z_3DD32DAC_5D95_46C8_B88F_C9674F5407FF_.wvu.FilterData" localSheetId="0" hidden="1">PAC!$A$5:$BB$580</definedName>
    <definedName name="Z_3E2A66C6_F087_44E9_BAFD_2AC5F084BF1C_.wvu.FilterData" localSheetId="0" hidden="1">PAC!$A$5:$BB$581</definedName>
    <definedName name="Z_3EE61C2E_A8AC_4C1E_91AF_3FB1D63B2796_.wvu.FilterData" localSheetId="0" hidden="1">PAC!$A$5:$BO$665</definedName>
    <definedName name="Z_3F1D818C_8D72_4B98_B61D_FE6456145435_.wvu.FilterData" localSheetId="0" hidden="1">PAC!$A$5:$AV$205</definedName>
    <definedName name="Z_3F211E03_4318_49E2_B8B8_35E68667FB52_.wvu.FilterData" localSheetId="0" hidden="1">PAC!$A$5:$BB$581</definedName>
    <definedName name="Z_3FAC9501_AF83_43C2_B286_B9675A5BD29A_.wvu.FilterData" localSheetId="0" hidden="1">PAC!$A$5:$AV$580</definedName>
    <definedName name="Z_3FCA7592_75F6_42CC_BD34_9DD135156D43_.wvu.FilterData" localSheetId="0" hidden="1">PAC!$A$5:$BO$665</definedName>
    <definedName name="Z_40094052_AE41_44BA_899A_5E53465908C2_.wvu.FilterData" localSheetId="0" hidden="1">PAC!$A$5:$AV$580</definedName>
    <definedName name="Z_403F333E_660B_4389_B6B3_A893EAC2D8C9_.wvu.FilterData" localSheetId="0" hidden="1">PAC!$A$5:$AV$205</definedName>
    <definedName name="Z_40660A51_D260_4AD0_A5AF_B69B6428B3F5_.wvu.FilterData" localSheetId="0" hidden="1">PAC!$A$5:$BB$581</definedName>
    <definedName name="Z_4099BED1_9019_469D_855E_EF58CB42E64F_.wvu.FilterData" localSheetId="0" hidden="1">PAC!$A$5:$BB$580</definedName>
    <definedName name="Z_40AA4E20_C5C0_42EE_90CF_0C2D2B20160E_.wvu.FilterData" localSheetId="0" hidden="1">PAC!$A$5:$BO$665</definedName>
    <definedName name="Z_40CFB7AE_0430_43C1_8770_11B58F1D8384_.wvu.FilterData" localSheetId="0" hidden="1">PAC!$A$5:$BB$581</definedName>
    <definedName name="Z_40F8C621_FEB2_4477_BEFF_3872AB877A42_.wvu.FilterData" localSheetId="0" hidden="1">PAC!$A$5:$AV$429</definedName>
    <definedName name="Z_4126EF62_3231_4D78_A5A2_B9876DAF2901_.wvu.FilterData" localSheetId="0" hidden="1">PAC!$A$5:$BB$581</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PAC!$A$5:$AV$580</definedName>
    <definedName name="Z_41839DCD_40CD_4D55_848F_834438A7A5E5_.wvu.FilterData" localSheetId="0" hidden="1">PAC!$A$5:$AV$580</definedName>
    <definedName name="Z_41B4D75C_9154_4C0A_9462_BF16396C45E3_.wvu.FilterData" localSheetId="0" hidden="1">PAC!$A$5:$AZ$580</definedName>
    <definedName name="Z_41C4900B_1DF3_4A0E_82A0_1D463AEB6415_.wvu.FilterData" localSheetId="0" hidden="1">PAC!$A$5:$AV$205</definedName>
    <definedName name="Z_4206DDEE_9214_44AA_88C2_96B60A34D828_.wvu.FilterData" localSheetId="0" hidden="1">PAC!$A$5:$AZ$580</definedName>
    <definedName name="Z_421FBB61_5861_4919_A52F_6E909B43BC1E_.wvu.FilterData" localSheetId="0" hidden="1">PAC!$A$5:$AV$580</definedName>
    <definedName name="Z_422EA88C_A8AF_4233_9E6A_E9146DB903FC_.wvu.FilterData" localSheetId="0" hidden="1">PAC!$A$5:$BB$581</definedName>
    <definedName name="Z_42E1FF3C_F356_4E66_B0CA_E045C0D66BE3_.wvu.FilterData" localSheetId="0" hidden="1">PAC!$A$5:$AZ$580</definedName>
    <definedName name="Z_4327C61B_D672_4176_8F16_294231392B23_.wvu.FilterData" localSheetId="0" hidden="1">PAC!$A$5:$BO$665</definedName>
    <definedName name="Z_432DAE30_33FD_4CC6_809E_3A73FEC9F883_.wvu.FilterData" localSheetId="0" hidden="1">PAC!$A$5:$BB$581</definedName>
    <definedName name="Z_4380C437_3D63_4B8E_9C47_B3D4F02260BF_.wvu.FilterData" localSheetId="0" hidden="1">PAC!$A$5:$BO$665</definedName>
    <definedName name="Z_43CB15A9_5FEA_4F13_83A7_F4C44330FC9D_.wvu.FilterData" localSheetId="0" hidden="1">PAC!$A$5:$AZ$580</definedName>
    <definedName name="Z_43FE0B39_2D72_418C_817B_A2724F488F38_.wvu.FilterData" localSheetId="0" hidden="1">PAC!$A$5:$AV$205</definedName>
    <definedName name="Z_4449F1D3_4707_466E_B41F_A8C1013A797B_.wvu.FilterData" localSheetId="0" hidden="1">PAC!$A$5:$AV$580</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PAC!$A$5:$AV$580</definedName>
    <definedName name="Z_452D7018_3271_44B3_83AB_8FD5F6CDA107_.wvu.FilterData" localSheetId="0" hidden="1">PAC!$A$5:$BB$580</definedName>
    <definedName name="Z_4533C58F_5BD9_4E86_A01A_C11DF3DD0E5C_.wvu.FilterData" localSheetId="0" hidden="1">PAC!$A$5:$BB$580</definedName>
    <definedName name="Z_45374152_2EFB_4B5D_8314_BFF7E0FCDD2D_.wvu.FilterData" localSheetId="0" hidden="1">PAC!$A$5:$BB$581</definedName>
    <definedName name="Z_457FF51B_25E5_4105_9BBC_2F5B415650DC_.wvu.FilterData" localSheetId="0" hidden="1">PAC!$A$5:$BO$665</definedName>
    <definedName name="Z_45C511D2_91C0_43BC_A9C6_B98FA8B388EB_.wvu.FilterData" localSheetId="0" hidden="1">PAC!$A$5:$BB$581</definedName>
    <definedName name="Z_45D2078A_0F32_4592_9972_52C521C39E0E_.wvu.FilterData" localSheetId="0" hidden="1">PAC!$A$5:$BO$665</definedName>
    <definedName name="Z_469029C4_FD36_4530_A09C_0FE1DB895A50_.wvu.FilterData" localSheetId="0" hidden="1">PAC!$A$5:$AV$580</definedName>
    <definedName name="Z_46BB051B_272B_49C8_A4C3_B4237F6E1B7D_.wvu.FilterData" localSheetId="13" hidden="1">'OUTRAS AÇÕES'!$A$3:$AZ$22</definedName>
    <definedName name="Z_46BB051B_272B_49C8_A4C3_B4237F6E1B7D_.wvu.FilterData" localSheetId="0" hidden="1">PAC!$A$5:$BB$581</definedName>
    <definedName name="Z_46BB051B_272B_49C8_A4C3_B4237F6E1B7D_.wvu.PrintArea" localSheetId="0" hidden="1">PAC!$E$1:$AE$487</definedName>
    <definedName name="Z_46BB051B_272B_49C8_A4C3_B4237F6E1B7D_.wvu.PrintTitles" localSheetId="0" hidden="1">PAC!$1:$5</definedName>
    <definedName name="Z_46BDE5D7_17C4_4C14_8227_F3B015B8B60A_.wvu.FilterData" localSheetId="0" hidden="1">PAC!$A$5:$BB$581</definedName>
    <definedName name="Z_46F4A31A_6E12_48C1_A69F_6252EA9C625A_.wvu.FilterData" localSheetId="0" hidden="1">PAC!$A$5:$BB$581</definedName>
    <definedName name="Z_46F52715_8AB7_48D8_8115_EF4F1ED50C1E_.wvu.FilterData" localSheetId="0" hidden="1">PAC!$A$5:$AV$580</definedName>
    <definedName name="Z_478A83E1_7D0A_4412_81BC_74EA4060B164_.wvu.FilterData" localSheetId="0" hidden="1">PAC!$A$5:$BB$580</definedName>
    <definedName name="Z_47A6FA86_8A8C_4D97_BC3C_0D3EE3391A46_.wvu.FilterData" localSheetId="0" hidden="1">PAC!$A$5:$AV$580</definedName>
    <definedName name="Z_47C20C75_D317_4A70_B5B3_2A049B0D512E_.wvu.FilterData" localSheetId="0" hidden="1">PAC!$A$5:$BO$665</definedName>
    <definedName name="Z_47E70C33_5A03_4C40_80E6_A80E9306FCF1_.wvu.FilterData" localSheetId="0" hidden="1">PAC!$A$5:$AV$580</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PAC!$A$5:$AV$580</definedName>
    <definedName name="Z_493986E5_43FA_46AB_9BF0_5E4DCF434293_.wvu.FilterData" localSheetId="0" hidden="1">PAC!$A$5:$AV$205</definedName>
    <definedName name="Z_49505F03_5D35_4E24_AE13_8BE52DE6AACE_.wvu.FilterData" localSheetId="0" hidden="1">PAC!$A$5:$BB$581</definedName>
    <definedName name="Z_495A3B5A_AD7E_41EB_95B5_D3265EAC6DAE_.wvu.FilterData" localSheetId="0" hidden="1">PAC!$A$5:$AZ$580</definedName>
    <definedName name="Z_4977CD32_F6E8_430C_A825_EB7B758A712A_.wvu.FilterData" localSheetId="0" hidden="1">PAC!$A$5:$BB$580</definedName>
    <definedName name="Z_49785E0B_7255_48E8_82E7_1E30B9D7A805_.wvu.FilterData" localSheetId="0" hidden="1">PAC!$A$5:$BB$581</definedName>
    <definedName name="Z_4A4B0A08_F8D8_4124_8EC4_CE1B9D0C89C4_.wvu.FilterData" localSheetId="0" hidden="1">PAC!$A$5:$BO$665</definedName>
    <definedName name="Z_4A72B4EC_4E9A_489F_A2EF_DF3D82B68BD4_.wvu.FilterData" localSheetId="0" hidden="1">PAC!$A$5:$BB$581</definedName>
    <definedName name="Z_4ABA932A_20BF_44CB_92E9_DAB00BD00F49_.wvu.FilterData" localSheetId="0" hidden="1">PAC!$A$5:$BO$665</definedName>
    <definedName name="Z_4AE750AC_C3A9_4F57_9394_6BA1E193FC3B_.wvu.FilterData" localSheetId="0" hidden="1">PAC!$A$5:$AV$205</definedName>
    <definedName name="Z_4B14409D_516F_4C39_A8E6_574ED8264689_.wvu.FilterData" localSheetId="0" hidden="1">PAC!$A$5:$BB$581</definedName>
    <definedName name="Z_4BBD7B1B_21DC_4D45_8E7D_52D93BF256C7_.wvu.FilterData" localSheetId="0" hidden="1">PAC!$A$5:$BB$581</definedName>
    <definedName name="Z_4C15BAB6_33E9_44B2_9C3F_55CB9966EE5A_.wvu.FilterData" localSheetId="0" hidden="1">PAC!$A$5:$BB$581</definedName>
    <definedName name="Z_4C742748_78D3_417A_A012_AE090EB5CBEA_.wvu.FilterData" localSheetId="0" hidden="1">PAC!$A$5:$AZ$580</definedName>
    <definedName name="Z_4D2516A0_DBB7_4607_AA0E_861B48BBABB4_.wvu.FilterData" localSheetId="0" hidden="1">PAC!$A$5:$AZ$580</definedName>
    <definedName name="Z_4D80B159_5AC2_4A78_BC31_ED965684CA6D_.wvu.FilterData" localSheetId="0" hidden="1">PAC!$A$5:$BB$581</definedName>
    <definedName name="Z_4DE18856_6DB9_4817_B8B2_9DD3B8B1E64F_.wvu.FilterData" localSheetId="0" hidden="1">PAC!$A$5:$BB$581</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PAC!$A$5:$BB$581</definedName>
    <definedName name="Z_4E9FCA01_B8BF_4FDF_8748_B0D4E265E60E_.wvu.FilterData" localSheetId="0" hidden="1">PAC!$A$5:$AZ$580</definedName>
    <definedName name="Z_4EA97B6C_B0D5_4B33_9F4C_B956B76DBC1D_.wvu.FilterData" localSheetId="0" hidden="1">PAC!$A$5:$BO$665</definedName>
    <definedName name="Z_4F8ABC55_F304_460A_AB57_DD4F751FD352_.wvu.FilterData" localSheetId="0" hidden="1">PAC!$A$5:$AV$580</definedName>
    <definedName name="Z_4FABECBD_980F_48FA_ADDC_9964075203D2_.wvu.FilterData" localSheetId="0" hidden="1">PAC!$A$5:$BB$580</definedName>
    <definedName name="Z_50457024_7B23_4F30_97F8_A947CD22265D_.wvu.FilterData" localSheetId="0" hidden="1">PAC!$A$5:$AZ$580</definedName>
    <definedName name="Z_507DF20A_2514_48E4_ABF3_3DCF53B3C563_.wvu.FilterData" localSheetId="0" hidden="1">PAC!$A$5:$BB$581</definedName>
    <definedName name="Z_50B164DC_B2E1_4D9E_B60A_2C272DD3960E_.wvu.FilterData" localSheetId="0" hidden="1">PAC!$A$5:$BB$581</definedName>
    <definedName name="Z_50B3C9F9_0FB7_4019_8DC1_2311E47C1D9B_.wvu.FilterData" localSheetId="0" hidden="1">PAC!$A$5:$BB$581</definedName>
    <definedName name="Z_510A197E_FEF9_4E70_8C92_80008A21F2EA_.wvu.FilterData" localSheetId="0" hidden="1">PAC!$A$5:$BO$665</definedName>
    <definedName name="Z_510DAF0A_4282_4E16_9046_7E0BC14EB03B_.wvu.FilterData" localSheetId="0" hidden="1">PAC!$A$5:$AV$580</definedName>
    <definedName name="Z_5129ED1E_69AF_4AE2_BA2D_A859F2A495F0_.wvu.FilterData" localSheetId="0" hidden="1">PAC!$A$5:$AV$580</definedName>
    <definedName name="Z_512BC657_2E72_49FD_8719_2A1DFA67AA82_.wvu.FilterData" localSheetId="0" hidden="1">PAC!$A$5:$BB$580</definedName>
    <definedName name="Z_517C6964_008E_46CC_98E2_C4B780A19294_.wvu.FilterData" localSheetId="0" hidden="1">PAC!$A$5:$BB$580</definedName>
    <definedName name="Z_51843C34_40BF_4DBB_8F4B_152D9647A449_.wvu.FilterData" localSheetId="0" hidden="1">PAC!$A$5:$BB$581</definedName>
    <definedName name="Z_52847E36_91FC_480E_9552_2FDDF0E94FB7_.wvu.FilterData" localSheetId="0" hidden="1">PAC!$A$5:$BB$581</definedName>
    <definedName name="Z_52A99BF6_6A66_41E7_B294_728F591039B6_.wvu.FilterData" localSheetId="0" hidden="1">PAC!$A$5:$BO$665</definedName>
    <definedName name="Z_52CE78DF_34E6_450B_8F42_E83D9947128A_.wvu.FilterData" localSheetId="0" hidden="1">PAC!$A$5:$BB$581</definedName>
    <definedName name="Z_5344E3D1_D8C3_423D_921F_6F594B3D10CA_.wvu.FilterData" localSheetId="0" hidden="1">PAC!$A$5:$BO$665</definedName>
    <definedName name="Z_53593709_3ECB_4110_AA99_3356960970EA_.wvu.FilterData" localSheetId="0" hidden="1">PAC!$A$5:$BB$581</definedName>
    <definedName name="Z_535F29DD_DAB5_45F1_B721_096B9A19B9FA_.wvu.Cols" localSheetId="0" hidden="1">PAC!$A:$A</definedName>
    <definedName name="Z_535F29DD_DAB5_45F1_B721_096B9A19B9FA_.wvu.FilterData" localSheetId="13" hidden="1">'OUTRAS AÇÕES'!$A$3:$AZ$22</definedName>
    <definedName name="Z_535F29DD_DAB5_45F1_B721_096B9A19B9FA_.wvu.FilterData" localSheetId="0" hidden="1">PAC!$A$5:$BB$580</definedName>
    <definedName name="Z_535F29DD_DAB5_45F1_B721_096B9A19B9FA_.wvu.PrintArea" localSheetId="14" hidden="1">Domínios!$L$2:$L$21</definedName>
    <definedName name="Z_535F29DD_DAB5_45F1_B721_096B9A19B9FA_.wvu.PrintArea" localSheetId="0" hidden="1">PAC!$A$1:$BB$487</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PAC!$A$5:$AZ$580</definedName>
    <definedName name="Z_53CA08D7_9E7D_4AD8_92AE_891CF1221576_.wvu.FilterData" localSheetId="0" hidden="1">PAC!$A$5:$BB$580</definedName>
    <definedName name="Z_5472B3D9_70B4_4EDC_9FB5_AE9C31352A82_.wvu.FilterData" localSheetId="0" hidden="1">PAC!$A$5:$AV$429</definedName>
    <definedName name="Z_5501C989_551C_4B68_94E2_17D13D6A711A_.wvu.FilterData" localSheetId="0" hidden="1">PAC!$A$5:$BB$581</definedName>
    <definedName name="Z_555497B8_15C8_4BDA_B4BE_41C0547778CC_.wvu.FilterData" localSheetId="13" hidden="1">'OUTRAS AÇÕES'!$A$3:$AZ$22</definedName>
    <definedName name="Z_555497B8_15C8_4BDA_B4BE_41C0547778CC_.wvu.FilterData" localSheetId="0" hidden="1">PAC!$A$5:$BB$580</definedName>
    <definedName name="Z_5573ECA7_4175_4AC9_8EF7_69EE1386B581_.wvu.FilterData" localSheetId="0" hidden="1">PAC!$A$5:$AV$580</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PAC!$A$5:$AZ$580</definedName>
    <definedName name="Z_56AC9652_8392_4125_9DFC_C2D43294B0DD_.wvu.FilterData" localSheetId="0" hidden="1">PAC!$A$5:$BB$581</definedName>
    <definedName name="Z_56D2657F_A551_4C76_BFFC_28F330AABD11_.wvu.FilterData" localSheetId="0" hidden="1">PAC!$A$5:$BB$581</definedName>
    <definedName name="Z_56EF9EE2_29D9_4928_BCC4_3A55D38AE013_.wvu.FilterData" localSheetId="0" hidden="1">PAC!$A$5:$BB$581</definedName>
    <definedName name="Z_57197A22_86B6_4045_A03D_6779D5DD6C6C_.wvu.FilterData" localSheetId="0" hidden="1">PAC!$A$5:$AV$580</definedName>
    <definedName name="Z_574EFD40_2C92_48A1_9463_4554B7DC3157_.wvu.FilterData" localSheetId="0" hidden="1">PAC!$A$5:$BO$665</definedName>
    <definedName name="Z_5758D3CB_AF39_4706_822F_08CDC4180400_.wvu.FilterData" localSheetId="0" hidden="1">PAC!$A$5:$BB$580</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PAC!$A$5:$BB$581</definedName>
    <definedName name="Z_5826481C_9FED_4C49_8DA2_AE2F5441B93C_.wvu.FilterData" localSheetId="0" hidden="1">PAC!$A$5:$AV$580</definedName>
    <definedName name="Z_5853C985_95CA_4438_9306_8D960999A22F_.wvu.FilterData" localSheetId="0" hidden="1">PAC!$A$5:$BO$665</definedName>
    <definedName name="Z_5862EF1E_B3DB_4804_8A41_24F2E566C7AE_.wvu.FilterData" localSheetId="0" hidden="1">PAC!$A$5:$BB$581</definedName>
    <definedName name="Z_58CA9DC9_4C2F_4371_9F65_E03EF2714CCE_.wvu.FilterData" localSheetId="0" hidden="1">PAC!$A$5:$BO$665</definedName>
    <definedName name="Z_590FCA76_5C48_4AC9_9CCD_E062D343EDB0_.wvu.FilterData" localSheetId="0" hidden="1">PAC!$A$5:$BB$580</definedName>
    <definedName name="Z_59B07315_6FA0_40D7_84C2_98EEBFD3F474_.wvu.FilterData" localSheetId="0" hidden="1">PAC!$A$5:$AV$425</definedName>
    <definedName name="Z_59B8280C_B8EB_43FE_A588_CA65D825CA9A_.wvu.FilterData" localSheetId="0" hidden="1">PAC!$A$5:$AV$425</definedName>
    <definedName name="Z_59DA1570_120D_491D_802D_051D90FE1927_.wvu.FilterData" localSheetId="0" hidden="1">PAC!$A$5:$AV$429</definedName>
    <definedName name="Z_59DBE3A7_E5D7_4860_A6AB_AC8053B34204_.wvu.FilterData" localSheetId="0" hidden="1">PAC!$A$5:$AV$580</definedName>
    <definedName name="Z_59E6A624_20F2_48BB_B1D4_EAA9B8AC01DA_.wvu.FilterData" localSheetId="0" hidden="1">PAC!$A$5:$BO$665</definedName>
    <definedName name="Z_5A0672BC_7C06_4505_8F8F_05251EA867B0_.wvu.FilterData" localSheetId="0" hidden="1">PAC!$A$5:$BB$581</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PAC!$A$5:$AV$580</definedName>
    <definedName name="Z_5B575E20_676D_4E0D_BC09_05F43939B7C8_.wvu.FilterData" localSheetId="0" hidden="1">PAC!$A$5:$AV$580</definedName>
    <definedName name="Z_5B8386C2_E5B4_47C2_A9B4_18EBAA1EF5A0_.wvu.FilterData" localSheetId="0" hidden="1">PAC!$A$5:$BO$665</definedName>
    <definedName name="Z_5BA8D08E_7B97_468F_A4FB_F343D6822469_.wvu.FilterData" localSheetId="0" hidden="1">PAC!$A$5:$BB$581</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PAC!$A$5:$AV$429</definedName>
    <definedName name="Z_5CAED59C_0B21_4402_B6A7_D2CB074D877F_.wvu.FilterData" localSheetId="0" hidden="1">PAC!$A$5:$AV$205</definedName>
    <definedName name="Z_5D0A1BF7_FC56_4908_9E19_1A88AE0C1E1D_.wvu.FilterData" localSheetId="0" hidden="1">PAC!$A$5:$BB$581</definedName>
    <definedName name="Z_5D5326ED_E6E3_4BBD_8842_BCE1301F0695_.wvu.FilterData" localSheetId="0" hidden="1">PAC!$A$5:$BB$581</definedName>
    <definedName name="Z_5D970EB2_3E0E_46F0_A59C_6F1290239AC6_.wvu.FilterData" localSheetId="0" hidden="1">PAC!$A$5:$AV$580</definedName>
    <definedName name="Z_5DE6D0C6_0C0B_4A07_A2C7_E474AA785914_.wvu.FilterData" localSheetId="0" hidden="1">PAC!$A$5:$BB$581</definedName>
    <definedName name="Z_5E0D7732_8E57_4FA0_9614_8B0A0DE75E92_.wvu.FilterData" localSheetId="0" hidden="1">PAC!$A$5:$BB$581</definedName>
    <definedName name="Z_5E0F7B81_3C89_496A_90E6_100FABF030C7_.wvu.FilterData" localSheetId="0" hidden="1">PAC!$A$5:$BB$581</definedName>
    <definedName name="Z_5E284212_E2E3_4F76_AD21_8CA642F7ED97_.wvu.FilterData" localSheetId="0" hidden="1">PAC!$A$5:$AZ$580</definedName>
    <definedName name="Z_5E2E608C_4250_4FAE_8FA6_5672711B52CF_.wvu.FilterData" localSheetId="0" hidden="1">PAC!$A$5:$BB$580</definedName>
    <definedName name="Z_5E3F0EDA_B1DE_4A2C_ADAB_BABFAB686E4F_.wvu.FilterData" localSheetId="0" hidden="1">PAC!$A$5:$BB$581</definedName>
    <definedName name="Z_5E5BDC7A_2BE4_4C9B_A1F0_E60622B8967A_.wvu.FilterData" localSheetId="0" hidden="1">PAC!$A$5:$AZ$580</definedName>
    <definedName name="Z_5EA53239_590D_452F_8D0B_F15AC7292F29_.wvu.FilterData" localSheetId="0" hidden="1">PAC!$A$5:$AZ$580</definedName>
    <definedName name="Z_5F28F79D_E162_431D_9615_DDCC643D21D9_.wvu.FilterData" localSheetId="0" hidden="1">PAC!$A$5:$BB$581</definedName>
    <definedName name="Z_5F36F595_7837_433C_BAFB_ACC4D05448A9_.wvu.FilterData" localSheetId="0" hidden="1">PAC!$A$5:$BB$581</definedName>
    <definedName name="Z_5F54879C_FB2F_43C1_879F_2806A1EEA5BC_.wvu.FilterData" localSheetId="0" hidden="1">PAC!$A$5:$AV$580</definedName>
    <definedName name="Z_5F62211D_91B0_4BF3_9152_FCD730E9C428_.wvu.FilterData" localSheetId="0" hidden="1">PAC!$A$5:$BO$665</definedName>
    <definedName name="Z_5F676BD5_D2AC_4B18_9867_E866A3A0BE9B_.wvu.FilterData" localSheetId="0" hidden="1">PAC!$A$5:$BB$581</definedName>
    <definedName name="Z_5FCBF23C_8B94_4351_8D1C_D2D4D015035B_.wvu.FilterData" localSheetId="0" hidden="1">PAC!$A$5:$AV$580</definedName>
    <definedName name="Z_6030B71B_01C3_4546_925A_24DADEB91A57_.wvu.FilterData" localSheetId="0" hidden="1">PAC!$A$5:$BO$665</definedName>
    <definedName name="Z_6033FD27_26E4_4DAF_81B7_9FBECAB8330B_.wvu.FilterData" localSheetId="0" hidden="1">PAC!$A$5:$BB$581</definedName>
    <definedName name="Z_603ADB84_44B1_4866_9066_D91B355FA672_.wvu.FilterData" localSheetId="0" hidden="1">PAC!$A$5:$AZ$580</definedName>
    <definedName name="Z_6085B728_B590_482C_9401_61722DEB640A_.wvu.FilterData" localSheetId="0" hidden="1">PAC!$A$5:$AZ$580</definedName>
    <definedName name="Z_60D7DA9B_882C_4CC8_B04B_861C8F8EA7D0_.wvu.FilterData" localSheetId="0" hidden="1">PAC!$A$5:$AV$429</definedName>
    <definedName name="Z_611FE04C_3E55_497E_A224_08174AA391E9_.wvu.FilterData" localSheetId="0" hidden="1">PAC!$A$5:$BO$665</definedName>
    <definedName name="Z_612A2909_0322_4928_9CA7_F392D41D780F_.wvu.FilterData" localSheetId="0" hidden="1">PAC!$A$5:$BB$581</definedName>
    <definedName name="Z_61714F9E_7560_4841_BE99_43385D055D04_.wvu.FilterData" localSheetId="0" hidden="1">PAC!$A$5:$BO$665</definedName>
    <definedName name="Z_61CDAFB4_B459_4BE6_97FD_D9054947CC0F_.wvu.FilterData" localSheetId="0" hidden="1">PAC!$A$5:$BB$581</definedName>
    <definedName name="Z_62001C44_A5FD_4691_918F_7EFAC1EEBAAC_.wvu.FilterData" localSheetId="0" hidden="1">PAC!$A$5:$AV$580</definedName>
    <definedName name="Z_620218AA_1E36_422B_8162_FF4FFD807E1B_.wvu.FilterData" localSheetId="0" hidden="1">PAC!$A$5:$BB$580</definedName>
    <definedName name="Z_620407B7_4274_48F5_BEB1_DC377566EB74_.wvu.FilterData" localSheetId="0" hidden="1">PAC!$A$5:$AZ$580</definedName>
    <definedName name="Z_623DDA8F_018E_4471_82F1_50470D31CA7F_.wvu.FilterData" localSheetId="0" hidden="1">PAC!$A$5:$BO$665</definedName>
    <definedName name="Z_624DCEB0_1F78_401B_9DD1_E162E7E9A6B6_.wvu.FilterData" localSheetId="0" hidden="1">PAC!$A$5:$AV$580</definedName>
    <definedName name="Z_624FEDB2_1A26_44DF_A11D_552756B69B48_.wvu.FilterData" localSheetId="0" hidden="1">PAC!$A$5:$AV$429</definedName>
    <definedName name="Z_6258193B_339B_4D48_9E16_63E0A34F70B2_.wvu.FilterData" localSheetId="0" hidden="1">PAC!$A$5:$BB$580</definedName>
    <definedName name="Z_628C1000_57D9_4078_955F_1A2A9E8555C0_.wvu.FilterData" localSheetId="0" hidden="1">PAC!$A$5:$BB$581</definedName>
    <definedName name="Z_62A2C635_A0BE_486F_8831_2B74CF620D66_.wvu.FilterData" localSheetId="0" hidden="1">PAC!$A$5:$BB$581</definedName>
    <definedName name="Z_62E7084B_E9AB_40E1_BA0F_FB510700F4E6_.wvu.FilterData" localSheetId="0" hidden="1">PAC!$A$5:$BB$581</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PAC!$A$5:$AZ$580</definedName>
    <definedName name="Z_63CCBD57_4C02_474F_A941_E37F5CA7DA80_.wvu.FilterData" localSheetId="0" hidden="1">PAC!$A$5:$AZ$580</definedName>
    <definedName name="Z_649FFB8C_ED36_4D36_89E5_83E466C1E82F_.wvu.FilterData" localSheetId="0" hidden="1">PAC!$A$5:$BB$581</definedName>
    <definedName name="Z_64C86B25_C764_4C40_A33F_0506DB5FE5B1_.wvu.FilterData" localSheetId="0" hidden="1">PAC!$A$5:$BO$665</definedName>
    <definedName name="Z_650C7FD6_1755_4668_8EF1_3B7C3B405ED0_.wvu.FilterData" localSheetId="13" hidden="1">'OUTRAS AÇÕES'!$A$3:$AZ$22</definedName>
    <definedName name="Z_650C7FD6_1755_4668_8EF1_3B7C3B405ED0_.wvu.FilterData" localSheetId="0" hidden="1">PAC!$A$5:$BB$581</definedName>
    <definedName name="Z_650C7FD6_1755_4668_8EF1_3B7C3B405ED0_.wvu.PrintArea" localSheetId="0" hidden="1">PAC!$B$2:$AC$470</definedName>
    <definedName name="Z_650C7FD6_1755_4668_8EF1_3B7C3B405ED0_.wvu.PrintTitles" localSheetId="0" hidden="1">PAC!$4:$5</definedName>
    <definedName name="Z_65233E0D_C9CB_4B54_B6F2_0B3091F2E062_.wvu.FilterData" localSheetId="0" hidden="1">PAC!$A$5:$BB$581</definedName>
    <definedName name="Z_65377995_1350_426F_A2CF_A50A7D4FE262_.wvu.FilterData" localSheetId="0" hidden="1">PAC!$A$5:$AV$580</definedName>
    <definedName name="Z_65B7D7D6_2E84_40C9_B8F2_D19E1097BC17_.wvu.FilterData" localSheetId="0" hidden="1">PAC!$A$5:$AV$580</definedName>
    <definedName name="Z_65E2B7B2_FDC1_4D96_8440_D624B7CEC2A8_.wvu.FilterData" localSheetId="0" hidden="1">PAC!$A$5:$BB$580</definedName>
    <definedName name="Z_6669DDC5_42FC_4353_AFA3_096CA39E7157_.wvu.FilterData" localSheetId="0" hidden="1">PAC!$A$5:$BB$580</definedName>
    <definedName name="Z_66A5AF60_9043_454C_916A_2B6B49392A2A_.wvu.FilterData" localSheetId="0" hidden="1">PAC!$A$5:$BB$581</definedName>
    <definedName name="Z_66B4BA1A_C8C4_4AAA_B02F_3876518F4217_.wvu.FilterData" localSheetId="0" hidden="1">PAC!$A$5:$BB$580</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PAC!$A$5:$AZ$580</definedName>
    <definedName name="Z_6805046A_EF21_4DF5_91AC_45BEAF115311_.wvu.FilterData" localSheetId="0" hidden="1">PAC!$A$5:$AV$425</definedName>
    <definedName name="Z_6809FE45_CF61_4A48_8437_A4697037B84F_.wvu.FilterData" localSheetId="0" hidden="1">PAC!$A$5:$BO$665</definedName>
    <definedName name="Z_6836C4E1_F69B_4E66_B6ED_9DD84D78B231_.wvu.FilterData" localSheetId="0" hidden="1">PAC!$A$5:$BB$581</definedName>
    <definedName name="Z_68479DCB_9C8D_4C8B_AB74_9090A274A2AF_.wvu.FilterData" localSheetId="0" hidden="1">PAC!$A$5:$BB$581</definedName>
    <definedName name="Z_68494A40_F264_42D0_9611_961D827B5995_.wvu.FilterData" localSheetId="0" hidden="1">PAC!$A$5:$BB$581</definedName>
    <definedName name="Z_6899B53B_0A74_4513_864D_B645A3993D54_.wvu.FilterData" localSheetId="0" hidden="1">PAC!$A$5:$BB$581</definedName>
    <definedName name="Z_692C9A15_BA34_4256_B26F_FF136626B65F_.wvu.FilterData" localSheetId="0" hidden="1">PAC!$A$5:$BO$665</definedName>
    <definedName name="Z_69A5BE27_AE48_4C41_B03C_A69365E9F891_.wvu.FilterData" localSheetId="0" hidden="1">PAC!$A$5:$AV$429</definedName>
    <definedName name="Z_69C0652F_2474_4483_8740_849DDBD2AE27_.wvu.FilterData" localSheetId="0" hidden="1">PAC!$A$5:$AV$580</definedName>
    <definedName name="Z_6A040C4E_6C68_4FB2_A5CD_419DF7506202_.wvu.FilterData" localSheetId="0" hidden="1">PAC!$A$5:$BB$580</definedName>
    <definedName name="Z_6A298B8B_B556_49F9_9C5B_86C1E8BBDDAB_.wvu.FilterData" localSheetId="0" hidden="1">PAC!$A$5:$AV$580</definedName>
    <definedName name="Z_6A89A04D_DB04_448E_A5A2_A53A1DFB4C54_.wvu.FilterData" localSheetId="0" hidden="1">PAC!$A$5:$BO$665</definedName>
    <definedName name="Z_6A9181BA_0D60_4E60_86FF_7F1713AB18E8_.wvu.FilterData" localSheetId="0" hidden="1">PAC!$A$5:$BB$580</definedName>
    <definedName name="Z_6B08FE73_E986_49D4_B5ED_F8C456277B67_.wvu.FilterData" localSheetId="0" hidden="1">PAC!$A$5:$BB$580</definedName>
    <definedName name="Z_6B2D70A9_F6A0_4675_A2C8_9560F9D71E53_.wvu.FilterData" localSheetId="0" hidden="1">PAC!$A$5:$BB$580</definedName>
    <definedName name="Z_6B84309C_EDE6_4EF7_AF4B_C802456B5B61_.wvu.FilterData" localSheetId="0" hidden="1">PAC!$A$5:$AZ$580</definedName>
    <definedName name="Z_6BC3A53A_761A_42BC_8B3A_25A26954EE95_.wvu.FilterData" localSheetId="0" hidden="1">PAC!$A$5:$BB$580</definedName>
    <definedName name="Z_6C0EFCA7_2F9F_4955_B8DA_FC69A0194BCE_.wvu.FilterData" localSheetId="0" hidden="1">PAC!$A$5:$BB$580</definedName>
    <definedName name="Z_6C6C1AC2_DFB9_4CBE_9505_103D3D0C7C43_.wvu.FilterData" localSheetId="0" hidden="1">PAC!$A$5:$BO$665</definedName>
    <definedName name="Z_6C8A2C4D_4DC1_4C0B_B419_2686CC6F4F19_.wvu.FilterData" localSheetId="0" hidden="1">PAC!$A$5:$AV$429</definedName>
    <definedName name="Z_6C8FB9A6_1EFB_4B19_959C_C056546A9CC6_.wvu.FilterData" localSheetId="0" hidden="1">PAC!$A$5:$AV$205</definedName>
    <definedName name="Z_6CBADB44_6CEA_447F_B9B3_3F538C995614_.wvu.FilterData" localSheetId="0" hidden="1">PAC!$A$5:$BO$665</definedName>
    <definedName name="Z_6CBADB44_6CEA_447F_B9B3_3F538C995614_.wvu.PrintArea" localSheetId="14" hidden="1">Domínios!$B$2:$N$40</definedName>
    <definedName name="Z_6CBADB44_6CEA_447F_B9B3_3F538C995614_.wvu.PrintArea" localSheetId="0" hidden="1">PAC!$A$2:$AV$205</definedName>
    <definedName name="Z_6CBADB44_6CEA_447F_B9B3_3F538C995614_.wvu.PrintTitles" localSheetId="0" hidden="1">PAC!$2:$5</definedName>
    <definedName name="Z_6D345E24_F54F_4031_8CB4_D3CC7A32A208_.wvu.FilterData" localSheetId="0" hidden="1">PAC!$A$5:$BB$580</definedName>
    <definedName name="Z_6DD49797_BDF4_4175_BD12_DCDCB8B041AD_.wvu.FilterData" localSheetId="0" hidden="1">PAC!$A$5:$BB$581</definedName>
    <definedName name="Z_6DDBCE9C_B5E5_41E7_B44E_6BB4B09700E0_.wvu.FilterData" localSheetId="0" hidden="1">PAC!$A$5:$AZ$580</definedName>
    <definedName name="Z_6DFC0C77_CB95_4E88_A471_D51F24EF50EE_.wvu.FilterData" localSheetId="0" hidden="1">PAC!$A$5:$BB$580</definedName>
    <definedName name="Z_6DFD8EC6_AC7F_4047_A880_B18E99AABA45_.wvu.FilterData" localSheetId="0" hidden="1">PAC!$A$5:$AZ$580</definedName>
    <definedName name="Z_6E0C01B4_5A15_45FF_B4FC_E33A94C47DD9_.wvu.FilterData" localSheetId="0" hidden="1">PAC!$A$5:$AV$205</definedName>
    <definedName name="Z_6E275DD1_F218_46D0_853E_6B589CD6927B_.wvu.FilterData" localSheetId="0" hidden="1">PAC!$A$5:$BB$581</definedName>
    <definedName name="Z_6E328B2C_3182_4F70_B71C_10434255B04B_.wvu.FilterData" localSheetId="0" hidden="1">PAC!$A$5:$BB$580</definedName>
    <definedName name="Z_6EDF7F8A_48E5_48B8_BE71_FC9D93123EA8_.wvu.FilterData" localSheetId="0" hidden="1">PAC!$A$5:$BB$581</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PAC!$A$5:$BB$580</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PAC!$A$5:$AV$580</definedName>
    <definedName name="Z_6FD66D4A_E063_40E7_A34F_60301B6D7952_.wvu.FilterData" localSheetId="0" hidden="1">PAC!$A$5:$BO$665</definedName>
    <definedName name="Z_70404252_C3C6_476B_8D09_E859664E7AE6_.wvu.FilterData" localSheetId="0" hidden="1">PAC!$A$5:$BB$581</definedName>
    <definedName name="Z_70411623_9740_44F9_B650_6721E099E40E_.wvu.FilterData" localSheetId="0" hidden="1">PAC!$A$5:$BB$580</definedName>
    <definedName name="Z_706784A7_9525_4EB9_A941_FF5F3E77E09E_.wvu.FilterData" localSheetId="0" hidden="1">PAC!$A$5:$AZ$580</definedName>
    <definedName name="Z_70A907C5_55C8_4DA2_A491_047B40F71DF8_.wvu.FilterData" localSheetId="0" hidden="1">PAC!$A$5:$AV$429</definedName>
    <definedName name="Z_710ED0AD_2E9F_4C69_8D35_603CD1C511BE_.wvu.FilterData" localSheetId="0" hidden="1">PAC!$A$5:$AV$205</definedName>
    <definedName name="Z_72158BE9_CB6B_4B7E_B83A_15E561BBC9C3_.wvu.FilterData" localSheetId="0" hidden="1">PAC!$A$5:$AV$580</definedName>
    <definedName name="Z_722C319C_9B42_4101_A2AA_C2C4F2214AAC_.wvu.FilterData" localSheetId="0" hidden="1">PAC!$A$5:$BO$665</definedName>
    <definedName name="Z_724FD624_4FA5_4872_BF70_904F4A67D929_.wvu.FilterData" localSheetId="0" hidden="1">PAC!$A$5:$AZ$580</definedName>
    <definedName name="Z_72868015_0B64_4CE9_824F_7A48934C517D_.wvu.FilterData" localSheetId="0" hidden="1">PAC!$A$5:$BO$665</definedName>
    <definedName name="Z_72BA40F3_DBAF_4666_BE80_C046B48BACF7_.wvu.FilterData" localSheetId="0" hidden="1">PAC!$A$5:$AV$580</definedName>
    <definedName name="Z_72FB0021_A0C7_497D_8323_9E7CCB8DA960_.wvu.FilterData" localSheetId="0" hidden="1">PAC!$A$5:$AZ$580</definedName>
    <definedName name="Z_7365C3B2_AA37_4300_94B3_D16812684E83_.wvu.FilterData" localSheetId="0" hidden="1">PAC!$A$5:$AV$205</definedName>
    <definedName name="Z_73DE3E3E_4635_4CEE_9706_B03ADEA9AB39_.wvu.FilterData" localSheetId="0" hidden="1">PAC!$A$5:$AZ$580</definedName>
    <definedName name="Z_74300BCE_D53A_4E0A_B882_63B4893E6A0D_.wvu.FilterData" localSheetId="0" hidden="1">PAC!$A$5:$BB$580</definedName>
    <definedName name="Z_747904CB_F255_4BBC_8D8E_D2BD0B3A5D23_.wvu.FilterData" localSheetId="0" hidden="1">PAC!$A$5:$BB$581</definedName>
    <definedName name="Z_74A0EE73_C6EC_464F_B145_A566D4046E9E_.wvu.FilterData" localSheetId="0" hidden="1">PAC!$A$5:$BB$581</definedName>
    <definedName name="Z_750CA14B_760D_449E_8439_AA7DA4138A76_.wvu.FilterData" localSheetId="0" hidden="1">PAC!$A$5:$AZ$580</definedName>
    <definedName name="Z_751220D0_A75E_4E9D_A099_11C5265B7723_.wvu.FilterData" localSheetId="0" hidden="1">PAC!$A$5:$BB$580</definedName>
    <definedName name="Z_75566516_61E1_4B3C_9450_92FDF0291736_.wvu.FilterData" localSheetId="0" hidden="1">PAC!$A$5:$AZ$580</definedName>
    <definedName name="Z_75797F20_9115_41AD_8F59_F7CF250B509F_.wvu.FilterData" localSheetId="0" hidden="1">PAC!$A$5:$AV$580</definedName>
    <definedName name="Z_75E23F37_652B_4808_8481_A825765A1C1A_.wvu.FilterData" localSheetId="0" hidden="1">PAC!$A$5:$BB$581</definedName>
    <definedName name="Z_75F8A7DC_5253_4F0E_BE6C_0545281B9C23_.wvu.FilterData" localSheetId="0" hidden="1">PAC!$A$5:$AZ$580</definedName>
    <definedName name="Z_75FE1498_6F52_4319_B625_50644FB5B233_.wvu.FilterData" localSheetId="0" hidden="1">PAC!$A$5:$BO$665</definedName>
    <definedName name="Z_763F1D07_9886_4FA2_B904_C1D6A57B335E_.wvu.FilterData" localSheetId="0" hidden="1">PAC!$A$5:$BB$580</definedName>
    <definedName name="Z_76B0FE62_73B2_4F9D_BE9C_4F49D7F506A0_.wvu.FilterData" localSheetId="0" hidden="1">PAC!$A$5:$BB$581</definedName>
    <definedName name="Z_76D6D523_3A20_4FC6_B305_B0C40BA9EF5B_.wvu.FilterData" localSheetId="13" hidden="1">'OUTRAS AÇÕES'!$A$3:$AZ$22</definedName>
    <definedName name="Z_76D6D523_3A20_4FC6_B305_B0C40BA9EF5B_.wvu.FilterData" localSheetId="0" hidden="1">PAC!$A$5:$BB$581</definedName>
    <definedName name="Z_76D6D523_3A20_4FC6_B305_B0C40BA9EF5B_.wvu.PrintArea" localSheetId="0" hidden="1">PAC!$A$5:$AF$487</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PAC!$A$5:$AZ$580</definedName>
    <definedName name="Z_7766FA4F_2014_4905_A5A6_7524F408EE83_.wvu.FilterData" localSheetId="0" hidden="1">PAC!$A$5:$AV$205</definedName>
    <definedName name="Z_77C02D37_0826_4175_A751_4360B3EBEC4F_.wvu.FilterData" localSheetId="0" hidden="1">PAC!$A$5:$BB$581</definedName>
    <definedName name="Z_77F5915A_6707_4E10_BA04_7E8C6B2B15C1_.wvu.FilterData" localSheetId="0" hidden="1">PAC!$A$5:$AV$580</definedName>
    <definedName name="Z_7875DB45_110A_45AA_B50E_AD19E09884E6_.wvu.FilterData" localSheetId="0" hidden="1">PAC!$A$5:$BO$665</definedName>
    <definedName name="Z_7895E148_4391_4C80_83D7_0FC6D2F05AA0_.wvu.FilterData" localSheetId="0" hidden="1">PAC!$A$5:$BB$581</definedName>
    <definedName name="Z_78AB1F1B_629F_48BB_BC04_70CAEAC44402_.wvu.FilterData" localSheetId="0" hidden="1">PAC!$A$5:$BO$665</definedName>
    <definedName name="Z_78CD5D8F_0C03_46A9_9287_E8DBC0C3A548_.wvu.FilterData" localSheetId="0" hidden="1">PAC!$A$5:$BB$580</definedName>
    <definedName name="Z_79275D93_F786_480E_88DF_05F24286892F_.wvu.FilterData" localSheetId="0" hidden="1">PAC!$A$5:$AZ$580</definedName>
    <definedName name="Z_792F79D6_CC1D_402C_8009_ADF1F427C5CF_.wvu.FilterData" localSheetId="0" hidden="1">PAC!$A$5:$BB$581</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PAC!$A$5:$BB$581</definedName>
    <definedName name="Z_79E33BF1_82AF_46D7_BEFA_2F52D217A595_.wvu.FilterData" localSheetId="0" hidden="1">PAC!$A$5:$BO$665</definedName>
    <definedName name="Z_7A05321A_778C_4EE6_AB66_79D76BBC6A3B_.wvu.FilterData" localSheetId="0" hidden="1">PAC!$A$5:$AV$205</definedName>
    <definedName name="Z_7A21551F_D8B4_43E7_A925_4BC48CB14774_.wvu.FilterData" localSheetId="0" hidden="1">PAC!$A$5:$AZ$580</definedName>
    <definedName name="Z_7A343CDE_C718_4DEA_A7FB_15754FC325D7_.wvu.FilterData" localSheetId="0" hidden="1">PAC!$A$5:$BB$581</definedName>
    <definedName name="Z_7A9BDFEA_E828_4489_BF15_9C9052770488_.wvu.FilterData" localSheetId="0" hidden="1">PAC!$A$5:$BO$665</definedName>
    <definedName name="Z_7AFDDB8A_2FDD_42D5_B7B1_2F3462D33136_.wvu.FilterData" localSheetId="0" hidden="1">PAC!$A$5:$BB$580</definedName>
    <definedName name="Z_7B2F8228_1EAD_4BB9_A443_7BC7C3F253CC_.wvu.FilterData" localSheetId="0" hidden="1">PAC!$A$5:$AV$580</definedName>
    <definedName name="Z_7B6DE098_6283_4500_AA60_079C43901BA4_.wvu.FilterData" localSheetId="0" hidden="1">PAC!$A$5:$BO$665</definedName>
    <definedName name="Z_7BB83DD0_013A_44AB_9001_4CAC94C722BB_.wvu.FilterData" localSheetId="0" hidden="1">PAC!$A$5:$BB$581</definedName>
    <definedName name="Z_7C04649B_FC4C_4F82_AF6C_8B05B4D0E874_.wvu.FilterData" localSheetId="0" hidden="1">PAC!$A$5:$BB$581</definedName>
    <definedName name="Z_7C0DFF4A_ECB5_431F_BD0B_792F16A4A4DF_.wvu.FilterData" localSheetId="0" hidden="1">PAC!$A$5:$BO$665</definedName>
    <definedName name="Z_7C34F4CF_893D_43C4_941E_4159A373302F_.wvu.FilterData" localSheetId="0" hidden="1">PAC!$A$5:$AZ$580</definedName>
    <definedName name="Z_7D5FE3FF_95B9_4D4E_877D_F0AE2C1DBF51_.wvu.FilterData" localSheetId="0" hidden="1">PAC!$A$5:$AV$580</definedName>
    <definedName name="Z_7DA57B9F_A7C9_49AC_AF4B_A854F24A3F20_.wvu.FilterData" localSheetId="0" hidden="1">PAC!$A$5:$AV$580</definedName>
    <definedName name="Z_7DD5CBEA_9492_40CD_A4EE_E19E39DAAEE3_.wvu.FilterData" localSheetId="0" hidden="1">PAC!$A$5:$AV$580</definedName>
    <definedName name="Z_7E167012_A627_40EE_A8D5_B8B8250056BF_.wvu.FilterData" localSheetId="0" hidden="1">PAC!$A$5:$BB$581</definedName>
    <definedName name="Z_7EB19CC4_FD28_497A_A32D_132BCC59C262_.wvu.FilterData" localSheetId="0" hidden="1">PAC!$A$5:$AV$580</definedName>
    <definedName name="Z_801CF4EE_99D1_4022_9089_9AEB0CD3AA65_.wvu.FilterData" localSheetId="0" hidden="1">PAC!$A$5:$BB$581</definedName>
    <definedName name="Z_80235532_55DB_4928_AC23_9967D3E9ED85_.wvu.FilterData" localSheetId="0" hidden="1">PAC!$A$5:$AZ$580</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PAC!$A$5:$AZ$580</definedName>
    <definedName name="Z_807F5AD6_093B_4F80_9C1F_78D47B5C8EDB_.wvu.FilterData" localSheetId="0" hidden="1">PAC!$A$5:$BB$581</definedName>
    <definedName name="Z_808B63F9_A5D9_4AF5_9F8C_7ECD8EB98FE4_.wvu.FilterData" localSheetId="0" hidden="1">PAC!$A$5:$BO$665</definedName>
    <definedName name="Z_80A037FF_7228_4B97_8FF7_31805B2F15DA_.wvu.FilterData" localSheetId="0" hidden="1">PAC!$A$5:$AV$580</definedName>
    <definedName name="Z_80AD26E2_F63E_4653_814E_F23A1415DA20_.wvu.FilterData" localSheetId="0" hidden="1">PAC!$A$5:$BB$581</definedName>
    <definedName name="Z_80BB44F1_85E0_448B_A2B1_AFE8D4F2FC95_.wvu.FilterData" localSheetId="0" hidden="1">PAC!$A$5:$BB$581</definedName>
    <definedName name="Z_80F2C981_6BD4_48BE_ACE5_33752B876719_.wvu.FilterData" localSheetId="0" hidden="1">PAC!$A$5:$AZ$580</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PAC!$A$5:$AV$580</definedName>
    <definedName name="Z_8182EE2E_750B_442C_8742_5BC4D7ADC6B1_.wvu.FilterData" localSheetId="0" hidden="1">PAC!$A$5:$BB$581</definedName>
    <definedName name="Z_818D30FC_AF9E_4EB0_B7E5_9F0963EFCD90_.wvu.FilterData" localSheetId="0" hidden="1">PAC!$A$5:$BO$665</definedName>
    <definedName name="Z_81AFC665_E2D5_4B70_BF96_E8C62B26BBC1_.wvu.FilterData" localSheetId="0" hidden="1">PAC!$A$5:$BB$581</definedName>
    <definedName name="Z_81B6F2ED_1A9B_47F7_ACE5_F4D69FBEBB1E_.wvu.FilterData" localSheetId="0" hidden="1">PAC!$A$5:$BB$581</definedName>
    <definedName name="Z_81E4091E_BD93_4473_8200_132BC3099167_.wvu.FilterData" localSheetId="0" hidden="1">PAC!$A$5:$BB$581</definedName>
    <definedName name="Z_81E54E98_2BA9_4D87_BE09_B1A81A13677B_.wvu.FilterData" localSheetId="0" hidden="1">PAC!$A$5:$AV$580</definedName>
    <definedName name="Z_8211F6C4_4393_4D7D_8C29_E14C531DFB86_.wvu.FilterData" localSheetId="0" hidden="1">PAC!$A$5:$BB$580</definedName>
    <definedName name="Z_8283D0C0_56F0_4074_B66D_083FECD000B1_.wvu.FilterData" localSheetId="0" hidden="1">PAC!$A$5:$BB$580</definedName>
    <definedName name="Z_82C57A2D_7FE0_4A7B_894D_611681B7A831_.wvu.FilterData" localSheetId="13" hidden="1">'OUTRAS AÇÕES'!$A$3:$AZ$22</definedName>
    <definedName name="Z_82C57A2D_7FE0_4A7B_894D_611681B7A831_.wvu.FilterData" localSheetId="0" hidden="1">PAC!$A$5:$BB$581</definedName>
    <definedName name="Z_82C73BD2_C0A5_476F_AE39_C2B1661B6017_.wvu.FilterData" localSheetId="0" hidden="1">PAC!$A$5:$AZ$580</definedName>
    <definedName name="Z_83330D8E_F480_47FB_B25E_391DC100F15D_.wvu.FilterData" localSheetId="0" hidden="1">PAC!$A$5:$BO$665</definedName>
    <definedName name="Z_834B472A_C8C2_4C11_88BD_3232A4E197C2_.wvu.FilterData" localSheetId="0" hidden="1">PAC!$A$5:$AZ$580</definedName>
    <definedName name="Z_83779279_67B1_4521_A1E4_214B232BDCAE_.wvu.Cols" localSheetId="0" hidden="1">PAC!$AL:$AN</definedName>
    <definedName name="Z_83779279_67B1_4521_A1E4_214B232BDCAE_.wvu.FilterData" localSheetId="0" hidden="1">PAC!$A$5:$AZ$580</definedName>
    <definedName name="Z_83779279_67B1_4521_A1E4_214B232BDCAE_.wvu.PrintArea" localSheetId="14" hidden="1">Domínios!$L$2:$L$21</definedName>
    <definedName name="Z_83779279_67B1_4521_A1E4_214B232BDCAE_.wvu.PrintArea" localSheetId="0" hidden="1">PAC!$A$1:$U$300</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PAC!$A$5:$BB$581</definedName>
    <definedName name="Z_8458D5F1_1BE7_4EA3_894C_0A9D03AEB7DE_.wvu.FilterData" localSheetId="0" hidden="1">PAC!$A$5:$BO$665</definedName>
    <definedName name="Z_846B2F44_5C33_4018_BFC7_B8DF4389674F_.wvu.FilterData" localSheetId="0" hidden="1">PAC!$A$5:$BB$580</definedName>
    <definedName name="Z_84B96F6B_7994_4A35_A695_2BF765331199_.wvu.FilterData" localSheetId="0" hidden="1">PAC!$A$5:$AV$580</definedName>
    <definedName name="Z_84FAABBE_76B3_4949_AFF1_D214ABABB66E_.wvu.FilterData" localSheetId="0" hidden="1">PAC!$A$5:$BO$665</definedName>
    <definedName name="Z_856320DC_AA39_452F_8E1D_3858C3BECC41_.wvu.FilterData" localSheetId="0" hidden="1">PAC!$A$5:$AV$580</definedName>
    <definedName name="Z_85AD8B96_49C1_401D_B125_7CC46718C91E_.wvu.FilterData" localSheetId="0" hidden="1">PAC!$A$5:$BB$580</definedName>
    <definedName name="Z_85EB3DDE_C929_4767_A96F_5D1DAA2414C3_.wvu.FilterData" localSheetId="0" hidden="1">PAC!$A$5:$AV$205</definedName>
    <definedName name="Z_860CECBA_5FC3_40A7_A50E_441CAD4C2093_.wvu.FilterData" localSheetId="0" hidden="1">PAC!$A$5:$AV$580</definedName>
    <definedName name="Z_87AC64FF_4442_4EA3_8D73_0D27E7EA5D12_.wvu.FilterData" localSheetId="0" hidden="1">PAC!$A$5:$BO$665</definedName>
    <definedName name="Z_87E2388D_D3B3_4B95_8492_5FFD9EE095E6_.wvu.FilterData" localSheetId="0" hidden="1">PAC!$A$5:$BB$581</definedName>
    <definedName name="Z_883869B8_7B79_4CDA_847A_DDC925F29AE6_.wvu.FilterData" localSheetId="0" hidden="1">PAC!$A$5:$AV$580</definedName>
    <definedName name="Z_8842C580_F091_4A01_B01E_2BE0633B3E54_.wvu.FilterData" localSheetId="0" hidden="1">PAC!$A$5:$AZ$580</definedName>
    <definedName name="Z_884E206E_2A85_47F1_9ADF_2D2885EC884D_.wvu.FilterData" localSheetId="0" hidden="1">PAC!$A$5:$BO$665</definedName>
    <definedName name="Z_88BE07B8_51FB_414A_9642_4A3559F38A76_.wvu.FilterData" localSheetId="0" hidden="1">PAC!$A$5:$BB$580</definedName>
    <definedName name="Z_88CFE858_24F5_4E37_B658_E6C412A72966_.wvu.FilterData" localSheetId="0" hidden="1">PAC!$A$5:$BB$581</definedName>
    <definedName name="Z_88F6744B_9EDB_46F6_BEAD_EF50A3ED7D49_.wvu.FilterData" localSheetId="0" hidden="1">PAC!$A$5:$BB$581</definedName>
    <definedName name="Z_8931B4BB_B3B1_4576_93A0_ECB9271F67AB_.wvu.FilterData" localSheetId="0" hidden="1">PAC!$A$5:$BB$580</definedName>
    <definedName name="Z_893973E2_E140_4A2B_9853_3D80176896D0_.wvu.FilterData" localSheetId="0" hidden="1">PAC!$A$5:$BB$580</definedName>
    <definedName name="Z_893A6178_72C6_4951_81EC_D770C41D5B0D_.wvu.FilterData" localSheetId="0" hidden="1">PAC!$A$5:$BB$581</definedName>
    <definedName name="Z_893C916C_E4EA_4671_810E_673919C5C097_.wvu.FilterData" localSheetId="0" hidden="1">PAC!$A$5:$BB$581</definedName>
    <definedName name="Z_898084BF_1C3F_45A8_899C_3D560F5AAFF3_.wvu.FilterData" localSheetId="0" hidden="1">PAC!$A$5:$BB$581</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PAC!$A$5:$BB$581</definedName>
    <definedName name="Z_8A36C5A2_86F8_43E8_B01D_F90A0621AA7E_.wvu.FilterData" localSheetId="0" hidden="1">PAC!$A$5:$AV$205</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PAC!$A$5:$AV$580</definedName>
    <definedName name="Z_8AD0D38B_D432_4544_A568_93EB0B0D4697_.wvu.FilterData" localSheetId="0" hidden="1">PAC!$A$5:$BB$580</definedName>
    <definedName name="Z_8ADF082B_9D23_4DE5_966B_8FDEBFCDA0DA_.wvu.FilterData" localSheetId="0" hidden="1">PAC!$A$5:$AV$205</definedName>
    <definedName name="Z_8AEBE51D_C494_4EEC_B13F_0DD7F805425E_.wvu.FilterData" localSheetId="0" hidden="1">PAC!$A$5:$AV$580</definedName>
    <definedName name="Z_8AED85FE_C63E_4037_AA39_7FBD6A037306_.wvu.FilterData" localSheetId="0" hidden="1">PAC!$A$5:$AV$429</definedName>
    <definedName name="Z_8AF3F23F_962F_4238_A668_E07C224D58CD_.wvu.FilterData" localSheetId="0" hidden="1">PAC!$A$5:$BO$665</definedName>
    <definedName name="Z_8AF3F23F_962F_4238_A668_E07C224D58CD_.wvu.PrintArea" localSheetId="14" hidden="1">Domínios!$B$2:$N$40</definedName>
    <definedName name="Z_8AF3F23F_962F_4238_A668_E07C224D58CD_.wvu.PrintArea" localSheetId="0" hidden="1">PAC!$A$2:$AV$205</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PAC!$A$5:$AV$580</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PAC!$A$5:$AV$205</definedName>
    <definedName name="Z_8D046E17_238D_48BF_AAC4_8C9A8CCEE436_.wvu.FilterData" localSheetId="0" hidden="1">PAC!$A$5:$BB$581</definedName>
    <definedName name="Z_8D3E734F_38BA_4075_BBD7_3DCD26275AAE_.wvu.FilterData" localSheetId="0" hidden="1">PAC!$A$5:$BO$665</definedName>
    <definedName name="Z_8D84E1F3_42F0_4722_8C66_C1FB4521A816_.wvu.FilterData" localSheetId="0" hidden="1">PAC!$A$5:$BB$581</definedName>
    <definedName name="Z_8D84FF82_A3A8_4415_8DF6_8AC48794C3F2_.wvu.FilterData" localSheetId="0" hidden="1">PAC!$A$5:$BB$580</definedName>
    <definedName name="Z_8DADDF4B_E048_415B_B20E_56866DE5A147_.wvu.FilterData" localSheetId="0" hidden="1">PAC!$A$5:$AV$580</definedName>
    <definedName name="Z_8DB97ED4_2A08_4CEA_897C_D15B073AB594_.wvu.FilterData" localSheetId="0" hidden="1">PAC!$A$5:$BO$665</definedName>
    <definedName name="Z_8E22F8C0_0C81_48F0_B219_DD5EF7228502_.wvu.FilterData" localSheetId="0" hidden="1">PAC!$A$5:$BB$580</definedName>
    <definedName name="Z_8E7E6D03_DBC4_4B04_9FBF_3E10805400E8_.wvu.FilterData" localSheetId="0" hidden="1">PAC!$A$5:$BB$581</definedName>
    <definedName name="Z_8F23DF5F_A1AB_4302_AFCD_3A14AE58C926_.wvu.FilterData" localSheetId="0" hidden="1">PAC!$A$5:$BO$665</definedName>
    <definedName name="Z_8F2C3A5F_8024_4706_8E8C_8F9503D5AFD1_.wvu.FilterData" localSheetId="0" hidden="1">PAC!$A$5:$BB$581</definedName>
    <definedName name="Z_8FB657A6_7256_4FCD_A0F3_EC1BAD4D6749_.wvu.FilterData" localSheetId="0" hidden="1">PAC!$A$5:$BO$665</definedName>
    <definedName name="Z_90303401_5E36_4478_B5A4_2BF18C40D7D1_.wvu.FilterData" localSheetId="0" hidden="1">PAC!$A$5:$AV$580</definedName>
    <definedName name="Z_90BBC336_398A_4215_B00D_915DCEAFAF6A_.wvu.FilterData" localSheetId="0" hidden="1">PAC!$A$5:$BB$581</definedName>
    <definedName name="Z_90BD9958_C7FF_4C37_A1BD_CE416A8E1B05_.wvu.FilterData" localSheetId="0" hidden="1">PAC!$A$5:$BB$581</definedName>
    <definedName name="Z_90D2D91D_8F87_4773_A4FB_0A65F31CC903_.wvu.FilterData" localSheetId="0" hidden="1">PAC!$A$5:$AZ$580</definedName>
    <definedName name="Z_90FC3195_9D5C_48B4_B88F_9AEC0AF87993_.wvu.FilterData" localSheetId="0" hidden="1">PAC!$A$5:$AV$580</definedName>
    <definedName name="Z_913DABC5_43B2_4B38_BF67_64E6A06FDD5E_.wvu.FilterData" localSheetId="0" hidden="1">PAC!$A$5:$BB$581</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PAC!$A$5:$AV$205</definedName>
    <definedName name="Z_927D4CA0_C173_4D12_A4D6_9B93545612B3_.wvu.FilterData" localSheetId="0" hidden="1">PAC!$A$5:$BB$581</definedName>
    <definedName name="Z_928C9E29_D307_4354_9D84_CD7DFFCC1C49_.wvu.FilterData" localSheetId="0" hidden="1">PAC!$A$5:$AV$580</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PAC!$A$5:$BB$581</definedName>
    <definedName name="Z_936037B8_631A_482A_8306_092CCF14117E_.wvu.FilterData" localSheetId="0" hidden="1">PAC!$A$5:$BB$581</definedName>
    <definedName name="Z_9420B104_3632_4B3C_95CB_A0562AC215FE_.wvu.FilterData" localSheetId="0" hidden="1">PAC!$A$5:$AV$205</definedName>
    <definedName name="Z_946E55CE_E8BB_4723_8D31_EC56C92D00DD_.wvu.FilterData" localSheetId="0" hidden="1">PAC!$A$5:$BB$581</definedName>
    <definedName name="Z_949055C4_865A_4B48_BA2A_7586A28ACCCF_.wvu.FilterData" localSheetId="0" hidden="1">PAC!$A$5:$BB$581</definedName>
    <definedName name="Z_94C09ABF_2518_4114_92A9_86DA5268E145_.wvu.FilterData" localSheetId="0" hidden="1">PAC!$A$5:$AV$580</definedName>
    <definedName name="Z_94DB344B_2AA8_4B20_8643_A7FC3A30F783_.wvu.FilterData" localSheetId="0" hidden="1">PAC!$A$5:$BO$665</definedName>
    <definedName name="Z_94E60B49_3DCB_46D3_98C2_BA23427465E6_.wvu.FilterData" localSheetId="0" hidden="1">PAC!$A$5:$AV$580</definedName>
    <definedName name="Z_9590139F_8AFB_4C6C_A01B_DB88CC68E964_.wvu.FilterData" localSheetId="0" hidden="1">PAC!$A$5:$BB$581</definedName>
    <definedName name="Z_95CD3991_6BAD_4A0B_8E7C_A8DA61F72626_.wvu.FilterData" localSheetId="0" hidden="1">PAC!$A$5:$BB$580</definedName>
    <definedName name="Z_95E1BDA3_C014_42E3_98C3_FDEC741757C4_.wvu.FilterData" localSheetId="0" hidden="1">PAC!$A$5:$AV$425</definedName>
    <definedName name="Z_95E723E8_2A54_491F_820E_0FA5955796D1_.wvu.FilterData" localSheetId="0" hidden="1">PAC!$A$5:$BB$580</definedName>
    <definedName name="Z_9611181C_FE9D_4E16_AACB_01A4CA5848D9_.wvu.FilterData" localSheetId="0" hidden="1">PAC!$A$5:$BO$665</definedName>
    <definedName name="Z_9625F2D0_609D_45C1_952B_C6E76F6516ED_.wvu.FilterData" localSheetId="0" hidden="1">PAC!$A$5:$AV$580</definedName>
    <definedName name="Z_964878BD_6CE7_42CD_B954_3F3A2D1747FA_.wvu.FilterData" localSheetId="0" hidden="1">PAC!$A$5:$BB$580</definedName>
    <definedName name="Z_966272CF_5986_4F9B_825E_37F667BC2D72_.wvu.FilterData" localSheetId="0" hidden="1">PAC!$A$5:$BB$581</definedName>
    <definedName name="Z_96996E96_9959_46AB_8EE1_F084D7EAB61A_.wvu.FilterData" localSheetId="0" hidden="1">PAC!$A$5:$BO$665</definedName>
    <definedName name="Z_96C84221_FEB9_46D3_8D70_D2CE14729B0B_.wvu.FilterData" localSheetId="0" hidden="1">PAC!$A$5:$AZ$580</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4" hidden="1">Domínios!$B$2:$N$40</definedName>
    <definedName name="Z_970D1C79_0BDD_428A_B1F8_9D0298518B53_.wvu.PrintArea" localSheetId="0" hidden="1">PAC!$A$5:$BO$665</definedName>
    <definedName name="Z_970D1C79_0BDD_428A_B1F8_9D0298518B53_.wvu.PrintTitles" localSheetId="0" hidden="1">PAC!$4:$5</definedName>
    <definedName name="Z_9716DF57_E8E8_4C7A_B875_B5E50AC34EF3_.wvu.FilterData" localSheetId="0" hidden="1">PAC!$A$5:$BO$665</definedName>
    <definedName name="Z_974638AF_2DB6_4039_9294_CBEDC516017C_.wvu.FilterData" localSheetId="0" hidden="1">PAC!$A$5:$BB$581</definedName>
    <definedName name="Z_97633F02_762D_44BF_A344_63D8D5799927_.wvu.FilterData" localSheetId="0" hidden="1">PAC!$A$5:$BO$665</definedName>
    <definedName name="Z_98330B9C_E9A0_4EB3_914B_32ACEC201A61_.wvu.FilterData" localSheetId="0" hidden="1">PAC!$A$5:$BB$581</definedName>
    <definedName name="Z_9997AF8B_F221_4781_8B8E_B21242BB2161_.wvu.FilterData" localSheetId="0" hidden="1">PAC!$A$5:$AZ$580</definedName>
    <definedName name="Z_99A1B974_D0FF_4081_9350_5B5BCE9D1079_.wvu.FilterData" localSheetId="0" hidden="1">PAC!$A$5:$BB$581</definedName>
    <definedName name="Z_99BEBEAF_5C46_4B7E_9EA7_4A002A91367F_.wvu.FilterData" localSheetId="0" hidden="1">PAC!$A$5:$AZ$580</definedName>
    <definedName name="Z_99D2704D_2B4F_491A_ABF9_DE4077DEDED6_.wvu.FilterData" localSheetId="0" hidden="1">PAC!$A$5:$AV$580</definedName>
    <definedName name="Z_9A05245C_AA21_4262_8292_9A5B1208DE7A_.wvu.FilterData" localSheetId="0" hidden="1">PAC!$A$5:$BB$581</definedName>
    <definedName name="Z_9A22F171_66AB_48B2_B0B1_267B22F211E0_.wvu.FilterData" localSheetId="0" hidden="1">PAC!$A$5:$AV$429</definedName>
    <definedName name="Z_9A392BC7_69D3_4EC8_A9F4_B3E2FB9B0D82_.wvu.FilterData" localSheetId="0" hidden="1">PAC!$A$5:$BB$580</definedName>
    <definedName name="Z_9A61D26D_F49B_405D_ADE5_15EF46E67A81_.wvu.FilterData" localSheetId="0" hidden="1">PAC!$A$5:$BB$581</definedName>
    <definedName name="Z_9A8C7DD6_31AB_49AA_B5A4_A5BB45A97D21_.wvu.FilterData" localSheetId="0" hidden="1">PAC!$A$5:$BB$580</definedName>
    <definedName name="Z_9AB427A6_EA2B_4CE0_BE73_E77E9F8D065D_.wvu.FilterData" localSheetId="0" hidden="1">PAC!$A$5:$BB$581</definedName>
    <definedName name="Z_9AE7F4FF_DFFA_490F_8AF2_4FB45EA2475B_.wvu.FilterData" localSheetId="13" hidden="1">'OUTRAS AÇÕES'!$A$3:$AZ$22</definedName>
    <definedName name="Z_9AE7F4FF_DFFA_490F_8AF2_4FB45EA2475B_.wvu.FilterData" localSheetId="0" hidden="1">PAC!$A$5:$BB$581</definedName>
    <definedName name="Z_9AE7F4FF_DFFA_490F_8AF2_4FB45EA2475B_.wvu.PrintArea" localSheetId="0" hidden="1">PAC!$E$5:$AF$487</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PAC!$A$5:$BB$580</definedName>
    <definedName name="Z_9CF91B79_8754_45A3_ACA2_18ACA512E519_.wvu.FilterData" localSheetId="0" hidden="1">PAC!$A$5:$BO$665</definedName>
    <definedName name="Z_9D224C8B_2180_450A_991F_13AEABCF6917_.wvu.FilterData" localSheetId="0" hidden="1">PAC!$A$5:$BB$580</definedName>
    <definedName name="Z_9D61BBF2_7C5C_418B_84D0_61EAB259B094_.wvu.FilterData" localSheetId="0" hidden="1">PAC!$A$5:$AZ$580</definedName>
    <definedName name="Z_9D9A6099_D513_44FF_9B5B_70841E5B80F3_.wvu.FilterData" localSheetId="0" hidden="1">PAC!$A$5:$BB$581</definedName>
    <definedName name="Z_9E23A39A_3754_4607_B0A8_79D558CE6EDE_.wvu.FilterData" localSheetId="0" hidden="1">PAC!$A$5:$BB$581</definedName>
    <definedName name="Z_9E24343A_C006_40B1_95C4_4CE3BD20762C_.wvu.FilterData" localSheetId="0" hidden="1">PAC!$A$5:$BB$581</definedName>
    <definedName name="Z_9E408449_F4B6_40F5_95C9_D2155AB8F20B_.wvu.FilterData" localSheetId="0" hidden="1">PAC!$A$5:$AV$580</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PAC!$A$5:$AZ$580</definedName>
    <definedName name="Z_9EBA2067_2BDD_4449_8287_17D2F8F89BC4_.wvu.FilterData" localSheetId="0" hidden="1">PAC!$A$5:$BB$580</definedName>
    <definedName name="Z_9F1C7CDA_7FB6_46A3_AC7A_02A32C9D6CB1_.wvu.FilterData" localSheetId="0" hidden="1">PAC!$A$5:$BB$581</definedName>
    <definedName name="Z_9F2B6E62_B1BE_4052_9E44_291B83D41F8A_.wvu.FilterData" localSheetId="0" hidden="1">PAC!$A$5:$BO$665</definedName>
    <definedName name="Z_9F2D1D00_F83D_4AA0_BEA5_8812846C3E55_.wvu.FilterData" localSheetId="0" hidden="1">PAC!$A$5:$BB$580</definedName>
    <definedName name="Z_9F3D6EF2_EBA6_445E_A5DC_54F16CB1CA1A_.wvu.FilterData" localSheetId="0" hidden="1">PAC!$A$5:$BB$580</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PAC!$A$5:$BB$581</definedName>
    <definedName name="Z_A07B7441_EB5C_4C3A_A24F_927447A4EFCF_.wvu.FilterData" localSheetId="0" hidden="1">PAC!$A$5:$AZ$580</definedName>
    <definedName name="Z_A081CA04_4720_4ADB_B2DB_BB6696E3FFE0_.wvu.FilterData" localSheetId="0" hidden="1">PAC!$A$5:$AZ$580</definedName>
    <definedName name="Z_A0A7A6CC_4468_4B0A_90CC_59EABB1AB858_.wvu.FilterData" localSheetId="0" hidden="1">PAC!$A$5:$BB$581</definedName>
    <definedName name="Z_A0BC1D28_D244_407C_99E2_CF4733AB21B9_.wvu.FilterData" localSheetId="0" hidden="1">PAC!$A$5:$AZ$580</definedName>
    <definedName name="Z_A10EBD83_7D03_4E3F_9980_D4843478A706_.wvu.Cols" localSheetId="0" hidden="1">PAC!$BG:$BG</definedName>
    <definedName name="Z_A10EBD83_7D03_4E3F_9980_D4843478A706_.wvu.FilterData" localSheetId="13" hidden="1">'OUTRAS AÇÕES'!$A$3:$AZ$22</definedName>
    <definedName name="Z_A10EBD83_7D03_4E3F_9980_D4843478A706_.wvu.FilterData" localSheetId="0" hidden="1">PAC!$A$5:$BB$581</definedName>
    <definedName name="Z_A10EBD83_7D03_4E3F_9980_D4843478A706_.wvu.PrintArea" localSheetId="0" hidden="1">PAC!$E$5:$AX$487</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PAC!$A$5:$AV$580</definedName>
    <definedName name="Z_A154B058_5B80_4B42_853C_F335627C7A54_.wvu.FilterData" localSheetId="0" hidden="1">PAC!$A$5:$AV$580</definedName>
    <definedName name="Z_A2480C1B_CF28_49E3_B343_6089D6351187_.wvu.FilterData" localSheetId="0" hidden="1">PAC!$A$5:$AZ$580</definedName>
    <definedName name="Z_A2A3F10F_432D_4220_852D_05850FF9BFE7_.wvu.FilterData" localSheetId="0" hidden="1">PAC!$A$5:$BO$665</definedName>
    <definedName name="Z_A2ACC0D3_6F4C_45FC_9C8C_20F797211833_.wvu.FilterData" localSheetId="0" hidden="1">PAC!$A$5:$BB$581</definedName>
    <definedName name="Z_A2B7A9E9_FEF6_4280_8EE7_DDCCFF855637_.wvu.FilterData" localSheetId="0" hidden="1">PAC!$A$5:$AV$580</definedName>
    <definedName name="Z_A301E871_6780_4F9D_8F1C_9CE314EB8EDB_.wvu.FilterData" localSheetId="0" hidden="1">PAC!$A$5:$AV$580</definedName>
    <definedName name="Z_A333433C_255D_4126_A6DF_B287471D9C25_.wvu.FilterData" localSheetId="0" hidden="1">PAC!$A$5:$BB$581</definedName>
    <definedName name="Z_A3AE2314_1691_43DB_B23D_BBA412BF9B99_.wvu.FilterData" localSheetId="0" hidden="1">PAC!$A$5:$BO$665</definedName>
    <definedName name="Z_A3C045DF_E17D_4F90_BCF1_267CFC12F2A5_.wvu.FilterData" localSheetId="0" hidden="1">PAC!$A$5:$BB$581</definedName>
    <definedName name="Z_A4BD863E_785D_4109_B359_D7BE07D328BA_.wvu.FilterData" localSheetId="0" hidden="1">PAC!$A$5:$BB$581</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PAC!$A$5:$AV$580</definedName>
    <definedName name="Z_A57CB6AB_C3E6_4850_9532_1E843AB23411_.wvu.FilterData" localSheetId="0" hidden="1">PAC!$A$5:$AV$205</definedName>
    <definedName name="Z_A5B33E04_14AF_4DFA_B9A8_DE935EE91CB7_.wvu.FilterData" localSheetId="0" hidden="1">PAC!$A$5:$BB$581</definedName>
    <definedName name="Z_A5DC18D6_5313_4DA6_8238_520AF7AAD432_.wvu.FilterData" localSheetId="0" hidden="1">PAC!$A$5:$AV$580</definedName>
    <definedName name="Z_A6254ED5_D0B6_4A3B_AD51_F71671AAE3B2_.wvu.FilterData" localSheetId="0" hidden="1">PAC!$A$5:$BB$581</definedName>
    <definedName name="Z_A6D2A509_AD21_4536_A770_170E5756EE06_.wvu.FilterData" localSheetId="0" hidden="1">PAC!$A$5:$BB$581</definedName>
    <definedName name="Z_A6D5EFD7_9409_4AAF_8DFB_EFE04DCA4B3E_.wvu.FilterData" localSheetId="0" hidden="1">PAC!$A$5:$BB$580</definedName>
    <definedName name="Z_A72E4BA1_374B_4B27_9B08_63BF09C65BC7_.wvu.FilterData" localSheetId="0" hidden="1">PAC!$A$5:$AV$205</definedName>
    <definedName name="Z_A74EDE7C_F8F4_4829_9504_FC2CD8D01D9D_.wvu.FilterData" localSheetId="0" hidden="1">PAC!$A$5:$BB$580</definedName>
    <definedName name="Z_A7B6424A_4D95_47FC_9473_B30160578006_.wvu.FilterData" localSheetId="0" hidden="1">PAC!$A$5:$BB$581</definedName>
    <definedName name="Z_A7CDF25D_4520_46C5_B1EE_DA235288B9AE_.wvu.FilterData" localSheetId="0" hidden="1">PAC!$A$5:$AV$580</definedName>
    <definedName name="Z_A7E1B925_E43F_4CB6_B381_A51B1E9F5050_.wvu.FilterData" localSheetId="0" hidden="1">PAC!$A$5:$BO$665</definedName>
    <definedName name="Z_A838C0AC_0D74_4040_B88C_E0C7C4BB2858_.wvu.FilterData" localSheetId="13" hidden="1">'OUTRAS AÇÕES'!$A$3:$AZ$22</definedName>
    <definedName name="Z_A838C0AC_0D74_4040_B88C_E0C7C4BB2858_.wvu.FilterData" localSheetId="0" hidden="1">PAC!$A$5:$BB$581</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PAC!$A$5:$BB$581</definedName>
    <definedName name="Z_A904B1DE_F457_4662_A40A_CB2763BF1747_.wvu.FilterData" localSheetId="0" hidden="1">PAC!$A$5:$BB$581</definedName>
    <definedName name="Z_A90DABDE_DE83_43CD_9CE8_A49001F85130_.wvu.FilterData" localSheetId="0" hidden="1">PAC!$A$5:$BO$665</definedName>
    <definedName name="Z_AA325EA8_E732_405A_8937_22A577B0C91F_.wvu.FilterData" localSheetId="0" hidden="1">PAC!$A$5:$AV$580</definedName>
    <definedName name="Z_AA6B84C1_5577_42DB_9F7B_4DB9D1AE835D_.wvu.FilterData" localSheetId="0" hidden="1">PAC!$A$5:$BO$665</definedName>
    <definedName name="Z_AA850459_FF13_447B_BB98_813E15682C81_.wvu.FilterData" localSheetId="0" hidden="1">PAC!$A$5:$BB$581</definedName>
    <definedName name="Z_AB3E5EF3_521C_45E6_ACAB_2D8B819E369A_.wvu.FilterData" localSheetId="0" hidden="1">PAC!$A$5:$BB$581</definedName>
    <definedName name="Z_AB448F1D_636B_411D_B6B2_86918BF069AD_.wvu.FilterData" localSheetId="0" hidden="1">PAC!$A$5:$AV$205</definedName>
    <definedName name="Z_AB7AF0C3_5414_4384_BA5A_C7073E3F17F2_.wvu.FilterData" localSheetId="0" hidden="1">PAC!$A$5:$AV$205</definedName>
    <definedName name="Z_ABC45168_C6C2_4CC5_B34A_10D683662432_.wvu.FilterData" localSheetId="0" hidden="1">PAC!$A$5:$BB$581</definedName>
    <definedName name="Z_ABC46771_5158_4393_A03D_BF7583FACA53_.wvu.FilterData" localSheetId="0" hidden="1">PAC!$A$5:$BO$665</definedName>
    <definedName name="Z_ABCD7BC6_2F04_4925_8CEF_A7DE59206269_.wvu.FilterData" localSheetId="0" hidden="1">PAC!$A$5:$AZ$580</definedName>
    <definedName name="Z_AC062F30_932F_4B7F_BC30_5C0668460721_.wvu.FilterData" localSheetId="0" hidden="1">PAC!$A$5:$AV$205</definedName>
    <definedName name="Z_AC500CE5_9F0A_4F98_AB96_2CA5A48B6A74_.wvu.FilterData" localSheetId="0" hidden="1">PAC!$A$5:$BB$581</definedName>
    <definedName name="Z_ACA986DB_C425_4A61_B37A_D52ED1E7C5E9_.wvu.FilterData" localSheetId="0" hidden="1">PAC!$A$5:$BB$580</definedName>
    <definedName name="Z_ACBCA272_4BF0_464F_9826_B88631775C9A_.wvu.Cols" localSheetId="0" hidden="1">PAC!$A:$A,PAC!$C:$D,PAC!$H:$H,PAC!$K:$L,PAC!$Q:$Q,PAC!$T:$W,PAC!$Y:$Y</definedName>
    <definedName name="Z_ACBCA272_4BF0_464F_9826_B88631775C9A_.wvu.FilterData" localSheetId="13" hidden="1">'OUTRAS AÇÕES'!$A$3:$AZ$22</definedName>
    <definedName name="Z_ACBCA272_4BF0_464F_9826_B88631775C9A_.wvu.FilterData" localSheetId="0" hidden="1">PAC!$A$5:$BB$581</definedName>
    <definedName name="Z_ACBCA272_4BF0_464F_9826_B88631775C9A_.wvu.PrintArea" localSheetId="0" hidden="1">PAC!$A$1:$U$300</definedName>
    <definedName name="Z_ACBCA272_4BF0_464F_9826_B88631775C9A_.wvu.PrintTitles" localSheetId="0" hidden="1">PAC!$2:$5</definedName>
    <definedName name="Z_ACC0C8B7_A18A_4D84_A12F_B10494596185_.wvu.FilterData" localSheetId="0" hidden="1">PAC!$A$5:$BB$581</definedName>
    <definedName name="Z_ACD9C688_8C00_4A6D_A706_D4D26D204433_.wvu.FilterData" localSheetId="0" hidden="1">PAC!$A$5:$AZ$580</definedName>
    <definedName name="Z_ACEBA423_C247_49EA_A524_EA5963C25B5C_.wvu.FilterData" localSheetId="0" hidden="1">PAC!$A$5:$AV$580</definedName>
    <definedName name="Z_ACF8F2B5_8C61_48B9_A4C4_BC56448F5E29_.wvu.FilterData" localSheetId="0" hidden="1">PAC!$A$5:$AV$580</definedName>
    <definedName name="Z_AD5DFAAF_C8D7_43CF_8C2B_76D11C97B34D_.wvu.FilterData" localSheetId="0" hidden="1">PAC!$A$5:$AV$580</definedName>
    <definedName name="Z_AD7CE3F1_A0B7_485F_8C0F_F0A515117D17_.wvu.FilterData" localSheetId="0" hidden="1">PAC!$A$5:$BO$665</definedName>
    <definedName name="Z_AD89E904_07F4_4BF8_A443_734016FBA704_.wvu.FilterData" localSheetId="0" hidden="1">PAC!$A$5:$BB$581</definedName>
    <definedName name="Z_ADC93E18_3E49_4A16_AAC7_46846C616DDC_.wvu.FilterData" localSheetId="0" hidden="1">PAC!$A$5:$BB$581</definedName>
    <definedName name="Z_ADCDC105_E2FC_4537_BB12_E20AAAE198D0_.wvu.FilterData" localSheetId="0" hidden="1">PAC!$A$5:$BO$665</definedName>
    <definedName name="Z_AEC36717_CC50_4782_8E8E_64072068A06B_.wvu.FilterData" localSheetId="0" hidden="1">PAC!$A$5:$BB$581</definedName>
    <definedName name="Z_AEDD7762_1DC2_4146_A882_D88ACCC36AB3_.wvu.FilterData" localSheetId="0" hidden="1">PAC!$A$5:$AV$429</definedName>
    <definedName name="Z_AF100736_8CC2_483F_BD64_2FF3010E856F_.wvu.FilterData" localSheetId="0" hidden="1">PAC!$A$5:$BB$581</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PAC!$A$5:$AV$580</definedName>
    <definedName name="Z_B0D0C215_9D0A_4D97_BDB2_6FB694869442_.wvu.FilterData" localSheetId="0" hidden="1">PAC!$A$5:$BO$665</definedName>
    <definedName name="Z_B0FDE4F3_399C_4324_9173_86D415E27295_.wvu.FilterData" localSheetId="0" hidden="1">PAC!$A$5:$BB$580</definedName>
    <definedName name="Z_B13D886E_BAB8_4D14_822A_F08281218447_.wvu.FilterData" localSheetId="13" hidden="1">'OUTRAS AÇÕES'!$A$3:$AZ$22</definedName>
    <definedName name="Z_B13D886E_BAB8_4D14_822A_F08281218447_.wvu.FilterData" localSheetId="0" hidden="1">PAC!$A$5:$BB$581</definedName>
    <definedName name="Z_B13D886E_BAB8_4D14_822A_F08281218447_.wvu.PrintArea" localSheetId="0" hidden="1">PAC!$E$1:$AF$487</definedName>
    <definedName name="Z_B13D886E_BAB8_4D14_822A_F08281218447_.wvu.PrintTitles" localSheetId="0" hidden="1">PAC!$4:$5</definedName>
    <definedName name="Z_B14AE04A_F9DB_4422_A479_7A0390D36B29_.wvu.FilterData" localSheetId="0" hidden="1">PAC!$A$5:$BB$581</definedName>
    <definedName name="Z_B15975CC_AE8B_4A0F_95A8_57B9060107C0_.wvu.FilterData" localSheetId="0" hidden="1">PAC!$A$5:$BO$665</definedName>
    <definedName name="Z_B29E0100_A352_4D71_97F9_9D244F0E359F_.wvu.FilterData" localSheetId="0" hidden="1">PAC!$A$5:$BB$580</definedName>
    <definedName name="Z_B2CC0502_9F12_4B1D_8216_E1D566866D0B_.wvu.FilterData" localSheetId="0" hidden="1">PAC!$A$5:$BO$665</definedName>
    <definedName name="Z_B2F933DC_A9A8_40D6_BF9A_4185FB053FEC_.wvu.FilterData" localSheetId="0" hidden="1">PAC!$A$5:$BB$580</definedName>
    <definedName name="Z_B3061011_877A_43C2_8CA4_9C439D6E098E_.wvu.FilterData" localSheetId="0" hidden="1">PAC!$A$5:$BB$581</definedName>
    <definedName name="Z_B397FDFC_D692_4CD4_9BCD_5E04E4A47A8A_.wvu.FilterData" localSheetId="0" hidden="1">PAC!$A$5:$BO$665</definedName>
    <definedName name="Z_B397FDFC_D692_4CD4_9BCD_5E04E4A47A8A_.wvu.PrintArea" localSheetId="14" hidden="1">Domínios!$B$2:$N$40</definedName>
    <definedName name="Z_B397FDFC_D692_4CD4_9BCD_5E04E4A47A8A_.wvu.PrintArea" localSheetId="0" hidden="1">PAC!$A$5:$AF$487</definedName>
    <definedName name="Z_B397FDFC_D692_4CD4_9BCD_5E04E4A47A8A_.wvu.PrintTitles" localSheetId="0" hidden="1">PAC!$4:$5</definedName>
    <definedName name="Z_B3F0487F_6A49_4E65_8EAD_B33F32A28F0C_.wvu.FilterData" localSheetId="0" hidden="1">PAC!$A$5:$AV$580</definedName>
    <definedName name="Z_B418FB18_96C7_4246_9CB9_720A29A50AF0_.wvu.FilterData" localSheetId="0" hidden="1">PAC!$A$5:$BB$581</definedName>
    <definedName name="Z_B46488F3_5932_47C0_934A_57249A607C02_.wvu.FilterData" localSheetId="0" hidden="1">PAC!$A$5:$BB$581</definedName>
    <definedName name="Z_B490623E_3CAC_438E_9171_C0F320ED8154_.wvu.FilterData" localSheetId="0" hidden="1">PAC!$A$5:$BB$581</definedName>
    <definedName name="Z_B4A0608E_5B0D_4D13_B9EF_ACB9C56DFD7F_.wvu.FilterData" localSheetId="0" hidden="1">PAC!$A$5:$BO$665</definedName>
    <definedName name="Z_B4A60C39_322F_402E_B0BF_2D55F2B19AD9_.wvu.FilterData" localSheetId="0" hidden="1">PAC!$A$5:$AZ$580</definedName>
    <definedName name="Z_B4FEF639_A105_4E74_B8E8_154371314836_.wvu.FilterData" localSheetId="0" hidden="1">PAC!$A$5:$BB$581</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PAC!$A$5:$AV$580</definedName>
    <definedName name="Z_B597DC87_C984_48D5_82BD_49BDD2987853_.wvu.FilterData" localSheetId="0" hidden="1">PAC!$A$5:$BO$665</definedName>
    <definedName name="Z_B5E02B32_F2F7_495B_91E2_BF824B677FAF_.wvu.FilterData" localSheetId="0" hidden="1">PAC!$A$5:$AV$580</definedName>
    <definedName name="Z_B60F7166_30D0_4D62_A8F2_B668CCE25784_.wvu.FilterData" localSheetId="0" hidden="1">PAC!$A$5:$AV$425</definedName>
    <definedName name="Z_B6285CCD_BEEE_4626_B03F_13C82D9A9114_.wvu.FilterData" localSheetId="0" hidden="1">PAC!$A$5:$BO$665</definedName>
    <definedName name="Z_B66C39C1_4453_48C8_A3A1_C5137A1F0156_.wvu.FilterData" localSheetId="0" hidden="1">PAC!$A$5:$BB$581</definedName>
    <definedName name="Z_B705C2AC_1081_4B5B_A81A_0BC300499757_.wvu.FilterData" localSheetId="0" hidden="1">PAC!$A$5:$AV$580</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PAC!$A$5:$BB$581</definedName>
    <definedName name="Z_B7CFD04F_D3A9_4AE7_8375_5E3366D047AE_.wvu.FilterData" localSheetId="0" hidden="1">PAC!$A$5:$BO$665</definedName>
    <definedName name="Z_B7EE3EC6_AF5B_4401_B485_1228E3736638_.wvu.FilterData" localSheetId="0" hidden="1">PAC!$A$5:$AV$429</definedName>
    <definedName name="Z_B800A56E_B8A6_4CD0_B036_95822BE0EE69_.wvu.FilterData" localSheetId="0" hidden="1">PAC!$A$5:$AV$580</definedName>
    <definedName name="Z_B84CD497_BF6A_41F9_AE6E_49A8CC94B843_.wvu.FilterData" localSheetId="0" hidden="1">PAC!$A$5:$BB$580</definedName>
    <definedName name="Z_B8508A99_79A6_4CDE_88FE_D7D95B494A6C_.wvu.FilterData" localSheetId="0" hidden="1">PAC!$A$5:$BO$665</definedName>
    <definedName name="Z_B889E5B8_E0AB_4A26_9FA4_EC7CAC6523D8_.wvu.FilterData" localSheetId="0" hidden="1">PAC!$A$5:$AV$580</definedName>
    <definedName name="Z_B89606B7_BAB8_4387_8591_7A49515DB092_.wvu.FilterData" localSheetId="0" hidden="1">PAC!$A$5:$BB$581</definedName>
    <definedName name="Z_B8A1D877_3F4C_4EF9_B052_8FAF6B7A7171_.wvu.FilterData" localSheetId="0" hidden="1">PAC!$A$5:$BB$581</definedName>
    <definedName name="Z_B8D48487_2DFB_4551_B811_692B86960409_.wvu.FilterData" localSheetId="0" hidden="1">PAC!$A$5:$AV$580</definedName>
    <definedName name="Z_B8DFC611_C21F_438C_849E_FD191B573006_.wvu.FilterData" localSheetId="0" hidden="1">PAC!$A$5:$AV$580</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PAC!$A$5:$BB$580</definedName>
    <definedName name="Z_B9C5AB90_5906_4D09_81B9_8A1C2253C7D1_.wvu.FilterData" localSheetId="0" hidden="1">PAC!$A$5:$BB$581</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PAC!$A$5:$AZ$580</definedName>
    <definedName name="Z_BA976764_FB7A_424A_8875_0DF4898640DA_.wvu.FilterData" localSheetId="0" hidden="1">PAC!$A$5:$AV$425</definedName>
    <definedName name="Z_BAA7869F_E44F_4ECF_9A64_700A3F26F111_.wvu.FilterData" localSheetId="0" hidden="1">PAC!$A$5:$BB$580</definedName>
    <definedName name="Z_BAE69E15_722A_4AD3_AA39_26D3FB03A867_.wvu.FilterData" localSheetId="0" hidden="1">PAC!$A$5:$BB$581</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PAC!$A$5:$AV$425</definedName>
    <definedName name="Z_BBA3565F_F9F9_4CDD_9F4B_A347A237A27A_.wvu.FilterData" localSheetId="0" hidden="1">PAC!$A$5:$AV$580</definedName>
    <definedName name="Z_BBBE2F8B_237C_41B8_9FC8_221E7F46B13B_.wvu.FilterData" localSheetId="0" hidden="1">PAC!$A$5:$AZ$580</definedName>
    <definedName name="Z_BBD0A6BA_8AB6_486E_AFE9_6F19F35CC85F_.wvu.FilterData" localSheetId="0" hidden="1">PAC!$A$5:$BO$665</definedName>
    <definedName name="Z_BC11ED1D_DD25_450A_AEBD_ADC7ED5176D2_.wvu.FilterData" localSheetId="0" hidden="1">PAC!$A$5:$BB$581</definedName>
    <definedName name="Z_BC829787_B93F_4F66_8A80_B39F8E9FAB80_.wvu.FilterData" localSheetId="0" hidden="1">PAC!$A$5:$BB$581</definedName>
    <definedName name="Z_BCC46787_77DE_490D_B217_66ECFC6759A6_.wvu.FilterData" localSheetId="0" hidden="1">PAC!$A$5:$BO$665</definedName>
    <definedName name="Z_BCEED72F_C154_49B1_BB8D_8ABD526DE7E9_.wvu.FilterData" localSheetId="0" hidden="1">PAC!$A$5:$BB$581</definedName>
    <definedName name="Z_BCF99334_DC53_4E55_9756_BB8690CB7FA7_.wvu.FilterData" localSheetId="0" hidden="1">PAC!$A$5:$AV$580</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PAC!$A$5:$BB$581</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PAC!$A$5:$AV$580</definedName>
    <definedName name="Z_BE6EA046_B955_4D4F_A0AD_CD37BD2D43BC_.wvu.PrintArea" localSheetId="14" hidden="1">Domínios!$L$2:$L$21</definedName>
    <definedName name="Z_BE6EA046_B955_4D4F_A0AD_CD37BD2D43BC_.wvu.PrintArea" localSheetId="0" hidden="1">PAC!$A$2:$AV$205</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PAC!$A$5:$AZ$580</definedName>
    <definedName name="Z_BEB0EC20_54CE_4820_B851_9F64FFBE1A6F_.wvu.FilterData" localSheetId="0" hidden="1">PAC!$A$5:$AZ$580</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PAC!$A$5:$AV$429</definedName>
    <definedName name="Z_BF7F0610_7B73_4B79_92EA_4CD96BB9B7A7_.wvu.FilterData" localSheetId="0" hidden="1">PAC!$A$5:$BO$665</definedName>
    <definedName name="Z_BF80A4FE_369E_4E54_A390_AD82396DFA17_.wvu.FilterData" localSheetId="0" hidden="1">PAC!$A$5:$BB$581</definedName>
    <definedName name="Z_BFBEEA55_ECA6_4240_BBB3_E7308752075A_.wvu.FilterData" localSheetId="0" hidden="1">PAC!$A$5:$BB$580</definedName>
    <definedName name="Z_BFDCF17D_7F4C_47AD_8214_46F3D2BC9D6B_.wvu.FilterData" localSheetId="0" hidden="1">PAC!$A$5:$AV$580</definedName>
    <definedName name="Z_C01E181E_43B1_44DE_8540_AE2C9BCE4487_.wvu.FilterData" localSheetId="0" hidden="1">PAC!$A$5:$AV$205</definedName>
    <definedName name="Z_C076D8B0_2A0D_4120_A1DC_4C2E57373F18_.wvu.FilterData" localSheetId="0" hidden="1">PAC!$A$5:$AZ$580</definedName>
    <definedName name="Z_C0A33525_2FAA_4399_909F_1A52282E6E9A_.wvu.Cols" localSheetId="0" hidden="1">PAC!$A:$A</definedName>
    <definedName name="Z_C0A33525_2FAA_4399_909F_1A52282E6E9A_.wvu.FilterData" localSheetId="13" hidden="1">'OUTRAS AÇÕES'!$A$3:$AZ$22</definedName>
    <definedName name="Z_C0A33525_2FAA_4399_909F_1A52282E6E9A_.wvu.FilterData" localSheetId="0" hidden="1">PAC!$A$5:$BB$581</definedName>
    <definedName name="Z_C0A33525_2FAA_4399_909F_1A52282E6E9A_.wvu.PrintArea" localSheetId="0" hidden="1">PAC!$A$1:$BB$487</definedName>
    <definedName name="Z_C0A33525_2FAA_4399_909F_1A52282E6E9A_.wvu.PrintTitles" localSheetId="0" hidden="1">PAC!$4:$5</definedName>
    <definedName name="Z_C0B14C3B_3080_4F0F_865E_90C500BF0D8B_.wvu.FilterData" localSheetId="0" hidden="1">PAC!$A$5:$BB$581</definedName>
    <definedName name="Z_C0B73CC6_E867_496E_B64B_A063C39D081E_.wvu.FilterData" localSheetId="0" hidden="1">PAC!$A$5:$BB$581</definedName>
    <definedName name="Z_C0CDECC4_368E_48BB_8F25_B713CF376460_.wvu.FilterData" localSheetId="0" hidden="1">PAC!$A$5:$BB$581</definedName>
    <definedName name="Z_C133CC15_623B_4967_8EC4_CCAA36A2D9BA_.wvu.FilterData" localSheetId="0" hidden="1">PAC!$A$5:$BO$665</definedName>
    <definedName name="Z_C1C6B6BE_D0FE_43A5_BEA5_E1BB55C0EDA8_.wvu.FilterData" localSheetId="0" hidden="1">PAC!$A$5:$BB$580</definedName>
    <definedName name="Z_C1E77A0F_2D09_4D5B_888B_48BF655A5122_.wvu.FilterData" localSheetId="0" hidden="1">PAC!$A$5:$BO$665</definedName>
    <definedName name="Z_C232A68B_285D_449C_BD1C_AD055BBDF5CD_.wvu.FilterData" localSheetId="0" hidden="1">PAC!$A$5:$BB$581</definedName>
    <definedName name="Z_C2404CB0_31B1_4CF9_B3A0_C2B896B55FBD_.wvu.FilterData" localSheetId="0" hidden="1">PAC!$A$5:$BO$665</definedName>
    <definedName name="Z_C25D0312_FA7A_489A_80D2_A4C50B4817C1_.wvu.FilterData" localSheetId="0" hidden="1">PAC!$A$5:$AV$205</definedName>
    <definedName name="Z_C2944B41_6D8D_4A9E_A9EC_7A2285D10399_.wvu.FilterData" localSheetId="0" hidden="1">PAC!$A$5:$BO$665</definedName>
    <definedName name="Z_C29F147A_EA02_4DF0_AE05_B942C68D1E84_.wvu.FilterData" localSheetId="0" hidden="1">PAC!$A$5:$AV$580</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PAC!$A$5:$AZ$580</definedName>
    <definedName name="Z_C49DCA3D_1EC6_48C1_BD7D_B3CB0E77DBF3_.wvu.FilterData" localSheetId="0" hidden="1">PAC!$A$5:$BO$665</definedName>
    <definedName name="Z_C4BA45CA_05B3_43B3_87A9_32C79BABD8BA_.wvu.FilterData" localSheetId="0" hidden="1">PAC!$A$5:$BB$581</definedName>
    <definedName name="Z_C4BD9BA9_3A5C_4460_A068_39CA155C8EC1_.wvu.FilterData" localSheetId="0" hidden="1">PAC!$A$5:$BB$581</definedName>
    <definedName name="Z_C4C632CE_DAF9_490A_9AB8_320B84EB85E3_.wvu.FilterData" localSheetId="0" hidden="1">PAC!$A$5:$AZ$580</definedName>
    <definedName name="Z_C522B015_72C3_4A7C_A494_3494637192F3_.wvu.FilterData" localSheetId="0" hidden="1">PAC!$A$5:$AV$580</definedName>
    <definedName name="Z_C5371693_72D9_45E0_9332_A5A1FB2E7B37_.wvu.FilterData" localSheetId="0" hidden="1">PAC!$A$5:$AV$205</definedName>
    <definedName name="Z_C5864B50_CE07_47D8_82A6_AEA3CC695984_.wvu.FilterData" localSheetId="0" hidden="1">PAC!$A$5:$AV$429</definedName>
    <definedName name="Z_C59A0A29_E0E3_4FF3_87D8_E867CF87AC4C_.wvu.FilterData" localSheetId="0" hidden="1">PAC!$A$5:$BB$581</definedName>
    <definedName name="Z_C5BB45D5_0938_4AD7_8E4B_59621593AED9_.wvu.FilterData" localSheetId="0" hidden="1">PAC!$A$5:$BB$581</definedName>
    <definedName name="Z_C5D564A2_07B1_4243_954B_BB1373BBE6D6_.wvu.FilterData" localSheetId="0" hidden="1">PAC!$A$5:$AV$580</definedName>
    <definedName name="Z_C64D1CF2_0234_4617_9C1E_5FF029232CA5_.wvu.FilterData" localSheetId="0" hidden="1">PAC!$A$5:$BO$665</definedName>
    <definedName name="Z_C67CDD12_35FA_4EC6_B4DA_167E4873EBFD_.wvu.FilterData" localSheetId="0" hidden="1">PAC!$A$5:$AV$205</definedName>
    <definedName name="Z_C6958CB7_C1E0_41C6_9ACB_6401D3AD4533_.wvu.FilterData" localSheetId="0" hidden="1">PAC!$A$5:$BB$580</definedName>
    <definedName name="Z_C69D3783_4AEC_4C72_931E_0001AF463D1A_.wvu.FilterData" localSheetId="0" hidden="1">PAC!$A$5:$BO$665</definedName>
    <definedName name="Z_C6BBDD73_E280_488F_BBCA_82FB6EA32DA8_.wvu.FilterData" localSheetId="0" hidden="1">PAC!$A$5:$AZ$580</definedName>
    <definedName name="Z_C6BC2AEB_6A2D_4575_8FC8_714EEFE1F6E6_.wvu.FilterData" localSheetId="0" hidden="1">PAC!$A$5:$BO$665</definedName>
    <definedName name="Z_C6C8A2B8_82F5_4C44_8311_FC0E4341E8E5_.wvu.FilterData" localSheetId="0" hidden="1">PAC!$A$5:$AZ$580</definedName>
    <definedName name="Z_C6CD6F89_328F_42AF_ACAA_AEBCC97CD67B_.wvu.FilterData" localSheetId="0" hidden="1">PAC!$A$5:$AV$580</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PAC!$A$5:$AV$580</definedName>
    <definedName name="Z_C764A269_5112_4707_9022_F7FD8BE4E904_.wvu.FilterData" localSheetId="0" hidden="1">PAC!$A$5:$BB$581</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PAC!$A$5:$BB$581</definedName>
    <definedName name="Z_C8498702_4974_4AAE_A95A_0152674AF1AB_.wvu.FilterData" localSheetId="0" hidden="1">PAC!$A$5:$AZ$580</definedName>
    <definedName name="Z_C897A671_2527_43C0_AEF3_F90218EDC4CE_.wvu.FilterData" localSheetId="0" hidden="1">PAC!$A$5:$BO$665</definedName>
    <definedName name="Z_C8A79418_EAC3_4385_915A_F2A84F9DEBED_.wvu.FilterData" localSheetId="0" hidden="1">PAC!$A$5:$AV$205</definedName>
    <definedName name="Z_C9323EC8_BF0C_4475_B1B4_339215A624A7_.wvu.FilterData" localSheetId="0" hidden="1">PAC!$A$5:$BB$581</definedName>
    <definedName name="Z_C9870795_A664_46D5_8C70_2FBF1D64E3CC_.wvu.FilterData" localSheetId="0" hidden="1">PAC!$A$5:$AV$580</definedName>
    <definedName name="Z_C9CB659D_FAD1_46C6_AA95_FB91D76C5183_.wvu.FilterData" localSheetId="0" hidden="1">PAC!$A$5:$BB$581</definedName>
    <definedName name="Z_CA214D92_3CEB_4309_A2B4_2C370EC84CFF_.wvu.FilterData" localSheetId="0" hidden="1">PAC!$A$5:$BO$665</definedName>
    <definedName name="Z_CA332974_1D4D_44C9_ABD1_6476746ECC64_.wvu.FilterData" localSheetId="0" hidden="1">PAC!$A$5:$BB$580</definedName>
    <definedName name="Z_CA55DB2A_E678_4174_92D3_BC272136F42A_.wvu.FilterData" localSheetId="0" hidden="1">PAC!$A$5:$BO$665</definedName>
    <definedName name="Z_CA5F528E_ED79_479A_9F55_D51764F09EB1_.wvu.FilterData" localSheetId="0" hidden="1">PAC!$A$5:$BB$580</definedName>
    <definedName name="Z_CAF4A57A_0BFE_4861_9CB9_F04950F1C668_.wvu.FilterData" localSheetId="0" hidden="1">PAC!$A$5:$BB$581</definedName>
    <definedName name="Z_CB188EA7_EA0C_4713_8A96_035A62320889_.wvu.FilterData" localSheetId="0" hidden="1">PAC!$A$5:$BB$581</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PAC!$A$5:$BB$581</definedName>
    <definedName name="Z_CC1A8081_9455_47EE_928D_E9CE184B8C0E_.wvu.FilterData" localSheetId="0" hidden="1">PAC!$A$5:$BO$665</definedName>
    <definedName name="Z_CC6B3FC1_C71F_42D1_96A7_D0AB16A27353_.wvu.FilterData" localSheetId="0" hidden="1">PAC!$A$5:$AV$580</definedName>
    <definedName name="Z_CC79D028_6417_4928_8460_CE1FC18C3392_.wvu.FilterData" localSheetId="0" hidden="1">PAC!$A$5:$AZ$580</definedName>
    <definedName name="Z_CC9ADD03_1DDB_4DBF_A1E5_2ECCBEBE3BA3_.wvu.FilterData" localSheetId="0" hidden="1">PAC!$A$5:$BB$581</definedName>
    <definedName name="Z_CCA368AC_3746_48FB_9178_6AFADAF15CD6_.wvu.FilterData" localSheetId="0" hidden="1">PAC!$A$5:$BB$580</definedName>
    <definedName name="Z_CCA813FA_4DB4_4458_939A_5A91834A6D21_.wvu.FilterData" localSheetId="0" hidden="1">PAC!$A$5:$AV$580</definedName>
    <definedName name="Z_CD06B37B_EEE9_460B_9409_02F9E4D1E162_.wvu.FilterData" localSheetId="0" hidden="1">PAC!$A$5:$BO$665</definedName>
    <definedName name="Z_CD1E36C6_2BDA_4A40_8F79_34D9ACB38431_.wvu.FilterData" localSheetId="0" hidden="1">PAC!$A$5:$AV$429</definedName>
    <definedName name="Z_CD2A7480_653C_4B38_9AB0_D0534F8A60A4_.wvu.FilterData" localSheetId="0" hidden="1">PAC!$A$5:$BO$665</definedName>
    <definedName name="Z_CD37F9CF_97B8_4692_BD28_D1E75D2C196B_.wvu.FilterData" localSheetId="0" hidden="1">PAC!$A$5:$AV$580</definedName>
    <definedName name="Z_CDC35B72_0D02_497E_BFD7_C387F3B411D1_.wvu.FilterData" localSheetId="0" hidden="1">PAC!$A$5:$AV$429</definedName>
    <definedName name="Z_CDD456B3_0996_4D4A_BC4E_ECB63B91EA9A_.wvu.FilterData" localSheetId="0" hidden="1">PAC!$A$5:$BO$665</definedName>
    <definedName name="Z_CDDD5C26_3092_4451_B154_542718CC7AE5_.wvu.FilterData" localSheetId="0" hidden="1">PAC!$A$5:$AV$580</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PAC!$A$5:$AV$429</definedName>
    <definedName name="Z_CEA65187_FFE5_4BD9_BAC1_9F136B8EF654_.wvu.FilterData" localSheetId="0" hidden="1">PAC!$A$5:$BB$581</definedName>
    <definedName name="Z_CF014F6D_1FC2_4974_B482_E0CBCC6D96D4_.wvu.FilterData" localSheetId="0" hidden="1">PAC!$A$5:$BB$581</definedName>
    <definedName name="Z_CF287A84_CEE7_48B0_A259_4CE9553AA11C_.wvu.FilterData" localSheetId="0" hidden="1">PAC!$A$5:$BB$581</definedName>
    <definedName name="Z_CF4E1FF1_9FAC_4757_A5C8_E49193A704E0_.wvu.FilterData" localSheetId="0" hidden="1">PAC!$A$5:$BB$580</definedName>
    <definedName name="Z_CF5A85F8_01BA_42DB_A6A4_64E40903FCF0_.wvu.FilterData" localSheetId="0" hidden="1">PAC!$A$5:$BB$581</definedName>
    <definedName name="Z_CF5F2431_8ADC_41E2_B614_94773F4926EF_.wvu.FilterData" localSheetId="0" hidden="1">PAC!$A$5:$AV$580</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PAC!$A$5:$BB$581</definedName>
    <definedName name="Z_CFF4E8D6_1A44_4E00_A406_EECF823F4BB7_.wvu.FilterData" localSheetId="0" hidden="1">PAC!$A$5:$BO$665</definedName>
    <definedName name="Z_D07066E9_C1EF_4B33_AAC9_40A1DD1D56AC_.wvu.FilterData" localSheetId="0" hidden="1">PAC!$A$5:$BB$580</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PAC!$A$5:$AV$580</definedName>
    <definedName name="Z_D14A7627_FA90_4B21_98E5_A2371A048643_.wvu.FilterData" localSheetId="0" hidden="1">PAC!$A$5:$AV$580</definedName>
    <definedName name="Z_D1722278_7E79_40D0_A838_1DE7F82E3415_.wvu.FilterData" localSheetId="0" hidden="1">PAC!$A$5:$AV$205</definedName>
    <definedName name="Z_D183D387_9691_47AA_A282_FDD66B911E19_.wvu.FilterData" localSheetId="0" hidden="1">PAC!$A$5:$AV$580</definedName>
    <definedName name="Z_D2BCB3BD_990D_4763_96C5_8D433AEA7954_.wvu.FilterData" localSheetId="0" hidden="1">PAC!$A$5:$BO$665</definedName>
    <definedName name="Z_D34EAA90_EA67_47E2_A96B_247B9D2BA5E6_.wvu.FilterData" localSheetId="0" hidden="1">PAC!$A$5:$BB$580</definedName>
    <definedName name="Z_D373811A_A797_4752_B6E0_C3D38196E998_.wvu.FilterData" localSheetId="0" hidden="1">PAC!$A$5:$BB$581</definedName>
    <definedName name="Z_D44C75A7_0376_4B21_89D8_12F1054D40D1_.wvu.FilterData" localSheetId="0" hidden="1">PAC!$A$5:$AV$580</definedName>
    <definedName name="Z_D457754A_17CD_4A82_9DC3_B73446BDB5D3_.wvu.FilterData" localSheetId="0" hidden="1">PAC!$A$5:$AV$580</definedName>
    <definedName name="Z_D46448D0_7E98_4B05_BFAC_FCA9171EA0B5_.wvu.FilterData" localSheetId="0" hidden="1">PAC!$A$5:$AV$580</definedName>
    <definedName name="Z_D478EF42_074A_40E2_9A2E_D98CA7244E0B_.wvu.FilterData" localSheetId="0" hidden="1">PAC!$A$5:$BO$665</definedName>
    <definedName name="Z_D4AEE72C_0F7C_4950_A638_4375ED8170F1_.wvu.FilterData" localSheetId="0" hidden="1">PAC!$A$5:$BB$580</definedName>
    <definedName name="Z_D4F48722_9276_4865_929D_5D14F1F6EC08_.wvu.FilterData" localSheetId="0" hidden="1">PAC!$A$5:$BB$581</definedName>
    <definedName name="Z_D4F7F7C7_E8B3_4D56_8060_77A6185D91EF_.wvu.FilterData" localSheetId="0" hidden="1">PAC!$A$5:$BO$665</definedName>
    <definedName name="Z_D5210075_C413_42FF_9260_81827F138875_.wvu.FilterData" localSheetId="0" hidden="1">PAC!$A$5:$BB$581</definedName>
    <definedName name="Z_D52C5FE5_3EB4_4ABF_88F0_560656D1B818_.wvu.FilterData" localSheetId="0" hidden="1">PAC!$A$5:$BB$581</definedName>
    <definedName name="Z_D5707DC1_6055_44A8_8A60_726B3E260BB0_.wvu.FilterData" localSheetId="0" hidden="1">PAC!$A$5:$BB$581</definedName>
    <definedName name="Z_D62F4FD7_D83A_4A33_9EF3_EFA696D6C87C_.wvu.FilterData" localSheetId="0" hidden="1">PAC!$A$5:$BO$665</definedName>
    <definedName name="Z_D6547BE1_1659_4F93_82B9_44678ECE0A12_.wvu.FilterData" localSheetId="0" hidden="1">PAC!$A$5:$BB$581</definedName>
    <definedName name="Z_D67A409E_DB25_41E8_BBBA_258CAA6196DF_.wvu.FilterData" localSheetId="0" hidden="1">PAC!$A$5:$BB$581</definedName>
    <definedName name="Z_D697B490_E6D5_4290_806F_BE53D3D19AD6_.wvu.FilterData" localSheetId="0" hidden="1">PAC!$A$5:$BB$580</definedName>
    <definedName name="Z_D6C5FC3C_E7CC_49C8_9B05_9796435B32D4_.wvu.FilterData" localSheetId="0" hidden="1">PAC!$A$5:$AV$205</definedName>
    <definedName name="Z_D6DECCDF_7CE9_4848_A4CF_567990DDB7EA_.wvu.FilterData" localSheetId="0" hidden="1">PAC!$A$5:$BB$581</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PAC!$A$5:$BB$580</definedName>
    <definedName name="Z_D78A6BED_CF9A_417E_85A5_788094780827_.wvu.FilterData" localSheetId="0" hidden="1">PAC!$A$5:$BB$581</definedName>
    <definedName name="Z_D795FD86_1DD8_4269_90C8_889C7A6F8BD4_.wvu.FilterData" localSheetId="0" hidden="1">PAC!$A$5:$BB$580</definedName>
    <definedName name="Z_D8880B0F_B68C_450B_8851_1A776775B641_.wvu.FilterData" localSheetId="0" hidden="1">PAC!$A$5:$BO$665</definedName>
    <definedName name="Z_D8ABEF36_DA5B_4C58_9EC2_00D34C134F38_.wvu.FilterData" localSheetId="0" hidden="1">PAC!$A$5:$BB$581</definedName>
    <definedName name="Z_D8DCF320_E2F1_4396_8260_C54C083FA775_.wvu.FilterData" localSheetId="0" hidden="1">PAC!$A$5:$BO$665</definedName>
    <definedName name="Z_D91120E5_81E1_4082_9ADD_40B18E7A8776_.wvu.FilterData" localSheetId="0" hidden="1">PAC!$A$5:$AV$429</definedName>
    <definedName name="Z_D91F47E8_F4E3_4485_BC2B_C04D3C937EA8_.wvu.FilterData" localSheetId="0" hidden="1">PAC!$A$5:$BB$581</definedName>
    <definedName name="Z_D92AA7C4_35C3_49A9_B067_D0F2ADA931C3_.wvu.FilterData" localSheetId="0" hidden="1">PAC!$A$5:$BB$581</definedName>
    <definedName name="Z_D969BB9C_AD89_4C68_9345_12562F08894B_.wvu.FilterData" localSheetId="0" hidden="1">PAC!$A$5:$AZ$580</definedName>
    <definedName name="Z_D9AEAF01_B831_4DC9_B758_069C965C1FB4_.wvu.FilterData" localSheetId="0" hidden="1">PAC!$A$5:$BB$581</definedName>
    <definedName name="Z_D9AFE157_A916_4AED_A3DC_128A43647997_.wvu.FilterData" localSheetId="0" hidden="1">PAC!$A$5:$BO$665</definedName>
    <definedName name="Z_DA006A09_3920_4EB8_8D18_05EA3B77B1BA_.wvu.FilterData" localSheetId="0" hidden="1">PAC!$A$5:$AV$205</definedName>
    <definedName name="Z_DA395631_73C5_45A4_9CF8_062EC96E15BF_.wvu.FilterData" localSheetId="0" hidden="1">PAC!$A$5:$AV$580</definedName>
    <definedName name="Z_DAB2AD7E_F897_4BFC_B45E_D0078B7A7817_.wvu.FilterData" localSheetId="0" hidden="1">PAC!$A$5:$BO$665</definedName>
    <definedName name="Z_DAB5E49A_57CE_4C01_AB5E_888E3EB8609C_.wvu.FilterData" localSheetId="0" hidden="1">PAC!$A$5:$AV$205</definedName>
    <definedName name="Z_DAC7BE6F_31DE_4CC1_B003_60B496048C9F_.wvu.FilterData" localSheetId="0" hidden="1">PAC!$A$5:$AV$429</definedName>
    <definedName name="Z_DBC6E6B8_D807_411F_8E84_CCBAEC4B896C_.wvu.FilterData" localSheetId="0" hidden="1">PAC!$A$5:$BO$665</definedName>
    <definedName name="Z_DC44D205_F703_4FED_99CE_8BC18D8556DF_.wvu.FilterData" localSheetId="0" hidden="1">PAC!$A$5:$BB$580</definedName>
    <definedName name="Z_DC5C6885_E68F_4434_91D4_11AC24EA7DC1_.wvu.FilterData" localSheetId="0" hidden="1">PAC!$A$5:$AZ$580</definedName>
    <definedName name="Z_DC6EA27D_2954_414C_B21C_92B0E0E6959D_.wvu.FilterData" localSheetId="0" hidden="1">PAC!$A$5:$BB$581</definedName>
    <definedName name="Z_DC9157CD_2DAF_4329_8FDD_8B50F60655C1_.wvu.FilterData" localSheetId="0" hidden="1">PAC!$A$5:$BB$581</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PAC!$A$5:$BB$581</definedName>
    <definedName name="Z_DD3C4617_8A01_40C2_9E92_6C4834B4EA38_.wvu.FilterData" localSheetId="0" hidden="1">PAC!$A$5:$BB$580</definedName>
    <definedName name="Z_DD75F63C_452F_4076_AFDF_688758D9682B_.wvu.FilterData" localSheetId="0" hidden="1">PAC!$A$5:$BB$581</definedName>
    <definedName name="Z_DDA50D38_E855_42CD_B8D8_B05844D4E4B4_.wvu.FilterData" localSheetId="0" hidden="1">PAC!$A$5:$BB$581</definedName>
    <definedName name="Z_DDA5C451_E0C8_44B2_8F7A_C825143AD6B4_.wvu.FilterData" localSheetId="0" hidden="1">PAC!$A$5:$AV$429</definedName>
    <definedName name="Z_DDB7858D_4148_40C1_9688_54ECABB153D7_.wvu.FilterData" localSheetId="0" hidden="1">PAC!$A$5:$AZ$580</definedName>
    <definedName name="Z_DDF3EB74_46A4_4EA1_AF7C_4AD61936515A_.wvu.FilterData" localSheetId="0" hidden="1">PAC!$A$5:$BB$580</definedName>
    <definedName name="Z_DDFD7014_31A7_498B_9854_46F5C8505045_.wvu.FilterData" localSheetId="0" hidden="1">PAC!$A$5:$BB$581</definedName>
    <definedName name="Z_DE33E31D_E728_473A_B84B_AF97D6CCD6E2_.wvu.FilterData" localSheetId="0" hidden="1">PAC!$A$5:$AV$429</definedName>
    <definedName name="Z_DE98C240_0935_49F1_BD48_D0AC23DFF329_.wvu.FilterData" localSheetId="0" hidden="1">PAC!$A$5:$BB$581</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PAC!$A$5:$AZ$580</definedName>
    <definedName name="Z_DFB92930_9B94_41CD_8434_F722661B4A1E_.wvu.FilterData" localSheetId="0" hidden="1">PAC!$A$5:$BO$665</definedName>
    <definedName name="Z_DFE6F656_F2D7_4214_AF10_BFB257762708_.wvu.FilterData" localSheetId="0" hidden="1">PAC!$A$5:$AV$205</definedName>
    <definedName name="Z_DFEF3855_D0DC_4AB6_9651_14FB103C3415_.wvu.FilterData" localSheetId="0" hidden="1">PAC!$A$5:$BO$665</definedName>
    <definedName name="Z_E0111159_13D7_45C3_B7BF_932B98CC7986_.wvu.FilterData" localSheetId="0" hidden="1">PAC!$A$5:$BB$580</definedName>
    <definedName name="Z_E0153A06_994B_47F0_801E_782640423463_.wvu.FilterData" localSheetId="0" hidden="1">PAC!$A$5:$BO$665</definedName>
    <definedName name="Z_E0448F15_3878_4975_AFE8_3447570AA82C_.wvu.FilterData" localSheetId="0" hidden="1">PAC!$A$5:$BB$581</definedName>
    <definedName name="Z_E0BE391A_CC67_4A60_89AA_92E5B9D3D6FE_.wvu.FilterData" localSheetId="0" hidden="1">PAC!$A$5:$BO$665</definedName>
    <definedName name="Z_E0E0D605_FEE7_4674_8D0D_D88EF66A1C73_.wvu.FilterData" localSheetId="0" hidden="1">PAC!$A$5:$BB$580</definedName>
    <definedName name="Z_E0F9F9D3_315F_4B3D_8208_5DCEB30DEF83_.wvu.FilterData" localSheetId="0" hidden="1">PAC!$A$5:$BO$665</definedName>
    <definedName name="Z_E114DD48_20F8_45BD_8430_5CC4A7385A3E_.wvu.FilterData" localSheetId="0" hidden="1">PAC!$A$5:$AV$205</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PAC!$A$5:$AV$580</definedName>
    <definedName name="Z_E1BB512E_C93B_4AFE_A0F8_C99BAEB406CF_.wvu.FilterData" localSheetId="0" hidden="1">PAC!$A$5:$AV$580</definedName>
    <definedName name="Z_E1D687FD_80B7_4E1E_A1D0_A79A39974782_.wvu.FilterData" localSheetId="0" hidden="1">PAC!$A$5:$BO$665</definedName>
    <definedName name="Z_E20810C3_4518_4317_B61B_5393598711C9_.wvu.FilterData" localSheetId="0" hidden="1">PAC!$A$5:$BB$580</definedName>
    <definedName name="Z_E21289E9_D675_4B47_BF31_0EFB36DC0C89_.wvu.FilterData" localSheetId="0" hidden="1">PAC!$A$5:$BO$665</definedName>
    <definedName name="Z_E23021BF_E1A2_4F01_BF6A_382317788E72_.wvu.FilterData" localSheetId="0" hidden="1">PAC!$A$5:$AV$580</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PAC!$A$5:$AV$580</definedName>
    <definedName name="Z_E377701B_12B0_40ED_A888_0BA05348DF5A_.wvu.FilterData" localSheetId="0" hidden="1">PAC!$A$5:$BO$665</definedName>
    <definedName name="Z_E3BD65C7_28AF_4588_B550_0F7E84154BAA_.wvu.FilterData" localSheetId="13" hidden="1">'OUTRAS AÇÕES'!$A$3:$AZ$22</definedName>
    <definedName name="Z_E3BD65C7_28AF_4588_B550_0F7E84154BAA_.wvu.FilterData" localSheetId="0" hidden="1">PAC!$A$5:$BB$581</definedName>
    <definedName name="Z_E3BD65C7_28AF_4588_B550_0F7E84154BAA_.wvu.PrintArea" localSheetId="0" hidden="1">PAC!$B$2:$AC$470</definedName>
    <definedName name="Z_E3BD65C7_28AF_4588_B550_0F7E84154BAA_.wvu.PrintTitles" localSheetId="0" hidden="1">PAC!$4:$5</definedName>
    <definedName name="Z_E47B36BD_A84E_42B1_A0D0_7ABFE0ED1863_.wvu.FilterData" localSheetId="0" hidden="1">PAC!$A$5:$AV$580</definedName>
    <definedName name="Z_E49A87C6_7EE3_463A_88E8_AAF26F23EA8A_.wvu.FilterData" localSheetId="0" hidden="1">PAC!$A$5:$BB$581</definedName>
    <definedName name="Z_E4B979B4_6481_42BE_A778_795A2A243E1E_.wvu.FilterData" localSheetId="0" hidden="1">PAC!$A$5:$BB$580</definedName>
    <definedName name="Z_E54C15AA_6B4B_4B70_BD5D_F9B29D6E2578_.wvu.FilterData" localSheetId="0" hidden="1">PAC!$A$5:$BB$581</definedName>
    <definedName name="Z_E57A6DDB_8D98_4597_86C3_31E9281205EF_.wvu.FilterData" localSheetId="0" hidden="1">PAC!$A$5:$BO$665</definedName>
    <definedName name="Z_E587C152_5D34_4510_A2FD_E3CB75228B4E_.wvu.FilterData" localSheetId="0" hidden="1">PAC!$A$5:$BB$580</definedName>
    <definedName name="Z_E59ACA51_124F_4528_A23C_038B0E8AC2F0_.wvu.FilterData" localSheetId="0" hidden="1">PAC!$A$5:$BB$581</definedName>
    <definedName name="Z_E5DBFF97_FC47_41C9_97A9_D955B552FE19_.wvu.FilterData" localSheetId="0" hidden="1">PAC!$A$5:$AZ$580</definedName>
    <definedName name="Z_E5F33FC1_449E_471D_B258_4226503DECF5_.wvu.FilterData" localSheetId="0" hidden="1">PAC!$A$5:$AV$205</definedName>
    <definedName name="Z_E61A195D_6898_4D8B_9C7C_C2BC60671B42_.wvu.FilterData" localSheetId="0" hidden="1">PAC!$A$5:$BO$665</definedName>
    <definedName name="Z_E654B642_D755_4382_A201_AE3DBE011C24_.wvu.FilterData" localSheetId="0" hidden="1">PAC!$A$5:$BB$580</definedName>
    <definedName name="Z_E68492C6_5D00_4758_8363_E1905F9720A1_.wvu.FilterData" localSheetId="0" hidden="1">PAC!$A$5:$BO$665</definedName>
    <definedName name="Z_E689F3E4_5B8E_45C4_A3A8_E1237534FE8C_.wvu.FilterData" localSheetId="0" hidden="1">PAC!$A$5:$AV$580</definedName>
    <definedName name="Z_E68F9862_EC00_4BB5_BB6F_BABE96D0301C_.wvu.FilterData" localSheetId="0" hidden="1">PAC!$A$5:$BB$581</definedName>
    <definedName name="Z_E6C47E81_507C_420C_BA97_3AA7DCCCB32F_.wvu.FilterData" localSheetId="0" hidden="1">PAC!$A$5:$AV$580</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PAC!$A$5:$BB$581</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PAC!$A$5:$BB$581</definedName>
    <definedName name="Z_E7DCC505_A16E_4124_9594_103064851557_.wvu.FilterData" localSheetId="0" hidden="1">PAC!$A$5:$BB$580</definedName>
    <definedName name="Z_E7E5CF6F_8048_4F83_AEFA_7C62E3F1663B_.wvu.FilterData" localSheetId="0" hidden="1">PAC!$A$5:$BB$581</definedName>
    <definedName name="Z_E7E97602_CAD1_491B_A4D3_2C3EEDDA41DE_.wvu.FilterData" localSheetId="0" hidden="1">PAC!$A$5:$BO$665</definedName>
    <definedName name="Z_E8A2E9A1_EF8C_40A3_8A0B_10C5FB7D93E9_.wvu.FilterData" localSheetId="0" hidden="1">PAC!$A$5:$BB$581</definedName>
    <definedName name="Z_E8F8DA6A_8861_418A_836D_43DD62E67864_.wvu.FilterData" localSheetId="0" hidden="1">PAC!$A$5:$AV$580</definedName>
    <definedName name="Z_E93B68B3_A4E3_4473_ADDC_66523F7AAAF8_.wvu.FilterData" localSheetId="0" hidden="1">PAC!$A$5:$BO$665</definedName>
    <definedName name="Z_EA7A2DBF_83EA_4740_B636_6F792B73671C_.wvu.FilterData" localSheetId="0" hidden="1">PAC!$A$5:$AZ$580</definedName>
    <definedName name="Z_EAA2B647_3112_4975_8812_BD1074ACF8DF_.wvu.FilterData" localSheetId="0" hidden="1">PAC!$A$5:$AV$580</definedName>
    <definedName name="Z_EAABEBBB_765E_46D7_8902_C53FF7B26FAE_.wvu.FilterData" localSheetId="0" hidden="1">PAC!$A$5:$BO$665</definedName>
    <definedName name="Z_EABA83E1_4C49_4358_A435_D6B442CCA6C1_.wvu.FilterData" localSheetId="0" hidden="1">PAC!$A$5:$AZ$580</definedName>
    <definedName name="Z_EAC0BF0F_5322_480B_9F0D_09C3A2E39AE3_.wvu.FilterData" localSheetId="0" hidden="1">PAC!$A$5:$BB$581</definedName>
    <definedName name="Z_EAD16454_0809_4B50_AAB2_3CECDCA92CD2_.wvu.FilterData" localSheetId="0" hidden="1">PAC!$A$5:$BB$581</definedName>
    <definedName name="Z_EAE56EC0_AF0B_4255_97D9_C9C983472D45_.wvu.FilterData" localSheetId="0" hidden="1">PAC!$A$5:$BB$581</definedName>
    <definedName name="Z_EB08D8E3_7B3C_4F5E_99A3_3F7AFA059C8B_.wvu.FilterData" localSheetId="0" hidden="1">PAC!$A$5:$BO$665</definedName>
    <definedName name="Z_EB0FDF68_1F63_433D_A97B_9F739F6A4321_.wvu.FilterData" localSheetId="0" hidden="1">PAC!$A$5:$BB$581</definedName>
    <definedName name="Z_EC2AF34D_1171_46B0_B313_7A6E59AE4236_.wvu.FilterData" localSheetId="0" hidden="1">PAC!$A$5:$AV$425</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3" hidden="1">'OUTRAS AÇÕES'!$A$3:$AZ$22</definedName>
    <definedName name="Z_ED1B5C85_9B80_490E_8588_6B2C7D651C3C_.wvu.FilterData" localSheetId="0" hidden="1">PAC!$A$5:$BB$581</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PAC!$A$5:$BB$581</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PAC!$A$5:$BB$580</definedName>
    <definedName name="Z_EDC128F7_1B14_4997_A781_928A7A45A03A_.wvu.FilterData" localSheetId="0" hidden="1">PAC!$A$5:$BB$580</definedName>
    <definedName name="Z_EDC8F3E5_BA2B_4273_90B9_442AD532113F_.wvu.FilterData" localSheetId="0" hidden="1">PAC!$A$5:$BO$665</definedName>
    <definedName name="Z_EDE12B12_D723_4C09_A92A_0D4187E157D9_.wvu.FilterData" localSheetId="0" hidden="1">PAC!$A$5:$BB$581</definedName>
    <definedName name="Z_EE14E751_B929_42D1_A00E_E33701A5870E_.wvu.FilterData" localSheetId="0" hidden="1">PAC!$A$5:$BO$665</definedName>
    <definedName name="Z_EE2D742F_3618_4E24_83D8_5B6C69AC19E5_.wvu.FilterData" localSheetId="0" hidden="1">PAC!$A$5:$AV$429</definedName>
    <definedName name="Z_EE92EC33_80C9_465C_BCCA_D001A79AE7E4_.wvu.FilterData" localSheetId="0" hidden="1">PAC!$A$5:$AZ$580</definedName>
    <definedName name="Z_EEC1D6A9_2746_4B84_981B_22E4CA558C8E_.wvu.FilterData" localSheetId="0" hidden="1">PAC!$A$5:$BB$581</definedName>
    <definedName name="Z_EECC4A09_14FA_4107_AA6D_3FD21CCD674C_.wvu.FilterData" localSheetId="0" hidden="1">PAC!$A$5:$BB$580</definedName>
    <definedName name="Z_EEDEE505_EB1F_48B0_BB88_AFD14B4551A3_.wvu.FilterData" localSheetId="0" hidden="1">PAC!$A$5:$BB$581</definedName>
    <definedName name="Z_EEFD3E25_39BC_4730_AF7A_1C9616A0801F_.wvu.FilterData" localSheetId="0" hidden="1">PAC!$A$5:$BO$665</definedName>
    <definedName name="Z_EF21D67A_9B81_4FC8_94F1_6E66F9D8E9C2_.wvu.FilterData" localSheetId="0" hidden="1">PAC!$A$5:$AZ$580</definedName>
    <definedName name="Z_EF9C6711_EF77_4B8D_AC36_935C1B285A8B_.wvu.FilterData" localSheetId="0" hidden="1">PAC!$A$5:$AV$580</definedName>
    <definedName name="Z_F05FCB7A_6843_460E_8D2C_940DE3FF5CAE_.wvu.FilterData" localSheetId="0" hidden="1">PAC!$A$5:$BO$665</definedName>
    <definedName name="Z_F06978CC_B6F9_41C1_876C_0E2AAA2D7978_.wvu.FilterData" localSheetId="0" hidden="1">PAC!$A$5:$BB$581</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PAC!$A$5:$AV$580</definedName>
    <definedName name="Z_F1AE41E4_3EDA_4125_94FC_9F5E32B8D1DD_.wvu.FilterData" localSheetId="0" hidden="1">PAC!$A$5:$BO$665</definedName>
    <definedName name="Z_F21D988F_30F3_484E_B9F5_3A2FE6209A2B_.wvu.FilterData" localSheetId="0" hidden="1">PAC!$A$5:$AV$580</definedName>
    <definedName name="Z_F232F9BF_3C0C_4DCD_92F8_EF287B744439_.wvu.FilterData" localSheetId="0" hidden="1">PAC!$A$5:$BB$580</definedName>
    <definedName name="Z_F24C1948_87FA_4726_9939_8E4E1065A0A6_.wvu.FilterData" localSheetId="0" hidden="1">PAC!$A$5:$BB$581</definedName>
    <definedName name="Z_F27221E9_00C1_4357_98D4_82BA8142C316_.wvu.FilterData" localSheetId="0" hidden="1">PAC!$A$5:$BB$580</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PAC!$A$5:$AZ$580</definedName>
    <definedName name="Z_F34BCE78_CF95_4EBE_ADDD_9A117B8EB764_.wvu.FilterData" localSheetId="0" hidden="1">PAC!$A$5:$AZ$580</definedName>
    <definedName name="Z_F36756CE_F93F_4AA4_9E2B_593283B5F31E_.wvu.FilterData" localSheetId="0" hidden="1">PAC!$A$5:$BB$581</definedName>
    <definedName name="Z_F3B599C5_3712_48B8_9878_231D7E4E53FC_.wvu.FilterData" localSheetId="0" hidden="1">PAC!$A$5:$BB$580</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PAC!$A$5:$BB$580</definedName>
    <definedName name="Z_F4E3F34D_13F7_4D66_B394_41CB07F9C91F_.wvu.FilterData" localSheetId="0" hidden="1">PAC!$A$5:$BB$581</definedName>
    <definedName name="Z_F4F91DFE_AD22_4D2D_B528_5B3E6DC38FDA_.wvu.FilterData" localSheetId="0" hidden="1">PAC!$A$5:$BO$665</definedName>
    <definedName name="Z_F553293C_9E7D_4643_893F_57FA2AAB330C_.wvu.FilterData" localSheetId="0" hidden="1">PAC!$A$5:$AV$580</definedName>
    <definedName name="Z_F5C6980C_68BB_418D_9DCD_BCA8B958E881_.wvu.FilterData" localSheetId="0" hidden="1">PAC!$A$5:$BB$581</definedName>
    <definedName name="Z_F5CBC877_27B3_4AFA_97FA_ACC2D66B4ACB_.wvu.FilterData" localSheetId="0" hidden="1">PAC!$A$5:$AV$580</definedName>
    <definedName name="Z_F6206C53_55AD_41A7_A10F_E54EE17424A2_.wvu.FilterData" localSheetId="0" hidden="1">PAC!$A$5:$BB$580</definedName>
    <definedName name="Z_F6355009_ED4C_47E5_BADB_7D062B594002_.wvu.FilterData" localSheetId="0" hidden="1">PAC!$A$5:$BB$580</definedName>
    <definedName name="Z_F65731D5_1657_4B35_A502_6EC4FB462B07_.wvu.FilterData" localSheetId="0" hidden="1">PAC!$A$5:$AV$429</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PAC!$A$5:$AV$580</definedName>
    <definedName name="Z_F74BF07F_57C5_47E0_BE18_C1159AA0BDC0_.wvu.FilterData" localSheetId="0" hidden="1">PAC!$A$5:$BO$665</definedName>
    <definedName name="Z_F757C784_4F54_4785_87CE_DC596F7C2254_.wvu.FilterData" localSheetId="0" hidden="1">PAC!$A$5:$BB$580</definedName>
    <definedName name="Z_F780A66B_053A_4B47_9532_6086161284CF_.wvu.FilterData" localSheetId="0" hidden="1">PAC!$A$5:$BB$580</definedName>
    <definedName name="Z_F78CCC08_6F6A_4C23_B976_6861072767B1_.wvu.FilterData" localSheetId="0" hidden="1">PAC!$A$5:$BB$581</definedName>
    <definedName name="Z_F7A611BD_B230_4BBB_BD5B_7B2AD3BD0AC3_.wvu.FilterData" localSheetId="0" hidden="1">PAC!$A$5:$BB$581</definedName>
    <definedName name="Z_F7CFC454_7D97_4D10_ADC6_8CAF07CC5184_.wvu.FilterData" localSheetId="0" hidden="1">PAC!$A$5:$BO$665</definedName>
    <definedName name="Z_F7EF11E2_DC06_498C_B9AA_80EAC2CF0820_.wvu.FilterData" localSheetId="0" hidden="1">PAC!$A$5:$AV$580</definedName>
    <definedName name="Z_F8596893_5DE1_41F5_BC89_DDA58858406E_.wvu.FilterData" localSheetId="0" hidden="1">PAC!$A$5:$BB$581</definedName>
    <definedName name="Z_F85ACAF7_EA72_4F5D_9460_72EF1A4E38C7_.wvu.FilterData" localSheetId="0" hidden="1">PAC!$A$5:$BB$580</definedName>
    <definedName name="Z_F8828228_061C_4EF2_B3AA_E090F0CEFB79_.wvu.FilterData" localSheetId="0" hidden="1">PAC!$A$5:$BO$665</definedName>
    <definedName name="Z_F884841F_E685_474A_AED0_AE4B4A7640CA_.wvu.FilterData" localSheetId="0" hidden="1">PAC!$A$5:$BB$580</definedName>
    <definedName name="Z_F8B48DE1_6D12_4045_919D_AD0448E4CFC9_.wvu.FilterData" localSheetId="0" hidden="1">PAC!$A$5:$AV$580</definedName>
    <definedName name="Z_F8EA2BA4_615A_48D2_86E4_5BB131F682EF_.wvu.FilterData" localSheetId="0" hidden="1">PAC!$A$5:$AZ$580</definedName>
    <definedName name="Z_F926D341_C8EC_425B_BCFA_8978C5011358_.wvu.FilterData" localSheetId="0" hidden="1">PAC!$A$5:$AV$580</definedName>
    <definedName name="Z_F9E1AFF5_4D6C_440E_A682_75DDBB2BDFDF_.wvu.FilterData" localSheetId="0" hidden="1">PAC!$A$5:$BO$665</definedName>
    <definedName name="Z_F9F9035F_ED7D_49FA_BEC7_0721493AEA63_.wvu.FilterData" localSheetId="0" hidden="1">PAC!$A$5:$BB$581</definedName>
    <definedName name="Z_FA1383C3_09B8_40DE_9653_7F23F08F4CDA_.wvu.FilterData" localSheetId="0" hidden="1">PAC!$A$5:$BO$665</definedName>
    <definedName name="Z_FABD8524_5558_425A_95D7_81FAF0ED9F4E_.wvu.FilterData" localSheetId="0" hidden="1">PAC!$A$5:$AV$580</definedName>
    <definedName name="Z_FAE656D8_0AD7_4282_BE78_DE5E4D528AE7_.wvu.FilterData" localSheetId="0" hidden="1">PAC!$A$5:$AZ$580</definedName>
    <definedName name="Z_FB42F3CB_0805_494C_8E35_F8219567B3A3_.wvu.FilterData" localSheetId="0" hidden="1">PAC!$A$5:$BB$581</definedName>
    <definedName name="Z_FB54D7B5_6E76_4D53_B26D_268D31596CAD_.wvu.FilterData" localSheetId="0" hidden="1">PAC!$A$5:$BO$665</definedName>
    <definedName name="Z_FB70C525_0FB3_42C3_B192_91F8CD50D955_.wvu.FilterData" localSheetId="0" hidden="1">PAC!$A$5:$BB$581</definedName>
    <definedName name="Z_FBA13493_E2D0_4B40_9337_55F00137D335_.wvu.FilterData" localSheetId="0" hidden="1">PAC!$A$5:$BO$665</definedName>
    <definedName name="Z_FBE5C5FC_3CFB_4719_881D_FB1134F5E485_.wvu.FilterData" localSheetId="0" hidden="1">PAC!$A$5:$AV$580</definedName>
    <definedName name="Z_FC2535B7_1D00_4907_A177_62A81B1B05F8_.wvu.FilterData" localSheetId="0" hidden="1">PAC!$A$5:$BO$665</definedName>
    <definedName name="Z_FC5B96A5_3E8A_40C4_865C_3E8149E23A46_.wvu.FilterData" localSheetId="0" hidden="1">PAC!$A$5:$BB$581</definedName>
    <definedName name="Z_FCD36AEE_A6E2_465A_ADFB_2E31FA6B77B7_.wvu.FilterData" localSheetId="0" hidden="1">PAC!$A$5:$AV$205</definedName>
    <definedName name="Z_FCDAC3CE_92D1_45D7_8D28_746A60A770F4_.wvu.FilterData" localSheetId="0" hidden="1">PAC!$A$5:$BO$665</definedName>
    <definedName name="Z_FCDAC3CE_92D1_45D7_8D28_746A60A770F4_.wvu.PrintArea" localSheetId="14" hidden="1">Domínios!$B$2:$N$40</definedName>
    <definedName name="Z_FCDAC3CE_92D1_45D7_8D28_746A60A770F4_.wvu.PrintArea" localSheetId="0" hidden="1">PAC!$A$5:$AF$487</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PAC!$A$5:$AZ$580</definedName>
    <definedName name="Z_FD85E7A1_70D3_4CA2_BA77_6D07188D4B98_.wvu.FilterData" localSheetId="0" hidden="1">PAC!$A$5:$AV$580</definedName>
    <definedName name="Z_FE143428_D4FB_4917_A9CB_425AE9BDC6C3_.wvu.FilterData" localSheetId="0" hidden="1">PAC!$A$5:$AV$580</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PAC!$A$5:$AV$580</definedName>
    <definedName name="Z_FFAF710E_F604_4E5B_8DF8_79D69302BB4C_.wvu.FilterData" localSheetId="0" hidden="1">PAC!$A$5:$BB$581</definedName>
    <definedName name="Z_FFC36279_2DC3_4877_8099_261BB71F65FF_.wvu.FilterData" localSheetId="0" hidden="1">PAC!$A$5:$AV$429</definedName>
    <definedName name="Z_FFF67E43_F855_4278_85BC_42FF223AAAF1_.wvu.FilterData" localSheetId="0" hidden="1">PAC!$A$5:$AV$205</definedName>
  </definedNames>
  <calcPr calcId="162913"/>
  <customWorkbookViews>
    <customWorkbookView name="Antonio Carlos Guimarães Deiró - Modo de exibição pessoal" guid="{650C7FD6-1755-4668-8EF1-3B7C3B405ED0}" mergeInterval="0" personalView="1" maximized="1" xWindow="-8" yWindow="-8" windowWidth="1616" windowHeight="876" activeSheetId="1"/>
    <customWorkbookView name="Diego Rocha Figueiredo - Modo de exibição pessoal" guid="{E3BD65C7-28AF-4588-B550-0F7E84154BAA}" mergeInterval="0" personalView="1" maximized="1" xWindow="1592" yWindow="-8" windowWidth="1616" windowHeight="876" activeSheetId="1"/>
    <customWorkbookView name="Suzana Nascimento de Oliveira - Modo de exibição pessoal" guid="{0FB74A6A-4A44-4BA5-9EB0-B86297CD9790}"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4"/>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Joélio Balbino Santana - Modo de exibição pessoal" guid="{C0A33525-2FAA-4399-909F-1A52282E6E9A}" mergeInterval="0" personalView="1" maximized="1" xWindow="-8" yWindow="-8" windowWidth="1616" windowHeight="876" tabRatio="428" activeSheetId="1"/>
    <customWorkbookView name="Mário Sérgio Santos da Conceição - Modo de exibição pessoal" guid="{083D9386-A209-4E4D-86CD-025B1176CEB5}" mergeInterval="0" personalView="1" maximized="1" xWindow="1912" yWindow="172" windowWidth="1616" windowHeight="868" activeSheetId="1"/>
    <customWorkbookView name="Taís Silva Dos Santos - Modo de exibição pessoal" guid="{129416D2-3637-48C1-A749-90B02AD0693E}" mergeInterval="0" personalView="1" maximized="1" xWindow="-8" yWindow="-8" windowWidth="1616" windowHeight="876" tabRatio="498" activeSheetId="1"/>
    <customWorkbookView name="Tatiane Cruz Souza - Modo de exibição pessoal" guid="{270E95A7-3B6C-4D9D-97B0-E7320BA4DFF7}" mergeInterval="0" personalView="1" maximized="1" xWindow="-8" yWindow="-8" windowWidth="1456" windowHeight="876" tabRatio="623" activeSheetId="1"/>
    <customWorkbookView name="Lucitania Santana Brandão de Jesus - Modo de exibição pessoal" guid="{46BB051B-272B-49C8-A4C3-B4237F6E1B7D}"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 name="Marcelo Pereira dos Santos - Modo de exibição pessoal" guid="{A10EBD83-7D03-4E3F-9980-D4843478A706}" mergeInterval="0" personalView="1" maximized="1" xWindow="-8" yWindow="-8" windowWidth="1616" windowHeight="876" tabRatio="574"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560" i="1" l="1"/>
  <c r="BA559" i="1"/>
  <c r="BA558" i="1"/>
  <c r="BA557" i="1"/>
  <c r="BA556" i="1"/>
  <c r="BA555" i="1"/>
  <c r="BA554" i="1"/>
  <c r="BA553" i="1"/>
  <c r="BA552" i="1"/>
  <c r="BA551" i="1"/>
  <c r="BA550" i="1"/>
  <c r="BA549" i="1"/>
  <c r="BA548" i="1"/>
  <c r="BA547" i="1"/>
  <c r="BA546" i="1"/>
  <c r="BA545" i="1"/>
  <c r="BA544" i="1"/>
  <c r="BA543" i="1"/>
  <c r="BA542" i="1"/>
  <c r="BA541" i="1"/>
  <c r="BA540" i="1"/>
  <c r="BA539" i="1"/>
  <c r="BA538" i="1"/>
  <c r="BA537" i="1"/>
  <c r="BA536" i="1"/>
  <c r="BA535" i="1"/>
  <c r="BA534" i="1"/>
  <c r="BA533" i="1"/>
  <c r="BA532" i="1"/>
  <c r="BA531" i="1"/>
  <c r="BA530" i="1"/>
  <c r="BA529" i="1"/>
  <c r="BA528" i="1"/>
  <c r="BA527" i="1"/>
  <c r="BA526" i="1"/>
  <c r="BA525" i="1"/>
  <c r="BA524" i="1"/>
  <c r="BA523" i="1"/>
  <c r="BA522" i="1"/>
  <c r="BA521" i="1"/>
  <c r="BA520" i="1"/>
  <c r="BA519" i="1"/>
  <c r="BA518" i="1"/>
  <c r="BA517" i="1"/>
  <c r="BA516" i="1"/>
  <c r="BA515" i="1"/>
  <c r="BA514" i="1"/>
  <c r="BA513" i="1"/>
  <c r="BA512" i="1"/>
  <c r="BA511" i="1"/>
  <c r="BA510" i="1"/>
  <c r="BA509" i="1"/>
  <c r="BA508" i="1"/>
  <c r="BA507" i="1"/>
  <c r="BA506" i="1"/>
  <c r="BA505" i="1"/>
  <c r="BA504" i="1"/>
  <c r="BA503" i="1"/>
  <c r="BA502" i="1"/>
  <c r="BA501" i="1"/>
  <c r="BA500" i="1"/>
  <c r="BA499" i="1"/>
  <c r="BA498" i="1"/>
  <c r="BA497" i="1"/>
  <c r="BA496" i="1"/>
  <c r="BA495" i="1"/>
  <c r="BA494" i="1"/>
  <c r="BA493" i="1"/>
  <c r="BA492" i="1"/>
  <c r="BA491" i="1"/>
  <c r="BA490" i="1"/>
  <c r="BA489" i="1"/>
  <c r="BA488" i="1"/>
  <c r="BA487" i="1"/>
  <c r="BA486" i="1"/>
  <c r="BA485" i="1"/>
  <c r="BA484" i="1"/>
  <c r="BA483" i="1"/>
  <c r="BA482" i="1"/>
  <c r="BA481" i="1"/>
  <c r="BA480" i="1"/>
  <c r="BA479" i="1"/>
  <c r="BA478" i="1"/>
  <c r="BA477" i="1"/>
  <c r="BA476" i="1"/>
  <c r="BA475" i="1"/>
  <c r="BA474" i="1"/>
  <c r="BA473" i="1"/>
  <c r="BA472" i="1"/>
  <c r="BA471" i="1"/>
  <c r="BA470" i="1"/>
  <c r="BA469" i="1"/>
  <c r="BA468" i="1"/>
  <c r="BA467" i="1"/>
  <c r="BA466" i="1"/>
  <c r="BA465" i="1"/>
  <c r="BA464" i="1"/>
  <c r="BA463" i="1"/>
  <c r="BA462" i="1"/>
  <c r="BA461" i="1"/>
  <c r="BA460" i="1"/>
  <c r="BA459" i="1"/>
  <c r="BA458" i="1"/>
  <c r="BA457" i="1"/>
  <c r="BA456" i="1"/>
  <c r="BA455" i="1"/>
  <c r="BA454" i="1"/>
  <c r="BA453" i="1"/>
  <c r="BA452" i="1"/>
  <c r="BA451" i="1"/>
  <c r="BA450" i="1"/>
  <c r="BA449" i="1"/>
  <c r="BA448" i="1"/>
  <c r="BA447" i="1"/>
  <c r="BA446" i="1"/>
  <c r="BA445" i="1"/>
  <c r="BA444" i="1"/>
  <c r="BA443" i="1"/>
  <c r="BA442" i="1"/>
  <c r="BA441" i="1"/>
  <c r="BA440" i="1"/>
  <c r="BA439" i="1"/>
  <c r="BA438" i="1"/>
  <c r="BA437" i="1"/>
  <c r="BA436" i="1"/>
  <c r="BA435" i="1"/>
  <c r="BA434" i="1"/>
  <c r="BA433" i="1"/>
  <c r="BA432" i="1"/>
  <c r="BA431" i="1"/>
  <c r="BA430" i="1"/>
  <c r="BA429" i="1"/>
  <c r="BA428" i="1"/>
  <c r="BA427" i="1"/>
  <c r="BA426" i="1"/>
  <c r="BA425" i="1"/>
  <c r="BA424" i="1"/>
  <c r="BA423" i="1"/>
  <c r="BA422" i="1"/>
  <c r="BA421" i="1"/>
  <c r="BA420" i="1"/>
  <c r="BA419" i="1"/>
  <c r="BA418" i="1"/>
  <c r="BA417" i="1"/>
  <c r="BA416" i="1"/>
  <c r="BA415" i="1"/>
  <c r="BA414" i="1"/>
  <c r="BA413" i="1"/>
  <c r="BA412" i="1"/>
  <c r="BA411" i="1"/>
  <c r="BA410" i="1"/>
  <c r="BA409" i="1"/>
  <c r="BA408" i="1"/>
  <c r="BA407" i="1"/>
  <c r="BA406" i="1"/>
  <c r="BA405" i="1"/>
  <c r="BA404" i="1"/>
  <c r="BA403" i="1"/>
  <c r="BA402" i="1"/>
  <c r="BA401" i="1"/>
  <c r="BA400" i="1"/>
  <c r="BA399" i="1"/>
  <c r="BA398" i="1"/>
  <c r="BA397" i="1"/>
  <c r="BA396" i="1"/>
  <c r="BA395" i="1"/>
  <c r="BA394" i="1"/>
  <c r="BA393" i="1"/>
  <c r="BA392" i="1"/>
  <c r="BA391" i="1"/>
  <c r="BA390" i="1"/>
  <c r="BA389" i="1"/>
  <c r="BA388" i="1"/>
  <c r="BA387" i="1"/>
  <c r="BA386" i="1"/>
  <c r="BA385" i="1"/>
  <c r="BA384" i="1"/>
  <c r="BA383" i="1"/>
  <c r="BA382" i="1"/>
  <c r="BA381" i="1"/>
  <c r="BA380" i="1"/>
  <c r="BA379" i="1"/>
  <c r="BA378" i="1"/>
  <c r="BA377" i="1"/>
  <c r="BA376" i="1"/>
  <c r="BA375" i="1"/>
  <c r="BA374" i="1"/>
  <c r="BA373" i="1"/>
  <c r="BA372" i="1"/>
  <c r="BA371" i="1"/>
  <c r="BA370" i="1"/>
  <c r="BA369" i="1"/>
  <c r="BA368" i="1"/>
  <c r="BA367" i="1"/>
  <c r="BA366" i="1"/>
  <c r="BA365" i="1"/>
  <c r="BA364" i="1"/>
  <c r="BA363" i="1"/>
  <c r="BA362" i="1"/>
  <c r="BA361" i="1"/>
  <c r="BA360" i="1"/>
  <c r="BA359" i="1"/>
  <c r="BA358" i="1"/>
  <c r="BA357" i="1"/>
  <c r="BA356" i="1"/>
  <c r="BA355" i="1"/>
  <c r="BA354" i="1"/>
  <c r="BA353" i="1"/>
  <c r="BA352" i="1"/>
  <c r="BA351" i="1"/>
  <c r="BA350" i="1"/>
  <c r="BA349" i="1"/>
  <c r="BA348" i="1"/>
  <c r="BA347" i="1"/>
  <c r="BA346" i="1"/>
  <c r="BA345" i="1"/>
  <c r="BA344" i="1"/>
  <c r="BA343" i="1"/>
  <c r="BA342" i="1"/>
  <c r="BA341" i="1"/>
  <c r="BA340" i="1"/>
  <c r="BA339" i="1"/>
  <c r="BA338" i="1"/>
  <c r="BA337" i="1"/>
  <c r="BA336" i="1"/>
  <c r="BA335" i="1"/>
  <c r="BA334" i="1"/>
  <c r="BA333" i="1"/>
  <c r="BA332" i="1"/>
  <c r="BA331" i="1"/>
  <c r="BA330" i="1"/>
  <c r="BA329" i="1"/>
  <c r="BA328" i="1"/>
  <c r="BA327" i="1"/>
  <c r="BA326" i="1"/>
  <c r="BA325" i="1"/>
  <c r="BA324" i="1"/>
  <c r="BA323" i="1"/>
  <c r="BA322" i="1"/>
  <c r="BA321" i="1"/>
  <c r="BA320" i="1"/>
  <c r="BA319" i="1"/>
  <c r="BA318" i="1"/>
  <c r="BA317" i="1"/>
  <c r="BA316" i="1"/>
  <c r="BA315" i="1"/>
  <c r="BA314" i="1"/>
  <c r="BA313" i="1"/>
  <c r="BA312" i="1"/>
  <c r="BA311" i="1"/>
  <c r="BA310" i="1"/>
  <c r="BA309" i="1"/>
  <c r="BA308" i="1"/>
  <c r="BA307" i="1"/>
  <c r="BA306" i="1"/>
  <c r="BA305" i="1"/>
  <c r="BA304" i="1"/>
  <c r="BA303" i="1"/>
  <c r="BA302" i="1"/>
  <c r="BA301" i="1"/>
  <c r="BA300" i="1"/>
  <c r="BA299" i="1"/>
  <c r="BA298" i="1"/>
  <c r="BA297" i="1"/>
  <c r="BA296" i="1"/>
  <c r="BA295" i="1"/>
  <c r="BA294" i="1"/>
  <c r="BA293" i="1"/>
  <c r="BA292" i="1"/>
  <c r="BA291" i="1"/>
  <c r="BA290" i="1"/>
  <c r="BA289" i="1"/>
  <c r="BA288" i="1"/>
  <c r="BA287" i="1"/>
  <c r="BA286" i="1"/>
  <c r="BA285" i="1"/>
  <c r="BA284" i="1"/>
  <c r="BA283" i="1"/>
  <c r="BA282" i="1"/>
  <c r="BA281" i="1"/>
  <c r="BA280" i="1"/>
  <c r="BA279" i="1"/>
  <c r="BA278" i="1"/>
  <c r="BA277" i="1"/>
  <c r="BA276" i="1"/>
  <c r="BA275" i="1"/>
  <c r="BA274" i="1"/>
  <c r="BA273" i="1"/>
  <c r="BA272" i="1"/>
  <c r="BA271" i="1"/>
  <c r="BA270" i="1"/>
  <c r="BA269" i="1"/>
  <c r="BA268" i="1"/>
  <c r="BA267" i="1"/>
  <c r="BA266" i="1"/>
  <c r="BA265" i="1"/>
  <c r="BA264" i="1"/>
  <c r="BA263" i="1"/>
  <c r="BA262" i="1"/>
  <c r="BA261" i="1"/>
  <c r="BA260" i="1"/>
  <c r="BA259" i="1"/>
  <c r="BA258" i="1"/>
  <c r="BA257" i="1"/>
  <c r="BA256" i="1"/>
  <c r="BA255" i="1"/>
  <c r="BA254" i="1"/>
  <c r="BA253" i="1"/>
  <c r="BA252" i="1"/>
  <c r="BA251" i="1"/>
  <c r="BA250" i="1"/>
  <c r="BA249" i="1"/>
  <c r="BA248" i="1"/>
  <c r="BA247" i="1"/>
  <c r="BA246" i="1"/>
  <c r="BA245" i="1"/>
  <c r="BA244" i="1"/>
  <c r="BA243" i="1"/>
  <c r="BA242" i="1"/>
  <c r="BA241" i="1"/>
  <c r="BA240" i="1"/>
  <c r="BA239" i="1"/>
  <c r="BA238" i="1"/>
  <c r="BA237" i="1"/>
  <c r="BA236" i="1"/>
  <c r="BA235" i="1"/>
  <c r="BA234" i="1"/>
  <c r="BA233" i="1"/>
  <c r="BA232" i="1"/>
  <c r="BA231" i="1"/>
  <c r="BA230" i="1"/>
  <c r="BA229" i="1"/>
  <c r="BA228" i="1"/>
  <c r="BA227" i="1"/>
  <c r="BA226" i="1"/>
  <c r="BA225" i="1"/>
  <c r="BA224" i="1"/>
  <c r="BA223" i="1"/>
  <c r="BA222" i="1"/>
  <c r="BA221" i="1"/>
  <c r="BA220" i="1"/>
  <c r="BA219" i="1"/>
  <c r="BA218" i="1"/>
  <c r="BA217" i="1"/>
  <c r="BA216" i="1"/>
  <c r="BA215" i="1"/>
  <c r="BA214" i="1"/>
  <c r="BA213" i="1"/>
  <c r="BA212" i="1"/>
  <c r="BA211" i="1"/>
  <c r="BA210" i="1"/>
  <c r="BA209" i="1"/>
  <c r="BA208" i="1"/>
  <c r="BA207" i="1"/>
  <c r="BA206" i="1"/>
  <c r="BA205" i="1"/>
  <c r="BA204" i="1"/>
  <c r="BA203" i="1"/>
  <c r="BA202" i="1"/>
  <c r="BA201" i="1"/>
  <c r="BA200" i="1"/>
  <c r="BA199" i="1"/>
  <c r="BA198" i="1"/>
  <c r="BA197" i="1"/>
  <c r="BA196" i="1"/>
  <c r="BA195" i="1"/>
  <c r="BA194" i="1"/>
  <c r="BA193" i="1"/>
  <c r="BA192" i="1"/>
  <c r="BA191" i="1"/>
  <c r="BA190" i="1"/>
  <c r="BA189" i="1"/>
  <c r="BA188" i="1"/>
  <c r="BA187" i="1"/>
  <c r="BA186" i="1"/>
  <c r="BA185" i="1"/>
  <c r="BA184" i="1"/>
  <c r="BA183" i="1"/>
  <c r="BA182" i="1"/>
  <c r="BA181" i="1"/>
  <c r="BA180" i="1"/>
  <c r="BA179" i="1"/>
  <c r="BA178" i="1"/>
  <c r="BA177" i="1"/>
  <c r="BA176"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28" i="1"/>
  <c r="BA127" i="1"/>
  <c r="BA126" i="1"/>
  <c r="BA125" i="1"/>
  <c r="BA124" i="1"/>
  <c r="BA123" i="1"/>
  <c r="BA122" i="1"/>
  <c r="BA121" i="1"/>
  <c r="BA120" i="1"/>
  <c r="BA119" i="1"/>
  <c r="BA118" i="1"/>
  <c r="BA117" i="1"/>
  <c r="BA116" i="1"/>
  <c r="BA115" i="1"/>
  <c r="BA114" i="1"/>
  <c r="BA113" i="1"/>
  <c r="BA112" i="1"/>
  <c r="BA111" i="1"/>
  <c r="BA110" i="1"/>
  <c r="BA109" i="1"/>
  <c r="BA108" i="1"/>
  <c r="BA107" i="1"/>
  <c r="BA106" i="1"/>
  <c r="BA105" i="1"/>
  <c r="BA104" i="1"/>
  <c r="BA103" i="1"/>
  <c r="BA102" i="1"/>
  <c r="BA101" i="1"/>
  <c r="BA100" i="1"/>
  <c r="BA99" i="1"/>
  <c r="BA98" i="1"/>
  <c r="BA97" i="1"/>
  <c r="BA96" i="1"/>
  <c r="BA95" i="1"/>
  <c r="BA94" i="1"/>
  <c r="BA93" i="1"/>
  <c r="BA92" i="1"/>
  <c r="BA91" i="1"/>
  <c r="BA90" i="1"/>
  <c r="BA89" i="1"/>
  <c r="BA88" i="1"/>
  <c r="BA87" i="1"/>
  <c r="BA86" i="1"/>
  <c r="BA85" i="1"/>
  <c r="BA84" i="1"/>
  <c r="BA83" i="1"/>
  <c r="BA82" i="1"/>
  <c r="BA81" i="1"/>
  <c r="BA80" i="1"/>
  <c r="BA79" i="1"/>
  <c r="BA78" i="1"/>
  <c r="BA77" i="1"/>
  <c r="BA76" i="1"/>
  <c r="BA75" i="1"/>
  <c r="BA74" i="1"/>
  <c r="BA73" i="1"/>
  <c r="BA72" i="1"/>
  <c r="BA71" i="1"/>
  <c r="BA70" i="1"/>
  <c r="BA69" i="1"/>
  <c r="BA68" i="1"/>
  <c r="BA67" i="1"/>
  <c r="BA66" i="1"/>
  <c r="BA65" i="1"/>
  <c r="BA64" i="1"/>
  <c r="BA63" i="1"/>
  <c r="BA62" i="1"/>
  <c r="BA61" i="1"/>
  <c r="BA60" i="1"/>
  <c r="BA59" i="1"/>
  <c r="BA58" i="1"/>
  <c r="BA57" i="1"/>
  <c r="BA56" i="1"/>
  <c r="BA55" i="1"/>
  <c r="BA54" i="1"/>
  <c r="BA53" i="1"/>
  <c r="BA52" i="1"/>
  <c r="BA51" i="1"/>
  <c r="BA50" i="1"/>
  <c r="BA49" i="1"/>
  <c r="BA48" i="1"/>
  <c r="BA47" i="1"/>
  <c r="BA46" i="1"/>
  <c r="BA45" i="1"/>
  <c r="BA44" i="1"/>
  <c r="BA43" i="1"/>
  <c r="BA42" i="1"/>
  <c r="BA41" i="1"/>
  <c r="BA40" i="1"/>
  <c r="BA39" i="1"/>
  <c r="BA38" i="1"/>
  <c r="BA37" i="1"/>
  <c r="BA36" i="1"/>
  <c r="BA35" i="1"/>
  <c r="BA34" i="1"/>
  <c r="BA33" i="1"/>
  <c r="BA32" i="1"/>
  <c r="BA31" i="1"/>
  <c r="BA30" i="1"/>
  <c r="BA29" i="1"/>
  <c r="BA28" i="1"/>
  <c r="BA27" i="1"/>
  <c r="BA26" i="1"/>
  <c r="BA25" i="1"/>
  <c r="BA24" i="1"/>
  <c r="BA23" i="1"/>
  <c r="BA22" i="1"/>
  <c r="BA21" i="1"/>
  <c r="BA20" i="1"/>
  <c r="BA19" i="1"/>
  <c r="BA18" i="1"/>
  <c r="BA17" i="1"/>
  <c r="BA16" i="1"/>
  <c r="BA15" i="1"/>
  <c r="BA14" i="1"/>
  <c r="BA13" i="1"/>
  <c r="BA12" i="1"/>
  <c r="BA11" i="1"/>
  <c r="BA10" i="1"/>
  <c r="BA9" i="1"/>
  <c r="BA8" i="1"/>
  <c r="BA7" i="1"/>
  <c r="AZ578" i="1"/>
  <c r="AZ577" i="1"/>
  <c r="AZ576" i="1"/>
  <c r="AZ575" i="1"/>
  <c r="AZ574" i="1"/>
  <c r="AZ573" i="1"/>
  <c r="AZ572" i="1"/>
  <c r="AZ571" i="1"/>
  <c r="AZ570" i="1"/>
  <c r="AZ569" i="1"/>
  <c r="AZ568" i="1"/>
  <c r="AZ567" i="1"/>
  <c r="AZ566" i="1"/>
  <c r="AZ565" i="1"/>
  <c r="AZ564" i="1"/>
  <c r="AZ563" i="1"/>
  <c r="AZ562" i="1"/>
  <c r="AZ561" i="1"/>
  <c r="AZ560" i="1"/>
  <c r="AZ559" i="1"/>
  <c r="AZ558" i="1"/>
  <c r="AZ557" i="1"/>
  <c r="AZ556" i="1"/>
  <c r="AZ555" i="1"/>
  <c r="AZ554" i="1"/>
  <c r="AZ553" i="1"/>
  <c r="AZ552" i="1"/>
  <c r="AZ551" i="1"/>
  <c r="AZ550" i="1"/>
  <c r="AZ549" i="1"/>
  <c r="AZ548" i="1"/>
  <c r="AZ547" i="1"/>
  <c r="AZ546" i="1"/>
  <c r="AZ545" i="1"/>
  <c r="AZ544" i="1"/>
  <c r="AZ543" i="1"/>
  <c r="AZ542" i="1"/>
  <c r="AZ541" i="1"/>
  <c r="AZ540" i="1"/>
  <c r="AZ539" i="1"/>
  <c r="AZ538" i="1"/>
  <c r="AZ537" i="1"/>
  <c r="AZ536" i="1"/>
  <c r="AZ535" i="1"/>
  <c r="AZ534" i="1"/>
  <c r="AZ533" i="1"/>
  <c r="AZ532" i="1"/>
  <c r="AZ531" i="1"/>
  <c r="AZ530" i="1"/>
  <c r="AZ529" i="1"/>
  <c r="AZ528" i="1"/>
  <c r="AZ527" i="1"/>
  <c r="AZ526" i="1"/>
  <c r="AZ525" i="1"/>
  <c r="AZ524" i="1"/>
  <c r="AZ523" i="1"/>
  <c r="AZ522" i="1"/>
  <c r="AZ521" i="1"/>
  <c r="AZ520" i="1"/>
  <c r="AZ519" i="1"/>
  <c r="AZ518" i="1"/>
  <c r="AZ517" i="1"/>
  <c r="AZ516" i="1"/>
  <c r="AZ515" i="1"/>
  <c r="AZ514" i="1"/>
  <c r="AZ513" i="1"/>
  <c r="AZ512" i="1"/>
  <c r="AZ511" i="1"/>
  <c r="AZ510" i="1"/>
  <c r="AZ509" i="1"/>
  <c r="AZ508" i="1"/>
  <c r="AZ507" i="1"/>
  <c r="AZ506" i="1"/>
  <c r="AZ505" i="1"/>
  <c r="AZ504" i="1"/>
  <c r="AZ503" i="1"/>
  <c r="AZ502" i="1"/>
  <c r="AZ501" i="1"/>
  <c r="AZ500" i="1"/>
  <c r="AZ499" i="1"/>
  <c r="AZ498" i="1"/>
  <c r="AZ497" i="1"/>
  <c r="AZ496" i="1"/>
  <c r="AZ495" i="1"/>
  <c r="AZ494" i="1"/>
  <c r="AZ493" i="1"/>
  <c r="AZ492" i="1"/>
  <c r="AZ491" i="1"/>
  <c r="AZ490" i="1"/>
  <c r="AZ489" i="1"/>
  <c r="AZ488" i="1"/>
  <c r="AZ487" i="1"/>
  <c r="AZ486" i="1"/>
  <c r="AZ485" i="1"/>
  <c r="AZ484" i="1"/>
  <c r="AZ483" i="1"/>
  <c r="AZ482" i="1"/>
  <c r="AZ481" i="1"/>
  <c r="AZ480" i="1"/>
  <c r="AZ479" i="1"/>
  <c r="AZ478" i="1"/>
  <c r="AZ477" i="1"/>
  <c r="AZ476" i="1"/>
  <c r="AZ475" i="1"/>
  <c r="AZ474" i="1"/>
  <c r="AZ473" i="1"/>
  <c r="AZ472" i="1"/>
  <c r="AZ471" i="1"/>
  <c r="AZ470" i="1"/>
  <c r="AZ469" i="1"/>
  <c r="AZ468" i="1"/>
  <c r="AZ467" i="1"/>
  <c r="AZ466" i="1"/>
  <c r="AZ465" i="1"/>
  <c r="AZ464" i="1"/>
  <c r="AZ463" i="1"/>
  <c r="AZ462" i="1"/>
  <c r="AZ461" i="1"/>
  <c r="AZ460" i="1"/>
  <c r="AZ459" i="1"/>
  <c r="AZ458" i="1"/>
  <c r="AZ457" i="1"/>
  <c r="AZ456" i="1"/>
  <c r="AZ455" i="1"/>
  <c r="AZ454" i="1"/>
  <c r="AZ453" i="1"/>
  <c r="AZ452" i="1"/>
  <c r="AZ451" i="1"/>
  <c r="AZ450" i="1"/>
  <c r="AZ449" i="1"/>
  <c r="AZ448" i="1"/>
  <c r="AZ447" i="1"/>
  <c r="AZ446" i="1"/>
  <c r="AZ445" i="1"/>
  <c r="AZ444" i="1"/>
  <c r="AZ443" i="1"/>
  <c r="AZ442" i="1"/>
  <c r="AZ441" i="1"/>
  <c r="AZ440" i="1"/>
  <c r="AZ439" i="1"/>
  <c r="AZ438" i="1"/>
  <c r="AZ437" i="1"/>
  <c r="AZ436" i="1"/>
  <c r="AZ435" i="1"/>
  <c r="AZ434" i="1"/>
  <c r="AZ433" i="1"/>
  <c r="AZ432" i="1"/>
  <c r="AZ431" i="1"/>
  <c r="AZ430" i="1"/>
  <c r="AZ429" i="1"/>
  <c r="AZ428" i="1"/>
  <c r="AZ427" i="1"/>
  <c r="AZ426" i="1"/>
  <c r="AZ425" i="1"/>
  <c r="AZ424" i="1"/>
  <c r="AZ423" i="1"/>
  <c r="AZ422" i="1"/>
  <c r="AZ421" i="1"/>
  <c r="AZ420" i="1"/>
  <c r="AZ419" i="1"/>
  <c r="AZ418" i="1"/>
  <c r="AZ417" i="1"/>
  <c r="AZ416" i="1"/>
  <c r="AZ415" i="1"/>
  <c r="AZ414" i="1"/>
  <c r="AZ413" i="1"/>
  <c r="AZ412" i="1"/>
  <c r="AZ411" i="1"/>
  <c r="AZ410" i="1"/>
  <c r="AZ409" i="1"/>
  <c r="AZ408" i="1"/>
  <c r="AZ407" i="1"/>
  <c r="AZ406" i="1"/>
  <c r="AZ405" i="1"/>
  <c r="AZ404" i="1"/>
  <c r="AZ403" i="1"/>
  <c r="AZ402" i="1"/>
  <c r="AZ401" i="1"/>
  <c r="AZ400" i="1"/>
  <c r="AZ399" i="1"/>
  <c r="AZ398" i="1"/>
  <c r="AZ397" i="1"/>
  <c r="AZ396" i="1"/>
  <c r="AZ395" i="1"/>
  <c r="AZ394" i="1"/>
  <c r="AZ393" i="1"/>
  <c r="AZ392" i="1"/>
  <c r="AZ391" i="1"/>
  <c r="AZ390" i="1"/>
  <c r="AZ389" i="1"/>
  <c r="AZ388" i="1"/>
  <c r="AZ387" i="1"/>
  <c r="AZ386" i="1"/>
  <c r="AZ385" i="1"/>
  <c r="AZ384" i="1"/>
  <c r="AZ383" i="1"/>
  <c r="AZ382" i="1"/>
  <c r="AZ381" i="1"/>
  <c r="AZ380" i="1"/>
  <c r="AZ379" i="1"/>
  <c r="AZ378" i="1"/>
  <c r="AZ377" i="1"/>
  <c r="AZ376" i="1"/>
  <c r="AZ375" i="1"/>
  <c r="AZ374" i="1"/>
  <c r="AZ373" i="1"/>
  <c r="AZ372" i="1"/>
  <c r="AZ371" i="1"/>
  <c r="AZ370" i="1"/>
  <c r="AZ369" i="1"/>
  <c r="AZ368" i="1"/>
  <c r="AZ367" i="1"/>
  <c r="AZ366" i="1"/>
  <c r="AZ365" i="1"/>
  <c r="AZ364" i="1"/>
  <c r="AZ363" i="1"/>
  <c r="AZ362" i="1"/>
  <c r="AZ361" i="1"/>
  <c r="AZ360" i="1"/>
  <c r="AZ359" i="1"/>
  <c r="AZ358" i="1"/>
  <c r="AZ357" i="1"/>
  <c r="AZ356" i="1"/>
  <c r="AZ355" i="1"/>
  <c r="AZ354" i="1"/>
  <c r="AZ353" i="1"/>
  <c r="AZ352" i="1"/>
  <c r="AZ351" i="1"/>
  <c r="AZ350" i="1"/>
  <c r="AZ349" i="1"/>
  <c r="AZ348" i="1"/>
  <c r="AZ347" i="1"/>
  <c r="AZ346" i="1"/>
  <c r="AZ345" i="1"/>
  <c r="AZ344" i="1"/>
  <c r="AZ343" i="1"/>
  <c r="AZ342" i="1"/>
  <c r="AZ341" i="1"/>
  <c r="AZ340" i="1"/>
  <c r="AZ339" i="1"/>
  <c r="AZ338" i="1"/>
  <c r="AZ337" i="1"/>
  <c r="AZ336" i="1"/>
  <c r="AZ335" i="1"/>
  <c r="AZ334" i="1"/>
  <c r="AZ333" i="1"/>
  <c r="AZ332" i="1"/>
  <c r="AZ331" i="1"/>
  <c r="AZ330" i="1"/>
  <c r="AZ329" i="1"/>
  <c r="AZ328" i="1"/>
  <c r="AZ327" i="1"/>
  <c r="AZ326" i="1"/>
  <c r="AZ325" i="1"/>
  <c r="AZ324" i="1"/>
  <c r="AZ323" i="1"/>
  <c r="AZ322" i="1"/>
  <c r="AZ321" i="1"/>
  <c r="AZ320" i="1"/>
  <c r="AZ319" i="1"/>
  <c r="AZ318" i="1"/>
  <c r="AZ317" i="1"/>
  <c r="AZ316" i="1"/>
  <c r="AZ315" i="1"/>
  <c r="AZ314" i="1"/>
  <c r="AZ313" i="1"/>
  <c r="AZ312" i="1"/>
  <c r="AZ311" i="1"/>
  <c r="AZ310" i="1"/>
  <c r="AZ309" i="1"/>
  <c r="AZ308" i="1"/>
  <c r="AZ307" i="1"/>
  <c r="AZ306" i="1"/>
  <c r="AZ305" i="1"/>
  <c r="AZ304" i="1"/>
  <c r="AZ303" i="1"/>
  <c r="AZ302" i="1"/>
  <c r="AZ301" i="1"/>
  <c r="AZ300" i="1"/>
  <c r="AZ299" i="1"/>
  <c r="AZ298" i="1"/>
  <c r="AZ297" i="1"/>
  <c r="AZ296" i="1"/>
  <c r="AZ295" i="1"/>
  <c r="AZ294" i="1"/>
  <c r="AZ293" i="1"/>
  <c r="AZ292" i="1"/>
  <c r="AZ291" i="1"/>
  <c r="AZ290" i="1"/>
  <c r="AZ289" i="1"/>
  <c r="AZ288" i="1"/>
  <c r="AZ287" i="1"/>
  <c r="AZ286" i="1"/>
  <c r="AZ285" i="1"/>
  <c r="AZ284" i="1"/>
  <c r="AZ283" i="1"/>
  <c r="AZ282" i="1"/>
  <c r="AZ281" i="1"/>
  <c r="AZ280" i="1"/>
  <c r="AZ279" i="1"/>
  <c r="AZ278" i="1"/>
  <c r="AZ277" i="1"/>
  <c r="AZ276" i="1"/>
  <c r="AZ275" i="1"/>
  <c r="AZ274" i="1"/>
  <c r="AZ273" i="1"/>
  <c r="AZ272" i="1"/>
  <c r="AZ271" i="1"/>
  <c r="AZ270" i="1"/>
  <c r="AZ269" i="1"/>
  <c r="AZ268" i="1"/>
  <c r="AZ267" i="1"/>
  <c r="AZ266" i="1"/>
  <c r="AZ265" i="1"/>
  <c r="AZ264" i="1"/>
  <c r="AZ263" i="1"/>
  <c r="AZ262" i="1"/>
  <c r="AZ261" i="1"/>
  <c r="AZ260" i="1"/>
  <c r="AZ259" i="1"/>
  <c r="AZ258" i="1"/>
  <c r="AZ257" i="1"/>
  <c r="AZ256" i="1"/>
  <c r="AZ255" i="1"/>
  <c r="AZ254" i="1"/>
  <c r="AZ253" i="1"/>
  <c r="AZ252" i="1"/>
  <c r="AZ251" i="1"/>
  <c r="AZ250" i="1"/>
  <c r="AZ249" i="1"/>
  <c r="AZ248" i="1"/>
  <c r="AZ247" i="1"/>
  <c r="AZ246" i="1"/>
  <c r="AZ245" i="1"/>
  <c r="AZ244" i="1"/>
  <c r="AZ243" i="1"/>
  <c r="AZ242" i="1"/>
  <c r="AZ241" i="1"/>
  <c r="AZ240" i="1"/>
  <c r="AZ239" i="1"/>
  <c r="AZ238" i="1"/>
  <c r="AZ237" i="1"/>
  <c r="AZ236" i="1"/>
  <c r="AZ235" i="1"/>
  <c r="AZ234" i="1"/>
  <c r="AZ233" i="1"/>
  <c r="AZ232" i="1"/>
  <c r="AZ231" i="1"/>
  <c r="AZ230" i="1"/>
  <c r="AZ229" i="1"/>
  <c r="AZ228" i="1"/>
  <c r="AZ227" i="1"/>
  <c r="AZ226" i="1"/>
  <c r="AZ225" i="1"/>
  <c r="AZ224" i="1"/>
  <c r="AZ223" i="1"/>
  <c r="AZ222" i="1"/>
  <c r="AZ221" i="1"/>
  <c r="AZ220" i="1"/>
  <c r="AZ219" i="1"/>
  <c r="AZ218" i="1"/>
  <c r="AZ217" i="1"/>
  <c r="AZ216" i="1"/>
  <c r="AZ215" i="1"/>
  <c r="AZ214" i="1"/>
  <c r="AZ213" i="1"/>
  <c r="AZ212" i="1"/>
  <c r="AZ211" i="1"/>
  <c r="AZ210" i="1"/>
  <c r="AZ209" i="1"/>
  <c r="AZ208" i="1"/>
  <c r="AZ207" i="1"/>
  <c r="AZ206" i="1"/>
  <c r="AZ205" i="1"/>
  <c r="AZ204" i="1"/>
  <c r="AZ203" i="1"/>
  <c r="AZ202" i="1"/>
  <c r="AZ201" i="1"/>
  <c r="AZ200" i="1"/>
  <c r="AZ199" i="1"/>
  <c r="AZ198" i="1"/>
  <c r="AZ197" i="1"/>
  <c r="AZ196" i="1"/>
  <c r="AZ195" i="1"/>
  <c r="AZ194" i="1"/>
  <c r="AZ193" i="1"/>
  <c r="AZ192" i="1"/>
  <c r="AZ191" i="1"/>
  <c r="AZ190" i="1"/>
  <c r="AZ189" i="1"/>
  <c r="AZ188" i="1"/>
  <c r="AZ187" i="1"/>
  <c r="AZ186" i="1"/>
  <c r="AZ185" i="1"/>
  <c r="AZ184" i="1"/>
  <c r="AZ183" i="1"/>
  <c r="AZ182" i="1"/>
  <c r="AZ181" i="1"/>
  <c r="AZ180" i="1"/>
  <c r="AZ179" i="1"/>
  <c r="AZ178" i="1"/>
  <c r="AZ177" i="1"/>
  <c r="AZ176" i="1"/>
  <c r="AZ175" i="1"/>
  <c r="AZ174" i="1"/>
  <c r="AZ173" i="1"/>
  <c r="AZ172" i="1"/>
  <c r="AZ171" i="1"/>
  <c r="AZ170" i="1"/>
  <c r="AZ169" i="1"/>
  <c r="AZ168" i="1"/>
  <c r="AZ167"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2" i="1"/>
  <c r="AZ51"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AZ15" i="1"/>
  <c r="AZ14" i="1"/>
  <c r="AZ13" i="1"/>
  <c r="AZ12" i="1"/>
  <c r="AZ11" i="1"/>
  <c r="AZ10" i="1"/>
  <c r="AZ9" i="1"/>
  <c r="AZ8" i="1"/>
  <c r="AZ7" i="1"/>
  <c r="AY581" i="1"/>
  <c r="AY580" i="1"/>
  <c r="AY579" i="1"/>
  <c r="AY578" i="1"/>
  <c r="AY577" i="1"/>
  <c r="AY576" i="1"/>
  <c r="AY575" i="1"/>
  <c r="AY574" i="1"/>
  <c r="AY573" i="1"/>
  <c r="AY572" i="1"/>
  <c r="AY571" i="1"/>
  <c r="AY570" i="1"/>
  <c r="AY569" i="1"/>
  <c r="AY568" i="1"/>
  <c r="AY567" i="1"/>
  <c r="AY566" i="1"/>
  <c r="AY565" i="1"/>
  <c r="AY564" i="1"/>
  <c r="AY563" i="1"/>
  <c r="AY562" i="1"/>
  <c r="AY561" i="1"/>
  <c r="AY560" i="1"/>
  <c r="AY559" i="1"/>
  <c r="AY558" i="1"/>
  <c r="AY557" i="1"/>
  <c r="AY556" i="1"/>
  <c r="AY555" i="1"/>
  <c r="AY554" i="1"/>
  <c r="AY553" i="1"/>
  <c r="AY552" i="1"/>
  <c r="AY551" i="1"/>
  <c r="AY550" i="1"/>
  <c r="AY549" i="1"/>
  <c r="AY548" i="1"/>
  <c r="AY547" i="1"/>
  <c r="AY546" i="1"/>
  <c r="AY545" i="1"/>
  <c r="AY544" i="1"/>
  <c r="AY543" i="1"/>
  <c r="AY542" i="1"/>
  <c r="AY541" i="1"/>
  <c r="AY540" i="1"/>
  <c r="AY539" i="1"/>
  <c r="AY538" i="1"/>
  <c r="AY537" i="1"/>
  <c r="AY536" i="1"/>
  <c r="AY535" i="1"/>
  <c r="AY534" i="1"/>
  <c r="AY533" i="1"/>
  <c r="AY532" i="1"/>
  <c r="AY531" i="1"/>
  <c r="AY530" i="1"/>
  <c r="AY529" i="1"/>
  <c r="AY528" i="1"/>
  <c r="AY527" i="1"/>
  <c r="AY526" i="1"/>
  <c r="AY525" i="1"/>
  <c r="AY524" i="1"/>
  <c r="AY523" i="1"/>
  <c r="AY522" i="1"/>
  <c r="AY521" i="1"/>
  <c r="AY520" i="1"/>
  <c r="AY519" i="1"/>
  <c r="AY518" i="1"/>
  <c r="AY517" i="1"/>
  <c r="AY516" i="1"/>
  <c r="AY515" i="1"/>
  <c r="AY514" i="1"/>
  <c r="AY513" i="1"/>
  <c r="AY512" i="1"/>
  <c r="AY511" i="1"/>
  <c r="AY510" i="1"/>
  <c r="AY509" i="1"/>
  <c r="AY508" i="1"/>
  <c r="AY507" i="1"/>
  <c r="AY506" i="1"/>
  <c r="AY505" i="1"/>
  <c r="AY504" i="1"/>
  <c r="AY503" i="1"/>
  <c r="AY502" i="1"/>
  <c r="AY501" i="1"/>
  <c r="AY500" i="1"/>
  <c r="AY499" i="1"/>
  <c r="AY498" i="1"/>
  <c r="AY497" i="1"/>
  <c r="AY496" i="1"/>
  <c r="AY495" i="1"/>
  <c r="AY494" i="1"/>
  <c r="AY493" i="1"/>
  <c r="AY492" i="1"/>
  <c r="AY491" i="1"/>
  <c r="AY490" i="1"/>
  <c r="AY489" i="1"/>
  <c r="AY488" i="1"/>
  <c r="AY487" i="1"/>
  <c r="AY486" i="1"/>
  <c r="AY485" i="1"/>
  <c r="AY484" i="1"/>
  <c r="AY483" i="1"/>
  <c r="AY482" i="1"/>
  <c r="AY481" i="1"/>
  <c r="AY480" i="1"/>
  <c r="AY479" i="1"/>
  <c r="AY478" i="1"/>
  <c r="AY477" i="1"/>
  <c r="AY476" i="1"/>
  <c r="AY475" i="1"/>
  <c r="AY474" i="1"/>
  <c r="AY473" i="1"/>
  <c r="AY472" i="1"/>
  <c r="AY471" i="1"/>
  <c r="AY470" i="1"/>
  <c r="AY469" i="1"/>
  <c r="AY468" i="1"/>
  <c r="AY467" i="1"/>
  <c r="AY466" i="1"/>
  <c r="AY465" i="1"/>
  <c r="AY464" i="1"/>
  <c r="AY463" i="1"/>
  <c r="AY462" i="1"/>
  <c r="AY461" i="1"/>
  <c r="AY460" i="1"/>
  <c r="AY459" i="1"/>
  <c r="AY458" i="1"/>
  <c r="AY457" i="1"/>
  <c r="AY456" i="1"/>
  <c r="AY455" i="1"/>
  <c r="AY454" i="1"/>
  <c r="AY453" i="1"/>
  <c r="AY452" i="1"/>
  <c r="AY451" i="1"/>
  <c r="AY450" i="1"/>
  <c r="AY449" i="1"/>
  <c r="AY448" i="1"/>
  <c r="AY447" i="1"/>
  <c r="AY446" i="1"/>
  <c r="AY445" i="1"/>
  <c r="AY444" i="1"/>
  <c r="AY443" i="1"/>
  <c r="AY442" i="1"/>
  <c r="AY441" i="1"/>
  <c r="AY440" i="1"/>
  <c r="AY439" i="1"/>
  <c r="AY438" i="1"/>
  <c r="AY437" i="1"/>
  <c r="AY436" i="1"/>
  <c r="AY435" i="1"/>
  <c r="AY434" i="1"/>
  <c r="AY433" i="1"/>
  <c r="AY432" i="1"/>
  <c r="AY431" i="1"/>
  <c r="AY430" i="1"/>
  <c r="AY429" i="1"/>
  <c r="AY428" i="1"/>
  <c r="AY427" i="1"/>
  <c r="AY426" i="1"/>
  <c r="AY425" i="1"/>
  <c r="AY424" i="1"/>
  <c r="AY423" i="1"/>
  <c r="AY422" i="1"/>
  <c r="AY421" i="1"/>
  <c r="AY420" i="1"/>
  <c r="AY419" i="1"/>
  <c r="AY418" i="1"/>
  <c r="AY417" i="1"/>
  <c r="AY416" i="1"/>
  <c r="AY415" i="1"/>
  <c r="AY414" i="1"/>
  <c r="AY413" i="1"/>
  <c r="AY412" i="1"/>
  <c r="AY411" i="1"/>
  <c r="AY410" i="1"/>
  <c r="AY409" i="1"/>
  <c r="AY408" i="1"/>
  <c r="AY407" i="1"/>
  <c r="AY406" i="1"/>
  <c r="AY405" i="1"/>
  <c r="AY404" i="1"/>
  <c r="AY403" i="1"/>
  <c r="AY402" i="1"/>
  <c r="AY401" i="1"/>
  <c r="AY400" i="1"/>
  <c r="AY399" i="1"/>
  <c r="AY398" i="1"/>
  <c r="AY397" i="1"/>
  <c r="AY396" i="1"/>
  <c r="AY395" i="1"/>
  <c r="AY394" i="1"/>
  <c r="AY393" i="1"/>
  <c r="AY392" i="1"/>
  <c r="AY391" i="1"/>
  <c r="AY390" i="1"/>
  <c r="AY389" i="1"/>
  <c r="AY388" i="1"/>
  <c r="AY387" i="1"/>
  <c r="AY386" i="1"/>
  <c r="AY385" i="1"/>
  <c r="AY384" i="1"/>
  <c r="AY383" i="1"/>
  <c r="AY382" i="1"/>
  <c r="AY381" i="1"/>
  <c r="AY380" i="1"/>
  <c r="AY379" i="1"/>
  <c r="AY378" i="1"/>
  <c r="AY377" i="1"/>
  <c r="AY376" i="1"/>
  <c r="AY375" i="1"/>
  <c r="AY374" i="1"/>
  <c r="AY373" i="1"/>
  <c r="AY372" i="1"/>
  <c r="AY371" i="1"/>
  <c r="AY370" i="1"/>
  <c r="AY369" i="1"/>
  <c r="AY368" i="1"/>
  <c r="AY367" i="1"/>
  <c r="AY366" i="1"/>
  <c r="AY365" i="1"/>
  <c r="AY364" i="1"/>
  <c r="AY363" i="1"/>
  <c r="AY362" i="1"/>
  <c r="AY361" i="1"/>
  <c r="AY360" i="1"/>
  <c r="AY359" i="1"/>
  <c r="AY358" i="1"/>
  <c r="AY357" i="1"/>
  <c r="AY356" i="1"/>
  <c r="AY355" i="1"/>
  <c r="AY354" i="1"/>
  <c r="AY353" i="1"/>
  <c r="AY352" i="1"/>
  <c r="AY351" i="1"/>
  <c r="AY350" i="1"/>
  <c r="AY349" i="1"/>
  <c r="AY348" i="1"/>
  <c r="AY347" i="1"/>
  <c r="AY346" i="1"/>
  <c r="AY345" i="1"/>
  <c r="AY344" i="1"/>
  <c r="AY343" i="1"/>
  <c r="AY342" i="1"/>
  <c r="AY341" i="1"/>
  <c r="AY340" i="1"/>
  <c r="AY339" i="1"/>
  <c r="AY338" i="1"/>
  <c r="AY337" i="1"/>
  <c r="AY336" i="1"/>
  <c r="AY335" i="1"/>
  <c r="AY334" i="1"/>
  <c r="AY333" i="1"/>
  <c r="AY332" i="1"/>
  <c r="AY331" i="1"/>
  <c r="AY330" i="1"/>
  <c r="AY329" i="1"/>
  <c r="AY328" i="1"/>
  <c r="AY327" i="1"/>
  <c r="AY326" i="1"/>
  <c r="AY325" i="1"/>
  <c r="AY324" i="1"/>
  <c r="AY323" i="1"/>
  <c r="AY322" i="1"/>
  <c r="AY321" i="1"/>
  <c r="AY320" i="1"/>
  <c r="AY319" i="1"/>
  <c r="AY318" i="1"/>
  <c r="AY317" i="1"/>
  <c r="AY316" i="1"/>
  <c r="AY315" i="1"/>
  <c r="AY314" i="1"/>
  <c r="AY313" i="1"/>
  <c r="AY312" i="1"/>
  <c r="AY311" i="1"/>
  <c r="AY310" i="1"/>
  <c r="AY309" i="1"/>
  <c r="AY308" i="1"/>
  <c r="AY307" i="1"/>
  <c r="AY306" i="1"/>
  <c r="AY305" i="1"/>
  <c r="AY304" i="1"/>
  <c r="AY303" i="1"/>
  <c r="AY302" i="1"/>
  <c r="AY301" i="1"/>
  <c r="AY300" i="1"/>
  <c r="AY299" i="1"/>
  <c r="AY298" i="1"/>
  <c r="AY297" i="1"/>
  <c r="AY296" i="1"/>
  <c r="AY295" i="1"/>
  <c r="AY294" i="1"/>
  <c r="AY293" i="1"/>
  <c r="AY292" i="1"/>
  <c r="AY291" i="1"/>
  <c r="AY290" i="1"/>
  <c r="AY289" i="1"/>
  <c r="AY288" i="1"/>
  <c r="AY287" i="1"/>
  <c r="AY286" i="1"/>
  <c r="AY285" i="1"/>
  <c r="AY284" i="1"/>
  <c r="AY283" i="1"/>
  <c r="AY282" i="1"/>
  <c r="AY281" i="1"/>
  <c r="AY280" i="1"/>
  <c r="AY279" i="1"/>
  <c r="AY278" i="1"/>
  <c r="AY277" i="1"/>
  <c r="AY276" i="1"/>
  <c r="AY275" i="1"/>
  <c r="AY274" i="1"/>
  <c r="AY273" i="1"/>
  <c r="AY272" i="1"/>
  <c r="AY271" i="1"/>
  <c r="AY270" i="1"/>
  <c r="AY269" i="1"/>
  <c r="AY268" i="1"/>
  <c r="AY267" i="1"/>
  <c r="AY266" i="1"/>
  <c r="AY265" i="1"/>
  <c r="AY264" i="1"/>
  <c r="AY263" i="1"/>
  <c r="AY262" i="1"/>
  <c r="AY261" i="1"/>
  <c r="AY260" i="1"/>
  <c r="AY259" i="1"/>
  <c r="AY258" i="1"/>
  <c r="AY257" i="1"/>
  <c r="AY256" i="1"/>
  <c r="AY255" i="1"/>
  <c r="AY254" i="1"/>
  <c r="AY253" i="1"/>
  <c r="AY252" i="1"/>
  <c r="AY251" i="1"/>
  <c r="AY250" i="1"/>
  <c r="AY249" i="1"/>
  <c r="AY248" i="1"/>
  <c r="AY247" i="1"/>
  <c r="AY246" i="1"/>
  <c r="AY245" i="1"/>
  <c r="AY244" i="1"/>
  <c r="AY243" i="1"/>
  <c r="AY242" i="1"/>
  <c r="AY241" i="1"/>
  <c r="AY240" i="1"/>
  <c r="AY239" i="1"/>
  <c r="AY238" i="1"/>
  <c r="AY237" i="1"/>
  <c r="AY236" i="1"/>
  <c r="AY235" i="1"/>
  <c r="AY234" i="1"/>
  <c r="AY233" i="1"/>
  <c r="AY232" i="1"/>
  <c r="AY231" i="1"/>
  <c r="AY230" i="1"/>
  <c r="AY229" i="1"/>
  <c r="AY228" i="1"/>
  <c r="AY227" i="1"/>
  <c r="AY226" i="1"/>
  <c r="AY225" i="1"/>
  <c r="AY224" i="1"/>
  <c r="AY223" i="1"/>
  <c r="AY222" i="1"/>
  <c r="AY221" i="1"/>
  <c r="AY220" i="1"/>
  <c r="AY219" i="1"/>
  <c r="AY218" i="1"/>
  <c r="AY217" i="1"/>
  <c r="AY216" i="1"/>
  <c r="AY215" i="1"/>
  <c r="AY214" i="1"/>
  <c r="AY213" i="1"/>
  <c r="AY212" i="1"/>
  <c r="AY211" i="1"/>
  <c r="AY210" i="1"/>
  <c r="AY209" i="1"/>
  <c r="AY208" i="1"/>
  <c r="AY207" i="1"/>
  <c r="AY206" i="1"/>
  <c r="AY205" i="1"/>
  <c r="AY204" i="1"/>
  <c r="AY203" i="1"/>
  <c r="AY202" i="1"/>
  <c r="AY201" i="1"/>
  <c r="AY200" i="1"/>
  <c r="AY199" i="1"/>
  <c r="AY198" i="1"/>
  <c r="AY197" i="1"/>
  <c r="AY196" i="1"/>
  <c r="AY195" i="1"/>
  <c r="AY194" i="1"/>
  <c r="AY193" i="1"/>
  <c r="AY192" i="1"/>
  <c r="AY191" i="1"/>
  <c r="AY190" i="1"/>
  <c r="AY189" i="1"/>
  <c r="AY188" i="1"/>
  <c r="AY187" i="1"/>
  <c r="AY186" i="1"/>
  <c r="AY185" i="1"/>
  <c r="AY184" i="1"/>
  <c r="AY183" i="1"/>
  <c r="AY182" i="1"/>
  <c r="AY181" i="1"/>
  <c r="AY180" i="1"/>
  <c r="AY179" i="1"/>
  <c r="AY178" i="1"/>
  <c r="AY177" i="1"/>
  <c r="AY176" i="1"/>
  <c r="AY175" i="1"/>
  <c r="AY174" i="1"/>
  <c r="AY173" i="1"/>
  <c r="AY172" i="1"/>
  <c r="AY171" i="1"/>
  <c r="AY170" i="1"/>
  <c r="AY169" i="1"/>
  <c r="AY168" i="1"/>
  <c r="AY167"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54" i="1"/>
  <c r="AY53" i="1"/>
  <c r="AY52" i="1"/>
  <c r="AY51" i="1"/>
  <c r="AY50" i="1"/>
  <c r="AY49" i="1"/>
  <c r="AY48" i="1"/>
  <c r="AY47" i="1"/>
  <c r="AY46" i="1"/>
  <c r="AY45" i="1"/>
  <c r="AY44" i="1"/>
  <c r="AY43" i="1"/>
  <c r="AY42" i="1"/>
  <c r="AY41" i="1"/>
  <c r="AY40" i="1"/>
  <c r="AY39" i="1"/>
  <c r="AY38" i="1"/>
  <c r="AY37" i="1"/>
  <c r="AY36" i="1"/>
  <c r="AY35" i="1"/>
  <c r="AY34" i="1"/>
  <c r="AY33" i="1"/>
  <c r="AY32" i="1"/>
  <c r="AY31" i="1"/>
  <c r="AY30" i="1"/>
  <c r="AY29" i="1"/>
  <c r="AY28" i="1"/>
  <c r="AY27" i="1"/>
  <c r="AY26" i="1"/>
  <c r="AY25" i="1"/>
  <c r="AY24" i="1"/>
  <c r="AY23" i="1"/>
  <c r="AY22" i="1"/>
  <c r="AY21" i="1"/>
  <c r="AY20" i="1"/>
  <c r="AY19" i="1"/>
  <c r="AY18" i="1"/>
  <c r="AY17" i="1"/>
  <c r="AY16" i="1"/>
  <c r="AY15" i="1"/>
  <c r="AY14" i="1"/>
  <c r="AY13" i="1"/>
  <c r="AY12" i="1"/>
  <c r="AY11" i="1"/>
  <c r="AY10" i="1"/>
  <c r="AY9" i="1"/>
  <c r="AY8" i="1"/>
  <c r="AY7"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580" i="1"/>
  <c r="AX579" i="1"/>
  <c r="AX578" i="1"/>
  <c r="AX577" i="1"/>
  <c r="AX576" i="1"/>
  <c r="AX575" i="1"/>
  <c r="AX574" i="1"/>
  <c r="AX573" i="1"/>
  <c r="AX572" i="1"/>
  <c r="AX571" i="1"/>
  <c r="AX570" i="1"/>
  <c r="AX569" i="1"/>
  <c r="AX568" i="1"/>
  <c r="AX567" i="1"/>
  <c r="AX566" i="1"/>
  <c r="AX565" i="1"/>
  <c r="AX564" i="1"/>
  <c r="AX563" i="1"/>
  <c r="S494" i="1"/>
  <c r="S489" i="1"/>
  <c r="S488" i="1"/>
  <c r="S487" i="1"/>
  <c r="S486" i="1"/>
  <c r="S485" i="1"/>
  <c r="S484" i="1"/>
  <c r="S483" i="1"/>
  <c r="S482" i="1"/>
  <c r="S461" i="1"/>
  <c r="S452" i="1"/>
  <c r="S451" i="1"/>
  <c r="S450" i="1"/>
  <c r="S449" i="1"/>
  <c r="S448" i="1"/>
  <c r="S447" i="1"/>
  <c r="S446" i="1"/>
  <c r="S445" i="1"/>
  <c r="S444" i="1"/>
  <c r="S432" i="1"/>
  <c r="S431" i="1"/>
  <c r="S430" i="1"/>
  <c r="S429" i="1"/>
  <c r="S428" i="1"/>
  <c r="S427" i="1"/>
  <c r="S426" i="1"/>
  <c r="S425" i="1"/>
  <c r="S424" i="1"/>
  <c r="S413" i="1"/>
  <c r="S412" i="1"/>
  <c r="S381" i="1"/>
  <c r="S380" i="1"/>
  <c r="S378" i="1"/>
  <c r="S377" i="1"/>
  <c r="S376" i="1"/>
  <c r="S375" i="1"/>
  <c r="S374" i="1"/>
  <c r="S372" i="1"/>
  <c r="S361" i="1"/>
  <c r="S360" i="1"/>
  <c r="S359" i="1"/>
  <c r="S358" i="1"/>
  <c r="S356" i="1"/>
  <c r="S355" i="1"/>
  <c r="S354" i="1"/>
  <c r="S335" i="1"/>
  <c r="S334" i="1"/>
  <c r="S333" i="1"/>
  <c r="S332" i="1"/>
  <c r="S331" i="1"/>
  <c r="S330" i="1"/>
  <c r="S329" i="1"/>
  <c r="S328" i="1"/>
  <c r="S323" i="1"/>
  <c r="S322" i="1"/>
  <c r="S317" i="1"/>
  <c r="S316" i="1"/>
  <c r="S315" i="1"/>
  <c r="S314" i="1"/>
  <c r="S313" i="1"/>
  <c r="S312" i="1"/>
  <c r="S311" i="1"/>
  <c r="S310" i="1"/>
  <c r="S309" i="1"/>
  <c r="S308" i="1"/>
  <c r="S307" i="1"/>
  <c r="S306" i="1"/>
  <c r="S305" i="1"/>
  <c r="S304" i="1"/>
  <c r="S300" i="1"/>
  <c r="S299" i="1"/>
  <c r="S298"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3" i="1"/>
  <c r="S50" i="1"/>
  <c r="S49" i="1"/>
  <c r="S48" i="1"/>
  <c r="S47" i="1"/>
  <c r="S44" i="1"/>
  <c r="S43" i="1"/>
  <c r="S42" i="1"/>
  <c r="S41" i="1"/>
  <c r="S40" i="1"/>
  <c r="S37" i="1"/>
  <c r="S36" i="1"/>
  <c r="S35" i="1"/>
  <c r="S34" i="1"/>
  <c r="S33" i="1"/>
  <c r="S32" i="1"/>
  <c r="S31" i="1"/>
  <c r="S30" i="1"/>
  <c r="S29" i="1"/>
  <c r="S28" i="1"/>
  <c r="S27" i="1"/>
  <c r="S26" i="1"/>
  <c r="S25" i="1"/>
  <c r="S24" i="1"/>
  <c r="S23" i="1"/>
  <c r="S22" i="1"/>
  <c r="S21" i="1"/>
  <c r="S20" i="1"/>
  <c r="S19" i="1"/>
  <c r="S17" i="1"/>
  <c r="S16" i="1"/>
  <c r="S15" i="1"/>
  <c r="S13" i="1"/>
  <c r="S12" i="1"/>
  <c r="S11" i="1"/>
  <c r="S10" i="1"/>
  <c r="S9" i="1"/>
  <c r="S8" i="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S495" i="1" s="1"/>
  <c r="Q494" i="1"/>
  <c r="Q493" i="1"/>
  <c r="S493" i="1" s="1"/>
  <c r="Q492" i="1"/>
  <c r="S492" i="1" s="1"/>
  <c r="Q491" i="1"/>
  <c r="S491" i="1" s="1"/>
  <c r="Q490" i="1"/>
  <c r="S490" i="1" s="1"/>
  <c r="Q489" i="1"/>
  <c r="Q488" i="1"/>
  <c r="Q487" i="1"/>
  <c r="Q486" i="1"/>
  <c r="Q485" i="1"/>
  <c r="Q484" i="1"/>
  <c r="Q483" i="1"/>
  <c r="Q482" i="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3" i="1"/>
  <c r="S463" i="1" s="1"/>
  <c r="Q459" i="1"/>
  <c r="S459" i="1" s="1"/>
  <c r="Q455" i="1"/>
  <c r="S455" i="1" s="1"/>
  <c r="Q452" i="1"/>
  <c r="Q451" i="1"/>
  <c r="Q450" i="1"/>
  <c r="Q449" i="1"/>
  <c r="Q448" i="1"/>
  <c r="Q447" i="1"/>
  <c r="Q446" i="1"/>
  <c r="Q445" i="1"/>
  <c r="Q444" i="1"/>
  <c r="Q443" i="1"/>
  <c r="S443" i="1" s="1"/>
  <c r="Q442" i="1"/>
  <c r="S442" i="1" s="1"/>
  <c r="Q441" i="1"/>
  <c r="S441" i="1" s="1"/>
  <c r="Q440" i="1"/>
  <c r="S440" i="1" s="1"/>
  <c r="Q439" i="1"/>
  <c r="S439" i="1" s="1"/>
  <c r="Q438" i="1"/>
  <c r="S438" i="1" s="1"/>
  <c r="Q437" i="1"/>
  <c r="S437" i="1" s="1"/>
  <c r="Q436" i="1"/>
  <c r="S436" i="1" s="1"/>
  <c r="Q435" i="1"/>
  <c r="S435" i="1" s="1"/>
  <c r="Q434" i="1"/>
  <c r="S434" i="1" s="1"/>
  <c r="Q433" i="1"/>
  <c r="S433" i="1" s="1"/>
  <c r="Q432" i="1"/>
  <c r="Q431" i="1"/>
  <c r="Q430" i="1"/>
  <c r="Q429" i="1"/>
  <c r="Q428" i="1"/>
  <c r="Q427" i="1"/>
  <c r="Q426" i="1"/>
  <c r="Q425" i="1"/>
  <c r="Q424" i="1"/>
  <c r="Q423" i="1"/>
  <c r="S423" i="1" s="1"/>
  <c r="Q422" i="1"/>
  <c r="S422" i="1" s="1"/>
  <c r="Q421" i="1"/>
  <c r="S421" i="1" s="1"/>
  <c r="Q419" i="1"/>
  <c r="S419" i="1" s="1"/>
  <c r="Q418" i="1"/>
  <c r="S418" i="1" s="1"/>
  <c r="Q417" i="1"/>
  <c r="S417" i="1" s="1"/>
  <c r="Q416" i="1"/>
  <c r="S416" i="1" s="1"/>
  <c r="Q415" i="1"/>
  <c r="S415" i="1" s="1"/>
  <c r="Q409" i="1"/>
  <c r="S409" i="1" s="1"/>
  <c r="Q408" i="1"/>
  <c r="S408" i="1" s="1"/>
  <c r="Q407" i="1"/>
  <c r="S407" i="1" s="1"/>
  <c r="Q381" i="1"/>
  <c r="Q380" i="1"/>
  <c r="Q379" i="1"/>
  <c r="S379" i="1" s="1"/>
  <c r="Q378" i="1"/>
  <c r="Q377" i="1"/>
  <c r="Q376" i="1"/>
  <c r="Q375" i="1"/>
  <c r="Q374" i="1"/>
  <c r="Q373" i="1"/>
  <c r="S373" i="1" s="1"/>
  <c r="Q372" i="1"/>
  <c r="Q371" i="1"/>
  <c r="S371" i="1" s="1"/>
  <c r="Q370" i="1"/>
  <c r="S370" i="1" s="1"/>
  <c r="Q369" i="1"/>
  <c r="S369" i="1" s="1"/>
  <c r="Q368" i="1"/>
  <c r="S368" i="1" s="1"/>
  <c r="Q367" i="1"/>
  <c r="S367" i="1" s="1"/>
  <c r="Q366" i="1"/>
  <c r="S366" i="1" s="1"/>
  <c r="Q365" i="1"/>
  <c r="S365" i="1" s="1"/>
  <c r="Q364" i="1"/>
  <c r="S364" i="1" s="1"/>
  <c r="Q363" i="1"/>
  <c r="S363" i="1" s="1"/>
  <c r="Q362" i="1"/>
  <c r="S362" i="1" s="1"/>
  <c r="Q361" i="1"/>
  <c r="Q360" i="1"/>
  <c r="Q359" i="1"/>
  <c r="Q358" i="1"/>
  <c r="Q357" i="1"/>
  <c r="S357" i="1" s="1"/>
  <c r="Q356" i="1"/>
  <c r="Q355" i="1"/>
  <c r="Q354" i="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40" i="1"/>
  <c r="S340" i="1" s="1"/>
  <c r="Q338" i="1"/>
  <c r="S338" i="1" s="1"/>
  <c r="Q337" i="1"/>
  <c r="S337" i="1" s="1"/>
  <c r="Q336" i="1"/>
  <c r="S336" i="1" s="1"/>
  <c r="Q335" i="1"/>
  <c r="Q334" i="1"/>
  <c r="Q333" i="1"/>
  <c r="Q332" i="1"/>
  <c r="Q331" i="1"/>
  <c r="Q330" i="1"/>
  <c r="Q329" i="1"/>
  <c r="Q328" i="1"/>
  <c r="Q327" i="1"/>
  <c r="S327" i="1" s="1"/>
  <c r="Q326" i="1"/>
  <c r="S326" i="1" s="1"/>
  <c r="Q325" i="1"/>
  <c r="S325" i="1" s="1"/>
  <c r="Q324" i="1"/>
  <c r="S324" i="1" s="1"/>
  <c r="Q323" i="1"/>
  <c r="Q322" i="1"/>
  <c r="Q321" i="1"/>
  <c r="S321" i="1" s="1"/>
  <c r="Q320" i="1"/>
  <c r="S320" i="1" s="1"/>
  <c r="Q319" i="1"/>
  <c r="S319" i="1" s="1"/>
  <c r="Q318" i="1"/>
  <c r="S318" i="1" s="1"/>
  <c r="Q317" i="1"/>
  <c r="Q316" i="1"/>
  <c r="Q315" i="1"/>
  <c r="Q314" i="1"/>
  <c r="Q313" i="1"/>
  <c r="Q312" i="1"/>
  <c r="Q311" i="1"/>
  <c r="Q310" i="1"/>
  <c r="Q309" i="1"/>
  <c r="Q308" i="1"/>
  <c r="Q307" i="1"/>
  <c r="Q306" i="1"/>
  <c r="Q305" i="1"/>
  <c r="Q304" i="1"/>
  <c r="Q303" i="1"/>
  <c r="S303" i="1" s="1"/>
  <c r="Q302" i="1"/>
  <c r="S302" i="1" s="1"/>
  <c r="Q301" i="1"/>
  <c r="S301" i="1" s="1"/>
  <c r="Q300" i="1"/>
  <c r="Q299" i="1"/>
  <c r="Q298" i="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S141" i="1" s="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S74" i="1" s="1"/>
  <c r="Q73" i="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S51" i="1" s="1"/>
  <c r="Q50" i="1"/>
  <c r="Q49" i="1"/>
  <c r="Q48" i="1"/>
  <c r="Q47" i="1"/>
  <c r="Q46" i="1"/>
  <c r="S46" i="1" s="1"/>
  <c r="Q45" i="1"/>
  <c r="S45" i="1" s="1"/>
  <c r="Q44" i="1"/>
  <c r="Q43" i="1"/>
  <c r="Q42" i="1"/>
  <c r="Q41" i="1"/>
  <c r="Q40" i="1"/>
  <c r="Q39" i="1"/>
  <c r="S39" i="1" s="1"/>
  <c r="Q38" i="1"/>
  <c r="S38" i="1" s="1"/>
  <c r="Q37" i="1"/>
  <c r="Q36" i="1"/>
  <c r="Q35" i="1"/>
  <c r="Q34" i="1"/>
  <c r="Q33" i="1"/>
  <c r="Q32" i="1"/>
  <c r="Q31" i="1"/>
  <c r="Q30" i="1"/>
  <c r="Q29" i="1"/>
  <c r="Q28" i="1"/>
  <c r="Q27" i="1"/>
  <c r="Q26" i="1"/>
  <c r="Q25" i="1"/>
  <c r="Q24" i="1"/>
  <c r="Q23" i="1"/>
  <c r="Q22" i="1"/>
  <c r="Q21" i="1"/>
  <c r="Q20" i="1"/>
  <c r="Q19" i="1"/>
  <c r="Q18" i="1"/>
  <c r="S18" i="1" s="1"/>
  <c r="Q17" i="1"/>
  <c r="Q16" i="1"/>
  <c r="Q15" i="1"/>
  <c r="Q14" i="1"/>
  <c r="S14" i="1" s="1"/>
  <c r="Q13" i="1"/>
  <c r="Q12" i="1"/>
  <c r="Q10" i="1"/>
  <c r="Q9" i="1"/>
  <c r="Q8" i="1"/>
  <c r="Q7" i="1"/>
  <c r="S7" i="1" s="1"/>
  <c r="A361" i="1" l="1"/>
  <c r="A7" i="1" l="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P339" i="1" l="1"/>
  <c r="N339" i="1"/>
  <c r="Q339" i="1" s="1"/>
  <c r="S339" i="1" s="1"/>
  <c r="BB494" i="1" l="1"/>
  <c r="BB489" i="1"/>
  <c r="BB488" i="1"/>
  <c r="BB487" i="1"/>
  <c r="BB486" i="1"/>
  <c r="BB485" i="1"/>
  <c r="BB484" i="1"/>
  <c r="BB483" i="1"/>
  <c r="BB482" i="1"/>
  <c r="BB461" i="1"/>
  <c r="BB451" i="1"/>
  <c r="BB450" i="1"/>
  <c r="BB449" i="1"/>
  <c r="BB448" i="1"/>
  <c r="BB447" i="1"/>
  <c r="BB446" i="1"/>
  <c r="BB445" i="1"/>
  <c r="BB444" i="1"/>
  <c r="BB432" i="1"/>
  <c r="BB431" i="1"/>
  <c r="BB430" i="1"/>
  <c r="BB429" i="1"/>
  <c r="BB428" i="1"/>
  <c r="BB427" i="1"/>
  <c r="BB426" i="1"/>
  <c r="BB425" i="1"/>
  <c r="BB424" i="1"/>
  <c r="BB413" i="1"/>
  <c r="BB412" i="1"/>
  <c r="BB381" i="1"/>
  <c r="BB380" i="1"/>
  <c r="BB378" i="1"/>
  <c r="BB377" i="1"/>
  <c r="BB376" i="1"/>
  <c r="BB375" i="1"/>
  <c r="BB374" i="1"/>
  <c r="BB372" i="1"/>
  <c r="BB361" i="1"/>
  <c r="BB360" i="1"/>
  <c r="BB359" i="1"/>
  <c r="BB358" i="1"/>
  <c r="BB356" i="1"/>
  <c r="BB355" i="1"/>
  <c r="BB354" i="1"/>
  <c r="BB335" i="1"/>
  <c r="BB334" i="1"/>
  <c r="BB333" i="1"/>
  <c r="BB332" i="1"/>
  <c r="BB331" i="1"/>
  <c r="BB330" i="1"/>
  <c r="BB329" i="1"/>
  <c r="BB328" i="1"/>
  <c r="BB323" i="1"/>
  <c r="BB322" i="1"/>
  <c r="BB306" i="1"/>
  <c r="BB305" i="1"/>
  <c r="BB304" i="1"/>
  <c r="BB300" i="1"/>
  <c r="BB299" i="1"/>
  <c r="BB298"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3" i="1"/>
  <c r="BB49" i="1"/>
  <c r="BB48" i="1"/>
  <c r="BB47" i="1"/>
  <c r="BB44" i="1"/>
  <c r="BB43" i="1"/>
  <c r="BB42" i="1"/>
  <c r="BB41" i="1"/>
  <c r="BB40" i="1"/>
  <c r="BB37" i="1"/>
  <c r="BB36" i="1"/>
  <c r="BB35" i="1"/>
  <c r="BB29" i="1"/>
  <c r="BB24" i="1"/>
  <c r="BB17" i="1"/>
  <c r="BB16" i="1"/>
  <c r="BB15" i="1"/>
  <c r="BB13" i="1"/>
  <c r="BB12" i="1"/>
  <c r="BB11" i="1"/>
  <c r="BB10" i="1"/>
  <c r="BB9" i="1"/>
  <c r="BB8" i="1"/>
  <c r="BB367" i="1" l="1"/>
  <c r="BB353" i="1" l="1"/>
  <c r="BB352" i="1"/>
  <c r="BB421" i="1" l="1"/>
  <c r="BB422" i="1"/>
  <c r="L3" i="1"/>
  <c r="J3" i="1"/>
  <c r="M3" i="1"/>
  <c r="R3" i="1"/>
  <c r="BB572" i="1" l="1"/>
  <c r="BB560" i="1"/>
  <c r="BB540" i="1"/>
  <c r="BB532" i="1"/>
  <c r="BB520" i="1"/>
  <c r="BB500" i="1"/>
  <c r="BB470" i="1"/>
  <c r="BB435" i="1"/>
  <c r="BB371" i="1"/>
  <c r="BB340" i="1"/>
  <c r="BB318" i="1"/>
  <c r="BB282" i="1"/>
  <c r="BB270" i="1"/>
  <c r="BB258" i="1"/>
  <c r="BB254" i="1"/>
  <c r="BB242" i="1"/>
  <c r="BB230" i="1"/>
  <c r="BB222" i="1"/>
  <c r="BB210" i="1"/>
  <c r="BB198" i="1"/>
  <c r="BB186" i="1"/>
  <c r="BB169" i="1"/>
  <c r="BB63" i="1"/>
  <c r="BB45" i="1"/>
  <c r="BB27" i="1"/>
  <c r="BB577" i="1"/>
  <c r="BB573" i="1"/>
  <c r="BB569" i="1"/>
  <c r="BB565" i="1"/>
  <c r="BB561" i="1"/>
  <c r="BB557" i="1"/>
  <c r="BB553" i="1"/>
  <c r="BB549" i="1"/>
  <c r="BB545" i="1"/>
  <c r="BB541" i="1"/>
  <c r="BB537" i="1"/>
  <c r="BB533" i="1"/>
  <c r="BB529" i="1"/>
  <c r="BB525" i="1"/>
  <c r="BB521" i="1"/>
  <c r="BB517" i="1"/>
  <c r="BB513" i="1"/>
  <c r="BB509" i="1"/>
  <c r="BB505" i="1"/>
  <c r="BB501" i="1"/>
  <c r="BB497" i="1"/>
  <c r="BB490" i="1"/>
  <c r="BB294" i="1"/>
  <c r="BB419" i="1"/>
  <c r="BB415" i="1"/>
  <c r="BB479" i="1"/>
  <c r="BB475" i="1"/>
  <c r="BB471" i="1"/>
  <c r="BB467" i="1"/>
  <c r="BB463" i="1"/>
  <c r="BB436" i="1"/>
  <c r="BB368" i="1"/>
  <c r="BB363" i="1"/>
  <c r="BB349" i="1"/>
  <c r="BB345" i="1"/>
  <c r="BB341" i="1"/>
  <c r="BB337" i="1"/>
  <c r="BB325" i="1"/>
  <c r="BB319" i="1"/>
  <c r="BB315" i="1"/>
  <c r="BB311" i="1"/>
  <c r="BB307" i="1"/>
  <c r="BB303" i="1"/>
  <c r="BB291" i="1"/>
  <c r="BB287" i="1"/>
  <c r="BB283" i="1"/>
  <c r="BB279" i="1"/>
  <c r="BB275" i="1"/>
  <c r="BB271" i="1"/>
  <c r="BB267" i="1"/>
  <c r="BB263" i="1"/>
  <c r="BB259" i="1"/>
  <c r="BB255" i="1"/>
  <c r="BB251" i="1"/>
  <c r="BB247" i="1"/>
  <c r="BB243" i="1"/>
  <c r="BB239" i="1"/>
  <c r="BB235" i="1"/>
  <c r="BB231" i="1"/>
  <c r="BB227" i="1"/>
  <c r="BB223" i="1"/>
  <c r="BB219" i="1"/>
  <c r="BB215" i="1"/>
  <c r="BB211" i="1"/>
  <c r="BB207" i="1"/>
  <c r="BB203" i="1"/>
  <c r="BB199" i="1"/>
  <c r="BB195" i="1"/>
  <c r="BB191" i="1"/>
  <c r="BB187" i="1"/>
  <c r="BB183" i="1"/>
  <c r="BB179" i="1"/>
  <c r="BB175" i="1"/>
  <c r="BB170" i="1"/>
  <c r="BB161" i="1"/>
  <c r="BB68" i="1"/>
  <c r="BB64" i="1"/>
  <c r="BB60" i="1"/>
  <c r="BB56" i="1"/>
  <c r="BB32" i="1"/>
  <c r="BB28" i="1"/>
  <c r="BB20" i="1"/>
  <c r="BB19" i="1"/>
  <c r="BB580" i="1"/>
  <c r="BB564" i="1"/>
  <c r="BB552" i="1"/>
  <c r="BB548" i="1"/>
  <c r="BB528" i="1"/>
  <c r="BB516" i="1"/>
  <c r="BB504" i="1"/>
  <c r="BB423" i="1"/>
  <c r="BB74" i="1"/>
  <c r="BB379" i="1"/>
  <c r="BB366" i="1"/>
  <c r="BB348" i="1"/>
  <c r="BB336" i="1"/>
  <c r="BB324" i="1"/>
  <c r="BB310" i="1"/>
  <c r="BB302" i="1"/>
  <c r="BB286" i="1"/>
  <c r="BB274" i="1"/>
  <c r="BB262" i="1"/>
  <c r="BB250" i="1"/>
  <c r="BB238" i="1"/>
  <c r="BB226" i="1"/>
  <c r="BB214" i="1"/>
  <c r="BB206" i="1"/>
  <c r="BB194" i="1"/>
  <c r="BB182" i="1"/>
  <c r="BB174" i="1"/>
  <c r="BB59" i="1"/>
  <c r="BB23" i="1"/>
  <c r="BB579" i="1"/>
  <c r="BB575" i="1"/>
  <c r="BB571" i="1"/>
  <c r="BB567" i="1"/>
  <c r="BB563" i="1"/>
  <c r="BB559" i="1"/>
  <c r="BB555" i="1"/>
  <c r="BB551" i="1"/>
  <c r="BB547" i="1"/>
  <c r="BB543" i="1"/>
  <c r="BB539" i="1"/>
  <c r="BB535" i="1"/>
  <c r="BB531" i="1"/>
  <c r="BB527" i="1"/>
  <c r="BB523" i="1"/>
  <c r="BB519" i="1"/>
  <c r="BB515" i="1"/>
  <c r="BB511" i="1"/>
  <c r="BB507" i="1"/>
  <c r="BB503" i="1"/>
  <c r="BB499" i="1"/>
  <c r="BB18" i="1"/>
  <c r="BB492" i="1"/>
  <c r="BB297" i="1"/>
  <c r="BB477" i="1"/>
  <c r="BB473" i="1"/>
  <c r="BB469" i="1"/>
  <c r="BB455" i="1"/>
  <c r="BB443" i="1"/>
  <c r="BB434" i="1"/>
  <c r="BB370" i="1"/>
  <c r="BB365" i="1"/>
  <c r="BB357" i="1"/>
  <c r="BB351" i="1"/>
  <c r="BB347" i="1"/>
  <c r="BB343" i="1"/>
  <c r="BB339" i="1"/>
  <c r="BB327" i="1"/>
  <c r="BB321" i="1"/>
  <c r="BB317" i="1"/>
  <c r="BB313" i="1"/>
  <c r="BB309" i="1"/>
  <c r="BB301" i="1"/>
  <c r="BB293"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8" i="1"/>
  <c r="BB66" i="1"/>
  <c r="BB62" i="1"/>
  <c r="BB58" i="1"/>
  <c r="BB54" i="1"/>
  <c r="BB38" i="1"/>
  <c r="BB34" i="1"/>
  <c r="BB30" i="1"/>
  <c r="BB26" i="1"/>
  <c r="BB22" i="1"/>
  <c r="BB576" i="1"/>
  <c r="BB568" i="1"/>
  <c r="BB556" i="1"/>
  <c r="BB544" i="1"/>
  <c r="BB536" i="1"/>
  <c r="BB524" i="1"/>
  <c r="BB512" i="1"/>
  <c r="BB508" i="1"/>
  <c r="BB493" i="1"/>
  <c r="BB418" i="1"/>
  <c r="BB478" i="1"/>
  <c r="BB474" i="1"/>
  <c r="BB459" i="1"/>
  <c r="BB362" i="1"/>
  <c r="BB344" i="1"/>
  <c r="BB314" i="1"/>
  <c r="BB290" i="1"/>
  <c r="BB278" i="1"/>
  <c r="BB266" i="1"/>
  <c r="BB246" i="1"/>
  <c r="BB234" i="1"/>
  <c r="BB218" i="1"/>
  <c r="BB202" i="1"/>
  <c r="BB190" i="1"/>
  <c r="BB178" i="1"/>
  <c r="BB160" i="1"/>
  <c r="BB67" i="1"/>
  <c r="BB55" i="1"/>
  <c r="BB39" i="1"/>
  <c r="BB31" i="1"/>
  <c r="BB574" i="1"/>
  <c r="BB570" i="1"/>
  <c r="BB566" i="1"/>
  <c r="BB562" i="1"/>
  <c r="BB558" i="1"/>
  <c r="BB550" i="1"/>
  <c r="BB542" i="1"/>
  <c r="BB538" i="1"/>
  <c r="BB534" i="1"/>
  <c r="BB530" i="1"/>
  <c r="BB526" i="1"/>
  <c r="BB518" i="1"/>
  <c r="BB510" i="1"/>
  <c r="BB506" i="1"/>
  <c r="BB502" i="1"/>
  <c r="BB498" i="1"/>
  <c r="BB491" i="1"/>
  <c r="BB416" i="1"/>
  <c r="BB476" i="1"/>
  <c r="BB472" i="1"/>
  <c r="BB468" i="1"/>
  <c r="BB464" i="1"/>
  <c r="BB452" i="1"/>
  <c r="BB442" i="1"/>
  <c r="BB373" i="1"/>
  <c r="BB369" i="1"/>
  <c r="BB364" i="1"/>
  <c r="BB350" i="1"/>
  <c r="BB338" i="1"/>
  <c r="BB326" i="1"/>
  <c r="BB320" i="1"/>
  <c r="BB316" i="1"/>
  <c r="BB312" i="1"/>
  <c r="BB308"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53" i="1"/>
  <c r="BB25" i="1"/>
  <c r="BB21" i="1"/>
  <c r="BB14" i="1"/>
  <c r="BB7" i="1"/>
  <c r="BB417" i="1"/>
  <c r="BB465" i="1"/>
  <c r="BB289" i="1"/>
  <c r="BB72" i="1"/>
  <c r="BB466" i="1"/>
  <c r="BB578" i="1"/>
  <c r="BB554" i="1"/>
  <c r="BB546" i="1"/>
  <c r="BB522" i="1"/>
  <c r="BB514" i="1"/>
  <c r="BB295" i="1"/>
  <c r="BB346" i="1"/>
  <c r="BB342" i="1"/>
  <c r="BB33" i="1"/>
  <c r="BA6" i="1" l="1"/>
  <c r="BA561" i="1"/>
  <c r="BA562" i="1"/>
  <c r="BA563" i="1"/>
  <c r="BA564" i="1"/>
  <c r="BA565" i="1"/>
  <c r="BA566" i="1"/>
  <c r="BA567" i="1"/>
  <c r="BA568" i="1"/>
  <c r="BA569" i="1"/>
  <c r="BA570" i="1"/>
  <c r="BA571" i="1"/>
  <c r="BA572" i="1"/>
  <c r="BA573" i="1"/>
  <c r="BA574" i="1"/>
  <c r="BA575" i="1"/>
  <c r="BA576" i="1"/>
  <c r="BA577" i="1"/>
  <c r="BA578" i="1"/>
  <c r="BA579" i="1"/>
  <c r="BA580" i="1"/>
  <c r="BA581" i="1"/>
  <c r="I3" i="1" l="1"/>
  <c r="AZ8" i="13" l="1"/>
  <c r="AY8" i="13"/>
  <c r="AX8" i="13"/>
  <c r="Q8" i="13"/>
  <c r="BA8" i="13" s="1"/>
  <c r="A8" i="13"/>
  <c r="S8" i="13" l="1"/>
  <c r="N413" i="1" l="1"/>
  <c r="P413" i="1"/>
  <c r="P420" i="1"/>
  <c r="Q413" i="1" l="1"/>
  <c r="P3" i="1"/>
  <c r="N420" i="1"/>
  <c r="Q420" i="1" s="1"/>
  <c r="S420" i="1" s="1"/>
  <c r="BB166" i="1" l="1"/>
  <c r="BB173" i="1"/>
  <c r="BB440" i="1"/>
  <c r="N414" i="1"/>
  <c r="Q414" i="1" s="1"/>
  <c r="S414" i="1" s="1"/>
  <c r="N412" i="1"/>
  <c r="Q412" i="1" s="1"/>
  <c r="N462" i="1"/>
  <c r="Q462" i="1" s="1"/>
  <c r="S462" i="1" s="1"/>
  <c r="N460" i="1"/>
  <c r="Q460" i="1" s="1"/>
  <c r="S460" i="1" s="1"/>
  <c r="N458" i="1"/>
  <c r="Q458" i="1" s="1"/>
  <c r="S458" i="1" s="1"/>
  <c r="N456" i="1"/>
  <c r="Q456" i="1" s="1"/>
  <c r="S456" i="1" s="1"/>
  <c r="N454" i="1"/>
  <c r="Q454" i="1" s="1"/>
  <c r="S454"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N411" i="1"/>
  <c r="Q411" i="1" s="1"/>
  <c r="S411" i="1" s="1"/>
  <c r="N461" i="1"/>
  <c r="Q461" i="1" s="1"/>
  <c r="N457" i="1"/>
  <c r="Q457" i="1" s="1"/>
  <c r="S457" i="1" s="1"/>
  <c r="N453" i="1"/>
  <c r="Q453" i="1" s="1"/>
  <c r="S453" i="1" s="1"/>
  <c r="N410" i="1"/>
  <c r="Q410" i="1" s="1"/>
  <c r="S410"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382" i="1"/>
  <c r="Q382" i="1" s="1"/>
  <c r="S382" i="1" s="1"/>
  <c r="BB146" i="1" l="1"/>
  <c r="BB46" i="1"/>
  <c r="BB165" i="1"/>
  <c r="BB159" i="1"/>
  <c r="BB51" i="1"/>
  <c r="BB156" i="1"/>
  <c r="BB167" i="1"/>
  <c r="BB145" i="1"/>
  <c r="BB153" i="1"/>
  <c r="BB163" i="1"/>
  <c r="BB164" i="1"/>
  <c r="BB150" i="1"/>
  <c r="BB158" i="1"/>
  <c r="BB50" i="1"/>
  <c r="BB71" i="1"/>
  <c r="BB147" i="1"/>
  <c r="BB155" i="1"/>
  <c r="BB152" i="1"/>
  <c r="BB52" i="1"/>
  <c r="BB154" i="1"/>
  <c r="BB157" i="1"/>
  <c r="BB151" i="1"/>
  <c r="BB149" i="1"/>
  <c r="BB420" i="1"/>
  <c r="O11" i="1"/>
  <c r="Q11" i="1" s="1"/>
  <c r="BB397" i="1" l="1"/>
  <c r="BB414" i="1"/>
  <c r="BB406" i="1"/>
  <c r="BB396" i="1"/>
  <c r="BB438" i="1"/>
  <c r="BB495" i="1"/>
  <c r="BB408" i="1"/>
  <c r="BB407" i="1"/>
  <c r="BB142" i="1"/>
  <c r="BB143" i="1"/>
  <c r="BB481" i="1"/>
  <c r="BB405" i="1"/>
  <c r="BB411" i="1"/>
  <c r="BB400" i="1"/>
  <c r="BB458" i="1"/>
  <c r="BB393" i="1"/>
  <c r="BB454" i="1"/>
  <c r="BB453" i="1"/>
  <c r="BB392" i="1"/>
  <c r="BB383" i="1"/>
  <c r="BB384" i="1"/>
  <c r="BB441" i="1"/>
  <c r="BB433" i="1"/>
  <c r="BB439" i="1"/>
  <c r="BB496" i="1"/>
  <c r="BB409" i="1"/>
  <c r="BB141" i="1"/>
  <c r="BB148" i="1"/>
  <c r="BB144" i="1"/>
  <c r="BB437" i="1"/>
  <c r="BB410" i="1"/>
  <c r="BB401" i="1"/>
  <c r="BB462" i="1"/>
  <c r="BB394" i="1"/>
  <c r="BB386" i="1"/>
  <c r="BB457" i="1"/>
  <c r="BB387" i="1"/>
  <c r="BB398" i="1"/>
  <c r="BB456" i="1"/>
  <c r="BB404" i="1"/>
  <c r="BB402" i="1"/>
  <c r="BB382" i="1"/>
  <c r="BB385" i="1"/>
  <c r="BB388" i="1"/>
  <c r="BB390" i="1"/>
  <c r="BB391" i="1"/>
  <c r="BB460" i="1"/>
  <c r="BB403" i="1"/>
  <c r="BB399" i="1"/>
  <c r="BB389" i="1"/>
  <c r="BB395" i="1"/>
  <c r="O3" i="1"/>
  <c r="AZ6" i="1"/>
  <c r="AZ579" i="1"/>
  <c r="AZ580" i="1"/>
  <c r="A22" i="13" l="1"/>
  <c r="A21" i="13"/>
  <c r="A20" i="13"/>
  <c r="A19" i="13"/>
  <c r="A18" i="13"/>
  <c r="A17" i="13"/>
  <c r="A16" i="13"/>
  <c r="A15" i="13"/>
  <c r="A14" i="13"/>
  <c r="A13" i="13"/>
  <c r="A12" i="13"/>
  <c r="A11" i="13"/>
  <c r="A10" i="13"/>
  <c r="A9" i="13"/>
  <c r="A7" i="13"/>
  <c r="A6" i="13"/>
  <c r="A5" i="13"/>
  <c r="AY7" i="13" l="1"/>
  <c r="AX7" i="13"/>
  <c r="AW7" i="13"/>
  <c r="AU7" i="13"/>
  <c r="Q7" i="13"/>
  <c r="AZ7" i="13" s="1"/>
  <c r="AY6" i="13"/>
  <c r="AX6" i="13"/>
  <c r="AW6" i="13"/>
  <c r="AU6" i="13"/>
  <c r="Q6" i="13"/>
  <c r="S6" i="13" s="1"/>
  <c r="AZ6" i="13" l="1"/>
  <c r="S7" i="13"/>
  <c r="A4" i="13" l="1"/>
  <c r="Q4" i="13"/>
  <c r="K3" i="1" l="1"/>
  <c r="AU5" i="13"/>
  <c r="Q5" i="13"/>
  <c r="N3" i="1" l="1"/>
  <c r="A6" i="1"/>
  <c r="Q6" i="1"/>
  <c r="BB296" i="1" l="1"/>
  <c r="BB480" i="1"/>
  <c r="BB70"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3" authorId="0" guid="{8BCB1224-1FE0-4A62-A0F4-B84881174129}" shapeId="0">
      <text>
        <r>
          <rPr>
            <b/>
            <sz val="9"/>
            <color indexed="81"/>
            <rFont val="Segoe UI"/>
            <family val="2"/>
          </rPr>
          <t xml:space="preserve">informação Transferegov
</t>
        </r>
      </text>
    </comment>
    <comment ref="W364"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<sst xmlns="http://schemas.openxmlformats.org/spreadsheetml/2006/main" count="10185" uniqueCount="2819">
  <si>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</si>
  <si>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</si>
  <si>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</si>
  <si>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</si>
  <si>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</si>
  <si>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</si>
  <si>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</si>
  <si>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</si>
  <si>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</si>
  <si>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</si>
  <si>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</si>
  <si>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</si>
  <si>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</si>
  <si>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</si>
  <si>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</si>
  <si>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</si>
  <si>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</si>
  <si>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</si>
  <si>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</si>
  <si>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</si>
  <si>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</si>
  <si>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</si>
  <si>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</si>
  <si>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</si>
  <si>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</si>
  <si>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</si>
  <si>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</si>
  <si>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</si>
  <si>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</si>
  <si>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</si>
  <si>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</si>
  <si>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</si>
  <si>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</si>
  <si>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</si>
  <si>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</si>
  <si>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</si>
  <si>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</si>
  <si>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</si>
  <si>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</si>
  <si>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</si>
  <si>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</si>
  <si>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</si>
  <si>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</si>
  <si>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</si>
  <si>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</si>
  <si>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</si>
  <si>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</si>
  <si>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</si>
  <si>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</si>
  <si>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</si>
  <si>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</si>
  <si>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</si>
  <si>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</si>
  <si>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</si>
  <si>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</si>
  <si>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</si>
  <si>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</si>
  <si>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</si>
  <si>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</si>
  <si>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</si>
  <si>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</si>
  <si>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</si>
  <si>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</si>
  <si>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</si>
  <si>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</si>
  <si>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</si>
  <si>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</si>
  <si>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</si>
  <si>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</si>
  <si>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</si>
  <si>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</si>
  <si>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</si>
  <si>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</si>
  <si>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</si>
  <si>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</si>
  <si>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</si>
  <si>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</si>
  <si>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</si>
  <si>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</si>
  <si>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</si>
  <si>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</si>
  <si>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</si>
  <si>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</si>
  <si>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</si>
  <si>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</si>
  <si>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</si>
  <si>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</si>
  <si>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</si>
  <si>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</si>
  <si>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</si>
  <si>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</si>
  <si>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</si>
  <si>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</si>
  <si>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</si>
  <si>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</si>
  <si>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</si>
  <si>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</si>
  <si>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</si>
  <si>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</si>
  <si>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</si>
  <si>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</si>
  <si>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</si>
  <si>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</si>
  <si>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</si>
  <si>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</si>
  <si>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</si>
  <si>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</si>
  <si>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</si>
  <si>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</si>
  <si>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</si>
  <si>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</si>
  <si>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</si>
  <si>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</si>
  <si>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</si>
  <si>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</si>
  <si>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</si>
  <si>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</si>
  <si>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</si>
  <si>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</si>
  <si>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</si>
  <si>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</si>
  <si>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</si>
  <si>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</si>
  <si>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</si>
  <si>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</si>
  <si>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</si>
  <si>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</si>
  <si>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</si>
  <si>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</si>
  <si>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</si>
  <si>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</si>
  <si>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</si>
  <si>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</si>
  <si>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</si>
  <si>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</si>
  <si>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</si>
  <si>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</si>
  <si>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</si>
  <si>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</si>
  <si>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</si>
  <si>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</si>
  <si>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</si>
  <si>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</si>
  <si>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</si>
  <si>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</si>
  <si>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</si>
  <si>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</si>
  <si>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</si>
  <si>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</si>
  <si>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</si>
  <si>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</si>
  <si>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</si>
  <si>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</si>
  <si>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</si>
  <si>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</si>
  <si>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</si>
  <si>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</si>
  <si>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</si>
  <si>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</si>
  <si>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</si>
  <si>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</si>
  <si>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</si>
  <si>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</si>
  <si>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</si>
  <si>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</si>
  <si>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</si>
  <si>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</si>
  <si>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</si>
  <si>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</si>
  <si>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</si>
  <si>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</si>
  <si>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</si>
  <si>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</si>
  <si>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</si>
  <si>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</si>
  <si>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</si>
  <si>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</si>
  <si>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</si>
  <si>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</si>
  <si>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</si>
  <si>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</si>
  <si>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</si>
  <si>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</si>
  <si>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</si>
  <si>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</si>
  <si>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</si>
  <si>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</si>
  <si>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</si>
  <si>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</si>
  <si>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</si>
  <si>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</si>
  <si>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</si>
  <si>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</si>
  <si>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</si>
  <si>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</si>
  <si>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</si>
  <si>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</si>
  <si>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</si>
  <si>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</si>
  <si>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</si>
  <si>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</si>
  <si>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</si>
  <si>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</si>
  <si>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</si>
  <si>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</si>
  <si>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</si>
  <si>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</si>
  <si>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</si>
  <si>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</si>
  <si>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</si>
  <si>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</si>
  <si>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</si>
  <si>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</si>
  <si>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</si>
  <si>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</si>
  <si>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</si>
  <si>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</si>
  <si>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</si>
  <si>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</si>
  <si>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</si>
  <si>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</si>
  <si>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</si>
  <si>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</si>
  <si>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</si>
  <si>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</si>
  <si>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</si>
  <si>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</si>
  <si>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</si>
  <si>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</si>
  <si>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</si>
  <si>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</si>
  <si>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</si>
  <si>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</si>
  <si>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</si>
  <si>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</si>
  <si>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</si>
  <si>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</si>
  <si>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</si>
  <si>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</si>
  <si>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</si>
  <si>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</si>
  <si>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</si>
  <si>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</si>
  <si>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</si>
  <si>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</si>
  <si>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</si>
  <si>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</si>
  <si>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</si>
  <si>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</si>
  <si>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</si>
  <si>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</si>
  <si>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</si>
  <si>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</si>
  <si>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</si>
  <si>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</si>
  <si>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</si>
  <si>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</si>
  <si>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</si>
  <si>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</si>
  <si>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</si>
  <si>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</si>
  <si>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</si>
  <si>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</si>
  <si>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</si>
  <si>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</si>
  <si>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</si>
  <si>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</si>
  <si>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</si>
  <si>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</si>
  <si>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</si>
  <si>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</si>
  <si>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</si>
  <si>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</si>
  <si>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</si>
  <si>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</si>
  <si>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</si>
  <si>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</si>
  <si>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</si>
  <si>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</si>
  <si>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</si>
  <si>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</si>
  <si>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</si>
  <si>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</si>
  <si>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</si>
  <si>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</si>
  <si>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</si>
  <si>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</si>
  <si>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</si>
  <si>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</si>
  <si>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</si>
  <si>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</si>
  <si>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</si>
  <si>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</si>
  <si>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</si>
  <si>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</si>
  <si>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</si>
  <si>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</si>
  <si>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</si>
  <si>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</si>
  <si>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</si>
  <si>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</si>
  <si>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</si>
  <si>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</si>
  <si>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</si>
  <si>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</si>
  <si>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</si>
  <si>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</si>
  <si>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</si>
  <si>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</si>
  <si>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</si>
  <si>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</si>
  <si>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</si>
  <si>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</si>
  <si>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</si>
  <si>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</si>
  <si>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</si>
  <si>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</si>
  <si>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</si>
  <si>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</si>
  <si>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</si>
  <si>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</si>
  <si>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</si>
  <si>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</si>
  <si>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</si>
  <si>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</si>
  <si>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</si>
  <si>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</si>
  <si>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</si>
  <si>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</si>
  <si>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</si>
  <si>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</si>
  <si>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</si>
  <si>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</si>
  <si>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</si>
  <si>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</si>
  <si>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</si>
  <si>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</si>
  <si>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</si>
  <si>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</si>
  <si>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</si>
  <si>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</si>
  <si>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</si>
  <si>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</si>
  <si>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</si>
  <si>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</si>
  <si>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</si>
  <si>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</si>
  <si>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</si>
  <si>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</si>
  <si>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</si>
  <si>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</si>
  <si>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</si>
  <si>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</si>
  <si>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</si>
  <si>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</si>
  <si>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</si>
  <si>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</si>
  <si>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</si>
  <si>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</si>
  <si>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</si>
  <si>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</si>
  <si>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</si>
  <si>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</si>
  <si>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</si>
  <si>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</si>
  <si>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</si>
  <si>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</si>
  <si>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</si>
  <si>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</si>
  <si>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</si>
  <si>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</si>
  <si>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</si>
  <si>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</si>
  <si>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</si>
  <si>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</si>
  <si>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</si>
  <si>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</si>
  <si>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</si>
  <si>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</si>
  <si>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</si>
  <si>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</si>
  <si>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</si>
  <si>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</si>
  <si>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</si>
  <si>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</si>
  <si>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</si>
  <si>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</si>
  <si>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</si>
  <si>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</si>
  <si>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</si>
  <si>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</si>
  <si>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</si>
  <si>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</si>
  <si>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</si>
  <si>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</si>
  <si>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</si>
  <si>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</si>
  <si>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</si>
  <si>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</si>
  <si>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</si>
  <si>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</si>
  <si>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</si>
  <si>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</si>
  <si>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</si>
  <si>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</si>
  <si>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</si>
  <si>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</si>
  <si>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</si>
  <si>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</si>
  <si>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</si>
  <si>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</si>
  <si>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</si>
  <si>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</si>
  <si>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</si>
  <si>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</si>
  <si>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</si>
  <si>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</si>
  <si>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</si>
  <si>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</si>
  <si>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</si>
  <si>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</si>
  <si>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</si>
  <si>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</si>
  <si>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</si>
  <si>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</si>
  <si>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</si>
  <si>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</si>
  <si>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</si>
  <si>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</si>
  <si>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</si>
  <si>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</si>
  <si>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</si>
  <si>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</si>
  <si>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</si>
  <si>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</si>
  <si>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</si>
  <si>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</si>
  <si>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</si>
  <si>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</si>
  <si>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</si>
  <si>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</si>
  <si>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</si>
  <si>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</si>
  <si>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</si>
  <si>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</si>
  <si>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</si>
  <si>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</si>
  <si>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</si>
  <si>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</si>
  <si>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</si>
  <si>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</si>
  <si>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</si>
  <si>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</si>
  <si>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</si>
  <si>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</si>
  <si>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</si>
  <si>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</si>
  <si>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</si>
  <si>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</si>
  <si>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</si>
  <si>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</si>
  <si>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</si>
  <si>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</si>
  <si>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</si>
  <si>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</si>
  <si>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</si>
  <si>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</si>
  <si>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</si>
  <si>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</si>
  <si>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</si>
  <si>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</si>
  <si>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</si>
  <si>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</si>
  <si>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</si>
  <si>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</si>
  <si>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</si>
  <si>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</si>
  <si>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</si>
  <si>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</si>
  <si>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</si>
  <si>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</si>
  <si>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</si>
  <si>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</si>
  <si>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</si>
  <si>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</si>
  <si>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</si>
  <si>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</si>
  <si>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</si>
  <si>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</si>
  <si>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</si>
  <si>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</si>
  <si>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</si>
  <si>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</si>
  <si>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</si>
  <si>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</si>
  <si>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</si>
  <si>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</si>
  <si>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</si>
  <si>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</si>
  <si>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</si>
  <si>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</si>
  <si>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</si>
  <si>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</si>
  <si>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</si>
  <si>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</si>
  <si>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</si>
  <si>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</si>
  <si>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</si>
  <si>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</si>
  <si>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</si>
  <si>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</si>
  <si>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</si>
  <si>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</si>
  <si>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</si>
  <si>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</si>
  <si>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</si>
  <si>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</si>
  <si>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</si>
  <si>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</si>
  <si>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</si>
  <si>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</si>
  <si>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</si>
  <si>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</si>
  <si>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</si>
  <si>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</si>
  <si>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</si>
  <si>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</si>
  <si>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</si>
  <si>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</si>
  <si>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</si>
  <si>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</si>
  <si>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</si>
  <si>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</si>
  <si>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</si>
  <si>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</si>
  <si>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</si>
  <si>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</si>
  <si>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</si>
  <si>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</si>
  <si>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</si>
  <si>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</si>
  <si>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</si>
  <si>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</si>
  <si>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</si>
  <si>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</si>
  <si>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</si>
  <si>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</si>
  <si>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</si>
  <si>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</si>
  <si>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</si>
  <si>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</si>
  <si>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</si>
  <si>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</si>
  <si>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</si>
  <si>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</si>
  <si>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</si>
  <si>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</si>
  <si>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</si>
  <si>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</si>
  <si>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</si>
  <si>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</si>
  <si>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</si>
  <si>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</si>
  <si>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</si>
  <si>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</si>
  <si>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</si>
  <si>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</si>
  <si>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</si>
  <si>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</si>
  <si>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</si>
  <si>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</si>
  <si>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</si>
  <si>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</si>
  <si>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</si>
  <si>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</si>
  <si>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</si>
  <si>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</si>
  <si>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</si>
  <si>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</si>
  <si>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</si>
  <si>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</si>
  <si>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</si>
  <si>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</si>
  <si>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</si>
  <si>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</si>
  <si>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</si>
  <si>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</si>
  <si>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</si>
  <si>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</si>
  <si>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</si>
  <si>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</si>
  <si>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</si>
  <si>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</si>
  <si>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</si>
  <si>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</si>
  <si>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</si>
  <si>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</si>
  <si>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</si>
  <si>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</si>
  <si>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</si>
  <si>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</si>
  <si>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</si>
  <si>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</si>
  <si>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</si>
  <si>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</si>
  <si>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</si>
  <si>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</si>
  <si>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</si>
  <si>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</si>
  <si>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</si>
  <si>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</si>
  <si>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</si>
  <si>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</si>
  <si>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</si>
  <si>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</si>
  <si>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</si>
  <si>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</si>
  <si>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</si>
  <si>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</si>
  <si>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</si>
  <si>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</si>
  <si>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</si>
  <si>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</si>
  <si>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</si>
  <si>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</si>
  <si>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</si>
  <si>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</si>
  <si>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</si>
  <si>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</si>
  <si>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</si>
  <si>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</si>
  <si>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</si>
  <si>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</si>
  <si>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</si>
  <si>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</si>
  <si>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</si>
  <si>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</si>
  <si>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</si>
  <si>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</si>
  <si>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</si>
  <si>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</si>
  <si>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</si>
  <si>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</si>
  <si>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</si>
  <si>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</si>
  <si>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</si>
  <si>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</si>
  <si>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</si>
  <si>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</si>
  <si>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</si>
  <si>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</si>
  <si>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</si>
  <si>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</si>
  <si>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</si>
  <si>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</si>
  <si>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</si>
  <si>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</si>
  <si>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</si>
  <si>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</si>
  <si>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</si>
  <si>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</si>
  <si>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</si>
  <si>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</si>
  <si>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</si>
  <si>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</si>
  <si>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</si>
  <si>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</si>
  <si>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</si>
  <si>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</si>
  <si>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</si>
  <si>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</si>
  <si>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</si>
  <si>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</si>
  <si>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</si>
  <si>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</si>
  <si>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</si>
  <si>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</si>
  <si>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</si>
  <si>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</si>
  <si>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</si>
  <si>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</si>
  <si>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</si>
  <si>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</si>
  <si>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</si>
  <si>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</si>
  <si>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</si>
  <si>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</si>
  <si>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</si>
  <si>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</si>
  <si>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</si>
  <si>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</si>
  <si>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</si>
  <si>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</si>
  <si>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</si>
  <si>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</si>
  <si>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</si>
  <si>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</si>
  <si>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</si>
  <si>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</si>
  <si>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</si>
  <si>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</si>
  <si>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</si>
  <si>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</si>
  <si>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</si>
  <si>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</si>
  <si>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</si>
  <si>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</si>
  <si>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</si>
  <si>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</si>
  <si>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</si>
  <si>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</si>
  <si>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</si>
  <si>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</si>
  <si>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</si>
  <si>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</si>
  <si>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</si>
  <si>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</si>
  <si>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</si>
  <si>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</si>
  <si>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</si>
  <si>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</si>
  <si>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</si>
  <si>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</si>
  <si>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</si>
  <si>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</si>
  <si>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</si>
  <si>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</si>
  <si>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</si>
  <si>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</si>
  <si>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</si>
  <si>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</si>
  <si>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</si>
  <si>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</si>
  <si>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</si>
  <si>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</si>
  <si>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</si>
  <si>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</si>
  <si>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</si>
  <si>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</si>
  <si>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</si>
  <si>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</si>
  <si>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</si>
  <si>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</si>
  <si>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</si>
  <si>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</si>
  <si>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</si>
  <si>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</si>
  <si>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</si>
  <si>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</si>
  <si>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</si>
  <si>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</si>
  <si>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</si>
  <si>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</si>
  <si>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</si>
  <si>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</si>
  <si>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</si>
  <si>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</si>
  <si>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</si>
  <si>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</si>
  <si>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</si>
  <si>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</si>
  <si>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</si>
  <si>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</si>
  <si>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</si>
  <si>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</si>
  <si>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</si>
  <si>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</si>
  <si>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</si>
  <si>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</si>
  <si>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</si>
  <si>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</si>
  <si>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</si>
  <si>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</si>
  <si>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</si>
  <si>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</si>
  <si>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</si>
  <si>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</si>
  <si>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</si>
  <si>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</si>
  <si>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</si>
  <si>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</si>
  <si>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</si>
  <si>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</si>
  <si>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</si>
  <si>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</si>
  <si>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</si>
  <si>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</si>
  <si>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</si>
  <si>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</si>
  <si>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</si>
  <si>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</si>
  <si>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</si>
  <si>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</si>
  <si>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</si>
  <si>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</si>
  <si>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PDE  079 Complementar - Rua do Mabaço de Cima - Bairro Itacaranha</t>
  </si>
  <si>
    <t>Rua Santa Luzia II</t>
  </si>
  <si>
    <t xml:space="preserve">PDE 09 Rua Caramuru - Valéria </t>
  </si>
  <si>
    <t xml:space="preserve">PDE 10 Rua Benedito Jenkis II - Cajazeiras </t>
  </si>
  <si>
    <t xml:space="preserve">PDE 100 Complementar-Avenida General San Martin - Bairro  Retiro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</si>
  <si>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</si>
  <si>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</si>
  <si>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</si>
  <si>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</si>
  <si>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</si>
  <si>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</si>
  <si>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154 - Santo Antonio de Padua - Saramandaia </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</si>
  <si>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</si>
  <si>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</si>
  <si>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</si>
  <si>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</si>
  <si>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</si>
  <si>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</si>
  <si>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PDE 210 - Rua São Romão - Bairro Eng. V. Federação</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</si>
  <si>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</si>
  <si>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</si>
  <si>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</si>
  <si>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</si>
  <si>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</si>
  <si>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</si>
  <si>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PDE 276.2 - Travessa Baixa do Cajueiro - Praia Grande</t>
  </si>
  <si>
    <t>PDE 276.3 - Rua do Coqueiral - Praia Grande</t>
  </si>
  <si>
    <t>PDE 279 Complementar - Rua Mamede - Praia Grande</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</si>
  <si>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</si>
  <si>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</si>
  <si>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</si>
  <si>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</si>
  <si>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</si>
  <si>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362 -  R. Dr. Antonio Oliveira - Sete de Abril </t>
  </si>
  <si>
    <t xml:space="preserve">PDE 37 -   Rua Baixa do Tubo - Itapuã </t>
  </si>
  <si>
    <t>PDE 371.2 - Rua das Pedreiras - Castelo Branco</t>
  </si>
  <si>
    <t>PDE 371.3 - Rua das Pedreiras - Castelo Branco</t>
  </si>
  <si>
    <t>PDE 371.4 - Rua Antônio Martins Damasceno - Castelo Branco</t>
  </si>
  <si>
    <t>PDE 391 - Rua dos Humildes - Pau da Lima</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</si>
  <si>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</si>
  <si>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</si>
  <si>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</si>
  <si>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</si>
  <si>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</si>
  <si>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</si>
  <si>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</si>
  <si>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</si>
  <si>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PDE 60 Complementar - Loteamento Jaguaribe II Caminho 36 - Cajazeiras 8</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</si>
  <si>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</si>
  <si>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</si>
  <si>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</si>
  <si>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</si>
  <si>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</si>
  <si>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</si>
  <si>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</si>
  <si>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</si>
  <si>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</si>
  <si>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</si>
  <si>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</si>
  <si>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</si>
  <si>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</si>
  <si>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</si>
  <si>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</si>
  <si>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</si>
  <si>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</si>
  <si>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</si>
  <si>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</si>
  <si>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</si>
  <si>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</si>
  <si>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</si>
  <si>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</si>
  <si>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</si>
  <si>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</si>
  <si>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</si>
  <si>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</si>
  <si>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</si>
  <si>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</si>
  <si>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</si>
  <si>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</si>
  <si>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</si>
  <si>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</si>
  <si>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</si>
  <si>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</si>
  <si>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</si>
  <si>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</si>
  <si>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</si>
  <si>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</si>
  <si>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</si>
  <si>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</si>
  <si>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</si>
  <si>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</si>
  <si>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</si>
  <si>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</si>
  <si>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</si>
  <si>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</si>
  <si>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</si>
  <si>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</si>
  <si>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</si>
  <si>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</si>
  <si>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</si>
  <si>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</si>
  <si>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</si>
  <si>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</si>
  <si>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</si>
  <si>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</si>
  <si>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</si>
  <si>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</si>
  <si>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</si>
  <si>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</si>
  <si>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</si>
  <si>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</si>
  <si>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</si>
  <si>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</si>
  <si>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</si>
  <si>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</si>
  <si>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</si>
  <si>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</si>
  <si>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</si>
  <si>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</si>
  <si>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</si>
  <si>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</si>
  <si>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</si>
  <si>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</si>
  <si>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</si>
  <si>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</si>
  <si>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</si>
  <si>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</si>
  <si>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</si>
  <si>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</si>
  <si>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</si>
  <si>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</si>
  <si>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</si>
  <si>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</si>
  <si>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</si>
  <si>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</si>
  <si>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</si>
  <si>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</si>
  <si>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</si>
  <si>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</si>
  <si>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</si>
  <si>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</si>
  <si>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</si>
  <si>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</si>
  <si>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</si>
  <si>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</si>
  <si>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</si>
  <si>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</si>
  <si>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</si>
  <si>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</si>
  <si>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</si>
  <si>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</si>
  <si>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</si>
  <si>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</si>
  <si>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</si>
  <si>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</si>
  <si>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</si>
  <si>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</si>
  <si>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</si>
  <si>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</si>
  <si>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</si>
  <si>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</si>
  <si>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</si>
  <si>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</si>
  <si>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</si>
  <si>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</si>
  <si>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</si>
  <si>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</si>
  <si>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</si>
  <si>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</si>
  <si>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</si>
  <si>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</si>
  <si>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</si>
  <si>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</si>
  <si>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</si>
  <si>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</si>
  <si>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</si>
  <si>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</si>
  <si>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</si>
  <si>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</si>
  <si>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</si>
  <si>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</si>
  <si>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</si>
  <si>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</si>
  <si>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</si>
  <si>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</si>
  <si>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</si>
  <si>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</si>
  <si>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</si>
  <si>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</si>
  <si>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</si>
  <si>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</si>
  <si>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</si>
  <si>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</si>
  <si>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</si>
  <si>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</si>
  <si>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</si>
  <si>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</si>
  <si>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</si>
  <si>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</si>
  <si>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</si>
  <si>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</si>
  <si>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</si>
  <si>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</si>
  <si>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</si>
  <si>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</si>
  <si>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</si>
  <si>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</si>
  <si>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</si>
  <si>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</si>
  <si>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</si>
  <si>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</si>
  <si>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</si>
  <si>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</si>
  <si>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</si>
  <si>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</si>
  <si>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</si>
  <si>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</si>
  <si>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</si>
  <si>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</si>
  <si>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</si>
  <si>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</si>
  <si>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</si>
  <si>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</si>
  <si>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</si>
  <si>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</si>
  <si>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</si>
  <si>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</si>
  <si>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</si>
  <si>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</si>
  <si>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</si>
  <si>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</si>
  <si>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</si>
  <si>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</si>
  <si>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</si>
  <si>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</si>
  <si>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</si>
  <si>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</si>
  <si>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</si>
  <si>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</si>
  <si>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</si>
  <si>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</si>
  <si>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</si>
  <si>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</si>
  <si>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</si>
  <si>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</si>
  <si>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</si>
  <si>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</si>
  <si>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</si>
  <si>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</si>
  <si>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</si>
  <si>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</si>
  <si>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</si>
  <si>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</si>
  <si>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</si>
  <si>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</si>
  <si>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</si>
  <si>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</si>
  <si>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</si>
  <si>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</si>
  <si>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</si>
  <si>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</si>
  <si>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</si>
  <si>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</si>
  <si>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</si>
  <si>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</si>
  <si>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</si>
  <si>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</si>
  <si>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</si>
  <si>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</si>
  <si>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</si>
  <si>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</si>
  <si>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</si>
  <si>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</si>
  <si>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</si>
  <si>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</si>
  <si>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</si>
  <si>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</si>
  <si>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</si>
  <si>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</si>
  <si>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</si>
  <si>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</si>
  <si>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</si>
  <si>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</si>
  <si>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</si>
  <si>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</si>
  <si>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</si>
  <si>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</si>
  <si>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</si>
  <si>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</si>
  <si>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</si>
  <si>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</si>
  <si>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</si>
  <si>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</si>
  <si>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</si>
  <si>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</si>
  <si>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</si>
  <si>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</si>
  <si>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</si>
  <si>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</si>
  <si>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</si>
  <si>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</si>
  <si>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</si>
  <si>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</si>
  <si>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</si>
  <si>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</si>
  <si>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</si>
  <si>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</si>
  <si>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</si>
  <si>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</si>
  <si>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</si>
  <si>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</si>
  <si>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</si>
  <si>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</si>
  <si>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</si>
  <si>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</si>
  <si>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</si>
  <si>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</si>
  <si>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</si>
  <si>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</si>
  <si>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</si>
  <si>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</si>
  <si>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</si>
  <si>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</si>
  <si>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</si>
  <si>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</si>
  <si>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</si>
  <si>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</si>
  <si>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</si>
  <si>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</si>
  <si>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</si>
  <si>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</si>
  <si>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</si>
  <si>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</si>
  <si>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</si>
  <si>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</si>
  <si>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</si>
  <si>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</si>
  <si>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</si>
  <si>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</si>
  <si>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</si>
  <si>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</si>
  <si>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</si>
  <si>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</si>
  <si>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</si>
  <si>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</si>
  <si>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</si>
  <si>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</si>
  <si>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</si>
  <si>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</si>
  <si>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</si>
  <si>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</si>
  <si>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</si>
  <si>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</si>
  <si>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</si>
  <si>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</si>
  <si>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</si>
  <si>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</si>
  <si>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</si>
  <si>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</si>
  <si>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</si>
  <si>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</si>
  <si>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</si>
  <si>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</si>
  <si>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</si>
  <si>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</si>
  <si>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</si>
  <si>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</si>
  <si>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</si>
  <si>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</si>
  <si>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</si>
  <si>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</si>
  <si>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</si>
  <si>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</si>
  <si>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</si>
  <si>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</si>
  <si>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</si>
  <si>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</si>
  <si>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</si>
  <si>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</si>
  <si>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</si>
  <si>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</si>
  <si>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</si>
  <si>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</si>
  <si>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</si>
  <si>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</si>
  <si>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</si>
  <si>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</si>
  <si>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</si>
  <si>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</si>
  <si>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</si>
  <si>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</si>
  <si>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</si>
  <si>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</si>
  <si>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</si>
  <si>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</si>
  <si>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</si>
  <si>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</si>
  <si>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</si>
  <si>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</si>
  <si>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</si>
  <si>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</si>
  <si>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</si>
  <si>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</si>
  <si>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</si>
  <si>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</si>
  <si>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</si>
  <si>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</si>
  <si>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</si>
  <si>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</si>
  <si>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</si>
  <si>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</si>
  <si>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</si>
  <si>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</si>
  <si>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</si>
  <si>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</si>
  <si>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</si>
  <si>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</si>
  <si>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</si>
  <si>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</si>
  <si>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</si>
  <si>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</si>
  <si>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</si>
  <si>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</si>
  <si>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</si>
  <si>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</si>
  <si>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</si>
  <si>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</si>
  <si>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</si>
  <si>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</si>
  <si>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</si>
  <si>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</si>
  <si>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</si>
  <si>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</si>
  <si>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</si>
  <si>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</si>
  <si>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</si>
  <si>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</si>
  <si>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</si>
  <si>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</si>
  <si>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</si>
  <si>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</si>
  <si>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</si>
  <si>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</si>
  <si>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</si>
  <si>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</si>
  <si>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</si>
  <si>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</si>
  <si>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</si>
  <si>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</si>
  <si>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</si>
  <si>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</si>
  <si>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</si>
  <si>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</si>
  <si>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</si>
  <si>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</si>
  <si>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</si>
  <si>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</si>
  <si>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</si>
  <si>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</si>
  <si>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</si>
  <si>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</si>
  <si>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</si>
  <si>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</si>
  <si>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</si>
  <si>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</si>
  <si>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</si>
  <si>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</si>
  <si>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</si>
  <si>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</si>
  <si>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</si>
  <si>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</si>
  <si>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</si>
  <si>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</si>
  <si>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</si>
  <si>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</si>
  <si>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</si>
  <si>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</si>
  <si>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</si>
  <si>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</si>
  <si>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</si>
  <si>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</si>
  <si>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</si>
  <si>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</si>
  <si>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</si>
  <si>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</si>
  <si>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</si>
  <si>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</si>
  <si>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</si>
  <si>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</si>
  <si>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</si>
  <si>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</si>
  <si>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</si>
  <si>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</si>
  <si>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</si>
  <si>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</si>
  <si>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</si>
  <si>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</si>
  <si>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</si>
  <si>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</si>
  <si>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</si>
  <si>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</si>
  <si>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</si>
  <si>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</si>
  <si>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</si>
  <si>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</si>
  <si>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</si>
  <si>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</si>
  <si>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</si>
  <si>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</si>
  <si>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</si>
  <si>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</si>
  <si>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</si>
  <si>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</si>
  <si>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</si>
  <si>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</si>
  <si>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</si>
  <si>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</si>
  <si>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</si>
  <si>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</si>
  <si>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</si>
  <si>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</si>
  <si>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</si>
  <si>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</si>
  <si>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</si>
  <si>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</si>
  <si>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</si>
  <si>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</si>
  <si>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</si>
  <si>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</si>
  <si>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</si>
  <si>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</si>
  <si>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</si>
  <si>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</si>
  <si>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</si>
  <si>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</si>
  <si>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</si>
  <si>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</si>
  <si>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</si>
  <si>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</si>
  <si>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</si>
  <si>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</si>
  <si>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</si>
  <si>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</si>
  <si>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</si>
  <si>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</si>
  <si>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</si>
  <si>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</si>
  <si>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</si>
  <si>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</si>
  <si>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</si>
  <si>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</si>
  <si>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</si>
  <si>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</si>
  <si>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</si>
  <si>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</si>
  <si>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</si>
  <si>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</si>
  <si>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</si>
  <si>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</si>
  <si>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</si>
  <si>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</si>
  <si>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</si>
  <si>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</si>
  <si>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</si>
  <si>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</si>
  <si>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</si>
  <si>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</si>
  <si>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</si>
  <si>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</si>
  <si>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</si>
  <si>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</si>
  <si>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</si>
  <si>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</si>
  <si>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</si>
  <si>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</si>
  <si>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</si>
  <si>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</si>
  <si>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</si>
  <si>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</si>
  <si>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</si>
  <si>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</si>
  <si>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</si>
  <si>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</si>
  <si>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</si>
  <si>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</si>
  <si>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</si>
  <si>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</si>
  <si>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</si>
  <si>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</si>
  <si>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</si>
  <si>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</si>
  <si>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</si>
  <si>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</si>
  <si>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</si>
  <si>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</si>
  <si>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</si>
  <si>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</si>
  <si>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</si>
  <si>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</si>
  <si>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</si>
  <si>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</si>
  <si>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</si>
  <si>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</si>
  <si>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</si>
  <si>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</si>
  <si>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</si>
  <si>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</si>
  <si>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</si>
  <si>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OBSERVAÇÃO</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</si>
  <si>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</si>
  <si>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</si>
  <si>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</si>
  <si>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</si>
  <si>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</si>
  <si>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</si>
  <si>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</si>
  <si>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</si>
  <si>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</si>
  <si>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</si>
  <si>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</si>
  <si>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</si>
  <si>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</si>
  <si>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</si>
  <si>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</si>
  <si>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</si>
  <si>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</si>
  <si>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</si>
  <si>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</si>
  <si>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</si>
  <si>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</si>
  <si>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</si>
  <si>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</si>
  <si>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</si>
  <si>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</si>
  <si>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</si>
  <si>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Proposta aguardando contratação da operação de crédito junto ao BNDES</t>
  </si>
  <si>
    <t>Pendente informação da Sedur de quando serão publicados os Aviso de Licitação do TC 965811/2024 (Feira de Santana) e TC 965814/2024 (Itabuna, Juazeiro, Salvador e Vitória da Conquista).</t>
  </si>
  <si>
    <t>Atendimento à Cláusula Suspensiva:
CE GIGOV/SA 3778/2025 de 01/09/25 informando pendências a serem sanadas pata continuidade da análise.
Previsão de Publicação do Aviso de Licitação: outubro/25 (inf. Conder)</t>
  </si>
  <si>
    <t>Alto de Pituaçu - Meta Pau da Lima (em licitação, com abertura em 30/09):
Para a Emissão do AIO pelo Mcidades será necessário:
- PTS aprovado pela Caixa;
- Solução definitiva para as famílias a serem realocadas;
- Aprovação do TR da regularização fundiária pela Caixa.</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</si>
  <si>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</si>
  <si>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</si>
  <si>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</si>
  <si>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</si>
  <si>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</si>
  <si>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</si>
  <si>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</si>
  <si>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</si>
  <si>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</si>
  <si>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</si>
  <si>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</si>
  <si>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</si>
  <si>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</si>
  <si>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</si>
  <si>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</si>
  <si>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</si>
  <si>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</si>
  <si>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</si>
  <si>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</si>
  <si>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</si>
  <si>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</si>
  <si>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</si>
  <si>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</si>
  <si>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</si>
  <si>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</si>
  <si>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</si>
  <si>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</si>
  <si>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</si>
  <si>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</si>
  <si>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</si>
  <si>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</si>
  <si>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</si>
  <si>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</si>
  <si>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</si>
  <si>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</si>
  <si>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</si>
  <si>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</si>
  <si>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</si>
  <si>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</si>
  <si>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</si>
  <si>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</si>
  <si>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</si>
  <si>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</si>
  <si>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</si>
  <si>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</si>
  <si>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</si>
  <si>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</si>
  <si>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</si>
  <si>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</si>
  <si>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</si>
  <si>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</si>
  <si>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</si>
  <si>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</si>
  <si>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</si>
  <si>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</si>
  <si>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</si>
  <si>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</si>
  <si>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</si>
  <si>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</si>
  <si>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</si>
  <si>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</si>
  <si>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</si>
  <si>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</si>
  <si>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</si>
  <si>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</si>
  <si>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</si>
  <si>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</si>
  <si>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</si>
  <si>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</si>
  <si>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</si>
  <si>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</si>
  <si>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</si>
  <si>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</si>
  <si>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</si>
  <si>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</si>
  <si>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</si>
  <si>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</si>
  <si>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</si>
  <si>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</si>
  <si>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</si>
  <si>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</si>
  <si>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</si>
  <si>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</si>
  <si>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</si>
  <si>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</si>
  <si>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</si>
  <si>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</si>
  <si>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</si>
  <si>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</si>
  <si>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</si>
  <si>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</si>
  <si>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</si>
  <si>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</si>
  <si>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</si>
  <si>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</si>
  <si>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</si>
  <si>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</si>
  <si>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</si>
  <si>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</si>
  <si>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</si>
  <si>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</si>
  <si>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</si>
  <si>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</si>
  <si>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</si>
  <si>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</si>
  <si>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</si>
  <si>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</si>
  <si>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</si>
  <si>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</si>
  <si>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</si>
  <si>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</si>
  <si>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</si>
  <si>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</si>
  <si>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</si>
  <si>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</si>
  <si>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</si>
  <si>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</si>
  <si>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</si>
  <si>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</si>
  <si>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</si>
  <si>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</si>
  <si>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</si>
  <si>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</si>
  <si>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</si>
  <si>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</si>
  <si>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</si>
  <si>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</si>
  <si>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</si>
  <si>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</si>
  <si>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</si>
  <si>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</si>
  <si>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</si>
  <si>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</si>
  <si>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</si>
  <si>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</si>
  <si>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</si>
  <si>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</si>
  <si>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</si>
  <si>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</si>
  <si>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</si>
  <si>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</si>
  <si>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</si>
  <si>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</si>
  <si>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</si>
  <si>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</si>
  <si>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</si>
  <si>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</si>
  <si>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</si>
  <si>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</si>
  <si>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</si>
  <si>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</si>
  <si>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</si>
  <si>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</si>
  <si>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</si>
  <si>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</si>
  <si>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</si>
  <si>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</si>
  <si>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</si>
  <si>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</si>
  <si>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</si>
  <si>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</si>
  <si>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</si>
  <si>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</si>
  <si>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</si>
  <si>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</si>
  <si>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</si>
  <si>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</si>
  <si>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</si>
  <si>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</si>
  <si>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</si>
  <si>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</si>
  <si>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</si>
  <si>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</si>
  <si>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</si>
  <si>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</si>
  <si>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</si>
  <si>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</si>
  <si>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</si>
  <si>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</si>
  <si>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</si>
  <si>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</si>
  <si>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</si>
  <si>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</si>
  <si>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</si>
  <si>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</si>
  <si>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</si>
  <si>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</si>
  <si>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</si>
  <si>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</si>
  <si>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</si>
  <si>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</si>
  <si>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</si>
  <si>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</si>
  <si>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</si>
  <si>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</si>
  <si>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</si>
  <si>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</si>
  <si>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</si>
  <si>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</si>
  <si>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</si>
  <si>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</si>
  <si>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</si>
  <si>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</si>
  <si>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</si>
  <si>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</si>
  <si>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</si>
  <si>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</si>
  <si>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</si>
  <si>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</si>
  <si>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</si>
  <si>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</si>
  <si>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</si>
  <si>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</si>
  <si>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</si>
  <si>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</si>
  <si>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</si>
  <si>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</si>
  <si>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</si>
  <si>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</si>
  <si>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</si>
  <si>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</si>
  <si>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</si>
  <si>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</si>
  <si>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</si>
  <si>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</si>
  <si>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</si>
  <si>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</si>
  <si>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</si>
  <si>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</si>
  <si>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</si>
  <si>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</si>
  <si>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</si>
  <si>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</si>
  <si>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</si>
  <si>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</si>
  <si>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</si>
  <si>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</si>
  <si>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</si>
  <si>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</si>
  <si>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</si>
  <si>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</si>
  <si>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</si>
  <si>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</si>
  <si>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</si>
  <si>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</si>
  <si>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</si>
  <si>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</si>
  <si>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</si>
  <si>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</si>
  <si>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</si>
  <si>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</si>
  <si>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</si>
  <si>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</si>
  <si>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</si>
  <si>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</si>
  <si>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</si>
  <si>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</si>
  <si>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</si>
  <si>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</si>
  <si>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</si>
  <si>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</si>
  <si>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</si>
  <si>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</si>
  <si>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</si>
  <si>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</si>
  <si>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</si>
  <si>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</si>
  <si>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</si>
  <si>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</si>
  <si>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</si>
  <si>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</si>
  <si>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</si>
  <si>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</si>
  <si>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</si>
  <si>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</si>
  <si>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</si>
  <si>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</si>
  <si>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</si>
  <si>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</si>
  <si>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</si>
  <si>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</si>
  <si>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</si>
  <si>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</si>
  <si>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</si>
  <si>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</si>
  <si>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</si>
  <si>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</si>
  <si>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</si>
  <si>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</si>
  <si>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</si>
  <si>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</si>
  <si>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</si>
  <si>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</si>
  <si>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</si>
  <si>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</si>
  <si>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</si>
  <si>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</si>
  <si>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</si>
  <si>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</si>
  <si>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</si>
  <si>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</si>
  <si>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</si>
  <si>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</si>
  <si>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</si>
  <si>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</si>
  <si>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</si>
  <si>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</si>
  <si>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</si>
  <si>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</si>
  <si>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</si>
  <si>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</si>
  <si>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</si>
  <si>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</si>
  <si>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</si>
  <si>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</si>
  <si>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</si>
  <si>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</si>
  <si>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</si>
  <si>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</si>
  <si>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</si>
  <si>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r>
      <t>Construção da BR 242/BA - Castro Alves x Santo Antônio: projeto concluído, aguardando aprovação do projeto geométrico e das demais análises pelo DNIT. 
Construção da BR 242/BA - Santo Antônio - Nazaré: pendente a conclusão do projeto, em elaboração pela SIT, conclusão prevista para Abril/26.</t>
    </r>
    <r>
      <rPr>
        <b/>
        <sz val="11"/>
        <color rgb="FFFF0000"/>
        <rFont val="Aptos Narrow"/>
        <family val="2"/>
      </rPr>
      <t xml:space="preserve"> Ambas necessitam de captação de financiamento pelo Estado junto ao BNDES</t>
    </r>
    <r>
      <rPr>
        <sz val="11"/>
        <color theme="1"/>
        <rFont val="Aptos Narrow"/>
        <family val="2"/>
      </rPr>
      <t xml:space="preserve"> para execução das obras ou definição de transferir a execução para o DNIT, conforme planejamento SNV2025.
Contorno Norte em Ilhéus (BR-415 x BA-262): DNIT licitar a obra.</t>
    </r>
  </si>
  <si>
    <t>08/01/2026 - Projeto em execução, com conclusão prevista para Abril/26.
Pendente estado captar financiamento junto ao BNDES para execução da obra.
Obs: Trecho coincidente com o plenejamento do DNIT (BR-420), conforme relatório SNV2025.</t>
  </si>
  <si>
    <t>Das 06 unidades:
01 Unidade pendente de regularização fundiária (Mulungu do Morro).
05 Unidades com obras em execução
- Barro Alto - 28,74%
- Piripá - 13,35%
- Nova Itarana - 12,50%
- Palmas de Monte Alto - 6,99%
- Ipupiara - 5,07%</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</si>
  <si>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</si>
  <si>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</si>
  <si>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</si>
  <si>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</si>
  <si>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</si>
  <si>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</si>
  <si>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</si>
  <si>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</si>
  <si>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</si>
  <si>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</si>
  <si>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</si>
  <si>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</si>
  <si>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</si>
  <si>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Obras em execução: 
Alagoinhas - 95,5%
Jacobina - 67%
Paulo Afonso- 4%</t>
  </si>
  <si>
    <t>Das 03 maternidades:
02 aguardam Autorização de Início de Obra - AIO, pela Caixa.
Todas em execução:
Amargosa - 3,2%
Serrinha - 13%
Valença 1,95- %</t>
  </si>
  <si>
    <t>Obras em execução:
Camaçari - 65%
Itapetinga - 8,23%
Remanso - 53,56%</t>
  </si>
  <si>
    <t>Aguardando o Ministério se manifestar quanto a inclusão da ação no Novo PAC.</t>
  </si>
  <si>
    <t>Barragem de Morrinhos: Termo de Compromisso com Cláusula Suspensiva (Planilha Orçamentária em análise)</t>
  </si>
  <si>
    <r>
      <t xml:space="preserve">PAC Seleções - Construção do Sistema de Adução de Agua Bruta para a Cidade de Wagner a partir da captação no Rio Bonito. </t>
    </r>
    <r>
      <rPr>
        <sz val="11"/>
        <color theme="1"/>
        <rFont val="Aptos Narrow"/>
      </rPr>
      <t>Cláusula Suspensiva com prazo para retirada até 26/01/2026</t>
    </r>
  </si>
  <si>
    <r>
      <t xml:space="preserve">PAC 2025 - Ampliação das Estações de Tratamento de Esgoto de Praia do Forte e Iberostar. </t>
    </r>
    <r>
      <rPr>
        <sz val="11"/>
        <color theme="1"/>
        <rFont val="Aptos Narrow"/>
      </rPr>
      <t>Obra não iniciada.</t>
    </r>
    <r>
      <rPr>
        <u/>
        <sz val="11"/>
        <color theme="1"/>
        <rFont val="Aptos Narrow"/>
      </rPr>
      <t xml:space="preserve"> Contrato suspenso por decisão judicial</t>
    </r>
    <r>
      <rPr>
        <sz val="11"/>
        <color theme="1"/>
        <rFont val="Aptos Narrow"/>
      </rPr>
      <t>. Licitada em jul/23. Contratação de financiamentos . Valor Contratado: R$ 89.186.425,26. Execução: 19 anos. Assinado em 30/12/2025</t>
    </r>
  </si>
  <si>
    <r>
      <rPr>
        <b/>
        <sz val="11"/>
        <color theme="1"/>
        <rFont val="Aptos Narrow"/>
      </rPr>
      <t>PAC Seleções - SIAA no Município de Entre Rios no Estado da Bahia</t>
    </r>
    <r>
      <rPr>
        <sz val="11"/>
        <color theme="1"/>
        <rFont val="Aptos Narrow"/>
        <family val="2"/>
      </rPr>
      <t xml:space="preserve">. </t>
    </r>
    <r>
      <rPr>
        <u/>
        <sz val="11"/>
        <color theme="1"/>
        <rFont val="Aptos Narrow"/>
      </rPr>
      <t>Mandado de Segurança impetrado pela PEJOTA CONSTRUÇÕES LTDA .</t>
    </r>
    <r>
      <rPr>
        <sz val="11"/>
        <color theme="1"/>
        <rFont val="Aptos Narrow"/>
        <family val="2"/>
      </rPr>
      <t xml:space="preserve"> diante da decisão da sua desclassificação na Licitação nº 2024026.Decisão Monocrática/Cautelar proferida pelo Tribunal de Contas do Estado (TCE) determinou a imediata suspensão da Licitação nº 2024026 até que sobrevenha nova deliberação do Tribunal de Contas do Estado.</t>
    </r>
  </si>
  <si>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</si>
  <si>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</si>
  <si>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Dos 23 CEU´s:
 Atendimento de requisitos da Cláusula Suspensiva.
 Aguardando definição/ solução de orçamento dos Valores Complementares.
Todos aguardando dotação orçamentária complementar para licitação (apenas Salvador foi licitada e contratada, em ajuste pela Conder documentação para obtenção do VRPL e posterior AIO da CEF para início de obras). O.S emitida em 07/01/2026 e Início da Execução em 09/01/2026 (Projetos).</t>
  </si>
  <si>
    <t>Dos 06 projetos:
'- 04 aguardam o IPAC lançar licitação prevista para 31/08/25 (esta previsão já foi postergada algumas vezes)
- 01 aguarda a Sedur/Conder lançar licitação (Sedur precisa informar dotação orçamentária)
- 01 é gestão do IPHAN</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</si>
  <si>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</si>
  <si>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</si>
  <si>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</si>
  <si>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</si>
  <si>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</si>
  <si>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Das 63 encostas:
3 Encostas à Licitar:  2 aguardando publicação do aviso de licitação e 1 aguardando Caixa emitir LAE.
As demais já estão em andamento, em contratação ou aguardando emissão de ordem de serviço.
</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</si>
  <si>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</si>
  <si>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</si>
  <si>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</si>
  <si>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</si>
  <si>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</si>
  <si>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</si>
  <si>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</si>
  <si>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</si>
  <si>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</si>
  <si>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</si>
  <si>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</si>
  <si>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</si>
  <si>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</si>
  <si>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</si>
  <si>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</si>
  <si>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</si>
  <si>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</si>
  <si>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</si>
  <si>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</si>
  <si>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</si>
  <si>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</si>
  <si>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</si>
  <si>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</si>
  <si>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</si>
  <si>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</si>
  <si>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</si>
  <si>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</si>
  <si>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</si>
  <si>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</si>
  <si>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</si>
  <si>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</si>
  <si>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</si>
  <si>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</si>
  <si>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</si>
  <si>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</si>
  <si>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</si>
  <si>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</si>
  <si>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</si>
  <si>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</si>
  <si>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</si>
  <si>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</si>
  <si>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</si>
  <si>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</si>
  <si>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</si>
  <si>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</si>
  <si>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</si>
  <si>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</si>
  <si>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</si>
  <si>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</si>
  <si>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</si>
  <si>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</si>
  <si>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</si>
  <si>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</si>
  <si>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</si>
  <si>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</si>
  <si>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</si>
  <si>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</si>
  <si>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</si>
  <si>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</si>
  <si>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</si>
  <si>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</si>
  <si>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</si>
  <si>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</si>
  <si>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</si>
  <si>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</si>
  <si>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</si>
  <si>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</si>
  <si>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</si>
  <si>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</si>
  <si>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</si>
  <si>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</si>
  <si>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</si>
  <si>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</si>
  <si>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</si>
  <si>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</si>
  <si>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</si>
  <si>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</si>
  <si>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</si>
  <si>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</si>
  <si>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</si>
  <si>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</si>
  <si>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</si>
  <si>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</si>
  <si>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</si>
  <si>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</si>
  <si>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</si>
  <si>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</si>
  <si>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</si>
  <si>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</si>
  <si>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</si>
  <si>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</si>
  <si>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</si>
  <si>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</si>
  <si>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</si>
  <si>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</si>
  <si>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</si>
  <si>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</si>
  <si>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</si>
  <si>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</si>
  <si>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</si>
  <si>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</si>
  <si>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</si>
  <si>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</si>
  <si>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</si>
  <si>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</si>
  <si>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</si>
  <si>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</si>
  <si>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</si>
  <si>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</si>
  <si>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</si>
  <si>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</si>
  <si>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</si>
  <si>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</si>
  <si>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</si>
  <si>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</si>
  <si>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</si>
  <si>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</si>
  <si>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</si>
  <si>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</si>
  <si>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</si>
  <si>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</si>
  <si>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</si>
  <si>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</si>
  <si>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</si>
  <si>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</si>
  <si>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</si>
  <si>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</si>
  <si>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</si>
  <si>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</si>
  <si>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</si>
  <si>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</si>
  <si>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</si>
  <si>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</si>
  <si>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</si>
  <si>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</si>
  <si>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</si>
  <si>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</si>
  <si>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</si>
  <si>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</si>
  <si>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</si>
  <si>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</si>
  <si>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</si>
  <si>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</si>
  <si>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</si>
  <si>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</si>
  <si>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</si>
  <si>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</si>
  <si>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</si>
  <si>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</si>
  <si>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</si>
  <si>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</si>
  <si>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</si>
  <si>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</si>
  <si>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</si>
  <si>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</si>
  <si>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</si>
  <si>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</si>
  <si>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</si>
  <si>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</si>
  <si>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</si>
  <si>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</si>
  <si>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</si>
  <si>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</si>
  <si>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</si>
  <si>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</si>
  <si>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</si>
  <si>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</si>
  <si>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</si>
  <si>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</si>
  <si>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</si>
  <si>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</si>
  <si>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</si>
  <si>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</si>
  <si>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</si>
  <si>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</si>
  <si>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</si>
  <si>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</si>
  <si>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</si>
  <si>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</si>
  <si>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</si>
  <si>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</si>
  <si>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</si>
  <si>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</si>
  <si>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</si>
  <si>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</si>
  <si>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</si>
  <si>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</si>
  <si>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</si>
  <si>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</si>
  <si>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</si>
  <si>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</si>
  <si>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</si>
  <si>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</si>
  <si>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</si>
  <si>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</si>
  <si>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</si>
  <si>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</si>
  <si>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</si>
  <si>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</si>
  <si>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</si>
  <si>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</si>
  <si>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</si>
  <si>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</si>
  <si>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</si>
  <si>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</si>
  <si>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</si>
  <si>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</si>
  <si>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</si>
  <si>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</si>
  <si>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</si>
  <si>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</si>
  <si>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</si>
  <si>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</si>
  <si>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</si>
  <si>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</si>
  <si>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</si>
  <si>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</si>
  <si>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</si>
  <si>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</si>
  <si>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</si>
  <si>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</si>
  <si>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</si>
  <si>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</si>
  <si>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</si>
  <si>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</si>
  <si>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</si>
  <si>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</si>
  <si>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</si>
  <si>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</si>
  <si>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</si>
  <si>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</si>
  <si>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</si>
  <si>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</si>
  <si>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</si>
  <si>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</si>
  <si>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</si>
  <si>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</si>
  <si>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</si>
  <si>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</si>
  <si>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</si>
  <si>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</si>
  <si>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</si>
  <si>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</si>
  <si>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</si>
  <si>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</si>
  <si>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</si>
  <si>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</si>
  <si>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</si>
  <si>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</si>
  <si>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</si>
  <si>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</si>
  <si>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</si>
  <si>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</si>
  <si>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</si>
  <si>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</si>
  <si>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</si>
  <si>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</si>
  <si>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</si>
  <si>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</si>
  <si>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</si>
  <si>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</si>
  <si>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</si>
  <si>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</si>
  <si>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</si>
  <si>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</si>
  <si>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</si>
  <si>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</si>
  <si>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</si>
  <si>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</si>
  <si>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</si>
  <si>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</si>
  <si>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</si>
  <si>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</si>
  <si>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</si>
  <si>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</si>
  <si>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</si>
  <si>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</si>
  <si>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</si>
  <si>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</si>
  <si>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</si>
  <si>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</si>
  <si>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</si>
  <si>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</si>
  <si>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</si>
  <si>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</si>
  <si>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</si>
  <si>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</si>
  <si>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</si>
  <si>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</si>
  <si>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</si>
  <si>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</si>
  <si>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</si>
  <si>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</si>
  <si>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</si>
  <si>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</si>
  <si>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</si>
  <si>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</si>
  <si>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</si>
  <si>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</si>
  <si>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</si>
  <si>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</si>
  <si>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</si>
  <si>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</si>
  <si>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</si>
  <si>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</si>
  <si>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</si>
  <si>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</si>
  <si>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</si>
  <si>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</si>
  <si>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</si>
  <si>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</si>
  <si>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</si>
  <si>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</si>
  <si>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</si>
  <si>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</si>
  <si>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</si>
  <si>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</si>
  <si>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</si>
  <si>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</si>
  <si>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</si>
  <si>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</si>
  <si>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</si>
  <si>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</si>
  <si>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</si>
  <si>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</si>
  <si>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</si>
  <si>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</si>
  <si>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</si>
  <si>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</si>
  <si>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</si>
  <si>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</si>
  <si>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</si>
  <si>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</si>
  <si>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</si>
  <si>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</si>
  <si>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</si>
  <si>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</si>
  <si>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</si>
  <si>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</si>
  <si>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</si>
  <si>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</si>
  <si>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</si>
  <si>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</si>
  <si>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</si>
  <si>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</si>
  <si>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</si>
  <si>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</si>
  <si>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</si>
  <si>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</si>
  <si>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</si>
  <si>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</si>
  <si>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</si>
  <si>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</si>
  <si>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</si>
  <si>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</si>
  <si>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</si>
  <si>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</si>
  <si>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</si>
  <si>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</si>
  <si>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</si>
  <si>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</si>
  <si>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</si>
  <si>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</si>
  <si>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</si>
  <si>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</si>
  <si>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</si>
  <si>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</si>
  <si>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</si>
  <si>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</si>
  <si>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</si>
  <si>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</si>
  <si>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</si>
  <si>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</si>
  <si>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</si>
  <si>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</si>
  <si>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</si>
  <si>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</si>
  <si>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</si>
  <si>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</si>
  <si>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</si>
  <si>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</si>
  <si>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</si>
  <si>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</si>
  <si>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</si>
  <si>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</si>
  <si>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</si>
  <si>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</si>
  <si>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</si>
  <si>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</si>
  <si>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</si>
  <si>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</si>
  <si>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</si>
  <si>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</si>
  <si>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</si>
  <si>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</si>
  <si>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</si>
  <si>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</si>
  <si>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</si>
  <si>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</si>
  <si>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</si>
  <si>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</si>
  <si>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</si>
  <si>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</si>
  <si>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</si>
  <si>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</si>
  <si>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</si>
  <si>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</si>
  <si>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</si>
  <si>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</si>
  <si>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</si>
  <si>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</si>
  <si>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</si>
  <si>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</si>
  <si>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</si>
  <si>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</si>
  <si>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</si>
  <si>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</si>
  <si>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</si>
  <si>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</si>
  <si>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</si>
  <si>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</si>
  <si>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</si>
  <si>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</si>
  <si>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</si>
  <si>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</si>
  <si>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</si>
  <si>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</si>
  <si>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</si>
  <si>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</si>
  <si>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</si>
  <si>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</si>
  <si>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</si>
  <si>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</si>
  <si>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</si>
  <si>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</si>
  <si>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</si>
  <si>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</si>
  <si>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</si>
  <si>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</si>
  <si>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</si>
  <si>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</si>
  <si>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</si>
  <si>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</si>
  <si>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</si>
  <si>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</si>
  <si>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</si>
  <si>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</si>
  <si>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</si>
  <si>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</si>
  <si>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</si>
  <si>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</si>
  <si>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</si>
  <si>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</si>
  <si>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</si>
  <si>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</si>
  <si>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</si>
  <si>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</si>
  <si>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</si>
  <si>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</si>
  <si>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</si>
  <si>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</si>
  <si>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</si>
  <si>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</si>
  <si>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</si>
  <si>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</si>
  <si>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</si>
  <si>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</si>
  <si>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</si>
  <si>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</si>
  <si>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</si>
  <si>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</si>
  <si>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</si>
  <si>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</si>
  <si>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</si>
  <si>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</si>
  <si>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</si>
  <si>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</si>
  <si>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</si>
  <si>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</si>
  <si>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</si>
  <si>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</si>
  <si>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</si>
  <si>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</si>
  <si>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</si>
  <si>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</si>
  <si>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</si>
  <si>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</si>
  <si>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</si>
  <si>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</si>
  <si>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</si>
  <si>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</si>
  <si>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</si>
  <si>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</si>
  <si>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</si>
  <si>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</si>
  <si>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</si>
  <si>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</si>
  <si>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</si>
  <si>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</si>
  <si>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</si>
  <si>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</si>
  <si>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</si>
  <si>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</si>
  <si>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</si>
  <si>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</si>
  <si>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</si>
  <si>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</si>
  <si>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</si>
  <si>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</si>
  <si>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</si>
  <si>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</si>
  <si>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</si>
  <si>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</si>
  <si>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</si>
  <si>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</si>
  <si>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</si>
  <si>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</si>
  <si>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</si>
  <si>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</si>
  <si>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</si>
  <si>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</si>
  <si>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</si>
  <si>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</si>
  <si>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</si>
  <si>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</si>
  <si>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</si>
  <si>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</si>
  <si>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</si>
  <si>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</si>
  <si>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</si>
  <si>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</si>
  <si>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</si>
  <si>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</si>
  <si>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</si>
  <si>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</si>
  <si>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</si>
  <si>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</si>
  <si>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</si>
  <si>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</si>
  <si>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</si>
  <si>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</si>
  <si>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</si>
  <si>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</si>
  <si>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</si>
  <si>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</si>
  <si>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</si>
  <si>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</si>
  <si>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</si>
  <si>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</si>
  <si>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</si>
  <si>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</si>
  <si>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</si>
  <si>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</si>
  <si>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</si>
  <si>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</si>
  <si>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</si>
  <si>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</si>
  <si>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</si>
  <si>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</si>
  <si>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</si>
  <si>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</si>
  <si>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</si>
  <si>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</si>
  <si>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</si>
  <si>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</si>
  <si>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</si>
  <si>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</si>
  <si>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</si>
  <si>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</si>
  <si>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</si>
  <si>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</si>
  <si>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</si>
  <si>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</si>
  <si>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</si>
  <si>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</si>
  <si>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</si>
  <si>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</si>
  <si>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</si>
  <si>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</si>
  <si>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</si>
  <si>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</si>
  <si>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</si>
  <si>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</si>
  <si>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</si>
  <si>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</si>
  <si>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</si>
  <si>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</si>
  <si>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</si>
  <si>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</si>
  <si>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</si>
  <si>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</si>
  <si>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</si>
  <si>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</si>
  <si>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</si>
  <si>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</si>
  <si>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</si>
  <si>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</si>
  <si>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</si>
  <si>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</si>
  <si>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</si>
  <si>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</si>
  <si>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</si>
  <si>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</si>
  <si>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</si>
  <si>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</si>
  <si>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</si>
  <si>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</si>
  <si>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</si>
  <si>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</si>
  <si>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</si>
  <si>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</si>
  <si>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</si>
  <si>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</si>
  <si>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</si>
  <si>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</si>
  <si>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</si>
  <si>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</si>
  <si>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</si>
  <si>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</si>
  <si>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</si>
  <si>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</si>
  <si>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</si>
  <si>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</si>
  <si>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</si>
  <si>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</si>
  <si>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</si>
  <si>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</si>
  <si>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</si>
  <si>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</si>
  <si>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</si>
  <si>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</si>
  <si>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</si>
  <si>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</si>
  <si>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</si>
  <si>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</si>
  <si>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</si>
  <si>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</si>
  <si>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</si>
  <si>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</si>
  <si>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</si>
  <si>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</si>
  <si>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</si>
  <si>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</si>
  <si>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</si>
  <si>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</si>
  <si>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</si>
  <si>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</si>
  <si>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</si>
  <si>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</si>
  <si>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</si>
  <si>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</si>
  <si>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</si>
  <si>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</si>
  <si>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</si>
  <si>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</si>
  <si>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</si>
  <si>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</si>
  <si>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</si>
  <si>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</si>
  <si>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</si>
  <si>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</si>
  <si>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</si>
  <si>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</si>
  <si>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</si>
  <si>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Município: Juazeiro; Av. Físico: 30,1%
- Polo 14/07/26: 
Serviços em execução - Elaboração / revisão dos projetos executivos; - Piscina - Locação de alambrado; - Ensino - Instalação hidrossanitária, execução de mestras do piso, concretagem; - Vestiário - Execução de embasamento; instalações hidrossanitárias; - Assistência - Execução de fundo de viga (módulo 2); - Quadra poliesportiva - Superestrutura: Execução do fundo de viga e locação da ferragem (vigas); - Guarita - Instalação de pingadeira; - Auditório - Forma, armação e concretagem das vigas; (11/11/26)</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</si>
  <si>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</si>
  <si>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</si>
  <si>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</si>
  <si>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</si>
  <si>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</si>
  <si>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</si>
  <si>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</si>
  <si>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</si>
  <si>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</si>
  <si>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</si>
  <si>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</si>
  <si>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</si>
  <si>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</si>
  <si>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</si>
  <si>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</si>
  <si>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</si>
  <si>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</si>
  <si>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</si>
  <si>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</si>
  <si>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</si>
  <si>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</si>
  <si>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</si>
  <si>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</si>
  <si>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</si>
  <si>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</si>
  <si>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</si>
  <si>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</si>
  <si>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</si>
  <si>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</si>
  <si>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</si>
  <si>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</si>
  <si>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</si>
  <si>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</si>
  <si>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</si>
  <si>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</si>
  <si>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</si>
  <si>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</si>
  <si>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</si>
  <si>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</si>
  <si>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</si>
  <si>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</si>
  <si>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</si>
  <si>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</si>
  <si>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</si>
  <si>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</si>
  <si>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</si>
  <si>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</si>
  <si>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</si>
  <si>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</si>
  <si>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</si>
  <si>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</si>
  <si>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</si>
  <si>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</si>
  <si>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</si>
  <si>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</si>
  <si>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</si>
  <si>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</si>
  <si>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</si>
  <si>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</si>
  <si>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</si>
  <si>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</si>
  <si>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</si>
  <si>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</si>
  <si>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</si>
  <si>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</si>
  <si>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</si>
  <si>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</si>
  <si>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</si>
  <si>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</si>
  <si>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</si>
  <si>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</si>
  <si>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</si>
  <si>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</si>
  <si>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</si>
  <si>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</si>
  <si>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</si>
  <si>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</si>
  <si>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</si>
  <si>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</si>
  <si>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</si>
  <si>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</si>
  <si>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</si>
  <si>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</si>
  <si>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</si>
  <si>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</si>
  <si>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</si>
  <si>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</si>
  <si>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</si>
  <si>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</si>
  <si>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</si>
  <si>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</si>
  <si>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</si>
  <si>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</si>
  <si>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</si>
  <si>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</si>
  <si>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</si>
  <si>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</si>
  <si>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</si>
  <si>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</si>
  <si>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</si>
  <si>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</si>
  <si>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</si>
  <si>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</si>
  <si>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</si>
  <si>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</si>
  <si>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</si>
  <si>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</si>
  <si>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</si>
  <si>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</si>
  <si>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</si>
  <si>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</si>
  <si>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</si>
  <si>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</si>
  <si>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</si>
  <si>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</si>
  <si>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</si>
  <si>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</si>
  <si>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</si>
  <si>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</si>
  <si>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</si>
  <si>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</si>
  <si>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</si>
  <si>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</si>
  <si>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</si>
  <si>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</si>
  <si>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</si>
  <si>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</si>
  <si>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</si>
  <si>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</si>
  <si>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</si>
  <si>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</si>
  <si>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</si>
  <si>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</si>
  <si>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</si>
  <si>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</si>
  <si>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</si>
  <si>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</si>
  <si>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</si>
  <si>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</si>
  <si>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</si>
  <si>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</si>
  <si>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</si>
  <si>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</si>
  <si>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</si>
  <si>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</si>
  <si>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</si>
  <si>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</si>
  <si>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</si>
  <si>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</si>
  <si>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</si>
  <si>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</si>
  <si>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</si>
  <si>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</si>
  <si>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</si>
  <si>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</si>
  <si>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</si>
  <si>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</si>
  <si>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</si>
  <si>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</si>
  <si>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</si>
  <si>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</si>
  <si>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</si>
  <si>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</si>
  <si>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</si>
  <si>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</si>
  <si>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</si>
  <si>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</si>
  <si>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</si>
  <si>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</si>
  <si>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</si>
  <si>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</si>
  <si>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</si>
  <si>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</si>
  <si>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</si>
  <si>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</si>
  <si>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</si>
  <si>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</si>
  <si>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</si>
  <si>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</si>
  <si>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</si>
  <si>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</si>
  <si>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</si>
  <si>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</si>
  <si>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</si>
  <si>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</si>
  <si>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</si>
  <si>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</si>
  <si>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</si>
  <si>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</si>
  <si>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</si>
  <si>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</si>
  <si>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</si>
  <si>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</si>
  <si>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</si>
  <si>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</si>
  <si>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</si>
  <si>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</si>
  <si>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</si>
  <si>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</si>
  <si>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</si>
  <si>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</si>
  <si>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</si>
  <si>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</si>
  <si>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</si>
  <si>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</si>
  <si>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</si>
  <si>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</si>
  <si>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</si>
  <si>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</si>
  <si>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</si>
  <si>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</si>
  <si>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</si>
  <si>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</si>
  <si>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</si>
  <si>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</si>
  <si>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</si>
  <si>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</si>
  <si>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</si>
  <si>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</si>
  <si>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</si>
  <si>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</si>
  <si>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</si>
  <si>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</si>
  <si>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</si>
  <si>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</si>
  <si>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</si>
  <si>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</si>
  <si>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</si>
  <si>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</si>
  <si>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</si>
  <si>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</si>
  <si>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</si>
  <si>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</si>
  <si>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</si>
  <si>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</si>
  <si>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</si>
  <si>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</si>
  <si>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</si>
  <si>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</si>
  <si>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</si>
  <si>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</si>
  <si>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</si>
  <si>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</si>
  <si>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</si>
  <si>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</si>
  <si>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</si>
  <si>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</si>
  <si>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</si>
  <si>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</si>
  <si>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</si>
  <si>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</si>
  <si>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</si>
  <si>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</si>
  <si>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</si>
  <si>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</si>
  <si>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</si>
  <si>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</si>
  <si>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</si>
  <si>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</si>
  <si>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</si>
  <si>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</si>
  <si>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</si>
  <si>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</si>
  <si>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</si>
  <si>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</si>
  <si>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</si>
  <si>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</si>
  <si>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</si>
  <si>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</si>
  <si>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</si>
  <si>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</si>
  <si>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</si>
  <si>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</si>
  <si>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</si>
  <si>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</si>
  <si>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</si>
  <si>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</si>
  <si>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</si>
  <si>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</si>
  <si>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</si>
  <si>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</si>
  <si>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</si>
  <si>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</si>
  <si>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</si>
  <si>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</si>
  <si>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</si>
  <si>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</si>
  <si>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</si>
  <si>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</si>
  <si>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</si>
  <si>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</si>
  <si>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</si>
  <si>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</si>
  <si>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</si>
  <si>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</si>
  <si>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</si>
  <si>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</si>
  <si>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</si>
  <si>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</si>
  <si>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</si>
  <si>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</si>
  <si>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</si>
  <si>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</si>
  <si>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</si>
  <si>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</si>
  <si>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</si>
  <si>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</si>
  <si>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</si>
  <si>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</si>
  <si>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</si>
  <si>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</si>
  <si>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</si>
  <si>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</si>
  <si>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</si>
  <si>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</si>
  <si>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</si>
  <si>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</si>
  <si>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</si>
  <si>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</si>
  <si>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</si>
  <si>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</si>
  <si>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</si>
  <si>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</si>
  <si>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</si>
  <si>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</si>
  <si>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</si>
  <si>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</si>
  <si>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</si>
  <si>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</si>
  <si>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</si>
  <si>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</si>
  <si>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</si>
  <si>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</si>
  <si>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</si>
  <si>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</si>
  <si>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</si>
  <si>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</si>
  <si>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</si>
  <si>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</si>
  <si>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</si>
  <si>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</si>
  <si>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</si>
  <si>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</si>
  <si>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</si>
  <si>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</si>
  <si>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</si>
  <si>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</si>
  <si>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</si>
  <si>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</si>
  <si>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</si>
  <si>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</si>
  <si>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</si>
  <si>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</si>
  <si>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</si>
  <si>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</si>
  <si>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</si>
  <si>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</si>
  <si>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</si>
  <si>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</si>
  <si>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SESAB emitir Ordem de Serviço</t>
  </si>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</sst>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38">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b/>
      <sz val="11"/>
      <color theme="1"/>
      <name val="Aptos Narrow"/>
      <family val="2"/>
      <scheme val="minor"/>
    </font>
    <font>
      <u/>
      <sz val="11"/>
      <color theme="10"/>
      <name val="Aptos Narrow"/>
      <family val="2"/>
      <scheme val="minor"/>
    </font>
    <font>
      <strike/>
      <sz val="16"/>
      <name val="Calibri"/>
      <family val="2"/>
    </font>
    <font>
      <sz val="11"/>
      <color theme="1"/>
      <name val="Aptos Narrow"/>
      <scheme val="minor"/>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1"/>
      <color theme="1"/>
      <name val="Aptos Narrow"/>
      <family val="2"/>
    </font>
    <font>
      <b/>
      <sz val="11"/>
      <color rgb="FFFF0000"/>
      <name val="Aptos Narrow"/>
      <family val="2"/>
    </font>
    <font>
      <b/>
      <sz val="11"/>
      <color theme="1"/>
      <name val="Aptos Narrow"/>
      <scheme val="minor"/>
    </font>
    <font>
      <sz val="11"/>
      <color theme="1"/>
      <name val="Aptos Narrow"/>
    </font>
    <font>
      <u/>
      <sz val="11"/>
      <color theme="1"/>
      <name val="Aptos Narrow"/>
    </font>
    <font>
      <b/>
      <sz val="11"/>
      <color theme="1"/>
      <name val="Aptos Narrow"/>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
      <sz val="20"/>
      <name val="Calibri"/>
    </font>
    <font>
      <sz val="16"/>
      <name val="Calibri"/>
    </font>
    <font>
      <b/>
      <sz val="11"/>
      <color theme="1"/>
      <name val="Aptos Narrow"/>
      <family val="2"/>
    </font>
    <font>
      <b/>
      <sz val="16"/>
      <name val="Calibri"/>
    </font>
  </fonts>
  <fills count="7">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8" fillId="0" borderId="0" applyNumberFormat="0" applyFill="0" applyBorder="0" applyAlignment="0" applyProtection="0"/>
  </cellStyleXfs>
  <cellXfs count="223">
    <xf numFmtId="0" fontId="0" fillId="0" borderId="0" xfId="0"/>
    <xf numFmtId="0" fontId="2" fillId="0" borderId="0" xfId="0" applyFont="1"/>
    <xf numFmtId="0" fontId="0" fillId="0" borderId="0" xfId="0" applyAlignment="1">
      <alignment vertical="center"/>
    </xf>
    <xf numFmtId="0" fontId="0" fillId="0" borderId="1" xfId="0" applyBorder="1" applyAlignment="1">
      <alignment vertical="center" wrapText="1"/>
    </xf>
    <xf numFmtId="0" fontId="4" fillId="0" borderId="0" xfId="0" applyFont="1"/>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10" fillId="0" borderId="1" xfId="0" applyFont="1" applyBorder="1" applyAlignment="1">
      <alignment vertical="center" wrapText="1"/>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2" fillId="0" borderId="1" xfId="0" applyFont="1" applyBorder="1"/>
    <xf numFmtId="0" fontId="2" fillId="4" borderId="5" xfId="0"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2" fillId="4" borderId="5" xfId="0" applyFont="1" applyFill="1" applyBorder="1" applyAlignment="1">
      <alignment horizontal="center" vertical="center"/>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0" fontId="2" fillId="6" borderId="5" xfId="0" applyFont="1" applyFill="1" applyBorder="1" applyAlignment="1">
      <alignment horizontal="center" vertical="center" wrapText="1"/>
    </xf>
    <xf numFmtId="1" fontId="2" fillId="6" borderId="5" xfId="0" applyNumberFormat="1" applyFont="1" applyFill="1" applyBorder="1" applyAlignment="1">
      <alignment horizontal="center" vertical="center" wrapText="1"/>
    </xf>
    <xf numFmtId="49" fontId="2" fillId="6" borderId="5" xfId="0" applyNumberFormat="1" applyFont="1" applyFill="1" applyBorder="1" applyAlignment="1">
      <alignment horizontal="left" vertical="center" wrapText="1" indent="1"/>
    </xf>
    <xf numFmtId="49" fontId="2" fillId="6" borderId="5" xfId="0" applyNumberFormat="1" applyFont="1" applyFill="1" applyBorder="1" applyAlignment="1">
      <alignment horizontal="center" vertical="center" wrapText="1"/>
    </xf>
    <xf numFmtId="165" fontId="4" fillId="6" borderId="5" xfId="0" applyNumberFormat="1" applyFont="1" applyFill="1" applyBorder="1" applyAlignment="1">
      <alignment horizontal="center" vertical="center" wrapText="1"/>
    </xf>
    <xf numFmtId="165" fontId="2" fillId="6" borderId="5" xfId="0" applyNumberFormat="1" applyFont="1" applyFill="1" applyBorder="1" applyAlignment="1">
      <alignment horizontal="center" vertical="center" wrapText="1"/>
    </xf>
    <xf numFmtId="166" fontId="4" fillId="6" borderId="5" xfId="0" applyNumberFormat="1" applyFont="1" applyFill="1" applyBorder="1" applyAlignment="1">
      <alignment horizontal="center" vertical="center" wrapText="1"/>
    </xf>
    <xf numFmtId="4" fontId="2" fillId="6" borderId="5" xfId="0" applyNumberFormat="1" applyFont="1" applyFill="1" applyBorder="1" applyAlignment="1">
      <alignment horizontal="center" vertical="center" wrapText="1"/>
    </xf>
    <xf numFmtId="164" fontId="2" fillId="6" borderId="5" xfId="0" applyNumberFormat="1" applyFont="1" applyFill="1" applyBorder="1" applyAlignment="1">
      <alignment horizontal="center" vertical="center" wrapText="1"/>
    </xf>
    <xf numFmtId="167" fontId="2" fillId="6" borderId="5" xfId="0" applyNumberFormat="1" applyFont="1" applyFill="1" applyBorder="1" applyAlignment="1">
      <alignment horizontal="center" vertical="center" wrapText="1"/>
    </xf>
    <xf numFmtId="2" fontId="2" fillId="6" borderId="5" xfId="0" applyNumberFormat="1" applyFont="1" applyFill="1" applyBorder="1" applyAlignment="1">
      <alignment horizontal="center" vertical="center" wrapText="1"/>
    </xf>
    <xf numFmtId="168" fontId="2" fillId="6" borderId="5" xfId="0" applyNumberFormat="1" applyFont="1" applyFill="1" applyBorder="1" applyAlignment="1">
      <alignment horizontal="center" vertical="center" wrapText="1"/>
    </xf>
    <xf numFmtId="49" fontId="3" fillId="6" borderId="5" xfId="0" applyNumberFormat="1" applyFont="1" applyFill="1" applyBorder="1" applyAlignment="1">
      <alignment horizontal="center" vertical="center" wrapText="1"/>
    </xf>
    <xf numFmtId="49" fontId="4" fillId="5" borderId="5" xfId="0" applyNumberFormat="1" applyFont="1" applyFill="1" applyBorder="1" applyAlignment="1">
      <alignment horizontal="center" vertical="center" wrapText="1"/>
    </xf>
    <xf numFmtId="165" fontId="2" fillId="5" borderId="3"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xf>
    <xf numFmtId="2" fontId="13" fillId="5" borderId="5" xfId="0" applyNumberFormat="1" applyFont="1" applyFill="1" applyBorder="1" applyAlignment="1">
      <alignment horizontal="center" vertical="center"/>
    </xf>
    <xf numFmtId="165" fontId="2" fillId="5" borderId="6" xfId="0" applyNumberFormat="1" applyFont="1" applyFill="1" applyBorder="1" applyAlignment="1">
      <alignment horizontal="center" vertical="center" wrapText="1"/>
    </xf>
    <xf numFmtId="165" fontId="2" fillId="6" borderId="6"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49" fontId="2" fillId="5" borderId="4" xfId="0" applyNumberFormat="1" applyFont="1" applyFill="1" applyBorder="1" applyAlignment="1">
      <alignment horizontal="center" vertical="center" wrapText="1"/>
    </xf>
    <xf numFmtId="165" fontId="4" fillId="5" borderId="4" xfId="0" applyNumberFormat="1" applyFont="1" applyFill="1" applyBorder="1" applyAlignment="1">
      <alignment horizontal="center" vertical="center" wrapText="1"/>
    </xf>
    <xf numFmtId="165" fontId="2" fillId="5" borderId="4" xfId="0" applyNumberFormat="1" applyFont="1" applyFill="1" applyBorder="1" applyAlignment="1">
      <alignment horizontal="center" vertical="center" wrapText="1"/>
    </xf>
    <xf numFmtId="166" fontId="4" fillId="5" borderId="4" xfId="0" applyNumberFormat="1" applyFont="1" applyFill="1" applyBorder="1" applyAlignment="1">
      <alignment horizontal="center" vertical="center" wrapText="1"/>
    </xf>
    <xf numFmtId="4" fontId="2" fillId="5" borderId="4" xfId="0" applyNumberFormat="1" applyFont="1" applyFill="1" applyBorder="1" applyAlignment="1">
      <alignment horizontal="center" vertical="center" wrapText="1"/>
    </xf>
    <xf numFmtId="164" fontId="2" fillId="5" borderId="4" xfId="0" applyNumberFormat="1" applyFont="1" applyFill="1" applyBorder="1" applyAlignment="1">
      <alignment horizontal="center" vertical="center" wrapText="1"/>
    </xf>
    <xf numFmtId="1" fontId="2" fillId="5" borderId="4" xfId="0" applyNumberFormat="1" applyFont="1" applyFill="1" applyBorder="1" applyAlignment="1">
      <alignment horizontal="center" vertical="center" wrapText="1"/>
    </xf>
    <xf numFmtId="167" fontId="2" fillId="5" borderId="4" xfId="0" applyNumberFormat="1" applyFont="1" applyFill="1" applyBorder="1" applyAlignment="1">
      <alignment horizontal="center" vertical="center" wrapText="1"/>
    </xf>
    <xf numFmtId="2" fontId="2" fillId="5" borderId="4" xfId="0" applyNumberFormat="1" applyFont="1" applyFill="1" applyBorder="1" applyAlignment="1">
      <alignment horizontal="center" vertical="center" wrapText="1"/>
    </xf>
    <xf numFmtId="49" fontId="2" fillId="5" borderId="4" xfId="0" applyNumberFormat="1" applyFont="1" applyFill="1" applyBorder="1" applyAlignment="1">
      <alignment horizontal="left" vertical="center" wrapText="1" indent="1"/>
    </xf>
    <xf numFmtId="168" fontId="2" fillId="5" borderId="4" xfId="0" applyNumberFormat="1" applyFont="1" applyFill="1" applyBorder="1" applyAlignment="1">
      <alignment horizontal="center" vertical="center" wrapText="1"/>
    </xf>
    <xf numFmtId="49" fontId="3" fillId="5" borderId="4" xfId="0" applyNumberFormat="1" applyFont="1" applyFill="1" applyBorder="1" applyAlignment="1">
      <alignment horizontal="center" vertical="center" wrapText="1"/>
    </xf>
    <xf numFmtId="0" fontId="14" fillId="4" borderId="6" xfId="0" applyFont="1" applyFill="1" applyBorder="1" applyAlignment="1">
      <alignment horizontal="center" vertical="center" wrapText="1"/>
    </xf>
    <xf numFmtId="0" fontId="15" fillId="5" borderId="5" xfId="0" applyFont="1" applyFill="1" applyBorder="1" applyAlignment="1">
      <alignment horizontal="center" vertical="center" wrapText="1"/>
    </xf>
    <xf numFmtId="0" fontId="15" fillId="0" borderId="0" xfId="0" applyFont="1"/>
    <xf numFmtId="0" fontId="17" fillId="0" borderId="0" xfId="0" applyFont="1"/>
    <xf numFmtId="49" fontId="15" fillId="0" borderId="0" xfId="0" applyNumberFormat="1" applyFont="1"/>
    <xf numFmtId="0" fontId="17" fillId="0" borderId="0" xfId="0" applyFont="1" applyAlignment="1">
      <alignment horizontal="left" vertical="center"/>
    </xf>
    <xf numFmtId="0" fontId="15" fillId="0" borderId="0" xfId="0" applyFont="1" applyAlignment="1">
      <alignment horizontal="center" vertical="center"/>
    </xf>
    <xf numFmtId="49" fontId="15" fillId="0" borderId="0" xfId="0" applyNumberFormat="1" applyFont="1" applyAlignment="1">
      <alignment horizontal="left"/>
    </xf>
    <xf numFmtId="0" fontId="15" fillId="4" borderId="3" xfId="0" applyFont="1" applyFill="1" applyBorder="1" applyAlignment="1">
      <alignment horizontal="center" vertical="center" wrapText="1"/>
    </xf>
    <xf numFmtId="0" fontId="15" fillId="4" borderId="4" xfId="0" applyFont="1" applyFill="1" applyBorder="1" applyAlignment="1">
      <alignment horizontal="center" vertical="center" wrapText="1"/>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0" fontId="16" fillId="5" borderId="5" xfId="0" applyFont="1" applyFill="1" applyBorder="1" applyAlignment="1">
      <alignment horizontal="center" vertical="center" wrapText="1"/>
    </xf>
    <xf numFmtId="169" fontId="16" fillId="5" borderId="5" xfId="0" applyNumberFormat="1" applyFont="1" applyFill="1" applyBorder="1" applyAlignment="1">
      <alignment horizontal="center" vertical="center" wrapText="1"/>
    </xf>
    <xf numFmtId="170" fontId="16" fillId="5" borderId="5" xfId="0" applyNumberFormat="1" applyFont="1" applyFill="1" applyBorder="1" applyAlignment="1">
      <alignment horizontal="center" vertical="center" wrapText="1"/>
    </xf>
    <xf numFmtId="49" fontId="15" fillId="0" borderId="0" xfId="0" applyNumberFormat="1" applyFont="1" applyAlignment="1">
      <alignment horizontal="right"/>
    </xf>
    <xf numFmtId="165" fontId="16" fillId="0" borderId="0" xfId="0" applyNumberFormat="1" applyFont="1" applyAlignment="1">
      <alignment horizontal="center" vertical="center" wrapText="1"/>
    </xf>
    <xf numFmtId="0" fontId="15" fillId="0" borderId="0" xfId="0" applyFont="1" applyAlignment="1">
      <alignment wrapText="1"/>
    </xf>
    <xf numFmtId="0" fontId="17" fillId="0" borderId="0" xfId="0" applyFont="1" applyAlignment="1">
      <alignment horizontal="left"/>
    </xf>
    <xf numFmtId="2" fontId="2" fillId="6" borderId="5" xfId="0" applyNumberFormat="1" applyFont="1" applyFill="1" applyBorder="1" applyAlignment="1">
      <alignment horizontal="center" vertical="center"/>
    </xf>
    <xf numFmtId="2" fontId="13" fillId="6" borderId="5" xfId="0" applyNumberFormat="1" applyFont="1" applyFill="1" applyBorder="1" applyAlignment="1">
      <alignment horizontal="center" vertical="center"/>
    </xf>
    <xf numFmtId="2" fontId="2" fillId="5" borderId="4" xfId="0" applyNumberFormat="1" applyFont="1" applyFill="1" applyBorder="1" applyAlignment="1">
      <alignment horizontal="center" vertical="center"/>
    </xf>
    <xf numFmtId="2" fontId="13" fillId="5" borderId="4" xfId="0" applyNumberFormat="1" applyFont="1" applyFill="1" applyBorder="1" applyAlignment="1">
      <alignment horizontal="center" vertical="center"/>
    </xf>
    <xf numFmtId="0" fontId="0" fillId="0" borderId="1" xfId="0" quotePrefix="1" applyBorder="1" applyAlignment="1">
      <alignment vertical="center" wrapText="1"/>
    </xf>
    <xf numFmtId="168" fontId="11" fillId="5" borderId="5"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166" fontId="4" fillId="6" borderId="6" xfId="0" applyNumberFormat="1" applyFont="1" applyFill="1" applyBorder="1" applyAlignment="1">
      <alignment horizontal="center" vertical="center" wrapText="1"/>
    </xf>
    <xf numFmtId="0" fontId="17" fillId="0" borderId="0" xfId="0" applyFont="1" applyAlignment="1">
      <alignment horizontal="left" wrapText="1"/>
    </xf>
    <xf numFmtId="0" fontId="10" fillId="0" borderId="1" xfId="0" applyFont="1" applyBorder="1" applyAlignment="1">
      <alignment horizontal="left" vertical="center" wrapText="1"/>
    </xf>
    <xf numFmtId="0" fontId="21" fillId="0" borderId="1" xfId="0" applyFont="1" applyBorder="1" applyAlignment="1">
      <alignment vertical="center" wrapText="1"/>
    </xf>
    <xf numFmtId="14" fontId="2"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5" fontId="4" fillId="5" borderId="5" xfId="0" applyNumberFormat="1" applyFont="1" applyFill="1" applyBorder="1" applyAlignment="1">
      <alignment horizontal="left" vertical="center" wrapText="1"/>
    </xf>
    <xf numFmtId="0" fontId="2" fillId="5" borderId="5" xfId="0" applyFont="1" applyFill="1" applyBorder="1" applyAlignment="1">
      <alignment horizontal="center" vertical="center"/>
    </xf>
    <xf numFmtId="0" fontId="26" fillId="0" borderId="1" xfId="0" applyFont="1" applyBorder="1" applyAlignment="1" applyProtection="1">
      <alignment horizontal="left" vertical="center" wrapText="1"/>
      <protection locked="0"/>
    </xf>
    <xf numFmtId="0" fontId="26" fillId="0" borderId="1" xfId="0" applyFont="1" applyBorder="1"/>
    <xf numFmtId="0" fontId="26" fillId="0" borderId="0" xfId="0" applyFont="1"/>
    <xf numFmtId="171" fontId="15" fillId="0" borderId="0" xfId="0" applyNumberFormat="1" applyFont="1"/>
    <xf numFmtId="2" fontId="15" fillId="0" borderId="0" xfId="0" applyNumberFormat="1" applyFont="1"/>
    <xf numFmtId="2" fontId="27" fillId="5" borderId="5" xfId="0" applyNumberFormat="1" applyFont="1" applyFill="1" applyBorder="1" applyAlignment="1">
      <alignment horizontal="center" vertical="center"/>
    </xf>
    <xf numFmtId="0" fontId="10" fillId="0" borderId="0" xfId="0" applyFont="1"/>
    <xf numFmtId="0" fontId="10" fillId="0" borderId="0" xfId="0" applyFont="1" applyAlignment="1">
      <alignment vertical="center"/>
    </xf>
    <xf numFmtId="0" fontId="33" fillId="5" borderId="3" xfId="0" applyFont="1" applyFill="1" applyBorder="1"/>
    <xf numFmtId="0" fontId="16" fillId="4" borderId="5" xfId="0" applyFont="1" applyFill="1" applyBorder="1" applyAlignment="1">
      <alignment horizontal="center" vertical="center" wrapText="1"/>
    </xf>
    <xf numFmtId="49" fontId="16" fillId="4" borderId="5" xfId="0" applyNumberFormat="1" applyFont="1" applyFill="1" applyBorder="1" applyAlignment="1">
      <alignment horizontal="center" vertical="center" wrapText="1"/>
    </xf>
    <xf numFmtId="0" fontId="16" fillId="4" borderId="6"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xf>
    <xf numFmtId="2" fontId="25" fillId="5" borderId="5" xfId="0" applyNumberFormat="1" applyFont="1" applyFill="1" applyBorder="1" applyAlignment="1">
      <alignment horizontal="center" vertical="center"/>
    </xf>
    <xf numFmtId="165" fontId="4" fillId="5" borderId="6" xfId="0" applyNumberFormat="1" applyFont="1" applyFill="1" applyBorder="1" applyAlignment="1">
      <alignment horizontal="center" vertical="center" wrapText="1"/>
    </xf>
    <xf numFmtId="0" fontId="4" fillId="6" borderId="5" xfId="0" applyFont="1" applyFill="1" applyBorder="1" applyAlignment="1">
      <alignment horizontal="center" vertical="center" wrapText="1"/>
    </xf>
    <xf numFmtId="1" fontId="4" fillId="6"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1"/>
    </xf>
    <xf numFmtId="49" fontId="4" fillId="6" borderId="5" xfId="0" applyNumberFormat="1" applyFont="1" applyFill="1" applyBorder="1" applyAlignment="1">
      <alignment horizontal="center" vertical="center" wrapText="1"/>
    </xf>
    <xf numFmtId="4" fontId="4" fillId="6" borderId="5" xfId="0" applyNumberFormat="1" applyFont="1" applyFill="1" applyBorder="1" applyAlignment="1">
      <alignment horizontal="center" vertical="center" wrapText="1"/>
    </xf>
    <xf numFmtId="164" fontId="4" fillId="6" borderId="5" xfId="0" applyNumberFormat="1" applyFont="1" applyFill="1" applyBorder="1" applyAlignment="1">
      <alignment horizontal="center" vertical="center" wrapText="1"/>
    </xf>
    <xf numFmtId="167" fontId="4" fillId="6" borderId="5" xfId="0" applyNumberFormat="1" applyFont="1" applyFill="1" applyBorder="1" applyAlignment="1">
      <alignment horizontal="center" vertical="center" wrapText="1"/>
    </xf>
    <xf numFmtId="2" fontId="4" fillId="6" borderId="5" xfId="0" applyNumberFormat="1" applyFont="1" applyFill="1" applyBorder="1" applyAlignment="1">
      <alignment horizontal="center" vertical="center" wrapText="1"/>
    </xf>
    <xf numFmtId="14" fontId="4" fillId="6" borderId="5" xfId="0" applyNumberFormat="1" applyFont="1" applyFill="1" applyBorder="1" applyAlignment="1">
      <alignment horizontal="center" vertical="center" wrapText="1"/>
    </xf>
    <xf numFmtId="168" fontId="4" fillId="6" borderId="5" xfId="0" applyNumberFormat="1" applyFont="1" applyFill="1" applyBorder="1" applyAlignment="1">
      <alignment horizontal="center" vertical="center" wrapText="1"/>
    </xf>
    <xf numFmtId="49" fontId="6" fillId="6" borderId="5" xfId="0" applyNumberFormat="1" applyFont="1" applyFill="1" applyBorder="1" applyAlignment="1">
      <alignment horizontal="center" vertical="center" wrapText="1"/>
    </xf>
    <xf numFmtId="2" fontId="25" fillId="6" borderId="5" xfId="0" applyNumberFormat="1" applyFont="1" applyFill="1" applyBorder="1" applyAlignment="1">
      <alignment horizontal="center" vertical="center"/>
    </xf>
    <xf numFmtId="49" fontId="4" fillId="5" borderId="5" xfId="0" applyNumberFormat="1" applyFont="1" applyFill="1" applyBorder="1" applyAlignment="1">
      <alignment horizontal="left" vertical="center" wrapText="1"/>
    </xf>
    <xf numFmtId="49" fontId="4" fillId="6"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xf>
    <xf numFmtId="49" fontId="6" fillId="6" borderId="5" xfId="0" applyNumberFormat="1" applyFont="1" applyFill="1" applyBorder="1" applyAlignment="1">
      <alignment horizontal="left" vertical="center" wrapText="1" indent="1"/>
    </xf>
    <xf numFmtId="49" fontId="6" fillId="5" borderId="5" xfId="0" applyNumberFormat="1" applyFont="1" applyFill="1" applyBorder="1" applyAlignment="1">
      <alignment horizontal="left" vertical="center" wrapText="1" indent="1"/>
    </xf>
    <xf numFmtId="0" fontId="4" fillId="5" borderId="5" xfId="0" applyFont="1" applyFill="1" applyBorder="1" applyAlignment="1">
      <alignment horizontal="center" vertical="center"/>
    </xf>
    <xf numFmtId="165" fontId="4" fillId="6" borderId="5" xfId="0" applyNumberFormat="1" applyFont="1" applyFill="1" applyBorder="1" applyAlignment="1">
      <alignment horizontal="left" vertical="center" wrapText="1"/>
    </xf>
    <xf numFmtId="0" fontId="4" fillId="6" borderId="5" xfId="0" applyFont="1" applyFill="1" applyBorder="1" applyAlignment="1">
      <alignment horizontal="center" vertical="center"/>
    </xf>
    <xf numFmtId="2" fontId="6" fillId="5" borderId="5" xfId="0" applyNumberFormat="1" applyFont="1" applyFill="1" applyBorder="1" applyAlignment="1">
      <alignment horizontal="center" vertical="center" wrapText="1"/>
    </xf>
    <xf numFmtId="2" fontId="6" fillId="6" borderId="5" xfId="0" applyNumberFormat="1" applyFont="1" applyFill="1" applyBorder="1" applyAlignment="1">
      <alignment horizontal="center" vertical="center" wrapText="1"/>
    </xf>
    <xf numFmtId="49" fontId="30" fillId="5" borderId="5" xfId="1" applyNumberFormat="1" applyFont="1" applyFill="1" applyBorder="1" applyAlignment="1">
      <alignment horizontal="center" vertical="center" wrapText="1"/>
    </xf>
    <xf numFmtId="165" fontId="9" fillId="5" borderId="5" xfId="0" applyNumberFormat="1" applyFont="1" applyFill="1" applyBorder="1" applyAlignment="1">
      <alignment horizontal="center" vertical="center" wrapText="1"/>
    </xf>
    <xf numFmtId="0" fontId="16" fillId="6" borderId="5" xfId="0" applyFont="1" applyFill="1" applyBorder="1" applyAlignment="1">
      <alignment horizontal="center" vertical="center" wrapText="1"/>
    </xf>
    <xf numFmtId="1"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indent="1"/>
    </xf>
    <xf numFmtId="49" fontId="16" fillId="6" borderId="5" xfId="0" applyNumberFormat="1" applyFont="1" applyFill="1" applyBorder="1" applyAlignment="1">
      <alignment horizontal="center" vertical="center" wrapText="1"/>
    </xf>
    <xf numFmtId="165" fontId="16" fillId="6" borderId="5" xfId="0" applyNumberFormat="1" applyFont="1" applyFill="1" applyBorder="1" applyAlignment="1">
      <alignment horizontal="center" vertical="center" wrapText="1"/>
    </xf>
    <xf numFmtId="166" fontId="16" fillId="6" borderId="5" xfId="0" applyNumberFormat="1" applyFont="1" applyFill="1" applyBorder="1" applyAlignment="1">
      <alignment horizontal="center" vertical="center" wrapText="1"/>
    </xf>
    <xf numFmtId="4" fontId="16"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167" fontId="16" fillId="6" borderId="5" xfId="0" applyNumberFormat="1" applyFont="1" applyFill="1" applyBorder="1" applyAlignment="1">
      <alignment horizontal="center" vertical="center" wrapText="1"/>
    </xf>
    <xf numFmtId="2" fontId="16" fillId="6" borderId="5" xfId="0" applyNumberFormat="1" applyFont="1" applyFill="1" applyBorder="1" applyAlignment="1">
      <alignment horizontal="center" vertical="center" wrapText="1"/>
    </xf>
    <xf numFmtId="14"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xf>
    <xf numFmtId="168" fontId="16" fillId="6" borderId="5" xfId="0" applyNumberFormat="1" applyFont="1" applyFill="1" applyBorder="1" applyAlignment="1">
      <alignment horizontal="center" vertical="center" wrapText="1"/>
    </xf>
    <xf numFmtId="49" fontId="29" fillId="6" borderId="5" xfId="0" applyNumberFormat="1" applyFont="1" applyFill="1" applyBorder="1" applyAlignment="1">
      <alignment horizontal="center" vertical="center" wrapText="1"/>
    </xf>
    <xf numFmtId="1" fontId="16" fillId="5" borderId="5" xfId="0" applyNumberFormat="1" applyFont="1" applyFill="1" applyBorder="1" applyAlignment="1">
      <alignment horizontal="center" vertical="center" wrapText="1"/>
    </xf>
    <xf numFmtId="49" fontId="16" fillId="5" borderId="5" xfId="0" applyNumberFormat="1" applyFont="1" applyFill="1" applyBorder="1" applyAlignment="1">
      <alignment horizontal="left" vertical="center" wrapText="1" indent="1"/>
    </xf>
    <xf numFmtId="49" fontId="16" fillId="5" borderId="5" xfId="0" applyNumberFormat="1" applyFont="1" applyFill="1" applyBorder="1" applyAlignment="1">
      <alignment horizontal="center" vertical="center" wrapText="1"/>
    </xf>
    <xf numFmtId="165" fontId="16" fillId="5" borderId="5" xfId="0" applyNumberFormat="1" applyFont="1" applyFill="1" applyBorder="1" applyAlignment="1">
      <alignment horizontal="center" vertical="center" wrapText="1"/>
    </xf>
    <xf numFmtId="166" fontId="16" fillId="5" borderId="5" xfId="0" applyNumberFormat="1" applyFont="1" applyFill="1" applyBorder="1" applyAlignment="1">
      <alignment horizontal="center" vertical="center" wrapText="1"/>
    </xf>
    <xf numFmtId="4" fontId="16" fillId="5" borderId="5" xfId="0" applyNumberFormat="1" applyFont="1" applyFill="1" applyBorder="1" applyAlignment="1">
      <alignment horizontal="center" vertical="center" wrapText="1"/>
    </xf>
    <xf numFmtId="164" fontId="16" fillId="5" borderId="5" xfId="0" applyNumberFormat="1" applyFont="1" applyFill="1" applyBorder="1" applyAlignment="1">
      <alignment horizontal="center" vertical="center" wrapText="1"/>
    </xf>
    <xf numFmtId="167" fontId="16" fillId="5" borderId="5" xfId="0" applyNumberFormat="1" applyFont="1" applyFill="1" applyBorder="1" applyAlignment="1">
      <alignment horizontal="center" vertical="center" wrapText="1"/>
    </xf>
    <xf numFmtId="2" fontId="16" fillId="5" borderId="5" xfId="0" applyNumberFormat="1" applyFont="1" applyFill="1" applyBorder="1" applyAlignment="1">
      <alignment horizontal="center" vertical="center" wrapText="1"/>
    </xf>
    <xf numFmtId="168" fontId="16" fillId="5" borderId="5" xfId="0" applyNumberFormat="1" applyFont="1" applyFill="1" applyBorder="1" applyAlignment="1">
      <alignment horizontal="center" vertical="center" wrapText="1"/>
    </xf>
    <xf numFmtId="14" fontId="16" fillId="5" borderId="5" xfId="0" applyNumberFormat="1" applyFont="1" applyFill="1" applyBorder="1" applyAlignment="1">
      <alignment horizontal="center" vertical="center" wrapText="1"/>
    </xf>
    <xf numFmtId="49" fontId="34" fillId="6" borderId="5" xfId="0" applyNumberFormat="1" applyFont="1" applyFill="1" applyBorder="1" applyAlignment="1">
      <alignment horizontal="center" vertical="center" wrapText="1"/>
    </xf>
    <xf numFmtId="49" fontId="34" fillId="5" borderId="5" xfId="0" applyNumberFormat="1" applyFont="1" applyFill="1" applyBorder="1" applyAlignment="1">
      <alignment horizontal="center" vertical="center" wrapText="1"/>
    </xf>
    <xf numFmtId="49" fontId="29" fillId="5"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2"/>
    </xf>
    <xf numFmtId="49" fontId="6" fillId="6" borderId="5" xfId="0" applyNumberFormat="1" applyFont="1" applyFill="1" applyBorder="1" applyAlignment="1">
      <alignment horizontal="left" vertical="center" wrapText="1" indent="2"/>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9" fillId="5" borderId="5" xfId="0" applyNumberFormat="1" applyFont="1" applyFill="1" applyBorder="1" applyAlignment="1">
      <alignment horizontal="left" vertical="center" wrapText="1" indent="1"/>
    </xf>
    <xf numFmtId="49" fontId="9" fillId="6" borderId="5" xfId="0" applyNumberFormat="1" applyFont="1" applyFill="1" applyBorder="1" applyAlignment="1">
      <alignment horizontal="left" vertical="center" wrapText="1" indent="1"/>
    </xf>
    <xf numFmtId="0" fontId="4" fillId="6" borderId="5" xfId="0" applyFont="1" applyFill="1" applyBorder="1" applyAlignment="1">
      <alignment horizontal="left" vertical="center" wrapText="1"/>
    </xf>
    <xf numFmtId="166" fontId="4" fillId="6" borderId="5" xfId="0" applyNumberFormat="1" applyFont="1" applyFill="1" applyBorder="1" applyAlignment="1">
      <alignment horizontal="left" vertical="center" wrapText="1"/>
    </xf>
    <xf numFmtId="0" fontId="4" fillId="5" borderId="5" xfId="0" applyFont="1" applyFill="1" applyBorder="1" applyAlignment="1">
      <alignment horizontal="left" vertical="center" wrapText="1"/>
    </xf>
    <xf numFmtId="14" fontId="4" fillId="5" borderId="5" xfId="0" applyNumberFormat="1" applyFont="1" applyFill="1" applyBorder="1" applyAlignment="1">
      <alignment horizontal="left" vertical="center" wrapText="1"/>
    </xf>
    <xf numFmtId="0" fontId="4" fillId="6" borderId="5" xfId="0" applyFont="1" applyFill="1" applyBorder="1"/>
    <xf numFmtId="165" fontId="4" fillId="5" borderId="5" xfId="0" applyNumberFormat="1" applyFont="1" applyFill="1" applyBorder="1" applyAlignment="1">
      <alignment vertical="center" wrapText="1"/>
    </xf>
    <xf numFmtId="2" fontId="4" fillId="6" borderId="5" xfId="0" applyNumberFormat="1" applyFont="1" applyFill="1" applyBorder="1" applyAlignment="1">
      <alignment horizontal="left" vertical="center" wrapText="1"/>
    </xf>
    <xf numFmtId="164" fontId="4" fillId="6" borderId="5" xfId="0" applyNumberFormat="1" applyFont="1" applyFill="1" applyBorder="1" applyAlignment="1">
      <alignment horizontal="left" vertical="center" wrapText="1"/>
    </xf>
    <xf numFmtId="2" fontId="6" fillId="6"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4" fontId="4" fillId="6" borderId="5"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6" borderId="5" xfId="0" applyFont="1" applyFill="1" applyBorder="1" applyAlignment="1">
      <alignment vertical="center" wrapText="1"/>
    </xf>
    <xf numFmtId="49" fontId="4" fillId="6" borderId="5" xfId="0" applyNumberFormat="1" applyFont="1" applyFill="1" applyBorder="1" applyAlignment="1">
      <alignment horizontal="left" vertical="top" wrapText="1" indent="1"/>
    </xf>
    <xf numFmtId="0" fontId="32" fillId="6" borderId="5" xfId="0" applyFont="1" applyFill="1" applyBorder="1"/>
    <xf numFmtId="49" fontId="6" fillId="6" borderId="5" xfId="0" applyNumberFormat="1" applyFont="1" applyFill="1" applyBorder="1" applyAlignment="1">
      <alignment horizontal="left" vertical="center" wrapText="1"/>
    </xf>
    <xf numFmtId="0" fontId="16" fillId="5" borderId="4" xfId="0" applyFont="1" applyFill="1" applyBorder="1"/>
    <xf numFmtId="0" fontId="33" fillId="5" borderId="4" xfId="0" applyFont="1" applyFill="1" applyBorder="1"/>
    <xf numFmtId="49" fontId="16" fillId="5" borderId="4" xfId="0" applyNumberFormat="1" applyFont="1" applyFill="1" applyBorder="1"/>
    <xf numFmtId="49" fontId="16" fillId="5" borderId="4" xfId="0" applyNumberFormat="1" applyFont="1" applyFill="1" applyBorder="1" applyAlignment="1">
      <alignment horizontal="left"/>
    </xf>
    <xf numFmtId="14" fontId="33" fillId="5" borderId="4" xfId="0" applyNumberFormat="1" applyFont="1" applyFill="1" applyBorder="1"/>
    <xf numFmtId="167" fontId="4" fillId="5" borderId="4" xfId="0" applyNumberFormat="1" applyFont="1" applyFill="1" applyBorder="1" applyAlignment="1">
      <alignment horizontal="center" vertical="center" wrapText="1"/>
    </xf>
    <xf numFmtId="0" fontId="16" fillId="5" borderId="4" xfId="0" applyFont="1" applyFill="1" applyBorder="1" applyAlignment="1">
      <alignment horizontal="center" vertical="center"/>
    </xf>
    <xf numFmtId="0" fontId="33" fillId="5" borderId="4" xfId="0" applyFont="1" applyFill="1" applyBorder="1" applyAlignment="1">
      <alignment horizontal="left"/>
    </xf>
    <xf numFmtId="2" fontId="33" fillId="5" borderId="4" xfId="0" applyNumberFormat="1" applyFont="1" applyFill="1" applyBorder="1"/>
    <xf numFmtId="165" fontId="4" fillId="6" borderId="6" xfId="0" applyNumberFormat="1" applyFont="1" applyFill="1" applyBorder="1" applyAlignment="1">
      <alignment horizontal="center" vertical="center" wrapText="1"/>
    </xf>
    <xf numFmtId="4" fontId="15" fillId="0" borderId="0" xfId="0" applyNumberFormat="1" applyFont="1"/>
    <xf numFmtId="166" fontId="35" fillId="5" borderId="5" xfId="0" applyNumberFormat="1" applyFont="1" applyFill="1" applyBorder="1" applyAlignment="1">
      <alignment horizontal="center" vertical="center" wrapText="1"/>
    </xf>
    <xf numFmtId="49" fontId="35" fillId="5" borderId="5" xfId="0" applyNumberFormat="1" applyFont="1" applyFill="1" applyBorder="1" applyAlignment="1">
      <alignment horizontal="left" vertical="center" wrapText="1" indent="1"/>
    </xf>
    <xf numFmtId="167" fontId="11" fillId="6" borderId="5" xfId="0" applyNumberFormat="1" applyFont="1" applyFill="1" applyBorder="1" applyAlignment="1">
      <alignment horizontal="center" vertical="center" wrapText="1"/>
    </xf>
    <xf numFmtId="49" fontId="37" fillId="5" borderId="5" xfId="0" applyNumberFormat="1" applyFont="1" applyFill="1" applyBorder="1" applyAlignment="1">
      <alignment horizontal="center" vertical="center" wrapText="1"/>
    </xf>
    <xf numFmtId="2" fontId="35" fillId="5" borderId="5" xfId="0" applyNumberFormat="1" applyFont="1" applyFill="1" applyBorder="1" applyAlignment="1">
      <alignment horizontal="center" vertical="center"/>
    </xf>
    <xf numFmtId="14" fontId="35" fillId="6" borderId="5" xfId="0" applyNumberFormat="1" applyFont="1" applyFill="1" applyBorder="1" applyAlignment="1">
      <alignment horizontal="center" vertical="center" wrapText="1"/>
    </xf>
    <xf numFmtId="49" fontId="35" fillId="5" borderId="5" xfId="0" applyNumberFormat="1" applyFont="1" applyFill="1" applyBorder="1" applyAlignment="1">
      <alignment horizontal="center" vertical="center" wrapText="1"/>
    </xf>
    <xf numFmtId="49" fontId="35" fillId="6" borderId="5" xfId="0" applyNumberFormat="1" applyFont="1" applyFill="1" applyBorder="1" applyAlignment="1">
      <alignment horizontal="center" vertical="center" wrapText="1"/>
    </xf>
    <xf numFmtId="49" fontId="35" fillId="6" borderId="5" xfId="0" applyNumberFormat="1" applyFont="1" applyFill="1" applyBorder="1" applyAlignment="1">
      <alignment horizontal="left" vertical="center" wrapText="1"/>
    </xf>
    <xf numFmtId="0" fontId="4" fillId="0" borderId="0" xfId="0" applyFont="1" applyBorder="1"/>
    <xf numFmtId="0" fontId="15" fillId="4" borderId="6" xfId="0" applyFont="1" applyFill="1" applyBorder="1" applyAlignment="1">
      <alignment horizontal="center" vertical="center" wrapText="1"/>
    </xf>
    <xf numFmtId="0" fontId="15" fillId="4" borderId="9" xfId="0" applyFont="1" applyFill="1" applyBorder="1" applyAlignment="1">
      <alignment horizontal="center" vertical="center" wrapText="1"/>
    </xf>
    <xf numFmtId="0" fontId="15" fillId="4" borderId="7" xfId="0" applyFont="1" applyFill="1" applyBorder="1" applyAlignment="1">
      <alignment horizontal="center" vertical="center" wrapText="1"/>
    </xf>
    <xf numFmtId="0" fontId="15" fillId="4" borderId="8" xfId="0" applyFont="1" applyFill="1" applyBorder="1" applyAlignment="1">
      <alignment horizontal="center" vertical="center" wrapText="1"/>
    </xf>
    <xf numFmtId="0" fontId="15" fillId="4"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99" Type="http://schemas.openxmlformats.org/officeDocument/2006/relationships/revisionLog" Target="revisionLog299.xml"/><Relationship Id="rId21" Type="http://schemas.openxmlformats.org/officeDocument/2006/relationships/revisionLog" Target="revisionLog21.xml"/><Relationship Id="rId63" Type="http://schemas.openxmlformats.org/officeDocument/2006/relationships/revisionLog" Target="revisionLog63.xml"/><Relationship Id="rId159" Type="http://schemas.openxmlformats.org/officeDocument/2006/relationships/revisionLog" Target="revisionLog159.xml"/><Relationship Id="rId324" Type="http://schemas.openxmlformats.org/officeDocument/2006/relationships/revisionLog" Target="revisionLog324.xml"/><Relationship Id="rId366" Type="http://schemas.openxmlformats.org/officeDocument/2006/relationships/revisionLog" Target="revisionLog366.xml"/><Relationship Id="rId170" Type="http://schemas.openxmlformats.org/officeDocument/2006/relationships/revisionLog" Target="revisionLog170.xml"/><Relationship Id="rId226" Type="http://schemas.openxmlformats.org/officeDocument/2006/relationships/revisionLog" Target="revisionLog226.xml"/><Relationship Id="rId433" Type="http://schemas.openxmlformats.org/officeDocument/2006/relationships/revisionLog" Target="revisionLog433.xml"/><Relationship Id="rId268" Type="http://schemas.openxmlformats.org/officeDocument/2006/relationships/revisionLog" Target="revisionLog268.xml"/><Relationship Id="rId475" Type="http://schemas.openxmlformats.org/officeDocument/2006/relationships/revisionLog" Target="revisionLog475.xml"/><Relationship Id="rId32" Type="http://schemas.openxmlformats.org/officeDocument/2006/relationships/revisionLog" Target="revisionLog32.xml"/><Relationship Id="rId74" Type="http://schemas.openxmlformats.org/officeDocument/2006/relationships/revisionLog" Target="revisionLog74.xml"/><Relationship Id="rId128" Type="http://schemas.openxmlformats.org/officeDocument/2006/relationships/revisionLog" Target="revisionLog128.xml"/><Relationship Id="rId335" Type="http://schemas.openxmlformats.org/officeDocument/2006/relationships/revisionLog" Target="revisionLog335.xml"/><Relationship Id="rId377" Type="http://schemas.openxmlformats.org/officeDocument/2006/relationships/revisionLog" Target="revisionLog377.xml"/><Relationship Id="rId5" Type="http://schemas.openxmlformats.org/officeDocument/2006/relationships/revisionLog" Target="revisionLog5.xml"/><Relationship Id="rId181" Type="http://schemas.openxmlformats.org/officeDocument/2006/relationships/revisionLog" Target="revisionLog181.xml"/><Relationship Id="rId237" Type="http://schemas.openxmlformats.org/officeDocument/2006/relationships/revisionLog" Target="revisionLog237.xml"/><Relationship Id="rId402" Type="http://schemas.openxmlformats.org/officeDocument/2006/relationships/revisionLog" Target="revisionLog402.xml"/><Relationship Id="rId279" Type="http://schemas.openxmlformats.org/officeDocument/2006/relationships/revisionLog" Target="revisionLog279.xml"/><Relationship Id="rId444" Type="http://schemas.openxmlformats.org/officeDocument/2006/relationships/revisionLog" Target="revisionLog444.xml"/><Relationship Id="rId43" Type="http://schemas.openxmlformats.org/officeDocument/2006/relationships/revisionLog" Target="revisionLog43.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388" Type="http://schemas.openxmlformats.org/officeDocument/2006/relationships/revisionLog" Target="revisionLog388.xml"/><Relationship Id="rId85" Type="http://schemas.openxmlformats.org/officeDocument/2006/relationships/revisionLog" Target="revisionLog85.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413" Type="http://schemas.openxmlformats.org/officeDocument/2006/relationships/revisionLog" Target="revisionLog413.xml"/><Relationship Id="rId248" Type="http://schemas.openxmlformats.org/officeDocument/2006/relationships/revisionLog" Target="revisionLog248.xml"/><Relationship Id="rId455" Type="http://schemas.openxmlformats.org/officeDocument/2006/relationships/revisionLog" Target="revisionLog455.xml"/><Relationship Id="rId12" Type="http://schemas.openxmlformats.org/officeDocument/2006/relationships/revisionLog" Target="revisionLog12.xml"/><Relationship Id="rId108" Type="http://schemas.openxmlformats.org/officeDocument/2006/relationships/revisionLog" Target="revisionLog108.xml"/><Relationship Id="rId315" Type="http://schemas.openxmlformats.org/officeDocument/2006/relationships/revisionLog" Target="revisionLog315.xml"/><Relationship Id="rId357" Type="http://schemas.openxmlformats.org/officeDocument/2006/relationships/revisionLog" Target="revisionLog357.xml"/><Relationship Id="rId54" Type="http://schemas.openxmlformats.org/officeDocument/2006/relationships/revisionLog" Target="revisionLog54.xml"/><Relationship Id="rId96" Type="http://schemas.openxmlformats.org/officeDocument/2006/relationships/revisionLog" Target="revisionLog96.xml"/><Relationship Id="rId161" Type="http://schemas.openxmlformats.org/officeDocument/2006/relationships/revisionLog" Target="revisionLog161.xml"/><Relationship Id="rId217" Type="http://schemas.openxmlformats.org/officeDocument/2006/relationships/revisionLog" Target="revisionLog217.xml"/><Relationship Id="rId399" Type="http://schemas.openxmlformats.org/officeDocument/2006/relationships/revisionLog" Target="revisionLog399.xml"/><Relationship Id="rId259" Type="http://schemas.openxmlformats.org/officeDocument/2006/relationships/revisionLog" Target="revisionLog259.xml"/><Relationship Id="rId424" Type="http://schemas.openxmlformats.org/officeDocument/2006/relationships/revisionLog" Target="revisionLog424.xml"/><Relationship Id="rId466" Type="http://schemas.openxmlformats.org/officeDocument/2006/relationships/revisionLog" Target="revisionLog466.xml"/><Relationship Id="rId23" Type="http://schemas.openxmlformats.org/officeDocument/2006/relationships/revisionLog" Target="revisionLog23.xml"/><Relationship Id="rId119" Type="http://schemas.openxmlformats.org/officeDocument/2006/relationships/revisionLog" Target="revisionLog119.xml"/><Relationship Id="rId270" Type="http://schemas.openxmlformats.org/officeDocument/2006/relationships/revisionLog" Target="revisionLog270.xml"/><Relationship Id="rId326" Type="http://schemas.openxmlformats.org/officeDocument/2006/relationships/revisionLog" Target="revisionLog326.xml"/><Relationship Id="rId65" Type="http://schemas.openxmlformats.org/officeDocument/2006/relationships/revisionLog" Target="revisionLog65.xml"/><Relationship Id="rId130" Type="http://schemas.openxmlformats.org/officeDocument/2006/relationships/revisionLog" Target="revisionLog130.xml"/><Relationship Id="rId368" Type="http://schemas.openxmlformats.org/officeDocument/2006/relationships/revisionLog" Target="revisionLog368.xml"/><Relationship Id="rId172" Type="http://schemas.openxmlformats.org/officeDocument/2006/relationships/revisionLog" Target="revisionLog172.xml"/><Relationship Id="rId228" Type="http://schemas.openxmlformats.org/officeDocument/2006/relationships/revisionLog" Target="revisionLog228.xml"/><Relationship Id="rId435" Type="http://schemas.openxmlformats.org/officeDocument/2006/relationships/revisionLog" Target="revisionLog435.xml"/><Relationship Id="rId281" Type="http://schemas.openxmlformats.org/officeDocument/2006/relationships/revisionLog" Target="revisionLog281.xml"/><Relationship Id="rId337" Type="http://schemas.openxmlformats.org/officeDocument/2006/relationships/revisionLog" Target="revisionLog337.xml"/><Relationship Id="rId34" Type="http://schemas.openxmlformats.org/officeDocument/2006/relationships/revisionLog" Target="revisionLog34.xml"/><Relationship Id="rId76" Type="http://schemas.openxmlformats.org/officeDocument/2006/relationships/revisionLog" Target="revisionLog76.xml"/><Relationship Id="rId141" Type="http://schemas.openxmlformats.org/officeDocument/2006/relationships/revisionLog" Target="revisionLog141.xml"/><Relationship Id="rId379" Type="http://schemas.openxmlformats.org/officeDocument/2006/relationships/revisionLog" Target="revisionLog379.xml"/><Relationship Id="rId7" Type="http://schemas.openxmlformats.org/officeDocument/2006/relationships/revisionLog" Target="revisionLog7.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404" Type="http://schemas.openxmlformats.org/officeDocument/2006/relationships/revisionLog" Target="revisionLog404.xml"/><Relationship Id="rId446" Type="http://schemas.openxmlformats.org/officeDocument/2006/relationships/revisionLog" Target="revisionLog446.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45" Type="http://schemas.openxmlformats.org/officeDocument/2006/relationships/revisionLog" Target="revisionLog45.xml"/><Relationship Id="rId87" Type="http://schemas.openxmlformats.org/officeDocument/2006/relationships/revisionLog" Target="revisionLog87.xml"/><Relationship Id="rId110" Type="http://schemas.openxmlformats.org/officeDocument/2006/relationships/revisionLog" Target="revisionLog110.xml"/><Relationship Id="rId348" Type="http://schemas.openxmlformats.org/officeDocument/2006/relationships/revisionLog" Target="revisionLog348.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415" Type="http://schemas.openxmlformats.org/officeDocument/2006/relationships/revisionLog" Target="revisionLog415.xml"/><Relationship Id="rId457" Type="http://schemas.openxmlformats.org/officeDocument/2006/relationships/revisionLog" Target="revisionLog457.xml"/><Relationship Id="rId261" Type="http://schemas.openxmlformats.org/officeDocument/2006/relationships/revisionLog" Target="revisionLog261.xml"/><Relationship Id="rId14" Type="http://schemas.openxmlformats.org/officeDocument/2006/relationships/revisionLog" Target="revisionLog14.xml"/><Relationship Id="rId56" Type="http://schemas.openxmlformats.org/officeDocument/2006/relationships/revisionLog" Target="revisionLog56.xml"/><Relationship Id="rId317" Type="http://schemas.openxmlformats.org/officeDocument/2006/relationships/revisionLog" Target="revisionLog317.xml"/><Relationship Id="rId359" Type="http://schemas.openxmlformats.org/officeDocument/2006/relationships/revisionLog" Target="revisionLog359.xml"/><Relationship Id="rId98" Type="http://schemas.openxmlformats.org/officeDocument/2006/relationships/revisionLog" Target="revisionLog98.xml"/><Relationship Id="rId121" Type="http://schemas.openxmlformats.org/officeDocument/2006/relationships/revisionLog" Target="revisionLog121.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426" Type="http://schemas.openxmlformats.org/officeDocument/2006/relationships/revisionLog" Target="revisionLog426.xml"/><Relationship Id="rId230" Type="http://schemas.openxmlformats.org/officeDocument/2006/relationships/revisionLog" Target="revisionLog230.xml"/><Relationship Id="rId468" Type="http://schemas.openxmlformats.org/officeDocument/2006/relationships/revisionLog" Target="revisionLog468.xml"/><Relationship Id="rId25" Type="http://schemas.openxmlformats.org/officeDocument/2006/relationships/revisionLog" Target="revisionLog25.xml"/><Relationship Id="rId67" Type="http://schemas.openxmlformats.org/officeDocument/2006/relationships/revisionLog" Target="revisionLog67.xml"/><Relationship Id="rId272" Type="http://schemas.openxmlformats.org/officeDocument/2006/relationships/revisionLog" Target="revisionLog272.xml"/><Relationship Id="rId328" Type="http://schemas.openxmlformats.org/officeDocument/2006/relationships/revisionLog" Target="revisionLog328.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241" Type="http://schemas.openxmlformats.org/officeDocument/2006/relationships/revisionLog" Target="revisionLog241.xml"/><Relationship Id="rId437" Type="http://schemas.openxmlformats.org/officeDocument/2006/relationships/revisionLog" Target="revisionLog437.xml"/><Relationship Id="rId36" Type="http://schemas.openxmlformats.org/officeDocument/2006/relationships/revisionLog" Target="revisionLog36.xml"/><Relationship Id="rId283" Type="http://schemas.openxmlformats.org/officeDocument/2006/relationships/revisionLog" Target="revisionLog283.xml"/><Relationship Id="rId339" Type="http://schemas.openxmlformats.org/officeDocument/2006/relationships/revisionLog" Target="revisionLog339.xml"/><Relationship Id="rId78" Type="http://schemas.openxmlformats.org/officeDocument/2006/relationships/revisionLog" Target="revisionLog78.xml"/><Relationship Id="rId101" Type="http://schemas.openxmlformats.org/officeDocument/2006/relationships/revisionLog" Target="revisionLog101.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9" Type="http://schemas.openxmlformats.org/officeDocument/2006/relationships/revisionLog" Target="revisionLog9.xml"/><Relationship Id="rId210" Type="http://schemas.openxmlformats.org/officeDocument/2006/relationships/revisionLog" Target="revisionLog210.xml"/><Relationship Id="rId392" Type="http://schemas.openxmlformats.org/officeDocument/2006/relationships/revisionLog" Target="revisionLog392.xml"/><Relationship Id="rId448" Type="http://schemas.openxmlformats.org/officeDocument/2006/relationships/revisionLog" Target="revisionLog448.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47" Type="http://schemas.openxmlformats.org/officeDocument/2006/relationships/revisionLog" Target="revisionLog47.xml"/><Relationship Id="rId89" Type="http://schemas.openxmlformats.org/officeDocument/2006/relationships/revisionLog" Target="revisionLog89.xml"/><Relationship Id="rId112" Type="http://schemas.openxmlformats.org/officeDocument/2006/relationships/revisionLog" Target="revisionLog112.xml"/><Relationship Id="rId154" Type="http://schemas.openxmlformats.org/officeDocument/2006/relationships/revisionLog" Target="revisionLog154.xml"/><Relationship Id="rId361" Type="http://schemas.openxmlformats.org/officeDocument/2006/relationships/revisionLog" Target="revisionLog361.xml"/><Relationship Id="rId196" Type="http://schemas.openxmlformats.org/officeDocument/2006/relationships/revisionLog" Target="revisionLog196.xml"/><Relationship Id="rId417" Type="http://schemas.openxmlformats.org/officeDocument/2006/relationships/revisionLog" Target="revisionLog417.xml"/><Relationship Id="rId459" Type="http://schemas.openxmlformats.org/officeDocument/2006/relationships/revisionLog" Target="revisionLog459.xml"/><Relationship Id="rId16" Type="http://schemas.openxmlformats.org/officeDocument/2006/relationships/revisionLog" Target="revisionLog16.xml"/><Relationship Id="rId221" Type="http://schemas.openxmlformats.org/officeDocument/2006/relationships/revisionLog" Target="revisionLog221.xml"/><Relationship Id="rId263" Type="http://schemas.openxmlformats.org/officeDocument/2006/relationships/revisionLog" Target="revisionLog263.xml"/><Relationship Id="rId319" Type="http://schemas.openxmlformats.org/officeDocument/2006/relationships/revisionLog" Target="revisionLog319.xml"/><Relationship Id="rId470" Type="http://schemas.openxmlformats.org/officeDocument/2006/relationships/revisionLog" Target="revisionLog470.xml"/><Relationship Id="rId58" Type="http://schemas.openxmlformats.org/officeDocument/2006/relationships/revisionLog" Target="revisionLog58.xml"/><Relationship Id="rId123" Type="http://schemas.openxmlformats.org/officeDocument/2006/relationships/revisionLog" Target="revisionLog123.xml"/><Relationship Id="rId330" Type="http://schemas.openxmlformats.org/officeDocument/2006/relationships/revisionLog" Target="revisionLog330.xml"/><Relationship Id="rId165" Type="http://schemas.openxmlformats.org/officeDocument/2006/relationships/revisionLog" Target="revisionLog165.xml"/><Relationship Id="rId372" Type="http://schemas.openxmlformats.org/officeDocument/2006/relationships/revisionLog" Target="revisionLog372.xml"/><Relationship Id="rId428" Type="http://schemas.openxmlformats.org/officeDocument/2006/relationships/revisionLog" Target="revisionLog428.xml"/><Relationship Id="rId232" Type="http://schemas.openxmlformats.org/officeDocument/2006/relationships/revisionLog" Target="revisionLog232.xml"/><Relationship Id="rId274" Type="http://schemas.openxmlformats.org/officeDocument/2006/relationships/revisionLog" Target="revisionLog274.xml"/><Relationship Id="rId27" Type="http://schemas.openxmlformats.org/officeDocument/2006/relationships/revisionLog" Target="revisionLog27.xml"/><Relationship Id="rId69" Type="http://schemas.openxmlformats.org/officeDocument/2006/relationships/revisionLog" Target="revisionLog69.xml"/><Relationship Id="rId134" Type="http://schemas.openxmlformats.org/officeDocument/2006/relationships/revisionLog" Target="revisionLog134.xml"/><Relationship Id="rId80" Type="http://schemas.openxmlformats.org/officeDocument/2006/relationships/revisionLog" Target="revisionLog80.xml"/><Relationship Id="rId176" Type="http://schemas.openxmlformats.org/officeDocument/2006/relationships/revisionLog" Target="revisionLog176.xml"/><Relationship Id="rId341" Type="http://schemas.openxmlformats.org/officeDocument/2006/relationships/revisionLog" Target="revisionLog341.xml"/><Relationship Id="rId383" Type="http://schemas.openxmlformats.org/officeDocument/2006/relationships/revisionLog" Target="revisionLog383.xml"/><Relationship Id="rId439" Type="http://schemas.openxmlformats.org/officeDocument/2006/relationships/revisionLog" Target="revisionLog439.xml"/><Relationship Id="rId201" Type="http://schemas.openxmlformats.org/officeDocument/2006/relationships/revisionLog" Target="revisionLog201.xml"/><Relationship Id="rId243" Type="http://schemas.openxmlformats.org/officeDocument/2006/relationships/revisionLog" Target="revisionLog243.xml"/><Relationship Id="rId285" Type="http://schemas.openxmlformats.org/officeDocument/2006/relationships/revisionLog" Target="revisionLog285.xml"/><Relationship Id="rId450" Type="http://schemas.openxmlformats.org/officeDocument/2006/relationships/revisionLog" Target="revisionLog450.xml"/><Relationship Id="rId38" Type="http://schemas.openxmlformats.org/officeDocument/2006/relationships/revisionLog" Target="revisionLog38.xml"/><Relationship Id="rId103" Type="http://schemas.openxmlformats.org/officeDocument/2006/relationships/revisionLog" Target="revisionLog103.xml"/><Relationship Id="rId310" Type="http://schemas.openxmlformats.org/officeDocument/2006/relationships/revisionLog" Target="revisionLog310.xml"/><Relationship Id="rId91" Type="http://schemas.openxmlformats.org/officeDocument/2006/relationships/revisionLog" Target="revisionLog91.xml"/><Relationship Id="rId145" Type="http://schemas.openxmlformats.org/officeDocument/2006/relationships/revisionLog" Target="revisionLog145.xml"/><Relationship Id="rId187" Type="http://schemas.openxmlformats.org/officeDocument/2006/relationships/revisionLog" Target="revisionLog187.xml"/><Relationship Id="rId352" Type="http://schemas.openxmlformats.org/officeDocument/2006/relationships/revisionLog" Target="revisionLog352.xml"/><Relationship Id="rId394" Type="http://schemas.openxmlformats.org/officeDocument/2006/relationships/revisionLog" Target="revisionLog394.xml"/><Relationship Id="rId408" Type="http://schemas.openxmlformats.org/officeDocument/2006/relationships/revisionLog" Target="revisionLog408.xml"/><Relationship Id="rId212" Type="http://schemas.openxmlformats.org/officeDocument/2006/relationships/revisionLog" Target="revisionLog212.xml"/><Relationship Id="rId254" Type="http://schemas.openxmlformats.org/officeDocument/2006/relationships/revisionLog" Target="revisionLog254.xml"/><Relationship Id="rId49" Type="http://schemas.openxmlformats.org/officeDocument/2006/relationships/revisionLog" Target="revisionLog49.xml"/><Relationship Id="rId114" Type="http://schemas.openxmlformats.org/officeDocument/2006/relationships/revisionLog" Target="revisionLog114.xml"/><Relationship Id="rId296" Type="http://schemas.openxmlformats.org/officeDocument/2006/relationships/revisionLog" Target="revisionLog296.xml"/><Relationship Id="rId461" Type="http://schemas.openxmlformats.org/officeDocument/2006/relationships/revisionLog" Target="revisionLog461.xml"/><Relationship Id="rId60" Type="http://schemas.openxmlformats.org/officeDocument/2006/relationships/revisionLog" Target="revisionLog60.xml"/><Relationship Id="rId156" Type="http://schemas.openxmlformats.org/officeDocument/2006/relationships/revisionLog" Target="revisionLog156.xml"/><Relationship Id="rId198" Type="http://schemas.openxmlformats.org/officeDocument/2006/relationships/revisionLog" Target="revisionLog198.xml"/><Relationship Id="rId321" Type="http://schemas.openxmlformats.org/officeDocument/2006/relationships/revisionLog" Target="revisionLog321.xml"/><Relationship Id="rId363" Type="http://schemas.openxmlformats.org/officeDocument/2006/relationships/revisionLog" Target="revisionLog363.xml"/><Relationship Id="rId419" Type="http://schemas.openxmlformats.org/officeDocument/2006/relationships/revisionLog" Target="revisionLog419.xml"/><Relationship Id="rId223" Type="http://schemas.openxmlformats.org/officeDocument/2006/relationships/revisionLog" Target="revisionLog223.xml"/><Relationship Id="rId430" Type="http://schemas.openxmlformats.org/officeDocument/2006/relationships/revisionLog" Target="revisionLog430.xml"/><Relationship Id="rId18" Type="http://schemas.openxmlformats.org/officeDocument/2006/relationships/revisionLog" Target="revisionLog18.xml"/><Relationship Id="rId265" Type="http://schemas.openxmlformats.org/officeDocument/2006/relationships/revisionLog" Target="revisionLog265.xml"/><Relationship Id="rId472" Type="http://schemas.openxmlformats.org/officeDocument/2006/relationships/revisionLog" Target="revisionLog472.xml"/><Relationship Id="rId125" Type="http://schemas.openxmlformats.org/officeDocument/2006/relationships/revisionLog" Target="revisionLog125.xml"/><Relationship Id="rId167" Type="http://schemas.openxmlformats.org/officeDocument/2006/relationships/revisionLog" Target="revisionLog167.xml"/><Relationship Id="rId332" Type="http://schemas.openxmlformats.org/officeDocument/2006/relationships/revisionLog" Target="revisionLog332.xml"/><Relationship Id="rId374" Type="http://schemas.openxmlformats.org/officeDocument/2006/relationships/revisionLog" Target="revisionLog374.xml"/><Relationship Id="rId71" Type="http://schemas.openxmlformats.org/officeDocument/2006/relationships/revisionLog" Target="revisionLog71.xml"/><Relationship Id="rId234" Type="http://schemas.openxmlformats.org/officeDocument/2006/relationships/revisionLog" Target="revisionLog234.xml"/><Relationship Id="rId2" Type="http://schemas.openxmlformats.org/officeDocument/2006/relationships/revisionLog" Target="revisionLog2.xml"/><Relationship Id="rId29" Type="http://schemas.openxmlformats.org/officeDocument/2006/relationships/revisionLog" Target="revisionLog29.xml"/><Relationship Id="rId276" Type="http://schemas.openxmlformats.org/officeDocument/2006/relationships/revisionLog" Target="revisionLog276.xml"/><Relationship Id="rId441" Type="http://schemas.openxmlformats.org/officeDocument/2006/relationships/revisionLog" Target="revisionLog441.xml"/><Relationship Id="rId40" Type="http://schemas.openxmlformats.org/officeDocument/2006/relationships/revisionLog" Target="revisionLog40.xml"/><Relationship Id="rId136" Type="http://schemas.openxmlformats.org/officeDocument/2006/relationships/revisionLog" Target="revisionLog136.xml"/><Relationship Id="rId178" Type="http://schemas.openxmlformats.org/officeDocument/2006/relationships/revisionLog" Target="revisionLog178.xml"/><Relationship Id="rId301" Type="http://schemas.openxmlformats.org/officeDocument/2006/relationships/revisionLog" Target="revisionLog301.xml"/><Relationship Id="rId343" Type="http://schemas.openxmlformats.org/officeDocument/2006/relationships/revisionLog" Target="revisionLog343.xml"/><Relationship Id="rId82" Type="http://schemas.openxmlformats.org/officeDocument/2006/relationships/revisionLog" Target="revisionLog82.xml"/><Relationship Id="rId203" Type="http://schemas.openxmlformats.org/officeDocument/2006/relationships/revisionLog" Target="revisionLog203.xml"/><Relationship Id="rId385" Type="http://schemas.openxmlformats.org/officeDocument/2006/relationships/revisionLog" Target="revisionLog385.xml"/><Relationship Id="rId245" Type="http://schemas.openxmlformats.org/officeDocument/2006/relationships/revisionLog" Target="revisionLog245.xml"/><Relationship Id="rId287" Type="http://schemas.openxmlformats.org/officeDocument/2006/relationships/revisionLog" Target="revisionLog287.xml"/><Relationship Id="rId410" Type="http://schemas.openxmlformats.org/officeDocument/2006/relationships/revisionLog" Target="revisionLog410.xml"/><Relationship Id="rId452" Type="http://schemas.openxmlformats.org/officeDocument/2006/relationships/revisionLog" Target="revisionLog452.xml"/><Relationship Id="rId30" Type="http://schemas.openxmlformats.org/officeDocument/2006/relationships/revisionLog" Target="revisionLog30.xml"/><Relationship Id="rId105" Type="http://schemas.openxmlformats.org/officeDocument/2006/relationships/revisionLog" Target="revisionLog105.xml"/><Relationship Id="rId126" Type="http://schemas.openxmlformats.org/officeDocument/2006/relationships/revisionLog" Target="revisionLog126.xml"/><Relationship Id="rId147" Type="http://schemas.openxmlformats.org/officeDocument/2006/relationships/revisionLog" Target="revisionLog147.xml"/><Relationship Id="rId168" Type="http://schemas.openxmlformats.org/officeDocument/2006/relationships/revisionLog" Target="revisionLog168.xml"/><Relationship Id="rId312" Type="http://schemas.openxmlformats.org/officeDocument/2006/relationships/revisionLog" Target="revisionLog312.xml"/><Relationship Id="rId333" Type="http://schemas.openxmlformats.org/officeDocument/2006/relationships/revisionLog" Target="revisionLog333.xml"/><Relationship Id="rId354" Type="http://schemas.openxmlformats.org/officeDocument/2006/relationships/revisionLog" Target="revisionLog354.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189" Type="http://schemas.openxmlformats.org/officeDocument/2006/relationships/revisionLog" Target="revisionLog189.xml"/><Relationship Id="rId375" Type="http://schemas.openxmlformats.org/officeDocument/2006/relationships/revisionLog" Target="revisionLog375.xml"/><Relationship Id="rId396" Type="http://schemas.openxmlformats.org/officeDocument/2006/relationships/revisionLog" Target="revisionLog396.xml"/><Relationship Id="rId3" Type="http://schemas.openxmlformats.org/officeDocument/2006/relationships/revisionLog" Target="revisionLog3.xml"/><Relationship Id="rId214" Type="http://schemas.openxmlformats.org/officeDocument/2006/relationships/revisionLog" Target="revisionLog214.xml"/><Relationship Id="rId235" Type="http://schemas.openxmlformats.org/officeDocument/2006/relationships/revisionLog" Target="revisionLog235.xml"/><Relationship Id="rId256" Type="http://schemas.openxmlformats.org/officeDocument/2006/relationships/revisionLog" Target="revisionLog256.xml"/><Relationship Id="rId277" Type="http://schemas.openxmlformats.org/officeDocument/2006/relationships/revisionLog" Target="revisionLog277.xml"/><Relationship Id="rId298" Type="http://schemas.openxmlformats.org/officeDocument/2006/relationships/revisionLog" Target="revisionLog298.xml"/><Relationship Id="rId400" Type="http://schemas.openxmlformats.org/officeDocument/2006/relationships/revisionLog" Target="revisionLog400.xml"/><Relationship Id="rId421" Type="http://schemas.openxmlformats.org/officeDocument/2006/relationships/revisionLog" Target="revisionLog421.xml"/><Relationship Id="rId442" Type="http://schemas.openxmlformats.org/officeDocument/2006/relationships/revisionLog" Target="revisionLog442.xml"/><Relationship Id="rId463" Type="http://schemas.openxmlformats.org/officeDocument/2006/relationships/revisionLog" Target="revisionLog463.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44" Type="http://schemas.openxmlformats.org/officeDocument/2006/relationships/revisionLog" Target="revisionLog344.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365" Type="http://schemas.openxmlformats.org/officeDocument/2006/relationships/revisionLog" Target="revisionLog365.xml"/><Relationship Id="rId386" Type="http://schemas.openxmlformats.org/officeDocument/2006/relationships/revisionLog" Target="revisionLog386.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411.xml"/><Relationship Id="rId432" Type="http://schemas.openxmlformats.org/officeDocument/2006/relationships/revisionLog" Target="revisionLog432.xml"/><Relationship Id="rId453" Type="http://schemas.openxmlformats.org/officeDocument/2006/relationships/revisionLog" Target="revisionLog453.xml"/><Relationship Id="rId474" Type="http://schemas.openxmlformats.org/officeDocument/2006/relationships/revisionLog" Target="revisionLog474.xml"/><Relationship Id="rId106" Type="http://schemas.openxmlformats.org/officeDocument/2006/relationships/revisionLog" Target="revisionLog106.xml"/><Relationship Id="rId127" Type="http://schemas.openxmlformats.org/officeDocument/2006/relationships/revisionLog" Target="revisionLog127.xml"/><Relationship Id="rId313" Type="http://schemas.openxmlformats.org/officeDocument/2006/relationships/revisionLog" Target="revisionLog313.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334" Type="http://schemas.openxmlformats.org/officeDocument/2006/relationships/revisionLog" Target="revisionLog334.xml"/><Relationship Id="rId355" Type="http://schemas.openxmlformats.org/officeDocument/2006/relationships/revisionLog" Target="revisionLog355.xml"/><Relationship Id="rId376" Type="http://schemas.openxmlformats.org/officeDocument/2006/relationships/revisionLog" Target="revisionLog376.xml"/><Relationship Id="rId397" Type="http://schemas.openxmlformats.org/officeDocument/2006/relationships/revisionLog" Target="revisionLog397.xml"/><Relationship Id="rId4" Type="http://schemas.openxmlformats.org/officeDocument/2006/relationships/revisionLog" Target="revisionLog4.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401" Type="http://schemas.openxmlformats.org/officeDocument/2006/relationships/revisionLog" Target="revisionLog401.xml"/><Relationship Id="rId422" Type="http://schemas.openxmlformats.org/officeDocument/2006/relationships/revisionLog" Target="revisionLog422.xml"/><Relationship Id="rId443" Type="http://schemas.openxmlformats.org/officeDocument/2006/relationships/revisionLog" Target="revisionLog443.xml"/><Relationship Id="rId464" Type="http://schemas.openxmlformats.org/officeDocument/2006/relationships/revisionLog" Target="revisionLog464.xml"/><Relationship Id="rId303" Type="http://schemas.openxmlformats.org/officeDocument/2006/relationships/revisionLog" Target="revisionLog303.xml"/><Relationship Id="rId42" Type="http://schemas.openxmlformats.org/officeDocument/2006/relationships/revisionLog" Target="revisionLog42.xml"/><Relationship Id="rId84" Type="http://schemas.openxmlformats.org/officeDocument/2006/relationships/revisionLog" Target="revisionLog84.xml"/><Relationship Id="rId138" Type="http://schemas.openxmlformats.org/officeDocument/2006/relationships/revisionLog" Target="revisionLog138.xml"/><Relationship Id="rId345" Type="http://schemas.openxmlformats.org/officeDocument/2006/relationships/revisionLog" Target="revisionLog345.xml"/><Relationship Id="rId387" Type="http://schemas.openxmlformats.org/officeDocument/2006/relationships/revisionLog" Target="revisionLog387.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412.xml"/><Relationship Id="rId107" Type="http://schemas.openxmlformats.org/officeDocument/2006/relationships/revisionLog" Target="revisionLog107.xml"/><Relationship Id="rId289" Type="http://schemas.openxmlformats.org/officeDocument/2006/relationships/revisionLog" Target="revisionLog289.xml"/><Relationship Id="rId454" Type="http://schemas.openxmlformats.org/officeDocument/2006/relationships/revisionLog" Target="revisionLog454.xml"/><Relationship Id="rId11" Type="http://schemas.openxmlformats.org/officeDocument/2006/relationships/revisionLog" Target="revisionLog11.xml"/><Relationship Id="rId53" Type="http://schemas.openxmlformats.org/officeDocument/2006/relationships/revisionLog" Target="revisionLog53.xml"/><Relationship Id="rId149" Type="http://schemas.openxmlformats.org/officeDocument/2006/relationships/revisionLog" Target="revisionLog149.xml"/><Relationship Id="rId314" Type="http://schemas.openxmlformats.org/officeDocument/2006/relationships/revisionLog" Target="revisionLog314.xml"/><Relationship Id="rId356" Type="http://schemas.openxmlformats.org/officeDocument/2006/relationships/revisionLog" Target="revisionLog356.xml"/><Relationship Id="rId398" Type="http://schemas.openxmlformats.org/officeDocument/2006/relationships/revisionLog" Target="revisionLog398.xml"/><Relationship Id="rId95" Type="http://schemas.openxmlformats.org/officeDocument/2006/relationships/revisionLog" Target="revisionLog95.xml"/><Relationship Id="rId160" Type="http://schemas.openxmlformats.org/officeDocument/2006/relationships/revisionLog" Target="revisionLog160.xml"/><Relationship Id="rId216" Type="http://schemas.openxmlformats.org/officeDocument/2006/relationships/revisionLog" Target="revisionLog216.xml"/><Relationship Id="rId423" Type="http://schemas.openxmlformats.org/officeDocument/2006/relationships/revisionLog" Target="revisionLog423.xml"/><Relationship Id="rId258" Type="http://schemas.openxmlformats.org/officeDocument/2006/relationships/revisionLog" Target="revisionLog258.xml"/><Relationship Id="rId465" Type="http://schemas.openxmlformats.org/officeDocument/2006/relationships/revisionLog" Target="revisionLog465.xml"/><Relationship Id="rId22" Type="http://schemas.openxmlformats.org/officeDocument/2006/relationships/revisionLog" Target="revisionLog22.xml"/><Relationship Id="rId64" Type="http://schemas.openxmlformats.org/officeDocument/2006/relationships/revisionLog" Target="revisionLog64.xml"/><Relationship Id="rId118" Type="http://schemas.openxmlformats.org/officeDocument/2006/relationships/revisionLog" Target="revisionLog118.xml"/><Relationship Id="rId325" Type="http://schemas.openxmlformats.org/officeDocument/2006/relationships/revisionLog" Target="revisionLog325.xml"/><Relationship Id="rId367" Type="http://schemas.openxmlformats.org/officeDocument/2006/relationships/revisionLog" Target="revisionLog367.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434" Type="http://schemas.openxmlformats.org/officeDocument/2006/relationships/revisionLog" Target="revisionLog434.xml"/><Relationship Id="rId33" Type="http://schemas.openxmlformats.org/officeDocument/2006/relationships/revisionLog" Target="revisionLog33.xml"/><Relationship Id="rId129" Type="http://schemas.openxmlformats.org/officeDocument/2006/relationships/revisionLog" Target="revisionLog129.xml"/><Relationship Id="rId280" Type="http://schemas.openxmlformats.org/officeDocument/2006/relationships/revisionLog" Target="revisionLog280.xml"/><Relationship Id="rId336" Type="http://schemas.openxmlformats.org/officeDocument/2006/relationships/revisionLog" Target="revisionLog336.xml"/><Relationship Id="rId75" Type="http://schemas.openxmlformats.org/officeDocument/2006/relationships/revisionLog" Target="revisionLog75.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403" Type="http://schemas.openxmlformats.org/officeDocument/2006/relationships/revisionLog" Target="revisionLog403.xml"/><Relationship Id="rId6" Type="http://schemas.openxmlformats.org/officeDocument/2006/relationships/revisionLog" Target="revisionLog6.xml"/><Relationship Id="rId238" Type="http://schemas.openxmlformats.org/officeDocument/2006/relationships/revisionLog" Target="revisionLog238.xml"/><Relationship Id="rId445" Type="http://schemas.openxmlformats.org/officeDocument/2006/relationships/revisionLog" Target="revisionLog445.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 Id="rId44" Type="http://schemas.openxmlformats.org/officeDocument/2006/relationships/revisionLog" Target="revisionLog44.xml"/><Relationship Id="rId86" Type="http://schemas.openxmlformats.org/officeDocument/2006/relationships/revisionLog" Target="revisionLog86.xml"/><Relationship Id="rId151" Type="http://schemas.openxmlformats.org/officeDocument/2006/relationships/revisionLog" Target="revisionLog151.xml"/><Relationship Id="rId389" Type="http://schemas.openxmlformats.org/officeDocument/2006/relationships/revisionLog" Target="revisionLog389.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414" Type="http://schemas.openxmlformats.org/officeDocument/2006/relationships/revisionLog" Target="revisionLog414.xml"/><Relationship Id="rId456" Type="http://schemas.openxmlformats.org/officeDocument/2006/relationships/revisionLog" Target="revisionLog456.xml"/><Relationship Id="rId13" Type="http://schemas.openxmlformats.org/officeDocument/2006/relationships/revisionLog" Target="revisionLog13.xml"/><Relationship Id="rId109" Type="http://schemas.openxmlformats.org/officeDocument/2006/relationships/revisionLog" Target="revisionLog109.xml"/><Relationship Id="rId260" Type="http://schemas.openxmlformats.org/officeDocument/2006/relationships/revisionLog" Target="revisionLog260.xml"/><Relationship Id="rId316" Type="http://schemas.openxmlformats.org/officeDocument/2006/relationships/revisionLog" Target="revisionLog316.xml"/><Relationship Id="rId55" Type="http://schemas.openxmlformats.org/officeDocument/2006/relationships/revisionLog" Target="revisionLog55.xml"/><Relationship Id="rId97" Type="http://schemas.openxmlformats.org/officeDocument/2006/relationships/revisionLog" Target="revisionLog97.xml"/><Relationship Id="rId120" Type="http://schemas.openxmlformats.org/officeDocument/2006/relationships/revisionLog" Target="revisionLog120.xml"/><Relationship Id="rId358" Type="http://schemas.openxmlformats.org/officeDocument/2006/relationships/revisionLog" Target="revisionLog358.xml"/><Relationship Id="rId162" Type="http://schemas.openxmlformats.org/officeDocument/2006/relationships/revisionLog" Target="revisionLog162.xml"/><Relationship Id="rId218" Type="http://schemas.openxmlformats.org/officeDocument/2006/relationships/revisionLog" Target="revisionLog218.xml"/><Relationship Id="rId425" Type="http://schemas.openxmlformats.org/officeDocument/2006/relationships/revisionLog" Target="revisionLog425.xml"/><Relationship Id="rId467" Type="http://schemas.openxmlformats.org/officeDocument/2006/relationships/revisionLog" Target="revisionLog467.xml"/><Relationship Id="rId271" Type="http://schemas.openxmlformats.org/officeDocument/2006/relationships/revisionLog" Target="revisionLog271.xml"/><Relationship Id="rId24" Type="http://schemas.openxmlformats.org/officeDocument/2006/relationships/revisionLog" Target="revisionLog24.xml"/><Relationship Id="rId66" Type="http://schemas.openxmlformats.org/officeDocument/2006/relationships/revisionLog" Target="revisionLog66.xml"/><Relationship Id="rId131" Type="http://schemas.openxmlformats.org/officeDocument/2006/relationships/revisionLog" Target="revisionLog131.xml"/><Relationship Id="rId327" Type="http://schemas.openxmlformats.org/officeDocument/2006/relationships/revisionLog" Target="revisionLog327.xml"/><Relationship Id="rId369" Type="http://schemas.openxmlformats.org/officeDocument/2006/relationships/revisionLog" Target="revisionLog369.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436" Type="http://schemas.openxmlformats.org/officeDocument/2006/relationships/revisionLog" Target="revisionLog436.xml"/><Relationship Id="rId240" Type="http://schemas.openxmlformats.org/officeDocument/2006/relationships/revisionLog" Target="revisionLog240.xml"/><Relationship Id="rId35" Type="http://schemas.openxmlformats.org/officeDocument/2006/relationships/revisionLog" Target="revisionLog35.xml"/><Relationship Id="rId77" Type="http://schemas.openxmlformats.org/officeDocument/2006/relationships/revisionLog" Target="revisionLog77.xml"/><Relationship Id="rId100" Type="http://schemas.openxmlformats.org/officeDocument/2006/relationships/revisionLog" Target="revisionLog100.xml"/><Relationship Id="rId282" Type="http://schemas.openxmlformats.org/officeDocument/2006/relationships/revisionLog" Target="revisionLog282.xml"/><Relationship Id="rId338" Type="http://schemas.openxmlformats.org/officeDocument/2006/relationships/revisionLog" Target="revisionLog338.xml"/><Relationship Id="rId8" Type="http://schemas.openxmlformats.org/officeDocument/2006/relationships/revisionLog" Target="revisionLog8.xml"/><Relationship Id="rId142" Type="http://schemas.openxmlformats.org/officeDocument/2006/relationships/revisionLog" Target="revisionLog142.xml"/><Relationship Id="rId184" Type="http://schemas.openxmlformats.org/officeDocument/2006/relationships/revisionLog" Target="revisionLog184.xml"/><Relationship Id="rId391" Type="http://schemas.openxmlformats.org/officeDocument/2006/relationships/revisionLog" Target="revisionLog391.xml"/><Relationship Id="rId405" Type="http://schemas.openxmlformats.org/officeDocument/2006/relationships/revisionLog" Target="revisionLog405.xml"/><Relationship Id="rId447" Type="http://schemas.openxmlformats.org/officeDocument/2006/relationships/revisionLog" Target="revisionLog447.xml"/><Relationship Id="rId251" Type="http://schemas.openxmlformats.org/officeDocument/2006/relationships/revisionLog" Target="revisionLog251.xml"/><Relationship Id="rId46" Type="http://schemas.openxmlformats.org/officeDocument/2006/relationships/revisionLog" Target="revisionLog46.xml"/><Relationship Id="rId293" Type="http://schemas.openxmlformats.org/officeDocument/2006/relationships/revisionLog" Target="revisionLog293.xml"/><Relationship Id="rId307" Type="http://schemas.openxmlformats.org/officeDocument/2006/relationships/revisionLog" Target="revisionLog307.xml"/><Relationship Id="rId349" Type="http://schemas.openxmlformats.org/officeDocument/2006/relationships/revisionLog" Target="revisionLog349.xml"/><Relationship Id="rId88" Type="http://schemas.openxmlformats.org/officeDocument/2006/relationships/revisionLog" Target="revisionLog88.xml"/><Relationship Id="rId111" Type="http://schemas.openxmlformats.org/officeDocument/2006/relationships/revisionLog" Target="revisionLog111.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360" Type="http://schemas.openxmlformats.org/officeDocument/2006/relationships/revisionLog" Target="revisionLog360.xml"/><Relationship Id="rId416" Type="http://schemas.openxmlformats.org/officeDocument/2006/relationships/revisionLog" Target="revisionLog416.xml"/><Relationship Id="rId220" Type="http://schemas.openxmlformats.org/officeDocument/2006/relationships/revisionLog" Target="revisionLog220.xml"/><Relationship Id="rId458" Type="http://schemas.openxmlformats.org/officeDocument/2006/relationships/revisionLog" Target="revisionLog458.xml"/><Relationship Id="rId15" Type="http://schemas.openxmlformats.org/officeDocument/2006/relationships/revisionLog" Target="revisionLog15.xml"/><Relationship Id="rId57" Type="http://schemas.openxmlformats.org/officeDocument/2006/relationships/revisionLog" Target="revisionLog57.xml"/><Relationship Id="rId262" Type="http://schemas.openxmlformats.org/officeDocument/2006/relationships/revisionLog" Target="revisionLog262.xml"/><Relationship Id="rId318" Type="http://schemas.openxmlformats.org/officeDocument/2006/relationships/revisionLog" Target="revisionLog318.xml"/><Relationship Id="rId99" Type="http://schemas.openxmlformats.org/officeDocument/2006/relationships/revisionLog" Target="revisionLog99.xml"/><Relationship Id="rId122" Type="http://schemas.openxmlformats.org/officeDocument/2006/relationships/revisionLog" Target="revisionLog122.xml"/><Relationship Id="rId164" Type="http://schemas.openxmlformats.org/officeDocument/2006/relationships/revisionLog" Target="revisionLog164.xml"/><Relationship Id="rId371" Type="http://schemas.openxmlformats.org/officeDocument/2006/relationships/revisionLog" Target="revisionLog371.xml"/><Relationship Id="rId427" Type="http://schemas.openxmlformats.org/officeDocument/2006/relationships/revisionLog" Target="revisionLog427.xml"/><Relationship Id="rId469" Type="http://schemas.openxmlformats.org/officeDocument/2006/relationships/revisionLog" Target="revisionLog469.xml"/><Relationship Id="rId26" Type="http://schemas.openxmlformats.org/officeDocument/2006/relationships/revisionLog" Target="revisionLog26.xml"/><Relationship Id="rId231" Type="http://schemas.openxmlformats.org/officeDocument/2006/relationships/revisionLog" Target="revisionLog231.xml"/><Relationship Id="rId273" Type="http://schemas.openxmlformats.org/officeDocument/2006/relationships/revisionLog" Target="revisionLog273.xml"/><Relationship Id="rId329" Type="http://schemas.openxmlformats.org/officeDocument/2006/relationships/revisionLog" Target="revisionLog329.xml"/><Relationship Id="rId68" Type="http://schemas.openxmlformats.org/officeDocument/2006/relationships/revisionLog" Target="revisionLog68.xml"/><Relationship Id="rId133" Type="http://schemas.openxmlformats.org/officeDocument/2006/relationships/revisionLog" Target="revisionLog133.xml"/><Relationship Id="rId175" Type="http://schemas.openxmlformats.org/officeDocument/2006/relationships/revisionLog" Target="revisionLog175.xml"/><Relationship Id="rId340" Type="http://schemas.openxmlformats.org/officeDocument/2006/relationships/revisionLog" Target="revisionLog340.xml"/><Relationship Id="rId200" Type="http://schemas.openxmlformats.org/officeDocument/2006/relationships/revisionLog" Target="revisionLog200.xml"/><Relationship Id="rId382" Type="http://schemas.openxmlformats.org/officeDocument/2006/relationships/revisionLog" Target="revisionLog382.xml"/><Relationship Id="rId438" Type="http://schemas.openxmlformats.org/officeDocument/2006/relationships/revisionLog" Target="revisionLog438.xml"/><Relationship Id="rId242" Type="http://schemas.openxmlformats.org/officeDocument/2006/relationships/revisionLog" Target="revisionLog242.xml"/><Relationship Id="rId284" Type="http://schemas.openxmlformats.org/officeDocument/2006/relationships/revisionLog" Target="revisionLog284.xml"/><Relationship Id="rId37" Type="http://schemas.openxmlformats.org/officeDocument/2006/relationships/revisionLog" Target="revisionLog37.xml"/><Relationship Id="rId79" Type="http://schemas.openxmlformats.org/officeDocument/2006/relationships/revisionLog" Target="revisionLog79.xml"/><Relationship Id="rId102" Type="http://schemas.openxmlformats.org/officeDocument/2006/relationships/revisionLog" Target="revisionLog102.xml"/><Relationship Id="rId144" Type="http://schemas.openxmlformats.org/officeDocument/2006/relationships/revisionLog" Target="revisionLog144.xml"/><Relationship Id="rId90" Type="http://schemas.openxmlformats.org/officeDocument/2006/relationships/revisionLog" Target="revisionLog90.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07" Type="http://schemas.openxmlformats.org/officeDocument/2006/relationships/revisionLog" Target="revisionLog407.xml"/><Relationship Id="rId449" Type="http://schemas.openxmlformats.org/officeDocument/2006/relationships/revisionLog" Target="revisionLog449.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460" Type="http://schemas.openxmlformats.org/officeDocument/2006/relationships/revisionLog" Target="revisionLog460.xml"/><Relationship Id="rId48" Type="http://schemas.openxmlformats.org/officeDocument/2006/relationships/revisionLog" Target="revisionLog48.xml"/><Relationship Id="rId113" Type="http://schemas.openxmlformats.org/officeDocument/2006/relationships/revisionLog" Target="revisionLog113.xml"/><Relationship Id="rId320" Type="http://schemas.openxmlformats.org/officeDocument/2006/relationships/revisionLog" Target="revisionLog320.xml"/><Relationship Id="rId155" Type="http://schemas.openxmlformats.org/officeDocument/2006/relationships/revisionLog" Target="revisionLog155.xml"/><Relationship Id="rId197" Type="http://schemas.openxmlformats.org/officeDocument/2006/relationships/revisionLog" Target="revisionLog197.xml"/><Relationship Id="rId362" Type="http://schemas.openxmlformats.org/officeDocument/2006/relationships/revisionLog" Target="revisionLog362.xml"/><Relationship Id="rId418" Type="http://schemas.openxmlformats.org/officeDocument/2006/relationships/revisionLog" Target="revisionLog418.xml"/><Relationship Id="rId222" Type="http://schemas.openxmlformats.org/officeDocument/2006/relationships/revisionLog" Target="revisionLog222.xml"/><Relationship Id="rId264" Type="http://schemas.openxmlformats.org/officeDocument/2006/relationships/revisionLog" Target="revisionLog264.xml"/><Relationship Id="rId471" Type="http://schemas.openxmlformats.org/officeDocument/2006/relationships/revisionLog" Target="revisionLog471.xml"/><Relationship Id="rId17" Type="http://schemas.openxmlformats.org/officeDocument/2006/relationships/revisionLog" Target="revisionLog17.xml"/><Relationship Id="rId59" Type="http://schemas.openxmlformats.org/officeDocument/2006/relationships/revisionLog" Target="revisionLog59.xml"/><Relationship Id="rId124" Type="http://schemas.openxmlformats.org/officeDocument/2006/relationships/revisionLog" Target="revisionLog124.xml"/><Relationship Id="rId70" Type="http://schemas.openxmlformats.org/officeDocument/2006/relationships/revisionLog" Target="revisionLog70.xml"/><Relationship Id="rId166" Type="http://schemas.openxmlformats.org/officeDocument/2006/relationships/revisionLog" Target="revisionLog166.xml"/><Relationship Id="rId331" Type="http://schemas.openxmlformats.org/officeDocument/2006/relationships/revisionLog" Target="revisionLog331.xml"/><Relationship Id="rId373" Type="http://schemas.openxmlformats.org/officeDocument/2006/relationships/revisionLog" Target="revisionLog373.xml"/><Relationship Id="rId429" Type="http://schemas.openxmlformats.org/officeDocument/2006/relationships/revisionLog" Target="revisionLog429.xml"/><Relationship Id="rId1" Type="http://schemas.openxmlformats.org/officeDocument/2006/relationships/revisionLog" Target="revisionLog1.xml"/><Relationship Id="rId233" Type="http://schemas.openxmlformats.org/officeDocument/2006/relationships/revisionLog" Target="revisionLog233.xml"/><Relationship Id="rId440" Type="http://schemas.openxmlformats.org/officeDocument/2006/relationships/revisionLog" Target="revisionLog440.xml"/><Relationship Id="rId28" Type="http://schemas.openxmlformats.org/officeDocument/2006/relationships/revisionLog" Target="revisionLog28.xml"/><Relationship Id="rId275" Type="http://schemas.openxmlformats.org/officeDocument/2006/relationships/revisionLog" Target="revisionLog275.xml"/><Relationship Id="rId300" Type="http://schemas.openxmlformats.org/officeDocument/2006/relationships/revisionLog" Target="revisionLog300.xml"/><Relationship Id="rId81" Type="http://schemas.openxmlformats.org/officeDocument/2006/relationships/revisionLog" Target="revisionLog81.xml"/><Relationship Id="rId135" Type="http://schemas.openxmlformats.org/officeDocument/2006/relationships/revisionLog" Target="revisionLog135.xml"/><Relationship Id="rId177" Type="http://schemas.openxmlformats.org/officeDocument/2006/relationships/revisionLog" Target="revisionLog177.xml"/><Relationship Id="rId342" Type="http://schemas.openxmlformats.org/officeDocument/2006/relationships/revisionLog" Target="revisionLog342.xml"/><Relationship Id="rId384" Type="http://schemas.openxmlformats.org/officeDocument/2006/relationships/revisionLog" Target="revisionLog384.xml"/><Relationship Id="rId202" Type="http://schemas.openxmlformats.org/officeDocument/2006/relationships/revisionLog" Target="revisionLog202.xml"/><Relationship Id="rId244" Type="http://schemas.openxmlformats.org/officeDocument/2006/relationships/revisionLog" Target="revisionLog244.xml"/><Relationship Id="rId39" Type="http://schemas.openxmlformats.org/officeDocument/2006/relationships/revisionLog" Target="revisionLog39.xml"/><Relationship Id="rId286" Type="http://schemas.openxmlformats.org/officeDocument/2006/relationships/revisionLog" Target="revisionLog286.xml"/><Relationship Id="rId451" Type="http://schemas.openxmlformats.org/officeDocument/2006/relationships/revisionLog" Target="revisionLog451.xml"/><Relationship Id="rId50" Type="http://schemas.openxmlformats.org/officeDocument/2006/relationships/revisionLog" Target="revisionLog50.xml"/><Relationship Id="rId104" Type="http://schemas.openxmlformats.org/officeDocument/2006/relationships/revisionLog" Target="revisionLog104.xml"/><Relationship Id="rId146" Type="http://schemas.openxmlformats.org/officeDocument/2006/relationships/revisionLog" Target="revisionLog146.xml"/><Relationship Id="rId188" Type="http://schemas.openxmlformats.org/officeDocument/2006/relationships/revisionLog" Target="revisionLog188.xml"/><Relationship Id="rId311" Type="http://schemas.openxmlformats.org/officeDocument/2006/relationships/revisionLog" Target="revisionLog311.xml"/><Relationship Id="rId353" Type="http://schemas.openxmlformats.org/officeDocument/2006/relationships/revisionLog" Target="revisionLog353.xml"/><Relationship Id="rId395" Type="http://schemas.openxmlformats.org/officeDocument/2006/relationships/revisionLog" Target="revisionLog395.xml"/><Relationship Id="rId409" Type="http://schemas.openxmlformats.org/officeDocument/2006/relationships/revisionLog" Target="revisionLog409.xml"/><Relationship Id="rId92" Type="http://schemas.openxmlformats.org/officeDocument/2006/relationships/revisionLog" Target="revisionLog92.xml"/><Relationship Id="rId213" Type="http://schemas.openxmlformats.org/officeDocument/2006/relationships/revisionLog" Target="revisionLog213.xml"/><Relationship Id="rId420" Type="http://schemas.openxmlformats.org/officeDocument/2006/relationships/revisionLog" Target="revisionLog420.xml"/><Relationship Id="rId255" Type="http://schemas.openxmlformats.org/officeDocument/2006/relationships/revisionLog" Target="revisionLog255.xml"/><Relationship Id="rId297" Type="http://schemas.openxmlformats.org/officeDocument/2006/relationships/revisionLog" Target="revisionLog297.xml"/><Relationship Id="rId462" Type="http://schemas.openxmlformats.org/officeDocument/2006/relationships/revisionLog" Target="revisionLog462.xml"/><Relationship Id="rId115" Type="http://schemas.openxmlformats.org/officeDocument/2006/relationships/revisionLog" Target="revisionLog115.xml"/><Relationship Id="rId157" Type="http://schemas.openxmlformats.org/officeDocument/2006/relationships/revisionLog" Target="revisionLog157.xml"/><Relationship Id="rId322" Type="http://schemas.openxmlformats.org/officeDocument/2006/relationships/revisionLog" Target="revisionLog322.xml"/><Relationship Id="rId364" Type="http://schemas.openxmlformats.org/officeDocument/2006/relationships/revisionLog" Target="revisionLog364.xml"/><Relationship Id="rId61" Type="http://schemas.openxmlformats.org/officeDocument/2006/relationships/revisionLog" Target="revisionLog61.xml"/><Relationship Id="rId199" Type="http://schemas.openxmlformats.org/officeDocument/2006/relationships/revisionLog" Target="revisionLog199.xml"/><Relationship Id="rId19" Type="http://schemas.openxmlformats.org/officeDocument/2006/relationships/revisionLog" Target="revisionLog19.xml"/><Relationship Id="rId224" Type="http://schemas.openxmlformats.org/officeDocument/2006/relationships/revisionLog" Target="revisionLog224.xml"/><Relationship Id="rId266" Type="http://schemas.openxmlformats.org/officeDocument/2006/relationships/revisionLog" Target="revisionLog266.xml"/><Relationship Id="rId431" Type="http://schemas.openxmlformats.org/officeDocument/2006/relationships/revisionLog" Target="revisionLog431.xml"/><Relationship Id="rId473" Type="http://schemas.openxmlformats.org/officeDocument/2006/relationships/revisionLog" Target="revisionLog473.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A55EFD5D-F1FB-480F-8378-9F2EADCF3C4A}" diskRevisions="1" revisionId="7060" version="475">
  <header guid="{E8483A5C-DE78-43F1-8E83-49D8CCE12A3C}" dateTime="2026-08-03T10:08:55" maxSheetId="15" userName="Diego Rocha Figueiredo" r:id="rId1">
    <sheetIdMap count="14">
      <sheetId val="1"/>
      <sheetId val="2"/>
      <sheetId val="3"/>
      <sheetId val="4"/>
      <sheetId val="5"/>
      <sheetId val="6"/>
      <sheetId val="7"/>
      <sheetId val="8"/>
      <sheetId val="9"/>
      <sheetId val="10"/>
      <sheetId val="11"/>
      <sheetId val="12"/>
      <sheetId val="13"/>
      <sheetId val="14"/>
    </sheetIdMap>
  </header>
  <header guid="{5D7D0AA0-24A3-4C8C-8797-0B165DE29724}" dateTime="2026-08-03T10:09:33" maxSheetId="15" userName="Diego Rocha Figueiredo" r:id="rId2" minRId="1">
    <sheetIdMap count="14">
      <sheetId val="1"/>
      <sheetId val="2"/>
      <sheetId val="3"/>
      <sheetId val="4"/>
      <sheetId val="5"/>
      <sheetId val="6"/>
      <sheetId val="7"/>
      <sheetId val="8"/>
      <sheetId val="9"/>
      <sheetId val="10"/>
      <sheetId val="11"/>
      <sheetId val="12"/>
      <sheetId val="13"/>
      <sheetId val="14"/>
    </sheetIdMap>
  </header>
  <header guid="{61BD659B-7F21-43C9-AEA5-029276A7DC3D}" dateTime="2026-08-03T10:09:59" maxSheetId="15" userName="Diego Rocha Figueiredo" r:id="rId3" minRId="6">
    <sheetIdMap count="14">
      <sheetId val="1"/>
      <sheetId val="2"/>
      <sheetId val="3"/>
      <sheetId val="4"/>
      <sheetId val="5"/>
      <sheetId val="6"/>
      <sheetId val="7"/>
      <sheetId val="8"/>
      <sheetId val="9"/>
      <sheetId val="10"/>
      <sheetId val="11"/>
      <sheetId val="12"/>
      <sheetId val="13"/>
      <sheetId val="14"/>
    </sheetIdMap>
  </header>
  <header guid="{447E7E76-E107-474A-851C-038917EC16D7}" dateTime="2026-08-03T10:10:29" maxSheetId="15" userName="Diego Rocha Figueiredo" r:id="rId4">
    <sheetIdMap count="14">
      <sheetId val="1"/>
      <sheetId val="2"/>
      <sheetId val="3"/>
      <sheetId val="4"/>
      <sheetId val="5"/>
      <sheetId val="6"/>
      <sheetId val="7"/>
      <sheetId val="8"/>
      <sheetId val="9"/>
      <sheetId val="10"/>
      <sheetId val="11"/>
      <sheetId val="12"/>
      <sheetId val="13"/>
      <sheetId val="14"/>
    </sheetIdMap>
  </header>
  <header guid="{336833FC-14EA-4DF5-99AE-EE106A2214A0}" dateTime="2026-08-03T10:18:29" maxSheetId="15" userName="Marcelo Pereira dos Santos" r:id="rId5" minRId="15" maxRId="18">
    <sheetIdMap count="14">
      <sheetId val="1"/>
      <sheetId val="2"/>
      <sheetId val="3"/>
      <sheetId val="4"/>
      <sheetId val="5"/>
      <sheetId val="6"/>
      <sheetId val="7"/>
      <sheetId val="8"/>
      <sheetId val="9"/>
      <sheetId val="10"/>
      <sheetId val="11"/>
      <sheetId val="12"/>
      <sheetId val="13"/>
      <sheetId val="14"/>
    </sheetIdMap>
  </header>
  <header guid="{229A3DE1-6532-43E9-BEFC-8AC8CFD0F596}" dateTime="2026-08-03T10:29:40" maxSheetId="15" userName="Marcelo Pereira dos Santos" r:id="rId6" minRId="24" maxRId="27">
    <sheetIdMap count="14">
      <sheetId val="1"/>
      <sheetId val="2"/>
      <sheetId val="3"/>
      <sheetId val="4"/>
      <sheetId val="5"/>
      <sheetId val="6"/>
      <sheetId val="7"/>
      <sheetId val="8"/>
      <sheetId val="9"/>
      <sheetId val="10"/>
      <sheetId val="11"/>
      <sheetId val="12"/>
      <sheetId val="13"/>
      <sheetId val="14"/>
    </sheetIdMap>
  </header>
  <header guid="{9CFF3E23-A339-49C3-9699-DEB15A38BDD9}" dateTime="2026-08-03T10:30:15" maxSheetId="15" userName="Antonio Carlos Guimarães Deiró" r:id="rId7" minRId="33">
    <sheetIdMap count="14">
      <sheetId val="1"/>
      <sheetId val="2"/>
      <sheetId val="3"/>
      <sheetId val="4"/>
      <sheetId val="5"/>
      <sheetId val="6"/>
      <sheetId val="7"/>
      <sheetId val="8"/>
      <sheetId val="9"/>
      <sheetId val="10"/>
      <sheetId val="11"/>
      <sheetId val="12"/>
      <sheetId val="13"/>
      <sheetId val="14"/>
    </sheetIdMap>
  </header>
  <header guid="{69716266-2D83-4F2F-94C1-11ED7FE3987D}" dateTime="2026-08-03T10:30:27" maxSheetId="15" userName="Marcelo Pereira dos Santos" r:id="rId8">
    <sheetIdMap count="14">
      <sheetId val="1"/>
      <sheetId val="2"/>
      <sheetId val="3"/>
      <sheetId val="4"/>
      <sheetId val="5"/>
      <sheetId val="6"/>
      <sheetId val="7"/>
      <sheetId val="8"/>
      <sheetId val="9"/>
      <sheetId val="10"/>
      <sheetId val="11"/>
      <sheetId val="12"/>
      <sheetId val="13"/>
      <sheetId val="14"/>
    </sheetIdMap>
  </header>
  <header guid="{22433A7C-1C5B-4472-B521-124F1A01E980}" dateTime="2026-08-03T11:14:56" maxSheetId="15" userName="Antonio Carlos Guimarães Deiró" r:id="rId9" minRId="44" maxRId="45">
    <sheetIdMap count="14">
      <sheetId val="1"/>
      <sheetId val="2"/>
      <sheetId val="3"/>
      <sheetId val="4"/>
      <sheetId val="5"/>
      <sheetId val="6"/>
      <sheetId val="7"/>
      <sheetId val="8"/>
      <sheetId val="9"/>
      <sheetId val="10"/>
      <sheetId val="11"/>
      <sheetId val="12"/>
      <sheetId val="13"/>
      <sheetId val="14"/>
    </sheetIdMap>
  </header>
  <header guid="{A403C42B-7DF3-4669-B72D-886D83F27CA2}" dateTime="2026-08-03T11:15:00" maxSheetId="15" userName="Antonio Carlos Guimarães Deiró" r:id="rId10">
    <sheetIdMap count="14">
      <sheetId val="1"/>
      <sheetId val="2"/>
      <sheetId val="3"/>
      <sheetId val="4"/>
      <sheetId val="5"/>
      <sheetId val="6"/>
      <sheetId val="7"/>
      <sheetId val="8"/>
      <sheetId val="9"/>
      <sheetId val="10"/>
      <sheetId val="11"/>
      <sheetId val="12"/>
      <sheetId val="13"/>
      <sheetId val="14"/>
    </sheetIdMap>
  </header>
  <header guid="{E0C7CD7A-196D-4217-86D4-1ECBF66C549F}" dateTime="2026-08-03T11:27:08" maxSheetId="15" userName="Antonio Carlos Guimarães Deiró" r:id="rId11" minRId="56" maxRId="59">
    <sheetIdMap count="14">
      <sheetId val="1"/>
      <sheetId val="2"/>
      <sheetId val="3"/>
      <sheetId val="4"/>
      <sheetId val="5"/>
      <sheetId val="6"/>
      <sheetId val="7"/>
      <sheetId val="8"/>
      <sheetId val="9"/>
      <sheetId val="10"/>
      <sheetId val="11"/>
      <sheetId val="12"/>
      <sheetId val="13"/>
      <sheetId val="14"/>
    </sheetIdMap>
  </header>
  <header guid="{2270B527-2821-4D3A-9421-756FCD62FB98}" dateTime="2026-08-03T11:27:35" maxSheetId="15" userName="Antonio Carlos Guimarães Deiró" r:id="rId12">
    <sheetIdMap count="14">
      <sheetId val="1"/>
      <sheetId val="2"/>
      <sheetId val="3"/>
      <sheetId val="4"/>
      <sheetId val="5"/>
      <sheetId val="6"/>
      <sheetId val="7"/>
      <sheetId val="8"/>
      <sheetId val="9"/>
      <sheetId val="10"/>
      <sheetId val="11"/>
      <sheetId val="12"/>
      <sheetId val="13"/>
      <sheetId val="14"/>
    </sheetIdMap>
  </header>
  <header guid="{F2F33F3E-3ADD-4CB2-B5F1-283CBF60975F}" dateTime="2026-08-03T11:27:55" maxSheetId="15" userName="Antonio Carlos Guimarães Deiró" r:id="rId13">
    <sheetIdMap count="14">
      <sheetId val="1"/>
      <sheetId val="2"/>
      <sheetId val="3"/>
      <sheetId val="4"/>
      <sheetId val="5"/>
      <sheetId val="6"/>
      <sheetId val="7"/>
      <sheetId val="8"/>
      <sheetId val="9"/>
      <sheetId val="10"/>
      <sheetId val="11"/>
      <sheetId val="12"/>
      <sheetId val="13"/>
      <sheetId val="14"/>
    </sheetIdMap>
  </header>
  <header guid="{9572C63B-CAF9-41C9-A64F-CEA3C92B269C}" dateTime="2026-08-03T11:28:03" maxSheetId="15" userName="Antonio Carlos Guimarães Deiró" r:id="rId14">
    <sheetIdMap count="14">
      <sheetId val="1"/>
      <sheetId val="2"/>
      <sheetId val="3"/>
      <sheetId val="4"/>
      <sheetId val="5"/>
      <sheetId val="6"/>
      <sheetId val="7"/>
      <sheetId val="8"/>
      <sheetId val="9"/>
      <sheetId val="10"/>
      <sheetId val="11"/>
      <sheetId val="12"/>
      <sheetId val="13"/>
      <sheetId val="14"/>
    </sheetIdMap>
  </header>
  <header guid="{F9F421B0-EDB7-4BD3-93B8-E8FB897C5739}" dateTime="2026-08-03T11:48:59" maxSheetId="15" userName="Marcelo Pereira dos Santos" r:id="rId15" minRId="80" maxRId="85">
    <sheetIdMap count="14">
      <sheetId val="1"/>
      <sheetId val="2"/>
      <sheetId val="3"/>
      <sheetId val="4"/>
      <sheetId val="5"/>
      <sheetId val="6"/>
      <sheetId val="7"/>
      <sheetId val="8"/>
      <sheetId val="9"/>
      <sheetId val="10"/>
      <sheetId val="11"/>
      <sheetId val="12"/>
      <sheetId val="13"/>
      <sheetId val="14"/>
    </sheetIdMap>
  </header>
  <header guid="{7901C2A5-A7C8-401F-956C-E89704B530CA}" dateTime="2026-08-03T14:00:41" maxSheetId="15" userName="Marcelo Pereira dos Santos" r:id="rId16" minRId="91" maxRId="97">
    <sheetIdMap count="14">
      <sheetId val="1"/>
      <sheetId val="2"/>
      <sheetId val="3"/>
      <sheetId val="4"/>
      <sheetId val="5"/>
      <sheetId val="6"/>
      <sheetId val="7"/>
      <sheetId val="8"/>
      <sheetId val="9"/>
      <sheetId val="10"/>
      <sheetId val="11"/>
      <sheetId val="12"/>
      <sheetId val="13"/>
      <sheetId val="14"/>
    </sheetIdMap>
  </header>
  <header guid="{F9FF9764-1539-4CC4-884D-6FB617053456}" dateTime="2026-08-03T14:03:41" maxSheetId="15" userName="Marcelo Pereira dos Santos" r:id="rId17" minRId="103" maxRId="107">
    <sheetIdMap count="14">
      <sheetId val="1"/>
      <sheetId val="2"/>
      <sheetId val="3"/>
      <sheetId val="4"/>
      <sheetId val="5"/>
      <sheetId val="6"/>
      <sheetId val="7"/>
      <sheetId val="8"/>
      <sheetId val="9"/>
      <sheetId val="10"/>
      <sheetId val="11"/>
      <sheetId val="12"/>
      <sheetId val="13"/>
      <sheetId val="14"/>
    </sheetIdMap>
  </header>
  <header guid="{7BDC843C-C662-4787-893F-53E727384891}" dateTime="2026-08-03T14:05:55" maxSheetId="15" userName="Marcelo Pereira dos Santos" r:id="rId18" minRId="113" maxRId="115">
    <sheetIdMap count="14">
      <sheetId val="1"/>
      <sheetId val="2"/>
      <sheetId val="3"/>
      <sheetId val="4"/>
      <sheetId val="5"/>
      <sheetId val="6"/>
      <sheetId val="7"/>
      <sheetId val="8"/>
      <sheetId val="9"/>
      <sheetId val="10"/>
      <sheetId val="11"/>
      <sheetId val="12"/>
      <sheetId val="13"/>
      <sheetId val="14"/>
    </sheetIdMap>
  </header>
  <header guid="{6CACD123-66F8-4459-88F4-0C12F257E29B}" dateTime="2026-08-03T14:10:02" maxSheetId="15" userName="Marcelo Pereira dos Santos" r:id="rId19" minRId="121" maxRId="126">
    <sheetIdMap count="14">
      <sheetId val="1"/>
      <sheetId val="2"/>
      <sheetId val="3"/>
      <sheetId val="4"/>
      <sheetId val="5"/>
      <sheetId val="6"/>
      <sheetId val="7"/>
      <sheetId val="8"/>
      <sheetId val="9"/>
      <sheetId val="10"/>
      <sheetId val="11"/>
      <sheetId val="12"/>
      <sheetId val="13"/>
      <sheetId val="14"/>
    </sheetIdMap>
  </header>
  <header guid="{358783EB-26CB-4A6B-9E13-629F3152E5BA}" dateTime="2026-08-03T14:13:12" maxSheetId="15" userName="Marcelo Pereira dos Santos" r:id="rId20" minRId="132" maxRId="135">
    <sheetIdMap count="14">
      <sheetId val="1"/>
      <sheetId val="2"/>
      <sheetId val="3"/>
      <sheetId val="4"/>
      <sheetId val="5"/>
      <sheetId val="6"/>
      <sheetId val="7"/>
      <sheetId val="8"/>
      <sheetId val="9"/>
      <sheetId val="10"/>
      <sheetId val="11"/>
      <sheetId val="12"/>
      <sheetId val="13"/>
      <sheetId val="14"/>
    </sheetIdMap>
  </header>
  <header guid="{0B794FC3-DEEF-42F4-9E54-95279134AFDD}" dateTime="2026-08-03T14:16:55" maxSheetId="15" userName="Marcelo Pereira dos Santos" r:id="rId21" minRId="141" maxRId="147">
    <sheetIdMap count="14">
      <sheetId val="1"/>
      <sheetId val="2"/>
      <sheetId val="3"/>
      <sheetId val="4"/>
      <sheetId val="5"/>
      <sheetId val="6"/>
      <sheetId val="7"/>
      <sheetId val="8"/>
      <sheetId val="9"/>
      <sheetId val="10"/>
      <sheetId val="11"/>
      <sheetId val="12"/>
      <sheetId val="13"/>
      <sheetId val="14"/>
    </sheetIdMap>
  </header>
  <header guid="{B1827D6C-E9AD-41BC-8076-84BFF77EBD5D}" dateTime="2026-08-03T14:19:36" maxSheetId="15" userName="Marcelo Pereira dos Santos" r:id="rId22" minRId="153" maxRId="154">
    <sheetIdMap count="14">
      <sheetId val="1"/>
      <sheetId val="2"/>
      <sheetId val="3"/>
      <sheetId val="4"/>
      <sheetId val="5"/>
      <sheetId val="6"/>
      <sheetId val="7"/>
      <sheetId val="8"/>
      <sheetId val="9"/>
      <sheetId val="10"/>
      <sheetId val="11"/>
      <sheetId val="12"/>
      <sheetId val="13"/>
      <sheetId val="14"/>
    </sheetIdMap>
  </header>
  <header guid="{3F6CF3AD-865B-4B55-B008-1FDE4383C579}" dateTime="2026-08-03T14:23:15" maxSheetId="15" userName="Marcelo Pereira dos Santos" r:id="rId23" minRId="160" maxRId="167">
    <sheetIdMap count="14">
      <sheetId val="1"/>
      <sheetId val="2"/>
      <sheetId val="3"/>
      <sheetId val="4"/>
      <sheetId val="5"/>
      <sheetId val="6"/>
      <sheetId val="7"/>
      <sheetId val="8"/>
      <sheetId val="9"/>
      <sheetId val="10"/>
      <sheetId val="11"/>
      <sheetId val="12"/>
      <sheetId val="13"/>
      <sheetId val="14"/>
    </sheetIdMap>
  </header>
  <header guid="{2BAE545E-2DE1-4301-BFCA-268A42E9D4E7}" dateTime="2026-08-03T14:30:07" maxSheetId="15" userName="Marcelo Pereira dos Santos" r:id="rId24" minRId="173" maxRId="178">
    <sheetIdMap count="14">
      <sheetId val="1"/>
      <sheetId val="2"/>
      <sheetId val="3"/>
      <sheetId val="4"/>
      <sheetId val="5"/>
      <sheetId val="6"/>
      <sheetId val="7"/>
      <sheetId val="8"/>
      <sheetId val="9"/>
      <sheetId val="10"/>
      <sheetId val="11"/>
      <sheetId val="12"/>
      <sheetId val="13"/>
      <sheetId val="14"/>
    </sheetIdMap>
  </header>
  <header guid="{62F5075F-552D-4303-BE95-F8617A5257FC}" dateTime="2026-08-03T14:38:58" maxSheetId="15" userName="Marcelo Pereira dos Santos" r:id="rId25" minRId="184" maxRId="190">
    <sheetIdMap count="14">
      <sheetId val="1"/>
      <sheetId val="2"/>
      <sheetId val="3"/>
      <sheetId val="4"/>
      <sheetId val="5"/>
      <sheetId val="6"/>
      <sheetId val="7"/>
      <sheetId val="8"/>
      <sheetId val="9"/>
      <sheetId val="10"/>
      <sheetId val="11"/>
      <sheetId val="12"/>
      <sheetId val="13"/>
      <sheetId val="14"/>
    </sheetIdMap>
  </header>
  <header guid="{06FDF40D-C080-46F2-A815-76101E34586E}" dateTime="2026-08-03T14:54:35" maxSheetId="15" userName="Antonio Carlos Guimarães Deiró" r:id="rId26" minRId="196" maxRId="206">
    <sheetIdMap count="14">
      <sheetId val="1"/>
      <sheetId val="2"/>
      <sheetId val="3"/>
      <sheetId val="4"/>
      <sheetId val="5"/>
      <sheetId val="6"/>
      <sheetId val="7"/>
      <sheetId val="8"/>
      <sheetId val="9"/>
      <sheetId val="10"/>
      <sheetId val="11"/>
      <sheetId val="12"/>
      <sheetId val="13"/>
      <sheetId val="14"/>
    </sheetIdMap>
  </header>
  <header guid="{68DA7F42-D3A0-4F77-9B3B-E17B82ABF8EF}" dateTime="2026-08-03T14:55:20" maxSheetId="15" userName="Antonio Carlos Guimarães Deiró" r:id="rId27" minRId="212" maxRId="222">
    <sheetIdMap count="14">
      <sheetId val="1"/>
      <sheetId val="2"/>
      <sheetId val="3"/>
      <sheetId val="4"/>
      <sheetId val="5"/>
      <sheetId val="6"/>
      <sheetId val="7"/>
      <sheetId val="8"/>
      <sheetId val="9"/>
      <sheetId val="10"/>
      <sheetId val="11"/>
      <sheetId val="12"/>
      <sheetId val="13"/>
      <sheetId val="14"/>
    </sheetIdMap>
  </header>
  <header guid="{E6FED60B-681A-4445-A311-89DA835AEFA8}" dateTime="2026-08-03T14:55:40" maxSheetId="15" userName="Antonio Carlos Guimarães Deiró" r:id="rId28">
    <sheetIdMap count="14">
      <sheetId val="1"/>
      <sheetId val="2"/>
      <sheetId val="3"/>
      <sheetId val="4"/>
      <sheetId val="5"/>
      <sheetId val="6"/>
      <sheetId val="7"/>
      <sheetId val="8"/>
      <sheetId val="9"/>
      <sheetId val="10"/>
      <sheetId val="11"/>
      <sheetId val="12"/>
      <sheetId val="13"/>
      <sheetId val="14"/>
    </sheetIdMap>
  </header>
  <header guid="{5D53B78D-D1A9-40E1-B333-DEB3738B6912}" dateTime="2026-08-03T14:57:35" maxSheetId="15" userName="Antonio Carlos Guimarães Deiró" r:id="rId29">
    <sheetIdMap count="14">
      <sheetId val="1"/>
      <sheetId val="2"/>
      <sheetId val="3"/>
      <sheetId val="4"/>
      <sheetId val="5"/>
      <sheetId val="6"/>
      <sheetId val="7"/>
      <sheetId val="8"/>
      <sheetId val="9"/>
      <sheetId val="10"/>
      <sheetId val="11"/>
      <sheetId val="12"/>
      <sheetId val="13"/>
      <sheetId val="14"/>
    </sheetIdMap>
  </header>
  <header guid="{48FF8853-F578-4E09-B545-BD211D31ED82}" dateTime="2026-08-03T14:58:16" maxSheetId="15" userName="Antonio Carlos Guimarães Deiró" r:id="rId30">
    <sheetIdMap count="14">
      <sheetId val="1"/>
      <sheetId val="2"/>
      <sheetId val="3"/>
      <sheetId val="4"/>
      <sheetId val="5"/>
      <sheetId val="6"/>
      <sheetId val="7"/>
      <sheetId val="8"/>
      <sheetId val="9"/>
      <sheetId val="10"/>
      <sheetId val="11"/>
      <sheetId val="12"/>
      <sheetId val="13"/>
      <sheetId val="14"/>
    </sheetIdMap>
  </header>
  <header guid="{AE0C4902-0882-4A8C-A76A-D86A940A8DF3}" dateTime="2026-08-03T15:00:17" maxSheetId="15" userName="Antonio Carlos Guimarães Deiró" r:id="rId31">
    <sheetIdMap count="14">
      <sheetId val="1"/>
      <sheetId val="2"/>
      <sheetId val="3"/>
      <sheetId val="4"/>
      <sheetId val="5"/>
      <sheetId val="6"/>
      <sheetId val="7"/>
      <sheetId val="8"/>
      <sheetId val="9"/>
      <sheetId val="10"/>
      <sheetId val="11"/>
      <sheetId val="12"/>
      <sheetId val="13"/>
      <sheetId val="14"/>
    </sheetIdMap>
  </header>
  <header guid="{1F39F42A-7591-46AE-B778-DE3F38A4BBBE}" dateTime="2026-08-03T15:15:48" maxSheetId="15" userName="Mário Sérgio Santos da Conceição" r:id="rId32" minRId="248" maxRId="249">
    <sheetIdMap count="14">
      <sheetId val="1"/>
      <sheetId val="2"/>
      <sheetId val="3"/>
      <sheetId val="4"/>
      <sheetId val="5"/>
      <sheetId val="6"/>
      <sheetId val="7"/>
      <sheetId val="8"/>
      <sheetId val="9"/>
      <sheetId val="10"/>
      <sheetId val="11"/>
      <sheetId val="12"/>
      <sheetId val="13"/>
      <sheetId val="14"/>
    </sheetIdMap>
  </header>
  <header guid="{4F770BC3-7780-461F-BBC0-21FD6899F202}" dateTime="2026-08-03T16:04:22" maxSheetId="15" userName="Diego Rocha Figueiredo" r:id="rId33">
    <sheetIdMap count="14">
      <sheetId val="1"/>
      <sheetId val="2"/>
      <sheetId val="3"/>
      <sheetId val="4"/>
      <sheetId val="5"/>
      <sheetId val="6"/>
      <sheetId val="7"/>
      <sheetId val="8"/>
      <sheetId val="9"/>
      <sheetId val="10"/>
      <sheetId val="11"/>
      <sheetId val="12"/>
      <sheetId val="13"/>
      <sheetId val="14"/>
    </sheetIdMap>
  </header>
  <header guid="{AB6A6C88-AEF8-4899-B6A3-42D59134AD57}" dateTime="2026-08-04T09:33:15" maxSheetId="15" userName="Taís Silva Dos Santos" r:id="rId34" minRId="255">
    <sheetIdMap count="14">
      <sheetId val="1"/>
      <sheetId val="2"/>
      <sheetId val="3"/>
      <sheetId val="4"/>
      <sheetId val="5"/>
      <sheetId val="6"/>
      <sheetId val="7"/>
      <sheetId val="8"/>
      <sheetId val="9"/>
      <sheetId val="10"/>
      <sheetId val="11"/>
      <sheetId val="12"/>
      <sheetId val="13"/>
      <sheetId val="14"/>
    </sheetIdMap>
  </header>
  <header guid="{21F9B7C5-D47A-4E01-99D9-AAAE0E6B9BB1}" dateTime="2026-08-04T09:51:39" maxSheetId="15" userName="Mário Sérgio Santos da Conceição" r:id="rId35" minRId="261" maxRId="262">
    <sheetIdMap count="14">
      <sheetId val="1"/>
      <sheetId val="2"/>
      <sheetId val="3"/>
      <sheetId val="4"/>
      <sheetId val="5"/>
      <sheetId val="6"/>
      <sheetId val="7"/>
      <sheetId val="8"/>
      <sheetId val="9"/>
      <sheetId val="10"/>
      <sheetId val="11"/>
      <sheetId val="12"/>
      <sheetId val="13"/>
      <sheetId val="14"/>
    </sheetIdMap>
  </header>
  <header guid="{CB50D045-91DA-4481-95DE-F714056AFBC2}" dateTime="2026-08-04T10:04:17" maxSheetId="15" userName="Mário Sérgio Santos da Conceição" r:id="rId36" minRId="263">
    <sheetIdMap count="14">
      <sheetId val="1"/>
      <sheetId val="2"/>
      <sheetId val="3"/>
      <sheetId val="4"/>
      <sheetId val="5"/>
      <sheetId val="6"/>
      <sheetId val="7"/>
      <sheetId val="8"/>
      <sheetId val="9"/>
      <sheetId val="10"/>
      <sheetId val="11"/>
      <sheetId val="12"/>
      <sheetId val="13"/>
      <sheetId val="14"/>
    </sheetIdMap>
  </header>
  <header guid="{2CA5C50D-93D2-4C94-80FC-6226F708542C}" dateTime="2026-08-04T10:24:26" maxSheetId="15" userName="Taís Silva Dos Santos" r:id="rId37" minRId="264" maxRId="272">
    <sheetIdMap count="14">
      <sheetId val="1"/>
      <sheetId val="2"/>
      <sheetId val="3"/>
      <sheetId val="4"/>
      <sheetId val="5"/>
      <sheetId val="6"/>
      <sheetId val="7"/>
      <sheetId val="8"/>
      <sheetId val="9"/>
      <sheetId val="10"/>
      <sheetId val="11"/>
      <sheetId val="12"/>
      <sheetId val="13"/>
      <sheetId val="14"/>
    </sheetIdMap>
  </header>
  <header guid="{1F86F450-F3F8-40E7-AC80-A973A9E34BC8}" dateTime="2026-08-04T10:24:50" maxSheetId="15" userName="Taís Silva Dos Santos" r:id="rId38">
    <sheetIdMap count="14">
      <sheetId val="1"/>
      <sheetId val="2"/>
      <sheetId val="3"/>
      <sheetId val="4"/>
      <sheetId val="5"/>
      <sheetId val="6"/>
      <sheetId val="7"/>
      <sheetId val="8"/>
      <sheetId val="9"/>
      <sheetId val="10"/>
      <sheetId val="11"/>
      <sheetId val="12"/>
      <sheetId val="13"/>
      <sheetId val="14"/>
    </sheetIdMap>
  </header>
  <header guid="{1F9302D1-D6B5-4050-ACCA-E8799F25C40B}" dateTime="2026-08-04T10:26:54" maxSheetId="15" userName="Mário Sérgio Santos da Conceição" r:id="rId39" minRId="283">
    <sheetIdMap count="14">
      <sheetId val="1"/>
      <sheetId val="2"/>
      <sheetId val="3"/>
      <sheetId val="4"/>
      <sheetId val="5"/>
      <sheetId val="6"/>
      <sheetId val="7"/>
      <sheetId val="8"/>
      <sheetId val="9"/>
      <sheetId val="10"/>
      <sheetId val="11"/>
      <sheetId val="12"/>
      <sheetId val="13"/>
      <sheetId val="14"/>
    </sheetIdMap>
  </header>
  <header guid="{18CF4208-30DB-49F3-8687-22A1150CFFB0}" dateTime="2026-08-04T10:30:34" maxSheetId="15" userName="Taís Silva Dos Santos" r:id="rId40">
    <sheetIdMap count="14">
      <sheetId val="1"/>
      <sheetId val="2"/>
      <sheetId val="3"/>
      <sheetId val="4"/>
      <sheetId val="5"/>
      <sheetId val="6"/>
      <sheetId val="7"/>
      <sheetId val="8"/>
      <sheetId val="9"/>
      <sheetId val="10"/>
      <sheetId val="11"/>
      <sheetId val="12"/>
      <sheetId val="13"/>
      <sheetId val="14"/>
    </sheetIdMap>
  </header>
  <header guid="{FDD5C368-A0C0-48BF-82B2-DF8EE7EC5DDC}" dateTime="2026-08-04T10:34:27" maxSheetId="15" userName="Antonio Carlos Guimarães Deiró" r:id="rId41" minRId="289" maxRId="290">
    <sheetIdMap count="14">
      <sheetId val="1"/>
      <sheetId val="2"/>
      <sheetId val="3"/>
      <sheetId val="4"/>
      <sheetId val="5"/>
      <sheetId val="6"/>
      <sheetId val="7"/>
      <sheetId val="8"/>
      <sheetId val="9"/>
      <sheetId val="10"/>
      <sheetId val="11"/>
      <sheetId val="12"/>
      <sheetId val="13"/>
      <sheetId val="14"/>
    </sheetIdMap>
  </header>
  <header guid="{F5CB16B6-C2BD-4667-9C50-9289C873664E}" dateTime="2026-08-04T10:35:25" maxSheetId="15" userName="Antonio Carlos Guimarães Deiró" r:id="rId42" minRId="296" maxRId="299">
    <sheetIdMap count="14">
      <sheetId val="1"/>
      <sheetId val="2"/>
      <sheetId val="3"/>
      <sheetId val="4"/>
      <sheetId val="5"/>
      <sheetId val="6"/>
      <sheetId val="7"/>
      <sheetId val="8"/>
      <sheetId val="9"/>
      <sheetId val="10"/>
      <sheetId val="11"/>
      <sheetId val="12"/>
      <sheetId val="13"/>
      <sheetId val="14"/>
    </sheetIdMap>
  </header>
  <header guid="{33F839E8-B62F-4FFA-A7B4-B98CD0C9EE0F}" dateTime="2026-08-04T10:37:03" maxSheetId="15" userName="Antonio Carlos Guimarães Deiró" r:id="rId43" minRId="304">
    <sheetIdMap count="14">
      <sheetId val="1"/>
      <sheetId val="2"/>
      <sheetId val="3"/>
      <sheetId val="4"/>
      <sheetId val="5"/>
      <sheetId val="6"/>
      <sheetId val="7"/>
      <sheetId val="8"/>
      <sheetId val="9"/>
      <sheetId val="10"/>
      <sheetId val="11"/>
      <sheetId val="12"/>
      <sheetId val="13"/>
      <sheetId val="14"/>
    </sheetIdMap>
  </header>
  <header guid="{BE9C71D1-D5E8-4A0D-B472-5506587DACBA}" dateTime="2026-08-04T10:39:03" maxSheetId="15" userName="Antonio Carlos Guimarães Deiró" r:id="rId44" minRId="309">
    <sheetIdMap count="14">
      <sheetId val="1"/>
      <sheetId val="2"/>
      <sheetId val="3"/>
      <sheetId val="4"/>
      <sheetId val="5"/>
      <sheetId val="6"/>
      <sheetId val="7"/>
      <sheetId val="8"/>
      <sheetId val="9"/>
      <sheetId val="10"/>
      <sheetId val="11"/>
      <sheetId val="12"/>
      <sheetId val="13"/>
      <sheetId val="14"/>
    </sheetIdMap>
  </header>
  <header guid="{5F5467AE-538B-4279-918D-B9836ACAE110}" dateTime="2026-08-04T10:43:43" maxSheetId="15" userName="Antonio Carlos Guimarães Deiró" r:id="rId45" minRId="314" maxRId="319">
    <sheetIdMap count="14">
      <sheetId val="1"/>
      <sheetId val="2"/>
      <sheetId val="3"/>
      <sheetId val="4"/>
      <sheetId val="5"/>
      <sheetId val="6"/>
      <sheetId val="7"/>
      <sheetId val="8"/>
      <sheetId val="9"/>
      <sheetId val="10"/>
      <sheetId val="11"/>
      <sheetId val="12"/>
      <sheetId val="13"/>
      <sheetId val="14"/>
    </sheetIdMap>
  </header>
  <header guid="{53C22A30-4622-4EB9-8C95-665A824660E8}" dateTime="2026-08-04T10:47:49" maxSheetId="15" userName="Antonio Carlos Guimarães Deiró" r:id="rId46" minRId="324">
    <sheetIdMap count="14">
      <sheetId val="1"/>
      <sheetId val="2"/>
      <sheetId val="3"/>
      <sheetId val="4"/>
      <sheetId val="5"/>
      <sheetId val="6"/>
      <sheetId val="7"/>
      <sheetId val="8"/>
      <sheetId val="9"/>
      <sheetId val="10"/>
      <sheetId val="11"/>
      <sheetId val="12"/>
      <sheetId val="13"/>
      <sheetId val="14"/>
    </sheetIdMap>
  </header>
  <header guid="{4B0A9940-A40B-4A87-A9B4-CACAE6F931F4}" dateTime="2026-08-04T10:48:17" maxSheetId="15" userName="Antonio Carlos Guimarães Deiró" r:id="rId47" minRId="329">
    <sheetIdMap count="14">
      <sheetId val="1"/>
      <sheetId val="2"/>
      <sheetId val="3"/>
      <sheetId val="4"/>
      <sheetId val="5"/>
      <sheetId val="6"/>
      <sheetId val="7"/>
      <sheetId val="8"/>
      <sheetId val="9"/>
      <sheetId val="10"/>
      <sheetId val="11"/>
      <sheetId val="12"/>
      <sheetId val="13"/>
      <sheetId val="14"/>
    </sheetIdMap>
  </header>
  <header guid="{E33720FF-FC8D-4AD3-8AF7-82E8CD833F4C}" dateTime="2026-08-04T10:48:34" maxSheetId="15" userName="Juliana Fortunato Ferreira" r:id="rId48">
    <sheetIdMap count="14">
      <sheetId val="1"/>
      <sheetId val="2"/>
      <sheetId val="3"/>
      <sheetId val="4"/>
      <sheetId val="5"/>
      <sheetId val="6"/>
      <sheetId val="7"/>
      <sheetId val="8"/>
      <sheetId val="9"/>
      <sheetId val="10"/>
      <sheetId val="11"/>
      <sheetId val="12"/>
      <sheetId val="13"/>
      <sheetId val="14"/>
    </sheetIdMap>
  </header>
  <header guid="{88627E05-BAED-46EE-A4F3-DAEF86C8473C}" dateTime="2026-08-04T10:49:18" maxSheetId="15" userName="Antonio Carlos Guimarães Deiró" r:id="rId49" minRId="338">
    <sheetIdMap count="14">
      <sheetId val="1"/>
      <sheetId val="2"/>
      <sheetId val="3"/>
      <sheetId val="4"/>
      <sheetId val="5"/>
      <sheetId val="6"/>
      <sheetId val="7"/>
      <sheetId val="8"/>
      <sheetId val="9"/>
      <sheetId val="10"/>
      <sheetId val="11"/>
      <sheetId val="12"/>
      <sheetId val="13"/>
      <sheetId val="14"/>
    </sheetIdMap>
  </header>
  <header guid="{F4C69559-5C0E-443D-8B58-72E62ABCB7D6}" dateTime="2026-08-04T10:50:27" maxSheetId="15" userName="Antonio Carlos Guimarães Deiró" r:id="rId50" minRId="343" maxRId="345">
    <sheetIdMap count="14">
      <sheetId val="1"/>
      <sheetId val="2"/>
      <sheetId val="3"/>
      <sheetId val="4"/>
      <sheetId val="5"/>
      <sheetId val="6"/>
      <sheetId val="7"/>
      <sheetId val="8"/>
      <sheetId val="9"/>
      <sheetId val="10"/>
      <sheetId val="11"/>
      <sheetId val="12"/>
      <sheetId val="13"/>
      <sheetId val="14"/>
    </sheetIdMap>
  </header>
  <header guid="{0A60C0C3-B1C8-490B-AF3D-1EC5CB931DDF}" dateTime="2026-08-04T10:51:28" maxSheetId="15" userName="Antonio Carlos Guimarães Deiró" r:id="rId51" minRId="350">
    <sheetIdMap count="14">
      <sheetId val="1"/>
      <sheetId val="2"/>
      <sheetId val="3"/>
      <sheetId val="4"/>
      <sheetId val="5"/>
      <sheetId val="6"/>
      <sheetId val="7"/>
      <sheetId val="8"/>
      <sheetId val="9"/>
      <sheetId val="10"/>
      <sheetId val="11"/>
      <sheetId val="12"/>
      <sheetId val="13"/>
      <sheetId val="14"/>
    </sheetIdMap>
  </header>
  <header guid="{547346F2-52C1-42F6-8345-B48B8145C2FC}" dateTime="2026-08-04T10:53:34" maxSheetId="15" userName="Antonio Carlos Guimarães Deiró" r:id="rId52" minRId="355" maxRId="359">
    <sheetIdMap count="14">
      <sheetId val="1"/>
      <sheetId val="2"/>
      <sheetId val="3"/>
      <sheetId val="4"/>
      <sheetId val="5"/>
      <sheetId val="6"/>
      <sheetId val="7"/>
      <sheetId val="8"/>
      <sheetId val="9"/>
      <sheetId val="10"/>
      <sheetId val="11"/>
      <sheetId val="12"/>
      <sheetId val="13"/>
      <sheetId val="14"/>
    </sheetIdMap>
  </header>
  <header guid="{58EC0334-D2F6-499D-8DE4-9D3DE6647198}" dateTime="2026-08-04T10:53:57" maxSheetId="15" userName="Antonio Carlos Guimarães Deiró" r:id="rId53">
    <sheetIdMap count="14">
      <sheetId val="1"/>
      <sheetId val="2"/>
      <sheetId val="3"/>
      <sheetId val="4"/>
      <sheetId val="5"/>
      <sheetId val="6"/>
      <sheetId val="7"/>
      <sheetId val="8"/>
      <sheetId val="9"/>
      <sheetId val="10"/>
      <sheetId val="11"/>
      <sheetId val="12"/>
      <sheetId val="13"/>
      <sheetId val="14"/>
    </sheetIdMap>
  </header>
  <header guid="{487FFB5D-043D-4A36-8547-95FDB69148BF}" dateTime="2026-08-04T10:54:28" maxSheetId="15" userName="Antonio Carlos Guimarães Deiró" r:id="rId54">
    <sheetIdMap count="14">
      <sheetId val="1"/>
      <sheetId val="2"/>
      <sheetId val="3"/>
      <sheetId val="4"/>
      <sheetId val="5"/>
      <sheetId val="6"/>
      <sheetId val="7"/>
      <sheetId val="8"/>
      <sheetId val="9"/>
      <sheetId val="10"/>
      <sheetId val="11"/>
      <sheetId val="12"/>
      <sheetId val="13"/>
      <sheetId val="14"/>
    </sheetIdMap>
  </header>
  <header guid="{ED399296-1B29-4100-8CFD-5A69F4205B7E}" dateTime="2026-08-04T10:55:20" maxSheetId="15" userName="Antonio Carlos Guimarães Deiró" r:id="rId55">
    <sheetIdMap count="14">
      <sheetId val="1"/>
      <sheetId val="2"/>
      <sheetId val="3"/>
      <sheetId val="4"/>
      <sheetId val="5"/>
      <sheetId val="6"/>
      <sheetId val="7"/>
      <sheetId val="8"/>
      <sheetId val="9"/>
      <sheetId val="10"/>
      <sheetId val="11"/>
      <sheetId val="12"/>
      <sheetId val="13"/>
      <sheetId val="14"/>
    </sheetIdMap>
  </header>
  <header guid="{689EC976-B6DB-4210-AA57-DF13D75F6702}" dateTime="2026-08-04T10:55:56" maxSheetId="15" userName="Antonio Carlos Guimarães Deiró" r:id="rId56">
    <sheetIdMap count="14">
      <sheetId val="1"/>
      <sheetId val="2"/>
      <sheetId val="3"/>
      <sheetId val="4"/>
      <sheetId val="5"/>
      <sheetId val="6"/>
      <sheetId val="7"/>
      <sheetId val="8"/>
      <sheetId val="9"/>
      <sheetId val="10"/>
      <sheetId val="11"/>
      <sheetId val="12"/>
      <sheetId val="13"/>
      <sheetId val="14"/>
    </sheetIdMap>
  </header>
  <header guid="{4967A4AA-DBCC-48EF-B130-B402EBA4D21A}" dateTime="2026-08-04T10:57:21" maxSheetId="15" userName="Antonio Carlos Guimarães Deiró" r:id="rId57">
    <sheetIdMap count="14">
      <sheetId val="1"/>
      <sheetId val="2"/>
      <sheetId val="3"/>
      <sheetId val="4"/>
      <sheetId val="5"/>
      <sheetId val="6"/>
      <sheetId val="7"/>
      <sheetId val="8"/>
      <sheetId val="9"/>
      <sheetId val="10"/>
      <sheetId val="11"/>
      <sheetId val="12"/>
      <sheetId val="13"/>
      <sheetId val="14"/>
    </sheetIdMap>
  </header>
  <header guid="{68743BFC-FCEE-42A7-BFF2-EC8C1F8B3A79}" dateTime="2026-08-04T11:02:36" maxSheetId="15" userName="Antonio Carlos Guimarães Deiró" r:id="rId58">
    <sheetIdMap count="14">
      <sheetId val="1"/>
      <sheetId val="2"/>
      <sheetId val="3"/>
      <sheetId val="4"/>
      <sheetId val="5"/>
      <sheetId val="6"/>
      <sheetId val="7"/>
      <sheetId val="8"/>
      <sheetId val="9"/>
      <sheetId val="10"/>
      <sheetId val="11"/>
      <sheetId val="12"/>
      <sheetId val="13"/>
      <sheetId val="14"/>
    </sheetIdMap>
  </header>
  <header guid="{DCF496D8-39B7-4B94-BD73-62BF82845130}" dateTime="2026-08-04T11:04:57" maxSheetId="15" userName="Antonio Carlos Guimarães Deiró" r:id="rId59">
    <sheetIdMap count="14">
      <sheetId val="1"/>
      <sheetId val="2"/>
      <sheetId val="3"/>
      <sheetId val="4"/>
      <sheetId val="5"/>
      <sheetId val="6"/>
      <sheetId val="7"/>
      <sheetId val="8"/>
      <sheetId val="9"/>
      <sheetId val="10"/>
      <sheetId val="11"/>
      <sheetId val="12"/>
      <sheetId val="13"/>
      <sheetId val="14"/>
    </sheetIdMap>
  </header>
  <header guid="{37E95329-F63C-4B3C-AAA4-C4D6533CEC1E}" dateTime="2026-08-04T11:06:47" maxSheetId="15" userName="Antonio Carlos Guimarães Deiró" r:id="rId60" minRId="392" maxRId="395">
    <sheetIdMap count="14">
      <sheetId val="1"/>
      <sheetId val="2"/>
      <sheetId val="3"/>
      <sheetId val="4"/>
      <sheetId val="5"/>
      <sheetId val="6"/>
      <sheetId val="7"/>
      <sheetId val="8"/>
      <sheetId val="9"/>
      <sheetId val="10"/>
      <sheetId val="11"/>
      <sheetId val="12"/>
      <sheetId val="13"/>
      <sheetId val="14"/>
    </sheetIdMap>
  </header>
  <header guid="{11ADC1AE-1C44-4C97-A2ED-34BD697FBD5A}" dateTime="2026-08-04T11:07:14" maxSheetId="15" userName="Antonio Carlos Guimarães Deiró" r:id="rId61" minRId="400" maxRId="403">
    <sheetIdMap count="14">
      <sheetId val="1"/>
      <sheetId val="2"/>
      <sheetId val="3"/>
      <sheetId val="4"/>
      <sheetId val="5"/>
      <sheetId val="6"/>
      <sheetId val="7"/>
      <sheetId val="8"/>
      <sheetId val="9"/>
      <sheetId val="10"/>
      <sheetId val="11"/>
      <sheetId val="12"/>
      <sheetId val="13"/>
      <sheetId val="14"/>
    </sheetIdMap>
  </header>
  <header guid="{D0BE4172-FF13-4B23-B878-DD38399395F8}" dateTime="2026-08-04T11:14:53" maxSheetId="15" userName="Mário Sérgio Santos da Conceição" r:id="rId62" minRId="408">
    <sheetIdMap count="14">
      <sheetId val="1"/>
      <sheetId val="2"/>
      <sheetId val="3"/>
      <sheetId val="4"/>
      <sheetId val="5"/>
      <sheetId val="6"/>
      <sheetId val="7"/>
      <sheetId val="8"/>
      <sheetId val="9"/>
      <sheetId val="10"/>
      <sheetId val="11"/>
      <sheetId val="12"/>
      <sheetId val="13"/>
      <sheetId val="14"/>
    </sheetIdMap>
  </header>
  <header guid="{42C5C0D7-37EB-4C66-B10C-22A3C8282431}" dateTime="2026-08-04T11:28:39" maxSheetId="15" userName="Marcelo Pereira dos Santos" r:id="rId63" minRId="409" maxRId="422">
    <sheetIdMap count="14">
      <sheetId val="1"/>
      <sheetId val="2"/>
      <sheetId val="3"/>
      <sheetId val="4"/>
      <sheetId val="5"/>
      <sheetId val="6"/>
      <sheetId val="7"/>
      <sheetId val="8"/>
      <sheetId val="9"/>
      <sheetId val="10"/>
      <sheetId val="11"/>
      <sheetId val="12"/>
      <sheetId val="13"/>
      <sheetId val="14"/>
    </sheetIdMap>
  </header>
  <header guid="{0438AAF5-84E6-4AA0-BA68-429B26260FC2}" dateTime="2026-08-04T11:29:18" maxSheetId="15" userName="Antonio Carlos Guimarães Deiró" r:id="rId64" minRId="423" maxRId="426">
    <sheetIdMap count="14">
      <sheetId val="1"/>
      <sheetId val="2"/>
      <sheetId val="3"/>
      <sheetId val="4"/>
      <sheetId val="5"/>
      <sheetId val="6"/>
      <sheetId val="7"/>
      <sheetId val="8"/>
      <sheetId val="9"/>
      <sheetId val="10"/>
      <sheetId val="11"/>
      <sheetId val="12"/>
      <sheetId val="13"/>
      <sheetId val="14"/>
    </sheetIdMap>
  </header>
  <header guid="{F278C83C-DD23-4D1C-85C7-E2EA23262F09}" dateTime="2026-08-04T11:35:37" maxSheetId="15" userName="Antonio Carlos Guimarães Deiró" r:id="rId65" minRId="431" maxRId="432">
    <sheetIdMap count="14">
      <sheetId val="1"/>
      <sheetId val="2"/>
      <sheetId val="3"/>
      <sheetId val="4"/>
      <sheetId val="5"/>
      <sheetId val="6"/>
      <sheetId val="7"/>
      <sheetId val="8"/>
      <sheetId val="9"/>
      <sheetId val="10"/>
      <sheetId val="11"/>
      <sheetId val="12"/>
      <sheetId val="13"/>
      <sheetId val="14"/>
    </sheetIdMap>
  </header>
  <header guid="{60A9A3A8-0641-43A9-B07E-1601760E24C2}" dateTime="2026-08-04T11:37:22" maxSheetId="15" userName="Antonio Carlos Guimarães Deiró" r:id="rId66" minRId="437" maxRId="438">
    <sheetIdMap count="14">
      <sheetId val="1"/>
      <sheetId val="2"/>
      <sheetId val="3"/>
      <sheetId val="4"/>
      <sheetId val="5"/>
      <sheetId val="6"/>
      <sheetId val="7"/>
      <sheetId val="8"/>
      <sheetId val="9"/>
      <sheetId val="10"/>
      <sheetId val="11"/>
      <sheetId val="12"/>
      <sheetId val="13"/>
      <sheetId val="14"/>
    </sheetIdMap>
  </header>
  <header guid="{D223F4F9-9A87-4FC8-9F5F-89CF5EEE80C1}" dateTime="2026-08-04T11:38:07" maxSheetId="15" userName="Antonio Carlos Guimarães Deiró" r:id="rId67" minRId="443" maxRId="444">
    <sheetIdMap count="14">
      <sheetId val="1"/>
      <sheetId val="2"/>
      <sheetId val="3"/>
      <sheetId val="4"/>
      <sheetId val="5"/>
      <sheetId val="6"/>
      <sheetId val="7"/>
      <sheetId val="8"/>
      <sheetId val="9"/>
      <sheetId val="10"/>
      <sheetId val="11"/>
      <sheetId val="12"/>
      <sheetId val="13"/>
      <sheetId val="14"/>
    </sheetIdMap>
  </header>
  <header guid="{213B9084-9094-4F3E-B850-F7858A486C96}" dateTime="2026-08-04T11:38:48" maxSheetId="15" userName="Marcelo Pereira dos Santos" r:id="rId68" minRId="449">
    <sheetIdMap count="14">
      <sheetId val="1"/>
      <sheetId val="2"/>
      <sheetId val="3"/>
      <sheetId val="4"/>
      <sheetId val="5"/>
      <sheetId val="6"/>
      <sheetId val="7"/>
      <sheetId val="8"/>
      <sheetId val="9"/>
      <sheetId val="10"/>
      <sheetId val="11"/>
      <sheetId val="12"/>
      <sheetId val="13"/>
      <sheetId val="14"/>
    </sheetIdMap>
  </header>
  <header guid="{9B0FFDD1-D0C1-4F28-A509-B53FE1F029F4}" dateTime="2026-08-04T11:39:36" maxSheetId="15" userName="Antonio Carlos Guimarães Deiró" r:id="rId69" minRId="455" maxRId="456">
    <sheetIdMap count="14">
      <sheetId val="1"/>
      <sheetId val="2"/>
      <sheetId val="3"/>
      <sheetId val="4"/>
      <sheetId val="5"/>
      <sheetId val="6"/>
      <sheetId val="7"/>
      <sheetId val="8"/>
      <sheetId val="9"/>
      <sheetId val="10"/>
      <sheetId val="11"/>
      <sheetId val="12"/>
      <sheetId val="13"/>
      <sheetId val="14"/>
    </sheetIdMap>
  </header>
  <header guid="{BB0A3129-0E51-4E0C-BD6D-117A40362611}" dateTime="2026-08-04T11:40:17" maxSheetId="15" userName="Antonio Carlos Guimarães Deiró" r:id="rId70" minRId="461" maxRId="462">
    <sheetIdMap count="14">
      <sheetId val="1"/>
      <sheetId val="2"/>
      <sheetId val="3"/>
      <sheetId val="4"/>
      <sheetId val="5"/>
      <sheetId val="6"/>
      <sheetId val="7"/>
      <sheetId val="8"/>
      <sheetId val="9"/>
      <sheetId val="10"/>
      <sheetId val="11"/>
      <sheetId val="12"/>
      <sheetId val="13"/>
      <sheetId val="14"/>
    </sheetIdMap>
  </header>
  <header guid="{3D4FBDD4-483B-4E7E-8E2D-68EDC25A56DA}" dateTime="2026-08-04T11:40:58" maxSheetId="15" userName="Antonio Carlos Guimarães Deiró" r:id="rId71" minRId="467" maxRId="468">
    <sheetIdMap count="14">
      <sheetId val="1"/>
      <sheetId val="2"/>
      <sheetId val="3"/>
      <sheetId val="4"/>
      <sheetId val="5"/>
      <sheetId val="6"/>
      <sheetId val="7"/>
      <sheetId val="8"/>
      <sheetId val="9"/>
      <sheetId val="10"/>
      <sheetId val="11"/>
      <sheetId val="12"/>
      <sheetId val="13"/>
      <sheetId val="14"/>
    </sheetIdMap>
  </header>
  <header guid="{76FB5419-F17E-46FE-B8C5-3511182E7487}" dateTime="2026-08-04T11:41:42" maxSheetId="15" userName="Antonio Carlos Guimarães Deiró" r:id="rId72" minRId="473" maxRId="474">
    <sheetIdMap count="14">
      <sheetId val="1"/>
      <sheetId val="2"/>
      <sheetId val="3"/>
      <sheetId val="4"/>
      <sheetId val="5"/>
      <sheetId val="6"/>
      <sheetId val="7"/>
      <sheetId val="8"/>
      <sheetId val="9"/>
      <sheetId val="10"/>
      <sheetId val="11"/>
      <sheetId val="12"/>
      <sheetId val="13"/>
      <sheetId val="14"/>
    </sheetIdMap>
  </header>
  <header guid="{21A86647-CF05-4744-B4AF-1AA6357E2A7F}" dateTime="2026-08-04T11:43:28" maxSheetId="15" userName="Antonio Carlos Guimarães Deiró" r:id="rId73" minRId="479" maxRId="480">
    <sheetIdMap count="14">
      <sheetId val="1"/>
      <sheetId val="2"/>
      <sheetId val="3"/>
      <sheetId val="4"/>
      <sheetId val="5"/>
      <sheetId val="6"/>
      <sheetId val="7"/>
      <sheetId val="8"/>
      <sheetId val="9"/>
      <sheetId val="10"/>
      <sheetId val="11"/>
      <sheetId val="12"/>
      <sheetId val="13"/>
      <sheetId val="14"/>
    </sheetIdMap>
  </header>
  <header guid="{753BBA3E-ABBF-40A2-A5FE-A33A548EF867}" dateTime="2026-08-04T11:44:59" maxSheetId="15" userName="Antonio Carlos Guimarães Deiró" r:id="rId74" minRId="485" maxRId="488">
    <sheetIdMap count="14">
      <sheetId val="1"/>
      <sheetId val="2"/>
      <sheetId val="3"/>
      <sheetId val="4"/>
      <sheetId val="5"/>
      <sheetId val="6"/>
      <sheetId val="7"/>
      <sheetId val="8"/>
      <sheetId val="9"/>
      <sheetId val="10"/>
      <sheetId val="11"/>
      <sheetId val="12"/>
      <sheetId val="13"/>
      <sheetId val="14"/>
    </sheetIdMap>
  </header>
  <header guid="{7E0A6F19-6614-4BFC-B2A9-BFF789236D8C}" dateTime="2026-08-04T11:45:48" maxSheetId="15" userName="Antonio Carlos Guimarães Deiró" r:id="rId75" minRId="493" maxRId="494">
    <sheetIdMap count="14">
      <sheetId val="1"/>
      <sheetId val="2"/>
      <sheetId val="3"/>
      <sheetId val="4"/>
      <sheetId val="5"/>
      <sheetId val="6"/>
      <sheetId val="7"/>
      <sheetId val="8"/>
      <sheetId val="9"/>
      <sheetId val="10"/>
      <sheetId val="11"/>
      <sheetId val="12"/>
      <sheetId val="13"/>
      <sheetId val="14"/>
    </sheetIdMap>
  </header>
  <header guid="{CC9385F4-E3C0-4012-878C-E2D618044AD0}" dateTime="2026-08-04T11:47:35" maxSheetId="15" userName="Antonio Carlos Guimarães Deiró" r:id="rId76" minRId="499">
    <sheetIdMap count="14">
      <sheetId val="1"/>
      <sheetId val="2"/>
      <sheetId val="3"/>
      <sheetId val="4"/>
      <sheetId val="5"/>
      <sheetId val="6"/>
      <sheetId val="7"/>
      <sheetId val="8"/>
      <sheetId val="9"/>
      <sheetId val="10"/>
      <sheetId val="11"/>
      <sheetId val="12"/>
      <sheetId val="13"/>
      <sheetId val="14"/>
    </sheetIdMap>
  </header>
  <header guid="{AEF0A903-B9C3-4229-A5C4-82B2FF2C1E3F}" dateTime="2026-08-04T11:48:07" maxSheetId="15" userName="Antonio Carlos Guimarães Deiró" r:id="rId77" minRId="505">
    <sheetIdMap count="14">
      <sheetId val="1"/>
      <sheetId val="2"/>
      <sheetId val="3"/>
      <sheetId val="4"/>
      <sheetId val="5"/>
      <sheetId val="6"/>
      <sheetId val="7"/>
      <sheetId val="8"/>
      <sheetId val="9"/>
      <sheetId val="10"/>
      <sheetId val="11"/>
      <sheetId val="12"/>
      <sheetId val="13"/>
      <sheetId val="14"/>
    </sheetIdMap>
  </header>
  <header guid="{397B6141-C14E-4B4C-8DF1-6A2CADE88CC1}" dateTime="2026-08-04T11:48:32" maxSheetId="15" userName="Antonio Carlos Guimarães Deiró" r:id="rId78" minRId="506">
    <sheetIdMap count="14">
      <sheetId val="1"/>
      <sheetId val="2"/>
      <sheetId val="3"/>
      <sheetId val="4"/>
      <sheetId val="5"/>
      <sheetId val="6"/>
      <sheetId val="7"/>
      <sheetId val="8"/>
      <sheetId val="9"/>
      <sheetId val="10"/>
      <sheetId val="11"/>
      <sheetId val="12"/>
      <sheetId val="13"/>
      <sheetId val="14"/>
    </sheetIdMap>
  </header>
  <header guid="{7DF68E6F-724B-40A5-98C7-F2EFCAD29FFD}" dateTime="2026-08-04T11:48:58" maxSheetId="15" userName="Antonio Carlos Guimarães Deiró" r:id="rId79" minRId="507">
    <sheetIdMap count="14">
      <sheetId val="1"/>
      <sheetId val="2"/>
      <sheetId val="3"/>
      <sheetId val="4"/>
      <sheetId val="5"/>
      <sheetId val="6"/>
      <sheetId val="7"/>
      <sheetId val="8"/>
      <sheetId val="9"/>
      <sheetId val="10"/>
      <sheetId val="11"/>
      <sheetId val="12"/>
      <sheetId val="13"/>
      <sheetId val="14"/>
    </sheetIdMap>
  </header>
  <header guid="{6CE527FB-6567-4719-9E0F-789824E60D3C}" dateTime="2026-08-04T11:49:39" maxSheetId="15" userName="Antonio Carlos Guimarães Deiró" r:id="rId80" minRId="508">
    <sheetIdMap count="14">
      <sheetId val="1"/>
      <sheetId val="2"/>
      <sheetId val="3"/>
      <sheetId val="4"/>
      <sheetId val="5"/>
      <sheetId val="6"/>
      <sheetId val="7"/>
      <sheetId val="8"/>
      <sheetId val="9"/>
      <sheetId val="10"/>
      <sheetId val="11"/>
      <sheetId val="12"/>
      <sheetId val="13"/>
      <sheetId val="14"/>
    </sheetIdMap>
  </header>
  <header guid="{C3FB68E8-6751-4D7C-A004-0EEAC0DEF800}" dateTime="2026-08-04T11:50:04" maxSheetId="15" userName="Antonio Carlos Guimarães Deiró" r:id="rId81" minRId="509">
    <sheetIdMap count="14">
      <sheetId val="1"/>
      <sheetId val="2"/>
      <sheetId val="3"/>
      <sheetId val="4"/>
      <sheetId val="5"/>
      <sheetId val="6"/>
      <sheetId val="7"/>
      <sheetId val="8"/>
      <sheetId val="9"/>
      <sheetId val="10"/>
      <sheetId val="11"/>
      <sheetId val="12"/>
      <sheetId val="13"/>
      <sheetId val="14"/>
    </sheetIdMap>
  </header>
  <header guid="{769EE7B4-4196-49B5-A38F-A1A97CFCC064}" dateTime="2026-08-04T11:50:30" maxSheetId="15" userName="Antonio Carlos Guimarães Deiró" r:id="rId82" minRId="510">
    <sheetIdMap count="14">
      <sheetId val="1"/>
      <sheetId val="2"/>
      <sheetId val="3"/>
      <sheetId val="4"/>
      <sheetId val="5"/>
      <sheetId val="6"/>
      <sheetId val="7"/>
      <sheetId val="8"/>
      <sheetId val="9"/>
      <sheetId val="10"/>
      <sheetId val="11"/>
      <sheetId val="12"/>
      <sheetId val="13"/>
      <sheetId val="14"/>
    </sheetIdMap>
  </header>
  <header guid="{4C5DB9F2-AD5A-461D-AFD0-E2CCD8C9826A}" dateTime="2026-08-04T11:52:56" maxSheetId="15" userName="Antonio Carlos Guimarães Deiró" r:id="rId83">
    <sheetIdMap count="14">
      <sheetId val="1"/>
      <sheetId val="2"/>
      <sheetId val="3"/>
      <sheetId val="4"/>
      <sheetId val="5"/>
      <sheetId val="6"/>
      <sheetId val="7"/>
      <sheetId val="8"/>
      <sheetId val="9"/>
      <sheetId val="10"/>
      <sheetId val="11"/>
      <sheetId val="12"/>
      <sheetId val="13"/>
      <sheetId val="14"/>
    </sheetIdMap>
  </header>
  <header guid="{AEEF6519-4BFC-4773-B155-6D97773AFA74}" dateTime="2026-08-04T11:55:19" maxSheetId="15" userName="Antonio Carlos Guimarães Deiró" r:id="rId84" minRId="516">
    <sheetIdMap count="14">
      <sheetId val="1"/>
      <sheetId val="2"/>
      <sheetId val="3"/>
      <sheetId val="4"/>
      <sheetId val="5"/>
      <sheetId val="6"/>
      <sheetId val="7"/>
      <sheetId val="8"/>
      <sheetId val="9"/>
      <sheetId val="10"/>
      <sheetId val="11"/>
      <sheetId val="12"/>
      <sheetId val="13"/>
      <sheetId val="14"/>
    </sheetIdMap>
  </header>
  <header guid="{C8AA1140-2A4A-40A5-A9B4-6506E411C99D}" dateTime="2026-08-04T11:55:54" maxSheetId="15" userName="Antonio Carlos Guimarães Deiró" r:id="rId85">
    <sheetIdMap count="14">
      <sheetId val="1"/>
      <sheetId val="2"/>
      <sheetId val="3"/>
      <sheetId val="4"/>
      <sheetId val="5"/>
      <sheetId val="6"/>
      <sheetId val="7"/>
      <sheetId val="8"/>
      <sheetId val="9"/>
      <sheetId val="10"/>
      <sheetId val="11"/>
      <sheetId val="12"/>
      <sheetId val="13"/>
      <sheetId val="14"/>
    </sheetIdMap>
  </header>
  <header guid="{D56475D4-92E8-4E92-AF81-869719E0F7FE}" dateTime="2026-08-04T13:56:11" maxSheetId="15" userName="Marcelo Pereira dos Santos" r:id="rId86" minRId="527" maxRId="528">
    <sheetIdMap count="14">
      <sheetId val="1"/>
      <sheetId val="2"/>
      <sheetId val="3"/>
      <sheetId val="4"/>
      <sheetId val="5"/>
      <sheetId val="6"/>
      <sheetId val="7"/>
      <sheetId val="8"/>
      <sheetId val="9"/>
      <sheetId val="10"/>
      <sheetId val="11"/>
      <sheetId val="12"/>
      <sheetId val="13"/>
      <sheetId val="14"/>
    </sheetIdMap>
  </header>
  <header guid="{9294DB16-5875-439D-A31B-AD75F468E052}" dateTime="2026-08-04T14:06:13" maxSheetId="15" userName="Marcelo Pereira dos Santos" r:id="rId87" minRId="534" maxRId="538">
    <sheetIdMap count="14">
      <sheetId val="1"/>
      <sheetId val="2"/>
      <sheetId val="3"/>
      <sheetId val="4"/>
      <sheetId val="5"/>
      <sheetId val="6"/>
      <sheetId val="7"/>
      <sheetId val="8"/>
      <sheetId val="9"/>
      <sheetId val="10"/>
      <sheetId val="11"/>
      <sheetId val="12"/>
      <sheetId val="13"/>
      <sheetId val="14"/>
    </sheetIdMap>
  </header>
  <header guid="{74234044-F648-4C1F-9F4A-1E09665A9478}" dateTime="2026-08-04T14:14:01" maxSheetId="15" userName="Marcelo Pereira dos Santos" r:id="rId88" minRId="539">
    <sheetIdMap count="14">
      <sheetId val="1"/>
      <sheetId val="2"/>
      <sheetId val="3"/>
      <sheetId val="4"/>
      <sheetId val="5"/>
      <sheetId val="6"/>
      <sheetId val="7"/>
      <sheetId val="8"/>
      <sheetId val="9"/>
      <sheetId val="10"/>
      <sheetId val="11"/>
      <sheetId val="12"/>
      <sheetId val="13"/>
      <sheetId val="14"/>
    </sheetIdMap>
  </header>
  <header guid="{48EDD322-D89D-44A6-B9AF-EA4BB2A03415}" dateTime="2026-08-04T14:16:32" maxSheetId="15" userName="Marcelo Pereira dos Santos" r:id="rId89" minRId="540">
    <sheetIdMap count="14">
      <sheetId val="1"/>
      <sheetId val="2"/>
      <sheetId val="3"/>
      <sheetId val="4"/>
      <sheetId val="5"/>
      <sheetId val="6"/>
      <sheetId val="7"/>
      <sheetId val="8"/>
      <sheetId val="9"/>
      <sheetId val="10"/>
      <sheetId val="11"/>
      <sheetId val="12"/>
      <sheetId val="13"/>
      <sheetId val="14"/>
    </sheetIdMap>
  </header>
  <header guid="{9C81F3CA-FCA8-4BEB-8BF9-78705591E737}" dateTime="2026-08-04T14:31:13" maxSheetId="15" userName="Marcelo Pereira dos Santos" r:id="rId90" minRId="541" maxRId="546">
    <sheetIdMap count="14">
      <sheetId val="1"/>
      <sheetId val="2"/>
      <sheetId val="3"/>
      <sheetId val="4"/>
      <sheetId val="5"/>
      <sheetId val="6"/>
      <sheetId val="7"/>
      <sheetId val="8"/>
      <sheetId val="9"/>
      <sheetId val="10"/>
      <sheetId val="11"/>
      <sheetId val="12"/>
      <sheetId val="13"/>
      <sheetId val="14"/>
    </sheetIdMap>
  </header>
  <header guid="{67DA4223-95B3-4519-A70C-8C8E754A84CD}" dateTime="2026-08-04T14:44:02" maxSheetId="15" userName="Marcelo Pereira dos Santos" r:id="rId91" minRId="552" maxRId="554">
    <sheetIdMap count="14">
      <sheetId val="1"/>
      <sheetId val="2"/>
      <sheetId val="3"/>
      <sheetId val="4"/>
      <sheetId val="5"/>
      <sheetId val="6"/>
      <sheetId val="7"/>
      <sheetId val="8"/>
      <sheetId val="9"/>
      <sheetId val="10"/>
      <sheetId val="11"/>
      <sheetId val="12"/>
      <sheetId val="13"/>
      <sheetId val="14"/>
    </sheetIdMap>
  </header>
  <header guid="{9F9ED57C-140F-4260-BAD0-E37B7A8BA9ED}" dateTime="2026-08-04T14:45:17" maxSheetId="15" userName="Marcelo Pereira dos Santos" r:id="rId92">
    <sheetIdMap count="14">
      <sheetId val="1"/>
      <sheetId val="2"/>
      <sheetId val="3"/>
      <sheetId val="4"/>
      <sheetId val="5"/>
      <sheetId val="6"/>
      <sheetId val="7"/>
      <sheetId val="8"/>
      <sheetId val="9"/>
      <sheetId val="10"/>
      <sheetId val="11"/>
      <sheetId val="12"/>
      <sheetId val="13"/>
      <sheetId val="14"/>
    </sheetIdMap>
  </header>
  <header guid="{B60FF5CB-CD39-4023-B990-90A7F87C33BC}" dateTime="2026-08-04T15:16:50" maxSheetId="15" userName="Marcelo Pereira dos Santos" r:id="rId93" minRId="565" maxRId="574">
    <sheetIdMap count="14">
      <sheetId val="1"/>
      <sheetId val="2"/>
      <sheetId val="3"/>
      <sheetId val="4"/>
      <sheetId val="5"/>
      <sheetId val="6"/>
      <sheetId val="7"/>
      <sheetId val="8"/>
      <sheetId val="9"/>
      <sheetId val="10"/>
      <sheetId val="11"/>
      <sheetId val="12"/>
      <sheetId val="13"/>
      <sheetId val="14"/>
    </sheetIdMap>
  </header>
  <header guid="{3C3B0DE9-781D-44B6-B579-27FB8C609EAA}" dateTime="2026-08-04T15:17:32" maxSheetId="15" userName="Marcelo Pereira dos Santos" r:id="rId94">
    <sheetIdMap count="14">
      <sheetId val="1"/>
      <sheetId val="2"/>
      <sheetId val="3"/>
      <sheetId val="4"/>
      <sheetId val="5"/>
      <sheetId val="6"/>
      <sheetId val="7"/>
      <sheetId val="8"/>
      <sheetId val="9"/>
      <sheetId val="10"/>
      <sheetId val="11"/>
      <sheetId val="12"/>
      <sheetId val="13"/>
      <sheetId val="14"/>
    </sheetIdMap>
  </header>
  <header guid="{D4249A51-AE7D-45E7-9F70-7EE4859F7481}" dateTime="2026-08-04T16:27:41" maxSheetId="15" userName="Antonio Carlos Guimarães Deiró" r:id="rId95" minRId="585">
    <sheetIdMap count="14">
      <sheetId val="1"/>
      <sheetId val="2"/>
      <sheetId val="3"/>
      <sheetId val="4"/>
      <sheetId val="5"/>
      <sheetId val="6"/>
      <sheetId val="7"/>
      <sheetId val="8"/>
      <sheetId val="9"/>
      <sheetId val="10"/>
      <sheetId val="11"/>
      <sheetId val="12"/>
      <sheetId val="13"/>
      <sheetId val="14"/>
    </sheetIdMap>
  </header>
  <header guid="{F1F86729-3D14-4605-B14F-0D39AC57DE86}" dateTime="2026-08-04T16:45:26" maxSheetId="15" userName="Mário Sérgio Santos da Conceição" r:id="rId96" minRId="590" maxRId="609">
    <sheetIdMap count="14">
      <sheetId val="1"/>
      <sheetId val="2"/>
      <sheetId val="3"/>
      <sheetId val="4"/>
      <sheetId val="5"/>
      <sheetId val="6"/>
      <sheetId val="7"/>
      <sheetId val="8"/>
      <sheetId val="9"/>
      <sheetId val="10"/>
      <sheetId val="11"/>
      <sheetId val="12"/>
      <sheetId val="13"/>
      <sheetId val="14"/>
    </sheetIdMap>
  </header>
  <header guid="{5E9D77B5-DC93-4100-9FE2-A61A6CACB779}" dateTime="2026-08-05T09:12:26" maxSheetId="15" userName="Antonio Carlos Guimarães Deiró" r:id="rId97" minRId="615">
    <sheetIdMap count="14">
      <sheetId val="1"/>
      <sheetId val="2"/>
      <sheetId val="3"/>
      <sheetId val="4"/>
      <sheetId val="5"/>
      <sheetId val="6"/>
      <sheetId val="7"/>
      <sheetId val="8"/>
      <sheetId val="9"/>
      <sheetId val="10"/>
      <sheetId val="11"/>
      <sheetId val="12"/>
      <sheetId val="13"/>
      <sheetId val="14"/>
    </sheetIdMap>
  </header>
  <header guid="{19F4B42C-D130-47AB-9E7A-A988A63400B6}" dateTime="2026-08-05T09:13:54" maxSheetId="15" userName="Antonio Carlos Guimarães Deiró" r:id="rId98" minRId="620" maxRId="626">
    <sheetIdMap count="14">
      <sheetId val="1"/>
      <sheetId val="2"/>
      <sheetId val="3"/>
      <sheetId val="4"/>
      <sheetId val="5"/>
      <sheetId val="6"/>
      <sheetId val="7"/>
      <sheetId val="8"/>
      <sheetId val="9"/>
      <sheetId val="10"/>
      <sheetId val="11"/>
      <sheetId val="12"/>
      <sheetId val="13"/>
      <sheetId val="14"/>
    </sheetIdMap>
  </header>
  <header guid="{F5D3866B-7434-42D5-8DF7-5B74E25E91DA}" dateTime="2026-08-05T09:14:26" maxSheetId="15" userName="Antonio Carlos Guimarães Deiró" r:id="rId99" minRId="631">
    <sheetIdMap count="14">
      <sheetId val="1"/>
      <sheetId val="2"/>
      <sheetId val="3"/>
      <sheetId val="4"/>
      <sheetId val="5"/>
      <sheetId val="6"/>
      <sheetId val="7"/>
      <sheetId val="8"/>
      <sheetId val="9"/>
      <sheetId val="10"/>
      <sheetId val="11"/>
      <sheetId val="12"/>
      <sheetId val="13"/>
      <sheetId val="14"/>
    </sheetIdMap>
  </header>
  <header guid="{DAE2BE57-683A-4954-860C-04B835B3BF9B}" dateTime="2026-08-05T09:14:40" maxSheetId="15" userName="Antonio Carlos Guimarães Deiró" r:id="rId100" minRId="636">
    <sheetIdMap count="14">
      <sheetId val="1"/>
      <sheetId val="2"/>
      <sheetId val="3"/>
      <sheetId val="4"/>
      <sheetId val="5"/>
      <sheetId val="6"/>
      <sheetId val="7"/>
      <sheetId val="8"/>
      <sheetId val="9"/>
      <sheetId val="10"/>
      <sheetId val="11"/>
      <sheetId val="12"/>
      <sheetId val="13"/>
      <sheetId val="14"/>
    </sheetIdMap>
  </header>
  <header guid="{DDE9282B-98CC-4345-8AB6-061BD7B4CD97}" dateTime="2026-08-05T09:15:03" maxSheetId="15" userName="Antonio Carlos Guimarães Deiró" r:id="rId101" minRId="641" maxRId="642">
    <sheetIdMap count="14">
      <sheetId val="1"/>
      <sheetId val="2"/>
      <sheetId val="3"/>
      <sheetId val="4"/>
      <sheetId val="5"/>
      <sheetId val="6"/>
      <sheetId val="7"/>
      <sheetId val="8"/>
      <sheetId val="9"/>
      <sheetId val="10"/>
      <sheetId val="11"/>
      <sheetId val="12"/>
      <sheetId val="13"/>
      <sheetId val="14"/>
    </sheetIdMap>
  </header>
  <header guid="{5329D0BF-2AED-48E3-A89D-2C234B5E8DE7}" dateTime="2026-08-05T09:15:11" maxSheetId="15" userName="Antonio Carlos Guimarães Deiró" r:id="rId102">
    <sheetIdMap count="14">
      <sheetId val="1"/>
      <sheetId val="2"/>
      <sheetId val="3"/>
      <sheetId val="4"/>
      <sheetId val="5"/>
      <sheetId val="6"/>
      <sheetId val="7"/>
      <sheetId val="8"/>
      <sheetId val="9"/>
      <sheetId val="10"/>
      <sheetId val="11"/>
      <sheetId val="12"/>
      <sheetId val="13"/>
      <sheetId val="14"/>
    </sheetIdMap>
  </header>
  <header guid="{7644B0DB-7940-4C86-8F85-BFE25B73F744}" dateTime="2026-08-05T09:15:23" maxSheetId="15" userName="Antonio Carlos Guimarães Deiró" r:id="rId103">
    <sheetIdMap count="14">
      <sheetId val="1"/>
      <sheetId val="2"/>
      <sheetId val="3"/>
      <sheetId val="4"/>
      <sheetId val="5"/>
      <sheetId val="6"/>
      <sheetId val="7"/>
      <sheetId val="8"/>
      <sheetId val="9"/>
      <sheetId val="10"/>
      <sheetId val="11"/>
      <sheetId val="12"/>
      <sheetId val="13"/>
      <sheetId val="14"/>
    </sheetIdMap>
  </header>
  <header guid="{7350ECF6-5DFB-47E9-AFD3-0A96DD75CCD3}" dateTime="2026-08-05T09:18:44" maxSheetId="15" userName="Antonio Carlos Guimarães Deiró" r:id="rId104" minRId="655">
    <sheetIdMap count="14">
      <sheetId val="1"/>
      <sheetId val="2"/>
      <sheetId val="3"/>
      <sheetId val="4"/>
      <sheetId val="5"/>
      <sheetId val="6"/>
      <sheetId val="7"/>
      <sheetId val="8"/>
      <sheetId val="9"/>
      <sheetId val="10"/>
      <sheetId val="11"/>
      <sheetId val="12"/>
      <sheetId val="13"/>
      <sheetId val="14"/>
    </sheetIdMap>
  </header>
  <header guid="{A10CD58F-35B3-4555-BF0E-52588FEC7B7C}" dateTime="2026-08-05T09:19:01" maxSheetId="15" userName="Antonio Carlos Guimarães Deiró" r:id="rId105" minRId="656">
    <sheetIdMap count="14">
      <sheetId val="1"/>
      <sheetId val="2"/>
      <sheetId val="3"/>
      <sheetId val="4"/>
      <sheetId val="5"/>
      <sheetId val="6"/>
      <sheetId val="7"/>
      <sheetId val="8"/>
      <sheetId val="9"/>
      <sheetId val="10"/>
      <sheetId val="11"/>
      <sheetId val="12"/>
      <sheetId val="13"/>
      <sheetId val="14"/>
    </sheetIdMap>
  </header>
  <header guid="{BABAFA0B-BAAC-4A70-982A-92ED1A751D78}" dateTime="2026-08-05T09:19:25" maxSheetId="15" userName="Antonio Carlos Guimarães Deiró" r:id="rId106">
    <sheetIdMap count="14">
      <sheetId val="1"/>
      <sheetId val="2"/>
      <sheetId val="3"/>
      <sheetId val="4"/>
      <sheetId val="5"/>
      <sheetId val="6"/>
      <sheetId val="7"/>
      <sheetId val="8"/>
      <sheetId val="9"/>
      <sheetId val="10"/>
      <sheetId val="11"/>
      <sheetId val="12"/>
      <sheetId val="13"/>
      <sheetId val="14"/>
    </sheetIdMap>
  </header>
  <header guid="{574ED8C0-9E4B-4E69-B9A3-89E63841974D}" dateTime="2026-08-05T09:20:09" maxSheetId="15" userName="Antonio Carlos Guimarães Deiró" r:id="rId107">
    <sheetIdMap count="14">
      <sheetId val="1"/>
      <sheetId val="2"/>
      <sheetId val="3"/>
      <sheetId val="4"/>
      <sheetId val="5"/>
      <sheetId val="6"/>
      <sheetId val="7"/>
      <sheetId val="8"/>
      <sheetId val="9"/>
      <sheetId val="10"/>
      <sheetId val="11"/>
      <sheetId val="12"/>
      <sheetId val="13"/>
      <sheetId val="14"/>
    </sheetIdMap>
  </header>
  <header guid="{DF1F59BD-DE55-4478-8CF7-5C25E48B805E}" dateTime="2026-08-05T09:20:40" maxSheetId="15" userName="Antonio Carlos Guimarães Deiró" r:id="rId108">
    <sheetIdMap count="14">
      <sheetId val="1"/>
      <sheetId val="2"/>
      <sheetId val="3"/>
      <sheetId val="4"/>
      <sheetId val="5"/>
      <sheetId val="6"/>
      <sheetId val="7"/>
      <sheetId val="8"/>
      <sheetId val="9"/>
      <sheetId val="10"/>
      <sheetId val="11"/>
      <sheetId val="12"/>
      <sheetId val="13"/>
      <sheetId val="14"/>
    </sheetIdMap>
  </header>
  <header guid="{40AF0003-538F-4673-8399-F36F3B0D1362}" dateTime="2026-08-05T09:25:22" maxSheetId="15" userName="Antonio Carlos Guimarães Deiró" r:id="rId109" minRId="673">
    <sheetIdMap count="14">
      <sheetId val="1"/>
      <sheetId val="2"/>
      <sheetId val="3"/>
      <sheetId val="4"/>
      <sheetId val="5"/>
      <sheetId val="6"/>
      <sheetId val="7"/>
      <sheetId val="8"/>
      <sheetId val="9"/>
      <sheetId val="10"/>
      <sheetId val="11"/>
      <sheetId val="12"/>
      <sheetId val="13"/>
      <sheetId val="14"/>
    </sheetIdMap>
  </header>
  <header guid="{08DEE83F-6CD8-45B7-80CE-964AC9CD9AAE}" dateTime="2026-08-05T09:31:28" maxSheetId="15" userName="Antonio Carlos Guimarães Deiró" r:id="rId110">
    <sheetIdMap count="14">
      <sheetId val="1"/>
      <sheetId val="2"/>
      <sheetId val="3"/>
      <sheetId val="4"/>
      <sheetId val="5"/>
      <sheetId val="6"/>
      <sheetId val="7"/>
      <sheetId val="8"/>
      <sheetId val="9"/>
      <sheetId val="10"/>
      <sheetId val="11"/>
      <sheetId val="12"/>
      <sheetId val="13"/>
      <sheetId val="14"/>
    </sheetIdMap>
  </header>
  <header guid="{94A0955A-A6B8-4EAF-99E6-DC9A683AAAEE}" dateTime="2026-08-05T09:31:36" maxSheetId="15" userName="Antonio Carlos Guimarães Deiró" r:id="rId111">
    <sheetIdMap count="14">
      <sheetId val="1"/>
      <sheetId val="2"/>
      <sheetId val="3"/>
      <sheetId val="4"/>
      <sheetId val="5"/>
      <sheetId val="6"/>
      <sheetId val="7"/>
      <sheetId val="8"/>
      <sheetId val="9"/>
      <sheetId val="10"/>
      <sheetId val="11"/>
      <sheetId val="12"/>
      <sheetId val="13"/>
      <sheetId val="14"/>
    </sheetIdMap>
  </header>
  <header guid="{37B88EA6-970D-4BC4-9A89-23DA540D4C39}" dateTime="2026-08-05T09:50:38" maxSheetId="15" userName="Juliana Fortunato Ferreira" r:id="rId112" minRId="686" maxRId="694">
    <sheetIdMap count="14">
      <sheetId val="1"/>
      <sheetId val="2"/>
      <sheetId val="3"/>
      <sheetId val="4"/>
      <sheetId val="5"/>
      <sheetId val="6"/>
      <sheetId val="7"/>
      <sheetId val="8"/>
      <sheetId val="9"/>
      <sheetId val="10"/>
      <sheetId val="11"/>
      <sheetId val="12"/>
      <sheetId val="13"/>
      <sheetId val="14"/>
    </sheetIdMap>
  </header>
  <header guid="{E7937AB6-6BE6-43D8-AF2E-5771DADD534F}" dateTime="2026-08-05T09:50:55" maxSheetId="15" userName="Juliana Fortunato Ferreira" r:id="rId113" minRId="699" maxRId="700">
    <sheetIdMap count="14">
      <sheetId val="1"/>
      <sheetId val="2"/>
      <sheetId val="3"/>
      <sheetId val="4"/>
      <sheetId val="5"/>
      <sheetId val="6"/>
      <sheetId val="7"/>
      <sheetId val="8"/>
      <sheetId val="9"/>
      <sheetId val="10"/>
      <sheetId val="11"/>
      <sheetId val="12"/>
      <sheetId val="13"/>
      <sheetId val="14"/>
    </sheetIdMap>
  </header>
  <header guid="{FC29B436-E97F-4FC0-A74E-5D1E42E2CD53}" dateTime="2026-08-05T09:51:10" maxSheetId="15" userName="Juliana Fortunato Ferreira" r:id="rId114">
    <sheetIdMap count="14">
      <sheetId val="1"/>
      <sheetId val="2"/>
      <sheetId val="3"/>
      <sheetId val="4"/>
      <sheetId val="5"/>
      <sheetId val="6"/>
      <sheetId val="7"/>
      <sheetId val="8"/>
      <sheetId val="9"/>
      <sheetId val="10"/>
      <sheetId val="11"/>
      <sheetId val="12"/>
      <sheetId val="13"/>
      <sheetId val="14"/>
    </sheetIdMap>
  </header>
  <header guid="{E71D31EA-545C-4742-A0F9-F24ACF06DF54}" dateTime="2026-08-05T10:00:01" maxSheetId="15" userName="Mário Sérgio Santos da Conceição" r:id="rId115" minRId="709" maxRId="712">
    <sheetIdMap count="14">
      <sheetId val="1"/>
      <sheetId val="2"/>
      <sheetId val="3"/>
      <sheetId val="4"/>
      <sheetId val="5"/>
      <sheetId val="6"/>
      <sheetId val="7"/>
      <sheetId val="8"/>
      <sheetId val="9"/>
      <sheetId val="10"/>
      <sheetId val="11"/>
      <sheetId val="12"/>
      <sheetId val="13"/>
      <sheetId val="14"/>
    </sheetIdMap>
  </header>
  <header guid="{793FA9AD-03A1-4FFF-9D0A-53F5A1941929}" dateTime="2026-08-05T11:14:02" maxSheetId="15" userName="Marcelo Pereira dos Santos" r:id="rId116" minRId="718" maxRId="724">
    <sheetIdMap count="14">
      <sheetId val="1"/>
      <sheetId val="2"/>
      <sheetId val="3"/>
      <sheetId val="4"/>
      <sheetId val="5"/>
      <sheetId val="6"/>
      <sheetId val="7"/>
      <sheetId val="8"/>
      <sheetId val="9"/>
      <sheetId val="10"/>
      <sheetId val="11"/>
      <sheetId val="12"/>
      <sheetId val="13"/>
      <sheetId val="14"/>
    </sheetIdMap>
  </header>
  <header guid="{5FD18B5D-3F24-4227-AD14-3F02F047AF92}" dateTime="2026-08-05T11:14:56" maxSheetId="15" userName="Marcelo Pereira dos Santos" r:id="rId117">
    <sheetIdMap count="14">
      <sheetId val="1"/>
      <sheetId val="2"/>
      <sheetId val="3"/>
      <sheetId val="4"/>
      <sheetId val="5"/>
      <sheetId val="6"/>
      <sheetId val="7"/>
      <sheetId val="8"/>
      <sheetId val="9"/>
      <sheetId val="10"/>
      <sheetId val="11"/>
      <sheetId val="12"/>
      <sheetId val="13"/>
      <sheetId val="14"/>
    </sheetIdMap>
  </header>
  <header guid="{A364F793-838F-4196-AAD8-A57290CCABA0}" dateTime="2026-08-05T15:37:50" maxSheetId="15" userName="Juliana Fortunato Ferreira" r:id="rId118" minRId="735" maxRId="736">
    <sheetIdMap count="14">
      <sheetId val="1"/>
      <sheetId val="2"/>
      <sheetId val="3"/>
      <sheetId val="4"/>
      <sheetId val="5"/>
      <sheetId val="6"/>
      <sheetId val="7"/>
      <sheetId val="8"/>
      <sheetId val="9"/>
      <sheetId val="10"/>
      <sheetId val="11"/>
      <sheetId val="12"/>
      <sheetId val="13"/>
      <sheetId val="14"/>
    </sheetIdMap>
  </header>
  <header guid="{0F8103A6-750E-418A-9A25-65B32DF1E94F}" dateTime="2026-08-06T08:44:23" maxSheetId="15" userName="Marcelo Pereira dos Santos" r:id="rId119" minRId="741" maxRId="749">
    <sheetIdMap count="14">
      <sheetId val="1"/>
      <sheetId val="2"/>
      <sheetId val="3"/>
      <sheetId val="4"/>
      <sheetId val="5"/>
      <sheetId val="6"/>
      <sheetId val="7"/>
      <sheetId val="8"/>
      <sheetId val="9"/>
      <sheetId val="10"/>
      <sheetId val="11"/>
      <sheetId val="12"/>
      <sheetId val="13"/>
      <sheetId val="14"/>
    </sheetIdMap>
  </header>
  <header guid="{881A1438-9E76-425A-989E-6FDD55406B9C}" dateTime="2026-08-06T09:15:59" maxSheetId="15" userName="Marcelo Pereira dos Santos" r:id="rId120">
    <sheetIdMap count="14">
      <sheetId val="1"/>
      <sheetId val="2"/>
      <sheetId val="3"/>
      <sheetId val="4"/>
      <sheetId val="5"/>
      <sheetId val="6"/>
      <sheetId val="7"/>
      <sheetId val="8"/>
      <sheetId val="9"/>
      <sheetId val="10"/>
      <sheetId val="11"/>
      <sheetId val="12"/>
      <sheetId val="13"/>
      <sheetId val="14"/>
    </sheetIdMap>
  </header>
  <header guid="{8BC5CA56-27F5-4978-8CDF-DECB6B1B29F1}" dateTime="2026-08-06T09:16:47" maxSheetId="15" userName="Antonio Carlos Guimarães Deiró" r:id="rId121" minRId="760" maxRId="764">
    <sheetIdMap count="14">
      <sheetId val="1"/>
      <sheetId val="2"/>
      <sheetId val="3"/>
      <sheetId val="4"/>
      <sheetId val="5"/>
      <sheetId val="6"/>
      <sheetId val="7"/>
      <sheetId val="8"/>
      <sheetId val="9"/>
      <sheetId val="10"/>
      <sheetId val="11"/>
      <sheetId val="12"/>
      <sheetId val="13"/>
      <sheetId val="14"/>
    </sheetIdMap>
  </header>
  <header guid="{29924870-0768-48E7-9D10-B95ADF64C7F1}" dateTime="2026-08-06T09:17:28" maxSheetId="15" userName="Antonio Carlos Guimarães Deiró" r:id="rId122">
    <sheetIdMap count="14">
      <sheetId val="1"/>
      <sheetId val="2"/>
      <sheetId val="3"/>
      <sheetId val="4"/>
      <sheetId val="5"/>
      <sheetId val="6"/>
      <sheetId val="7"/>
      <sheetId val="8"/>
      <sheetId val="9"/>
      <sheetId val="10"/>
      <sheetId val="11"/>
      <sheetId val="12"/>
      <sheetId val="13"/>
      <sheetId val="14"/>
    </sheetIdMap>
  </header>
  <header guid="{D4E6D5C4-8107-4BC4-84CA-DE09C1217C15}" dateTime="2026-08-06T09:18:13" maxSheetId="15" userName="Antonio Carlos Guimarães Deiró" r:id="rId123">
    <sheetIdMap count="14">
      <sheetId val="1"/>
      <sheetId val="2"/>
      <sheetId val="3"/>
      <sheetId val="4"/>
      <sheetId val="5"/>
      <sheetId val="6"/>
      <sheetId val="7"/>
      <sheetId val="8"/>
      <sheetId val="9"/>
      <sheetId val="10"/>
      <sheetId val="11"/>
      <sheetId val="12"/>
      <sheetId val="13"/>
      <sheetId val="14"/>
    </sheetIdMap>
  </header>
  <header guid="{1D9C71F7-624A-432C-A268-FC854E8B281C}" dateTime="2026-08-06T09:31:25" maxSheetId="15" userName="Juliana Fortunato Ferreira" r:id="rId124" minRId="777" maxRId="792">
    <sheetIdMap count="14">
      <sheetId val="1"/>
      <sheetId val="2"/>
      <sheetId val="3"/>
      <sheetId val="4"/>
      <sheetId val="5"/>
      <sheetId val="6"/>
      <sheetId val="7"/>
      <sheetId val="8"/>
      <sheetId val="9"/>
      <sheetId val="10"/>
      <sheetId val="11"/>
      <sheetId val="12"/>
      <sheetId val="13"/>
      <sheetId val="14"/>
    </sheetIdMap>
  </header>
  <header guid="{F8F72A5F-6F65-4416-9DEF-8071143F84AA}" dateTime="2026-08-06T09:33:08" maxSheetId="15" userName="Juliana Fortunato Ferreira" r:id="rId125" minRId="797" maxRId="804">
    <sheetIdMap count="14">
      <sheetId val="1"/>
      <sheetId val="2"/>
      <sheetId val="3"/>
      <sheetId val="4"/>
      <sheetId val="5"/>
      <sheetId val="6"/>
      <sheetId val="7"/>
      <sheetId val="8"/>
      <sheetId val="9"/>
      <sheetId val="10"/>
      <sheetId val="11"/>
      <sheetId val="12"/>
      <sheetId val="13"/>
      <sheetId val="14"/>
    </sheetIdMap>
  </header>
  <header guid="{A4F41BED-5C39-44E9-8621-442C93B2AC21}" dateTime="2026-08-06T09:35:03" maxSheetId="15" userName="Juliana Fortunato Ferreira" r:id="rId126" minRId="809" maxRId="816">
    <sheetIdMap count="14">
      <sheetId val="1"/>
      <sheetId val="2"/>
      <sheetId val="3"/>
      <sheetId val="4"/>
      <sheetId val="5"/>
      <sheetId val="6"/>
      <sheetId val="7"/>
      <sheetId val="8"/>
      <sheetId val="9"/>
      <sheetId val="10"/>
      <sheetId val="11"/>
      <sheetId val="12"/>
      <sheetId val="13"/>
      <sheetId val="14"/>
    </sheetIdMap>
  </header>
  <header guid="{E21C2D49-130C-4368-BBC2-5AFF50FD8C53}" dateTime="2026-08-06T09:51:01" maxSheetId="15" userName="Taís Silva Dos Santos" r:id="rId127" minRId="821" maxRId="825">
    <sheetIdMap count="14">
      <sheetId val="1"/>
      <sheetId val="2"/>
      <sheetId val="3"/>
      <sheetId val="4"/>
      <sheetId val="5"/>
      <sheetId val="6"/>
      <sheetId val="7"/>
      <sheetId val="8"/>
      <sheetId val="9"/>
      <sheetId val="10"/>
      <sheetId val="11"/>
      <sheetId val="12"/>
      <sheetId val="13"/>
      <sheetId val="14"/>
    </sheetIdMap>
  </header>
  <header guid="{78A7C817-97CC-4629-A6DA-06E6997952A5}" dateTime="2026-08-06T14:21:12" maxSheetId="15" userName="Juliana Fortunato Ferreira" r:id="rId128" minRId="831" maxRId="834">
    <sheetIdMap count="14">
      <sheetId val="1"/>
      <sheetId val="2"/>
      <sheetId val="3"/>
      <sheetId val="4"/>
      <sheetId val="5"/>
      <sheetId val="6"/>
      <sheetId val="7"/>
      <sheetId val="8"/>
      <sheetId val="9"/>
      <sheetId val="10"/>
      <sheetId val="11"/>
      <sheetId val="12"/>
      <sheetId val="13"/>
      <sheetId val="14"/>
    </sheetIdMap>
  </header>
  <header guid="{B4B1347E-267E-4254-9091-E94EAA20E588}" dateTime="2026-08-06T14:22:09" maxSheetId="15" userName="Juliana Fortunato Ferreira" r:id="rId129" minRId="839" maxRId="842">
    <sheetIdMap count="14">
      <sheetId val="1"/>
      <sheetId val="2"/>
      <sheetId val="3"/>
      <sheetId val="4"/>
      <sheetId val="5"/>
      <sheetId val="6"/>
      <sheetId val="7"/>
      <sheetId val="8"/>
      <sheetId val="9"/>
      <sheetId val="10"/>
      <sheetId val="11"/>
      <sheetId val="12"/>
      <sheetId val="13"/>
      <sheetId val="14"/>
    </sheetIdMap>
  </header>
  <header guid="{3696951C-3690-43C9-9352-20C749823D32}" dateTime="2026-08-06T14:47:55" maxSheetId="15" userName="Taís Silva Dos Santos" r:id="rId130" minRId="843">
    <sheetIdMap count="14">
      <sheetId val="1"/>
      <sheetId val="2"/>
      <sheetId val="3"/>
      <sheetId val="4"/>
      <sheetId val="5"/>
      <sheetId val="6"/>
      <sheetId val="7"/>
      <sheetId val="8"/>
      <sheetId val="9"/>
      <sheetId val="10"/>
      <sheetId val="11"/>
      <sheetId val="12"/>
      <sheetId val="13"/>
      <sheetId val="14"/>
    </sheetIdMap>
  </header>
  <header guid="{7DC30AD4-0841-4A6A-A337-A039AAA42BB0}" dateTime="2026-08-07T09:17:21" maxSheetId="15" userName="Diego Rocha Figueiredo" r:id="rId131">
    <sheetIdMap count="14">
      <sheetId val="1"/>
      <sheetId val="2"/>
      <sheetId val="3"/>
      <sheetId val="4"/>
      <sheetId val="5"/>
      <sheetId val="6"/>
      <sheetId val="7"/>
      <sheetId val="8"/>
      <sheetId val="9"/>
      <sheetId val="10"/>
      <sheetId val="11"/>
      <sheetId val="12"/>
      <sheetId val="13"/>
      <sheetId val="14"/>
    </sheetIdMap>
  </header>
  <header guid="{EE98B80C-DAE9-49FA-AEE8-164B05C2D3BA}" dateTime="2026-08-07T09:47:17" maxSheetId="15" userName="Marcelo Pereira dos Santos" r:id="rId132" minRId="848" maxRId="850">
    <sheetIdMap count="14">
      <sheetId val="1"/>
      <sheetId val="2"/>
      <sheetId val="3"/>
      <sheetId val="4"/>
      <sheetId val="5"/>
      <sheetId val="6"/>
      <sheetId val="7"/>
      <sheetId val="8"/>
      <sheetId val="9"/>
      <sheetId val="10"/>
      <sheetId val="11"/>
      <sheetId val="12"/>
      <sheetId val="13"/>
      <sheetId val="14"/>
    </sheetIdMap>
  </header>
  <header guid="{50F09174-4820-43D1-9C8A-34CF266B93FB}" dateTime="2026-08-07T09:56:38" maxSheetId="15" userName="Antonio Carlos Guimarães Deiró" r:id="rId133" minRId="856" maxRId="857">
    <sheetIdMap count="14">
      <sheetId val="1"/>
      <sheetId val="2"/>
      <sheetId val="3"/>
      <sheetId val="4"/>
      <sheetId val="5"/>
      <sheetId val="6"/>
      <sheetId val="7"/>
      <sheetId val="8"/>
      <sheetId val="9"/>
      <sheetId val="10"/>
      <sheetId val="11"/>
      <sheetId val="12"/>
      <sheetId val="13"/>
      <sheetId val="14"/>
    </sheetIdMap>
  </header>
  <header guid="{BA62A221-89FE-4DC8-870C-26D01EA5504E}" dateTime="2026-08-07T09:58:21" maxSheetId="15" userName="Antonio Carlos Guimarães Deiró" r:id="rId134" minRId="862">
    <sheetIdMap count="14">
      <sheetId val="1"/>
      <sheetId val="2"/>
      <sheetId val="3"/>
      <sheetId val="4"/>
      <sheetId val="5"/>
      <sheetId val="6"/>
      <sheetId val="7"/>
      <sheetId val="8"/>
      <sheetId val="9"/>
      <sheetId val="10"/>
      <sheetId val="11"/>
      <sheetId val="12"/>
      <sheetId val="13"/>
      <sheetId val="14"/>
    </sheetIdMap>
  </header>
  <header guid="{A5499BA8-0C9A-4AD6-9A1D-5282F6553586}" dateTime="2026-08-07T10:00:04" maxSheetId="15" userName="Juliana Fortunato Ferreira" r:id="rId135" minRId="867" maxRId="890">
    <sheetIdMap count="14">
      <sheetId val="1"/>
      <sheetId val="2"/>
      <sheetId val="3"/>
      <sheetId val="4"/>
      <sheetId val="5"/>
      <sheetId val="6"/>
      <sheetId val="7"/>
      <sheetId val="8"/>
      <sheetId val="9"/>
      <sheetId val="10"/>
      <sheetId val="11"/>
      <sheetId val="12"/>
      <sheetId val="13"/>
      <sheetId val="14"/>
    </sheetIdMap>
  </header>
  <header guid="{068FF55B-8E81-473F-88BC-FF749EE59175}" dateTime="2026-08-07T10:02:38" maxSheetId="15" userName="Juliana Fortunato Ferreira" r:id="rId136">
    <sheetIdMap count="14">
      <sheetId val="1"/>
      <sheetId val="2"/>
      <sheetId val="3"/>
      <sheetId val="4"/>
      <sheetId val="5"/>
      <sheetId val="6"/>
      <sheetId val="7"/>
      <sheetId val="8"/>
      <sheetId val="9"/>
      <sheetId val="10"/>
      <sheetId val="11"/>
      <sheetId val="12"/>
      <sheetId val="13"/>
      <sheetId val="14"/>
    </sheetIdMap>
  </header>
  <header guid="{53DCB708-C8DF-4E06-B362-15985C5433FE}" dateTime="2026-08-07T10:04:58" maxSheetId="15" userName="Antonio Carlos Guimarães Deiró" r:id="rId137" minRId="899">
    <sheetIdMap count="14">
      <sheetId val="1"/>
      <sheetId val="2"/>
      <sheetId val="3"/>
      <sheetId val="4"/>
      <sheetId val="5"/>
      <sheetId val="6"/>
      <sheetId val="7"/>
      <sheetId val="8"/>
      <sheetId val="9"/>
      <sheetId val="10"/>
      <sheetId val="11"/>
      <sheetId val="12"/>
      <sheetId val="13"/>
      <sheetId val="14"/>
    </sheetIdMap>
  </header>
  <header guid="{E2CA9342-71F7-4201-A829-E1452DF3DCA7}" dateTime="2026-08-07T10:05:23" maxSheetId="15" userName="Antonio Carlos Guimarães Deiró" r:id="rId138">
    <sheetIdMap count="14">
      <sheetId val="1"/>
      <sheetId val="2"/>
      <sheetId val="3"/>
      <sheetId val="4"/>
      <sheetId val="5"/>
      <sheetId val="6"/>
      <sheetId val="7"/>
      <sheetId val="8"/>
      <sheetId val="9"/>
      <sheetId val="10"/>
      <sheetId val="11"/>
      <sheetId val="12"/>
      <sheetId val="13"/>
      <sheetId val="14"/>
    </sheetIdMap>
  </header>
  <header guid="{53F2EA07-207E-4A1C-80A4-2EFB72D99131}" dateTime="2026-08-07T10:06:10" maxSheetId="15" userName="Juliana Fortunato Ferreira" r:id="rId139" minRId="908" maxRId="909">
    <sheetIdMap count="14">
      <sheetId val="1"/>
      <sheetId val="2"/>
      <sheetId val="3"/>
      <sheetId val="4"/>
      <sheetId val="5"/>
      <sheetId val="6"/>
      <sheetId val="7"/>
      <sheetId val="8"/>
      <sheetId val="9"/>
      <sheetId val="10"/>
      <sheetId val="11"/>
      <sheetId val="12"/>
      <sheetId val="13"/>
      <sheetId val="14"/>
    </sheetIdMap>
  </header>
  <header guid="{9711FCE9-FD22-4373-9312-C932B2062125}" dateTime="2026-08-07T10:06:39" maxSheetId="15" userName="Antonio Carlos Guimarães Deiró" r:id="rId140" minRId="914">
    <sheetIdMap count="14">
      <sheetId val="1"/>
      <sheetId val="2"/>
      <sheetId val="3"/>
      <sheetId val="4"/>
      <sheetId val="5"/>
      <sheetId val="6"/>
      <sheetId val="7"/>
      <sheetId val="8"/>
      <sheetId val="9"/>
      <sheetId val="10"/>
      <sheetId val="11"/>
      <sheetId val="12"/>
      <sheetId val="13"/>
      <sheetId val="14"/>
    </sheetIdMap>
  </header>
  <header guid="{825FBE4B-0DDB-43CD-A3FB-EC6D0F505547}" dateTime="2026-08-07T10:08:06" maxSheetId="15" userName="Antonio Carlos Guimarães Deiró" r:id="rId141" minRId="919" maxRId="921">
    <sheetIdMap count="14">
      <sheetId val="1"/>
      <sheetId val="2"/>
      <sheetId val="3"/>
      <sheetId val="4"/>
      <sheetId val="5"/>
      <sheetId val="6"/>
      <sheetId val="7"/>
      <sheetId val="8"/>
      <sheetId val="9"/>
      <sheetId val="10"/>
      <sheetId val="11"/>
      <sheetId val="12"/>
      <sheetId val="13"/>
      <sheetId val="14"/>
    </sheetIdMap>
  </header>
  <header guid="{3E595E35-2124-4719-9CAD-E42B8A909A6E}" dateTime="2026-08-07T10:08:26" maxSheetId="15" userName="Marcelo Pereira dos Santos" r:id="rId142" minRId="926" maxRId="927">
    <sheetIdMap count="14">
      <sheetId val="1"/>
      <sheetId val="2"/>
      <sheetId val="3"/>
      <sheetId val="4"/>
      <sheetId val="5"/>
      <sheetId val="6"/>
      <sheetId val="7"/>
      <sheetId val="8"/>
      <sheetId val="9"/>
      <sheetId val="10"/>
      <sheetId val="11"/>
      <sheetId val="12"/>
      <sheetId val="13"/>
      <sheetId val="14"/>
    </sheetIdMap>
  </header>
  <header guid="{7E31F18E-5720-4500-BC66-58AC9CFA4E69}" dateTime="2026-08-07T10:08:57" maxSheetId="15" userName="Antonio Carlos Guimarães Deiró" r:id="rId143" minRId="928" maxRId="929">
    <sheetIdMap count="14">
      <sheetId val="1"/>
      <sheetId val="2"/>
      <sheetId val="3"/>
      <sheetId val="4"/>
      <sheetId val="5"/>
      <sheetId val="6"/>
      <sheetId val="7"/>
      <sheetId val="8"/>
      <sheetId val="9"/>
      <sheetId val="10"/>
      <sheetId val="11"/>
      <sheetId val="12"/>
      <sheetId val="13"/>
      <sheetId val="14"/>
    </sheetIdMap>
  </header>
  <header guid="{7E73B0EA-8575-4E64-87E0-13565F84F7B0}" dateTime="2026-08-07T10:09:25" maxSheetId="15" userName="Antonio Carlos Guimarães Deiró" r:id="rId144" minRId="934" maxRId="935">
    <sheetIdMap count="14">
      <sheetId val="1"/>
      <sheetId val="2"/>
      <sheetId val="3"/>
      <sheetId val="4"/>
      <sheetId val="5"/>
      <sheetId val="6"/>
      <sheetId val="7"/>
      <sheetId val="8"/>
      <sheetId val="9"/>
      <sheetId val="10"/>
      <sheetId val="11"/>
      <sheetId val="12"/>
      <sheetId val="13"/>
      <sheetId val="14"/>
    </sheetIdMap>
  </header>
  <header guid="{5C35C6AF-164F-41C8-8CE2-7D289C25CC61}" dateTime="2026-08-07T10:10:10" maxSheetId="15" userName="Antonio Carlos Guimarães Deiró" r:id="rId145" minRId="940">
    <sheetIdMap count="14">
      <sheetId val="1"/>
      <sheetId val="2"/>
      <sheetId val="3"/>
      <sheetId val="4"/>
      <sheetId val="5"/>
      <sheetId val="6"/>
      <sheetId val="7"/>
      <sheetId val="8"/>
      <sheetId val="9"/>
      <sheetId val="10"/>
      <sheetId val="11"/>
      <sheetId val="12"/>
      <sheetId val="13"/>
      <sheetId val="14"/>
    </sheetIdMap>
  </header>
  <header guid="{36BE7730-C57B-4836-A4C5-238E982E9C68}" dateTime="2026-08-07T10:14:02" maxSheetId="15" userName="Antonio Carlos Guimarães Deiró" r:id="rId146" minRId="945" maxRId="949">
    <sheetIdMap count="14">
      <sheetId val="1"/>
      <sheetId val="2"/>
      <sheetId val="3"/>
      <sheetId val="4"/>
      <sheetId val="5"/>
      <sheetId val="6"/>
      <sheetId val="7"/>
      <sheetId val="8"/>
      <sheetId val="9"/>
      <sheetId val="10"/>
      <sheetId val="11"/>
      <sheetId val="12"/>
      <sheetId val="13"/>
      <sheetId val="14"/>
    </sheetIdMap>
  </header>
  <header guid="{9EDD1077-EB89-4385-9085-92D0378A1FBF}" dateTime="2026-08-07T10:15:00" maxSheetId="15" userName="Juliana Fortunato Ferreira" r:id="rId147" minRId="954" maxRId="955">
    <sheetIdMap count="14">
      <sheetId val="1"/>
      <sheetId val="2"/>
      <sheetId val="3"/>
      <sheetId val="4"/>
      <sheetId val="5"/>
      <sheetId val="6"/>
      <sheetId val="7"/>
      <sheetId val="8"/>
      <sheetId val="9"/>
      <sheetId val="10"/>
      <sheetId val="11"/>
      <sheetId val="12"/>
      <sheetId val="13"/>
      <sheetId val="14"/>
    </sheetIdMap>
  </header>
  <header guid="{5E39C2E5-E002-41C3-BF47-030590F2267C}" dateTime="2026-08-07T10:15:27" maxSheetId="15" userName="Antonio Carlos Guimarães Deiró" r:id="rId148" minRId="960" maxRId="964">
    <sheetIdMap count="14">
      <sheetId val="1"/>
      <sheetId val="2"/>
      <sheetId val="3"/>
      <sheetId val="4"/>
      <sheetId val="5"/>
      <sheetId val="6"/>
      <sheetId val="7"/>
      <sheetId val="8"/>
      <sheetId val="9"/>
      <sheetId val="10"/>
      <sheetId val="11"/>
      <sheetId val="12"/>
      <sheetId val="13"/>
      <sheetId val="14"/>
    </sheetIdMap>
  </header>
  <header guid="{5829F08F-148F-4B73-897F-2B71C3C986DA}" dateTime="2026-08-07T10:17:05" maxSheetId="15" userName="Antonio Carlos Guimarães Deiró" r:id="rId149" minRId="969" maxRId="972">
    <sheetIdMap count="14">
      <sheetId val="1"/>
      <sheetId val="2"/>
      <sheetId val="3"/>
      <sheetId val="4"/>
      <sheetId val="5"/>
      <sheetId val="6"/>
      <sheetId val="7"/>
      <sheetId val="8"/>
      <sheetId val="9"/>
      <sheetId val="10"/>
      <sheetId val="11"/>
      <sheetId val="12"/>
      <sheetId val="13"/>
      <sheetId val="14"/>
    </sheetIdMap>
  </header>
  <header guid="{F25421CC-D8C7-48E2-BC01-F828C3434F2F}" dateTime="2026-08-07T10:18:25" maxSheetId="15" userName="Antonio Carlos Guimarães Deiró" r:id="rId150" minRId="977" maxRId="984">
    <sheetIdMap count="14">
      <sheetId val="1"/>
      <sheetId val="2"/>
      <sheetId val="3"/>
      <sheetId val="4"/>
      <sheetId val="5"/>
      <sheetId val="6"/>
      <sheetId val="7"/>
      <sheetId val="8"/>
      <sheetId val="9"/>
      <sheetId val="10"/>
      <sheetId val="11"/>
      <sheetId val="12"/>
      <sheetId val="13"/>
      <sheetId val="14"/>
    </sheetIdMap>
  </header>
  <header guid="{186A2AAD-8E70-4FC6-B2AB-18EC84474D20}" dateTime="2026-08-07T10:18:51" maxSheetId="15" userName="Antonio Carlos Guimarães Deiró" r:id="rId151" minRId="989">
    <sheetIdMap count="14">
      <sheetId val="1"/>
      <sheetId val="2"/>
      <sheetId val="3"/>
      <sheetId val="4"/>
      <sheetId val="5"/>
      <sheetId val="6"/>
      <sheetId val="7"/>
      <sheetId val="8"/>
      <sheetId val="9"/>
      <sheetId val="10"/>
      <sheetId val="11"/>
      <sheetId val="12"/>
      <sheetId val="13"/>
      <sheetId val="14"/>
    </sheetIdMap>
  </header>
  <header guid="{E04DD0E7-8B5F-43F9-9988-922F860CD2AB}" dateTime="2026-08-07T10:19:24" maxSheetId="15" userName="Antonio Carlos Guimarães Deiró" r:id="rId152" minRId="994" maxRId="997">
    <sheetIdMap count="14">
      <sheetId val="1"/>
      <sheetId val="2"/>
      <sheetId val="3"/>
      <sheetId val="4"/>
      <sheetId val="5"/>
      <sheetId val="6"/>
      <sheetId val="7"/>
      <sheetId val="8"/>
      <sheetId val="9"/>
      <sheetId val="10"/>
      <sheetId val="11"/>
      <sheetId val="12"/>
      <sheetId val="13"/>
      <sheetId val="14"/>
    </sheetIdMap>
  </header>
  <header guid="{1CFA9629-3604-43FF-A683-97C0402EAA5F}" dateTime="2026-08-07T10:19:58" maxSheetId="15" userName="Antonio Carlos Guimarães Deiró" r:id="rId153" minRId="1002">
    <sheetIdMap count="14">
      <sheetId val="1"/>
      <sheetId val="2"/>
      <sheetId val="3"/>
      <sheetId val="4"/>
      <sheetId val="5"/>
      <sheetId val="6"/>
      <sheetId val="7"/>
      <sheetId val="8"/>
      <sheetId val="9"/>
      <sheetId val="10"/>
      <sheetId val="11"/>
      <sheetId val="12"/>
      <sheetId val="13"/>
      <sheetId val="14"/>
    </sheetIdMap>
  </header>
  <header guid="{969646CE-E4A3-4C8C-883F-9282F904A6EC}" dateTime="2026-08-07T10:20:53" maxSheetId="15" userName="Antonio Carlos Guimarães Deiró" r:id="rId154">
    <sheetIdMap count="14">
      <sheetId val="1"/>
      <sheetId val="2"/>
      <sheetId val="3"/>
      <sheetId val="4"/>
      <sheetId val="5"/>
      <sheetId val="6"/>
      <sheetId val="7"/>
      <sheetId val="8"/>
      <sheetId val="9"/>
      <sheetId val="10"/>
      <sheetId val="11"/>
      <sheetId val="12"/>
      <sheetId val="13"/>
      <sheetId val="14"/>
    </sheetIdMap>
  </header>
  <header guid="{1C52C307-48CE-418C-AA14-F2B1EF561880}" dateTime="2026-08-07T10:22:15" maxSheetId="15" userName="Antonio Carlos Guimarães Deiró" r:id="rId155" minRId="1011" maxRId="1017">
    <sheetIdMap count="14">
      <sheetId val="1"/>
      <sheetId val="2"/>
      <sheetId val="3"/>
      <sheetId val="4"/>
      <sheetId val="5"/>
      <sheetId val="6"/>
      <sheetId val="7"/>
      <sheetId val="8"/>
      <sheetId val="9"/>
      <sheetId val="10"/>
      <sheetId val="11"/>
      <sheetId val="12"/>
      <sheetId val="13"/>
      <sheetId val="14"/>
    </sheetIdMap>
  </header>
  <header guid="{89B9C1AB-7C74-4404-9341-6B1C6BEA6C69}" dateTime="2026-08-07T10:25:27" maxSheetId="15" userName="Antonio Carlos Guimarães Deiró" r:id="rId156">
    <sheetIdMap count="14">
      <sheetId val="1"/>
      <sheetId val="2"/>
      <sheetId val="3"/>
      <sheetId val="4"/>
      <sheetId val="5"/>
      <sheetId val="6"/>
      <sheetId val="7"/>
      <sheetId val="8"/>
      <sheetId val="9"/>
      <sheetId val="10"/>
      <sheetId val="11"/>
      <sheetId val="12"/>
      <sheetId val="13"/>
      <sheetId val="14"/>
    </sheetIdMap>
  </header>
  <header guid="{B11F687D-D81B-4504-83D2-CB806B7739C6}" dateTime="2026-08-07T10:29:22" maxSheetId="15" userName="Antonio Carlos Guimarães Deiró" r:id="rId157" minRId="1026">
    <sheetIdMap count="14">
      <sheetId val="1"/>
      <sheetId val="2"/>
      <sheetId val="3"/>
      <sheetId val="4"/>
      <sheetId val="5"/>
      <sheetId val="6"/>
      <sheetId val="7"/>
      <sheetId val="8"/>
      <sheetId val="9"/>
      <sheetId val="10"/>
      <sheetId val="11"/>
      <sheetId val="12"/>
      <sheetId val="13"/>
      <sheetId val="14"/>
    </sheetIdMap>
  </header>
  <header guid="{946CF55F-7C51-48ED-86C8-1D49CE8150D8}" dateTime="2026-08-07T10:29:34" maxSheetId="15" userName="Antonio Carlos Guimarães Deiró" r:id="rId158">
    <sheetIdMap count="14">
      <sheetId val="1"/>
      <sheetId val="2"/>
      <sheetId val="3"/>
      <sheetId val="4"/>
      <sheetId val="5"/>
      <sheetId val="6"/>
      <sheetId val="7"/>
      <sheetId val="8"/>
      <sheetId val="9"/>
      <sheetId val="10"/>
      <sheetId val="11"/>
      <sheetId val="12"/>
      <sheetId val="13"/>
      <sheetId val="14"/>
    </sheetIdMap>
  </header>
  <header guid="{9FAC7F36-EE7E-4302-9C5B-3E4281A6E213}" dateTime="2026-08-07T10:34:52" maxSheetId="15" userName="Antonio Carlos Guimarães Deiró" r:id="rId159">
    <sheetIdMap count="14">
      <sheetId val="1"/>
      <sheetId val="2"/>
      <sheetId val="3"/>
      <sheetId val="4"/>
      <sheetId val="5"/>
      <sheetId val="6"/>
      <sheetId val="7"/>
      <sheetId val="8"/>
      <sheetId val="9"/>
      <sheetId val="10"/>
      <sheetId val="11"/>
      <sheetId val="12"/>
      <sheetId val="13"/>
      <sheetId val="14"/>
    </sheetIdMap>
  </header>
  <header guid="{13056CE5-5893-4BE4-B6FD-064C73C1DE98}" dateTime="2026-08-07T10:36:17" maxSheetId="15" userName="Antonio Carlos Guimarães Deiró" r:id="rId160">
    <sheetIdMap count="14">
      <sheetId val="1"/>
      <sheetId val="2"/>
      <sheetId val="3"/>
      <sheetId val="4"/>
      <sheetId val="5"/>
      <sheetId val="6"/>
      <sheetId val="7"/>
      <sheetId val="8"/>
      <sheetId val="9"/>
      <sheetId val="10"/>
      <sheetId val="11"/>
      <sheetId val="12"/>
      <sheetId val="13"/>
      <sheetId val="14"/>
    </sheetIdMap>
  </header>
  <header guid="{4A622AB8-D034-4AA7-9016-32AB71950B4C}" dateTime="2026-08-07T10:41:48" maxSheetId="15" userName="Juliana Fortunato Ferreira" r:id="rId161">
    <sheetIdMap count="14">
      <sheetId val="1"/>
      <sheetId val="2"/>
      <sheetId val="3"/>
      <sheetId val="4"/>
      <sheetId val="5"/>
      <sheetId val="6"/>
      <sheetId val="7"/>
      <sheetId val="8"/>
      <sheetId val="9"/>
      <sheetId val="10"/>
      <sheetId val="11"/>
      <sheetId val="12"/>
      <sheetId val="13"/>
      <sheetId val="14"/>
    </sheetIdMap>
  </header>
  <header guid="{DFB59C1D-02D9-4535-8D5A-84D88161F065}" dateTime="2026-08-07T10:41:59" maxSheetId="15" userName="Juliana Fortunato Ferreira" r:id="rId162">
    <sheetIdMap count="14">
      <sheetId val="1"/>
      <sheetId val="2"/>
      <sheetId val="3"/>
      <sheetId val="4"/>
      <sheetId val="5"/>
      <sheetId val="6"/>
      <sheetId val="7"/>
      <sheetId val="8"/>
      <sheetId val="9"/>
      <sheetId val="10"/>
      <sheetId val="11"/>
      <sheetId val="12"/>
      <sheetId val="13"/>
      <sheetId val="14"/>
    </sheetIdMap>
  </header>
  <header guid="{32BB180C-765D-4A29-9FA2-F369D7891227}" dateTime="2026-08-07T12:18:50" maxSheetId="15" userName="Diego Rocha Figueiredo" r:id="rId163" minRId="1051">
    <sheetIdMap count="14">
      <sheetId val="1"/>
      <sheetId val="2"/>
      <sheetId val="3"/>
      <sheetId val="4"/>
      <sheetId val="5"/>
      <sheetId val="6"/>
      <sheetId val="7"/>
      <sheetId val="8"/>
      <sheetId val="9"/>
      <sheetId val="10"/>
      <sheetId val="11"/>
      <sheetId val="12"/>
      <sheetId val="13"/>
      <sheetId val="14"/>
    </sheetIdMap>
  </header>
  <header guid="{AE0608D2-95DB-4530-9F17-958F58B08BF3}" dateTime="2026-08-07T12:19:03" maxSheetId="15" userName="Diego Rocha Figueiredo" r:id="rId164" minRId="1056">
    <sheetIdMap count="14">
      <sheetId val="1"/>
      <sheetId val="2"/>
      <sheetId val="3"/>
      <sheetId val="4"/>
      <sheetId val="5"/>
      <sheetId val="6"/>
      <sheetId val="7"/>
      <sheetId val="8"/>
      <sheetId val="9"/>
      <sheetId val="10"/>
      <sheetId val="11"/>
      <sheetId val="12"/>
      <sheetId val="13"/>
      <sheetId val="14"/>
    </sheetIdMap>
  </header>
  <header guid="{9CE054FD-068C-4E77-9561-A8358EB82094}" dateTime="2026-08-07T13:25:26" maxSheetId="15" userName="Taís Silva Dos Santos" r:id="rId165" minRId="1061" maxRId="1064">
    <sheetIdMap count="14">
      <sheetId val="1"/>
      <sheetId val="2"/>
      <sheetId val="3"/>
      <sheetId val="4"/>
      <sheetId val="5"/>
      <sheetId val="6"/>
      <sheetId val="7"/>
      <sheetId val="8"/>
      <sheetId val="9"/>
      <sheetId val="10"/>
      <sheetId val="11"/>
      <sheetId val="12"/>
      <sheetId val="13"/>
      <sheetId val="14"/>
    </sheetIdMap>
  </header>
  <header guid="{B7807755-DCF4-4AA0-BA49-3D3528F6C0E8}" dateTime="2026-08-07T13:26:30" maxSheetId="15" userName="Taís Silva Dos Santos" r:id="rId166" minRId="1070" maxRId="1072">
    <sheetIdMap count="14">
      <sheetId val="1"/>
      <sheetId val="2"/>
      <sheetId val="3"/>
      <sheetId val="4"/>
      <sheetId val="5"/>
      <sheetId val="6"/>
      <sheetId val="7"/>
      <sheetId val="8"/>
      <sheetId val="9"/>
      <sheetId val="10"/>
      <sheetId val="11"/>
      <sheetId val="12"/>
      <sheetId val="13"/>
      <sheetId val="14"/>
    </sheetIdMap>
  </header>
  <header guid="{B4A57A15-A5B0-483E-9D77-666AE6943271}" dateTime="2026-08-07T13:30:47" maxSheetId="15" userName="Taís Silva Dos Santos" r:id="rId167" minRId="1073" maxRId="1083">
    <sheetIdMap count="14">
      <sheetId val="1"/>
      <sheetId val="2"/>
      <sheetId val="3"/>
      <sheetId val="4"/>
      <sheetId val="5"/>
      <sheetId val="6"/>
      <sheetId val="7"/>
      <sheetId val="8"/>
      <sheetId val="9"/>
      <sheetId val="10"/>
      <sheetId val="11"/>
      <sheetId val="12"/>
      <sheetId val="13"/>
      <sheetId val="14"/>
    </sheetIdMap>
  </header>
  <header guid="{5CE250AA-F0A3-4DB6-BE62-923FF1AFBEDD}" dateTime="2026-08-07T13:32:13" maxSheetId="15" userName="Taís Silva Dos Santos" r:id="rId168" minRId="1089">
    <sheetIdMap count="14">
      <sheetId val="1"/>
      <sheetId val="2"/>
      <sheetId val="3"/>
      <sheetId val="4"/>
      <sheetId val="5"/>
      <sheetId val="6"/>
      <sheetId val="7"/>
      <sheetId val="8"/>
      <sheetId val="9"/>
      <sheetId val="10"/>
      <sheetId val="11"/>
      <sheetId val="12"/>
      <sheetId val="13"/>
      <sheetId val="14"/>
    </sheetIdMap>
  </header>
  <header guid="{9D5DC74D-13E8-4D07-8E15-965689F823A8}" dateTime="2026-08-07T13:39:45" maxSheetId="15" userName="Taís Silva Dos Santos" r:id="rId169" minRId="1095" maxRId="1105">
    <sheetIdMap count="14">
      <sheetId val="1"/>
      <sheetId val="2"/>
      <sheetId val="3"/>
      <sheetId val="4"/>
      <sheetId val="5"/>
      <sheetId val="6"/>
      <sheetId val="7"/>
      <sheetId val="8"/>
      <sheetId val="9"/>
      <sheetId val="10"/>
      <sheetId val="11"/>
      <sheetId val="12"/>
      <sheetId val="13"/>
      <sheetId val="14"/>
    </sheetIdMap>
  </header>
  <header guid="{0D391C50-250F-4D97-A5BD-8602E40EC152}" dateTime="2026-08-07T13:42:31" maxSheetId="15" userName="Taís Silva Dos Santos" r:id="rId170" minRId="1111" maxRId="1121">
    <sheetIdMap count="14">
      <sheetId val="1"/>
      <sheetId val="2"/>
      <sheetId val="3"/>
      <sheetId val="4"/>
      <sheetId val="5"/>
      <sheetId val="6"/>
      <sheetId val="7"/>
      <sheetId val="8"/>
      <sheetId val="9"/>
      <sheetId val="10"/>
      <sheetId val="11"/>
      <sheetId val="12"/>
      <sheetId val="13"/>
      <sheetId val="14"/>
    </sheetIdMap>
  </header>
  <header guid="{6755204C-A75D-44BB-82E1-108B88397C84}" dateTime="2026-08-07T13:51:23" maxSheetId="15" userName="Taís Silva Dos Santos" r:id="rId171" minRId="1122" maxRId="1132">
    <sheetIdMap count="14">
      <sheetId val="1"/>
      <sheetId val="2"/>
      <sheetId val="3"/>
      <sheetId val="4"/>
      <sheetId val="5"/>
      <sheetId val="6"/>
      <sheetId val="7"/>
      <sheetId val="8"/>
      <sheetId val="9"/>
      <sheetId val="10"/>
      <sheetId val="11"/>
      <sheetId val="12"/>
      <sheetId val="13"/>
      <sheetId val="14"/>
    </sheetIdMap>
  </header>
  <header guid="{27171D3A-023A-4834-8691-039ABFEED447}" dateTime="2026-08-07T13:54:08" maxSheetId="15" userName="Taís Silva Dos Santos" r:id="rId172" minRId="1138">
    <sheetIdMap count="14">
      <sheetId val="1"/>
      <sheetId val="2"/>
      <sheetId val="3"/>
      <sheetId val="4"/>
      <sheetId val="5"/>
      <sheetId val="6"/>
      <sheetId val="7"/>
      <sheetId val="8"/>
      <sheetId val="9"/>
      <sheetId val="10"/>
      <sheetId val="11"/>
      <sheetId val="12"/>
      <sheetId val="13"/>
      <sheetId val="14"/>
    </sheetIdMap>
  </header>
  <header guid="{B45C872E-077C-455E-8C81-687020ABCC8C}" dateTime="2026-08-07T13:58:06" maxSheetId="15" userName="Taís Silva Dos Santos" r:id="rId173" minRId="1144" maxRId="1146">
    <sheetIdMap count="14">
      <sheetId val="1"/>
      <sheetId val="2"/>
      <sheetId val="3"/>
      <sheetId val="4"/>
      <sheetId val="5"/>
      <sheetId val="6"/>
      <sheetId val="7"/>
      <sheetId val="8"/>
      <sheetId val="9"/>
      <sheetId val="10"/>
      <sheetId val="11"/>
      <sheetId val="12"/>
      <sheetId val="13"/>
      <sheetId val="14"/>
    </sheetIdMap>
  </header>
  <header guid="{0A5E4DDE-A1F6-496B-8891-13F239AB85E0}" dateTime="2026-08-07T14:00:02" maxSheetId="15" userName="Taís Silva Dos Santos" r:id="rId174" minRId="1152" maxRId="1156">
    <sheetIdMap count="14">
      <sheetId val="1"/>
      <sheetId val="2"/>
      <sheetId val="3"/>
      <sheetId val="4"/>
      <sheetId val="5"/>
      <sheetId val="6"/>
      <sheetId val="7"/>
      <sheetId val="8"/>
      <sheetId val="9"/>
      <sheetId val="10"/>
      <sheetId val="11"/>
      <sheetId val="12"/>
      <sheetId val="13"/>
      <sheetId val="14"/>
    </sheetIdMap>
  </header>
  <header guid="{4D6D317E-E0CF-4888-8333-45C2D5A2D150}" dateTime="2026-08-07T14:45:01" maxSheetId="15" userName="Marcelo Pereira dos Santos" r:id="rId175" minRId="1162" maxRId="1169">
    <sheetIdMap count="14">
      <sheetId val="1"/>
      <sheetId val="2"/>
      <sheetId val="3"/>
      <sheetId val="4"/>
      <sheetId val="5"/>
      <sheetId val="6"/>
      <sheetId val="7"/>
      <sheetId val="8"/>
      <sheetId val="9"/>
      <sheetId val="10"/>
      <sheetId val="11"/>
      <sheetId val="12"/>
      <sheetId val="13"/>
      <sheetId val="14"/>
    </sheetIdMap>
  </header>
  <header guid="{AECC72E9-E947-4053-9543-C08AFDA849ED}" dateTime="2026-08-07T14:45:56" maxSheetId="15" userName="Marcelo Pereira dos Santos" r:id="rId176">
    <sheetIdMap count="14">
      <sheetId val="1"/>
      <sheetId val="2"/>
      <sheetId val="3"/>
      <sheetId val="4"/>
      <sheetId val="5"/>
      <sheetId val="6"/>
      <sheetId val="7"/>
      <sheetId val="8"/>
      <sheetId val="9"/>
      <sheetId val="10"/>
      <sheetId val="11"/>
      <sheetId val="12"/>
      <sheetId val="13"/>
      <sheetId val="14"/>
    </sheetIdMap>
  </header>
  <header guid="{054142EA-82D8-47E6-8742-18EB67F32E17}" dateTime="2026-08-07T15:46:48" maxSheetId="15" userName="Antonio Carlos Guimarães Deiró" r:id="rId177" minRId="1180">
    <sheetIdMap count="14">
      <sheetId val="1"/>
      <sheetId val="2"/>
      <sheetId val="3"/>
      <sheetId val="4"/>
      <sheetId val="5"/>
      <sheetId val="6"/>
      <sheetId val="7"/>
      <sheetId val="8"/>
      <sheetId val="9"/>
      <sheetId val="10"/>
      <sheetId val="11"/>
      <sheetId val="12"/>
      <sheetId val="13"/>
      <sheetId val="14"/>
    </sheetIdMap>
  </header>
  <header guid="{0B3BDB77-4092-4169-A955-C2743102C34C}" dateTime="2026-08-07T15:49:19" maxSheetId="15" userName="Antonio Carlos Guimarães Deiró" r:id="rId178">
    <sheetIdMap count="14">
      <sheetId val="1"/>
      <sheetId val="2"/>
      <sheetId val="3"/>
      <sheetId val="4"/>
      <sheetId val="5"/>
      <sheetId val="6"/>
      <sheetId val="7"/>
      <sheetId val="8"/>
      <sheetId val="9"/>
      <sheetId val="10"/>
      <sheetId val="11"/>
      <sheetId val="12"/>
      <sheetId val="13"/>
      <sheetId val="14"/>
    </sheetIdMap>
  </header>
  <header guid="{6509EA3A-D10E-4828-B576-811503F09545}" dateTime="2026-08-07T15:49:41" maxSheetId="15" userName="Antonio Carlos Guimarães Deiró" r:id="rId179">
    <sheetIdMap count="14">
      <sheetId val="1"/>
      <sheetId val="2"/>
      <sheetId val="3"/>
      <sheetId val="4"/>
      <sheetId val="5"/>
      <sheetId val="6"/>
      <sheetId val="7"/>
      <sheetId val="8"/>
      <sheetId val="9"/>
      <sheetId val="10"/>
      <sheetId val="11"/>
      <sheetId val="12"/>
      <sheetId val="13"/>
      <sheetId val="14"/>
    </sheetIdMap>
  </header>
  <header guid="{F6B8B682-C5D0-4886-902C-90C808F6E413}" dateTime="2026-08-07T16:19:26" maxSheetId="15" userName="Diego Rocha Figueiredo" r:id="rId180" minRId="1193" maxRId="1768">
    <sheetIdMap count="14">
      <sheetId val="1"/>
      <sheetId val="2"/>
      <sheetId val="3"/>
      <sheetId val="4"/>
      <sheetId val="5"/>
      <sheetId val="6"/>
      <sheetId val="7"/>
      <sheetId val="8"/>
      <sheetId val="9"/>
      <sheetId val="10"/>
      <sheetId val="11"/>
      <sheetId val="12"/>
      <sheetId val="13"/>
      <sheetId val="14"/>
    </sheetIdMap>
  </header>
  <header guid="{23A4D3CF-1448-4F5F-894D-456C327F9875}" dateTime="2026-08-07T16:20:50" maxSheetId="15" userName="Diego Rocha Figueiredo" r:id="rId181">
    <sheetIdMap count="14">
      <sheetId val="1"/>
      <sheetId val="2"/>
      <sheetId val="3"/>
      <sheetId val="4"/>
      <sheetId val="5"/>
      <sheetId val="6"/>
      <sheetId val="7"/>
      <sheetId val="8"/>
      <sheetId val="9"/>
      <sheetId val="10"/>
      <sheetId val="11"/>
      <sheetId val="12"/>
      <sheetId val="13"/>
      <sheetId val="14"/>
    </sheetIdMap>
  </header>
  <header guid="{492D4619-817F-47DA-B21A-FE653CA2F998}" dateTime="2026-08-07T16:23:33" maxSheetId="15" userName="Mário Sérgio Santos da Conceição" r:id="rId182" minRId="1777">
    <sheetIdMap count="14">
      <sheetId val="1"/>
      <sheetId val="2"/>
      <sheetId val="3"/>
      <sheetId val="4"/>
      <sheetId val="5"/>
      <sheetId val="6"/>
      <sheetId val="7"/>
      <sheetId val="8"/>
      <sheetId val="9"/>
      <sheetId val="10"/>
      <sheetId val="11"/>
      <sheetId val="12"/>
      <sheetId val="13"/>
      <sheetId val="14"/>
    </sheetIdMap>
  </header>
  <header guid="{EDE659EF-31E6-4ECF-9E49-53A8875DE826}" dateTime="2026-08-07T17:23:48" maxSheetId="15" userName="Diego Rocha Figueiredo" r:id="rId183">
    <sheetIdMap count="14">
      <sheetId val="1"/>
      <sheetId val="2"/>
      <sheetId val="3"/>
      <sheetId val="4"/>
      <sheetId val="5"/>
      <sheetId val="6"/>
      <sheetId val="7"/>
      <sheetId val="8"/>
      <sheetId val="9"/>
      <sheetId val="10"/>
      <sheetId val="11"/>
      <sheetId val="12"/>
      <sheetId val="13"/>
      <sheetId val="14"/>
    </sheetIdMap>
  </header>
  <header guid="{F305EC19-4339-4C85-A52A-2A033026D396}" dateTime="2026-08-10T08:14:07" maxSheetId="15" userName="Diego Rocha Figueiredo" r:id="rId184">
    <sheetIdMap count="14">
      <sheetId val="1"/>
      <sheetId val="2"/>
      <sheetId val="3"/>
      <sheetId val="4"/>
      <sheetId val="5"/>
      <sheetId val="6"/>
      <sheetId val="7"/>
      <sheetId val="8"/>
      <sheetId val="9"/>
      <sheetId val="10"/>
      <sheetId val="11"/>
      <sheetId val="12"/>
      <sheetId val="13"/>
      <sheetId val="14"/>
    </sheetIdMap>
  </header>
  <header guid="{B0A12D15-9982-4F26-A743-2B9E311A4B0D}" dateTime="2026-08-10T09:33:52" maxSheetId="15" userName="Mário Sérgio Santos da Conceição" r:id="rId185" minRId="1791" maxRId="1792">
    <sheetIdMap count="14">
      <sheetId val="1"/>
      <sheetId val="2"/>
      <sheetId val="3"/>
      <sheetId val="4"/>
      <sheetId val="5"/>
      <sheetId val="6"/>
      <sheetId val="7"/>
      <sheetId val="8"/>
      <sheetId val="9"/>
      <sheetId val="10"/>
      <sheetId val="11"/>
      <sheetId val="12"/>
      <sheetId val="13"/>
      <sheetId val="14"/>
    </sheetIdMap>
  </header>
  <header guid="{55AA391C-8008-430F-A354-C18C658FBCD4}" dateTime="2026-08-10T09:35:40" maxSheetId="15" userName="Juliana Fortunato Ferreira" r:id="rId186" minRId="1793" maxRId="1806">
    <sheetIdMap count="14">
      <sheetId val="1"/>
      <sheetId val="2"/>
      <sheetId val="3"/>
      <sheetId val="4"/>
      <sheetId val="5"/>
      <sheetId val="6"/>
      <sheetId val="7"/>
      <sheetId val="8"/>
      <sheetId val="9"/>
      <sheetId val="10"/>
      <sheetId val="11"/>
      <sheetId val="12"/>
      <sheetId val="13"/>
      <sheetId val="14"/>
    </sheetIdMap>
  </header>
  <header guid="{B57F21D6-8B8E-4190-8E65-7B984150A744}" dateTime="2026-08-10T09:50:23" maxSheetId="15" userName="Taís Silva Dos Santos" r:id="rId187" minRId="1811" maxRId="1816">
    <sheetIdMap count="14">
      <sheetId val="1"/>
      <sheetId val="2"/>
      <sheetId val="3"/>
      <sheetId val="4"/>
      <sheetId val="5"/>
      <sheetId val="6"/>
      <sheetId val="7"/>
      <sheetId val="8"/>
      <sheetId val="9"/>
      <sheetId val="10"/>
      <sheetId val="11"/>
      <sheetId val="12"/>
      <sheetId val="13"/>
      <sheetId val="14"/>
    </sheetIdMap>
  </header>
  <header guid="{2C799406-905C-4B85-A94D-43B68442398D}" dateTime="2026-08-10T09:55:09" maxSheetId="15" userName="Taís Silva Dos Santos" r:id="rId188" minRId="1822" maxRId="1827">
    <sheetIdMap count="14">
      <sheetId val="1"/>
      <sheetId val="2"/>
      <sheetId val="3"/>
      <sheetId val="4"/>
      <sheetId val="5"/>
      <sheetId val="6"/>
      <sheetId val="7"/>
      <sheetId val="8"/>
      <sheetId val="9"/>
      <sheetId val="10"/>
      <sheetId val="11"/>
      <sheetId val="12"/>
      <sheetId val="13"/>
      <sheetId val="14"/>
    </sheetIdMap>
  </header>
  <header guid="{7CE4B571-BDB0-410B-82D5-B83BBB9DD1E0}" dateTime="2026-08-10T10:22:25" maxSheetId="15" userName="Antonio Carlos Guimarães Deiró" r:id="rId189">
    <sheetIdMap count="14">
      <sheetId val="1"/>
      <sheetId val="2"/>
      <sheetId val="3"/>
      <sheetId val="4"/>
      <sheetId val="5"/>
      <sheetId val="6"/>
      <sheetId val="7"/>
      <sheetId val="8"/>
      <sheetId val="9"/>
      <sheetId val="10"/>
      <sheetId val="11"/>
      <sheetId val="12"/>
      <sheetId val="13"/>
      <sheetId val="14"/>
    </sheetIdMap>
  </header>
  <header guid="{CFF68CDE-1628-45BF-AD19-4D5023C60D98}" dateTime="2026-08-10T11:16:40" maxSheetId="15" userName="Antonio Carlos Guimarães Deiró" r:id="rId190" minRId="1837" maxRId="1843">
    <sheetIdMap count="14">
      <sheetId val="1"/>
      <sheetId val="2"/>
      <sheetId val="3"/>
      <sheetId val="4"/>
      <sheetId val="5"/>
      <sheetId val="6"/>
      <sheetId val="7"/>
      <sheetId val="8"/>
      <sheetId val="9"/>
      <sheetId val="10"/>
      <sheetId val="11"/>
      <sheetId val="12"/>
      <sheetId val="13"/>
      <sheetId val="14"/>
    </sheetIdMap>
  </header>
  <header guid="{79E39326-DEF8-468F-8DAC-6A2DA182B330}" dateTime="2026-08-10T11:22:13" maxSheetId="15" userName="Mário Sérgio Santos da Conceição" r:id="rId191" minRId="1848" maxRId="1850">
    <sheetIdMap count="14">
      <sheetId val="1"/>
      <sheetId val="2"/>
      <sheetId val="3"/>
      <sheetId val="4"/>
      <sheetId val="5"/>
      <sheetId val="6"/>
      <sheetId val="7"/>
      <sheetId val="8"/>
      <sheetId val="9"/>
      <sheetId val="10"/>
      <sheetId val="11"/>
      <sheetId val="12"/>
      <sheetId val="13"/>
      <sheetId val="14"/>
    </sheetIdMap>
  </header>
  <header guid="{E7375C65-D893-48E0-B72E-FAF4CEE4B787}" dateTime="2026-08-10T11:36:32" maxSheetId="15" userName="Mário Sérgio Santos da Conceição" r:id="rId192" minRId="1851" maxRId="1857">
    <sheetIdMap count="14">
      <sheetId val="1"/>
      <sheetId val="2"/>
      <sheetId val="3"/>
      <sheetId val="4"/>
      <sheetId val="5"/>
      <sheetId val="6"/>
      <sheetId val="7"/>
      <sheetId val="8"/>
      <sheetId val="9"/>
      <sheetId val="10"/>
      <sheetId val="11"/>
      <sheetId val="12"/>
      <sheetId val="13"/>
      <sheetId val="14"/>
    </sheetIdMap>
  </header>
  <header guid="{9CC74CE8-BB95-41BE-9780-E0647E15371D}" dateTime="2026-08-10T11:37:36" maxSheetId="15" userName="Mário Sérgio Santos da Conceição" r:id="rId193" minRId="1858" maxRId="1859">
    <sheetIdMap count="14">
      <sheetId val="1"/>
      <sheetId val="2"/>
      <sheetId val="3"/>
      <sheetId val="4"/>
      <sheetId val="5"/>
      <sheetId val="6"/>
      <sheetId val="7"/>
      <sheetId val="8"/>
      <sheetId val="9"/>
      <sheetId val="10"/>
      <sheetId val="11"/>
      <sheetId val="12"/>
      <sheetId val="13"/>
      <sheetId val="14"/>
    </sheetIdMap>
  </header>
  <header guid="{4F34A209-8A72-45A5-98CB-1FC3527528A8}" dateTime="2026-08-10T11:46:05" maxSheetId="15" userName="Silvana Mendes da Silva" r:id="rId194" minRId="1860" maxRId="1863">
    <sheetIdMap count="14">
      <sheetId val="1"/>
      <sheetId val="2"/>
      <sheetId val="3"/>
      <sheetId val="4"/>
      <sheetId val="5"/>
      <sheetId val="6"/>
      <sheetId val="7"/>
      <sheetId val="8"/>
      <sheetId val="9"/>
      <sheetId val="10"/>
      <sheetId val="11"/>
      <sheetId val="12"/>
      <sheetId val="13"/>
      <sheetId val="14"/>
    </sheetIdMap>
  </header>
  <header guid="{07584C8B-70C0-4D55-A9C4-23004933614B}" dateTime="2026-08-10T11:47:25" maxSheetId="15" userName="Silvana Mendes da Silva" r:id="rId195" minRId="1869" maxRId="1872">
    <sheetIdMap count="14">
      <sheetId val="1"/>
      <sheetId val="2"/>
      <sheetId val="3"/>
      <sheetId val="4"/>
      <sheetId val="5"/>
      <sheetId val="6"/>
      <sheetId val="7"/>
      <sheetId val="8"/>
      <sheetId val="9"/>
      <sheetId val="10"/>
      <sheetId val="11"/>
      <sheetId val="12"/>
      <sheetId val="13"/>
      <sheetId val="14"/>
    </sheetIdMap>
  </header>
  <header guid="{28B4CF6B-D962-4B6F-9BCD-1C67CC1D3DEB}" dateTime="2026-08-10T11:47:50" maxSheetId="15" userName="Silvana Mendes da Silva" r:id="rId196" minRId="1873">
    <sheetIdMap count="14">
      <sheetId val="1"/>
      <sheetId val="2"/>
      <sheetId val="3"/>
      <sheetId val="4"/>
      <sheetId val="5"/>
      <sheetId val="6"/>
      <sheetId val="7"/>
      <sheetId val="8"/>
      <sheetId val="9"/>
      <sheetId val="10"/>
      <sheetId val="11"/>
      <sheetId val="12"/>
      <sheetId val="13"/>
      <sheetId val="14"/>
    </sheetIdMap>
  </header>
  <header guid="{E4F669F3-5A41-40D9-BAAB-6A225AAAD4D1}" dateTime="2026-08-10T11:48:35" maxSheetId="15" userName="Silvana Mendes da Silva" r:id="rId197" minRId="1874">
    <sheetIdMap count="14">
      <sheetId val="1"/>
      <sheetId val="2"/>
      <sheetId val="3"/>
      <sheetId val="4"/>
      <sheetId val="5"/>
      <sheetId val="6"/>
      <sheetId val="7"/>
      <sheetId val="8"/>
      <sheetId val="9"/>
      <sheetId val="10"/>
      <sheetId val="11"/>
      <sheetId val="12"/>
      <sheetId val="13"/>
      <sheetId val="14"/>
    </sheetIdMap>
  </header>
  <header guid="{185492B2-778F-46FF-A4B0-A025FFCD1D7F}" dateTime="2026-08-10T11:55:28" maxSheetId="15" userName="Silvana Mendes da Silva" r:id="rId198" minRId="1875">
    <sheetIdMap count="14">
      <sheetId val="1"/>
      <sheetId val="2"/>
      <sheetId val="3"/>
      <sheetId val="4"/>
      <sheetId val="5"/>
      <sheetId val="6"/>
      <sheetId val="7"/>
      <sheetId val="8"/>
      <sheetId val="9"/>
      <sheetId val="10"/>
      <sheetId val="11"/>
      <sheetId val="12"/>
      <sheetId val="13"/>
      <sheetId val="14"/>
    </sheetIdMap>
  </header>
  <header guid="{22904621-A0DD-4E4B-B4A1-6CE2F827BD84}" dateTime="2026-08-10T13:56:38" maxSheetId="15" userName="Marcelo Pereira dos Santos" r:id="rId199" minRId="1881" maxRId="1884">
    <sheetIdMap count="14">
      <sheetId val="1"/>
      <sheetId val="2"/>
      <sheetId val="3"/>
      <sheetId val="4"/>
      <sheetId val="5"/>
      <sheetId val="6"/>
      <sheetId val="7"/>
      <sheetId val="8"/>
      <sheetId val="9"/>
      <sheetId val="10"/>
      <sheetId val="11"/>
      <sheetId val="12"/>
      <sheetId val="13"/>
      <sheetId val="14"/>
    </sheetIdMap>
  </header>
  <header guid="{6E7DE89A-5FC6-4089-85D8-F75A1E34FC50}" dateTime="2026-08-10T14:23:41" maxSheetId="15" userName="Marcelo Pereira dos Santos" r:id="rId200" minRId="1890" maxRId="1975">
    <sheetIdMap count="14">
      <sheetId val="1"/>
      <sheetId val="2"/>
      <sheetId val="3"/>
      <sheetId val="4"/>
      <sheetId val="5"/>
      <sheetId val="6"/>
      <sheetId val="7"/>
      <sheetId val="8"/>
      <sheetId val="9"/>
      <sheetId val="10"/>
      <sheetId val="11"/>
      <sheetId val="12"/>
      <sheetId val="13"/>
      <sheetId val="14"/>
    </sheetIdMap>
  </header>
  <header guid="{E8E56E89-0E6F-4654-8ECE-B01F88CBA9EE}" dateTime="2026-08-10T14:39:53" maxSheetId="15" userName="Taís Silva Dos Santos" r:id="rId201" minRId="1981">
    <sheetIdMap count="14">
      <sheetId val="1"/>
      <sheetId val="2"/>
      <sheetId val="3"/>
      <sheetId val="4"/>
      <sheetId val="5"/>
      <sheetId val="6"/>
      <sheetId val="7"/>
      <sheetId val="8"/>
      <sheetId val="9"/>
      <sheetId val="10"/>
      <sheetId val="11"/>
      <sheetId val="12"/>
      <sheetId val="13"/>
      <sheetId val="14"/>
    </sheetIdMap>
  </header>
  <header guid="{EA8F6F66-DD8A-4D58-BE1A-20EF9989971B}" dateTime="2026-08-10T14:40:07" maxSheetId="15" userName="Taís Silva Dos Santos" r:id="rId202">
    <sheetIdMap count="14">
      <sheetId val="1"/>
      <sheetId val="2"/>
      <sheetId val="3"/>
      <sheetId val="4"/>
      <sheetId val="5"/>
      <sheetId val="6"/>
      <sheetId val="7"/>
      <sheetId val="8"/>
      <sheetId val="9"/>
      <sheetId val="10"/>
      <sheetId val="11"/>
      <sheetId val="12"/>
      <sheetId val="13"/>
      <sheetId val="14"/>
    </sheetIdMap>
  </header>
  <header guid="{5F785BFB-46DC-4D20-B1E1-C8E6C2F2B562}" dateTime="2026-08-10T14:43:25" maxSheetId="15" userName="Taís Silva Dos Santos" r:id="rId203" minRId="1992">
    <sheetIdMap count="14">
      <sheetId val="1"/>
      <sheetId val="2"/>
      <sheetId val="3"/>
      <sheetId val="4"/>
      <sheetId val="5"/>
      <sheetId val="6"/>
      <sheetId val="7"/>
      <sheetId val="8"/>
      <sheetId val="9"/>
      <sheetId val="10"/>
      <sheetId val="11"/>
      <sheetId val="12"/>
      <sheetId val="13"/>
      <sheetId val="14"/>
    </sheetIdMap>
  </header>
  <header guid="{E8387976-F2E2-4F26-B847-F361A69BB414}" dateTime="2026-08-10T14:44:37" maxSheetId="15" userName="Taís Silva Dos Santos" r:id="rId204" minRId="1993">
    <sheetIdMap count="14">
      <sheetId val="1"/>
      <sheetId val="2"/>
      <sheetId val="3"/>
      <sheetId val="4"/>
      <sheetId val="5"/>
      <sheetId val="6"/>
      <sheetId val="7"/>
      <sheetId val="8"/>
      <sheetId val="9"/>
      <sheetId val="10"/>
      <sheetId val="11"/>
      <sheetId val="12"/>
      <sheetId val="13"/>
      <sheetId val="14"/>
    </sheetIdMap>
  </header>
  <header guid="{6EA8105A-2685-498A-B2BC-88DF6F93E74A}" dateTime="2026-08-10T14:48:39" maxSheetId="15" userName="Taís Silva Dos Santos" r:id="rId205" minRId="1999">
    <sheetIdMap count="14">
      <sheetId val="1"/>
      <sheetId val="2"/>
      <sheetId val="3"/>
      <sheetId val="4"/>
      <sheetId val="5"/>
      <sheetId val="6"/>
      <sheetId val="7"/>
      <sheetId val="8"/>
      <sheetId val="9"/>
      <sheetId val="10"/>
      <sheetId val="11"/>
      <sheetId val="12"/>
      <sheetId val="13"/>
      <sheetId val="14"/>
    </sheetIdMap>
  </header>
  <header guid="{251E5B1C-EC7B-420B-B477-DC743F3EBDF4}" dateTime="2026-08-10T14:51:12" maxSheetId="15" userName="Taís Silva Dos Santos" r:id="rId206" minRId="2000">
    <sheetIdMap count="14">
      <sheetId val="1"/>
      <sheetId val="2"/>
      <sheetId val="3"/>
      <sheetId val="4"/>
      <sheetId val="5"/>
      <sheetId val="6"/>
      <sheetId val="7"/>
      <sheetId val="8"/>
      <sheetId val="9"/>
      <sheetId val="10"/>
      <sheetId val="11"/>
      <sheetId val="12"/>
      <sheetId val="13"/>
      <sheetId val="14"/>
    </sheetIdMap>
  </header>
  <header guid="{17C97D68-2396-48C2-B21F-674911678FB2}" dateTime="2026-08-10T14:55:49" maxSheetId="15" userName="Taís Silva Dos Santos" r:id="rId207" minRId="2001">
    <sheetIdMap count="14">
      <sheetId val="1"/>
      <sheetId val="2"/>
      <sheetId val="3"/>
      <sheetId val="4"/>
      <sheetId val="5"/>
      <sheetId val="6"/>
      <sheetId val="7"/>
      <sheetId val="8"/>
      <sheetId val="9"/>
      <sheetId val="10"/>
      <sheetId val="11"/>
      <sheetId val="12"/>
      <sheetId val="13"/>
      <sheetId val="14"/>
    </sheetIdMap>
  </header>
  <header guid="{D331AF5E-7422-4D0A-BB2D-E29C424A4536}" dateTime="2026-08-10T14:56:46" maxSheetId="15" userName="Taís Silva Dos Santos" r:id="rId208">
    <sheetIdMap count="14">
      <sheetId val="1"/>
      <sheetId val="2"/>
      <sheetId val="3"/>
      <sheetId val="4"/>
      <sheetId val="5"/>
      <sheetId val="6"/>
      <sheetId val="7"/>
      <sheetId val="8"/>
      <sheetId val="9"/>
      <sheetId val="10"/>
      <sheetId val="11"/>
      <sheetId val="12"/>
      <sheetId val="13"/>
      <sheetId val="14"/>
    </sheetIdMap>
  </header>
  <header guid="{871B3A46-F965-4232-9863-0F43327B6BEC}" dateTime="2026-08-10T14:57:37" maxSheetId="15" userName="Taís Silva Dos Santos" r:id="rId209" minRId="2012">
    <sheetIdMap count="14">
      <sheetId val="1"/>
      <sheetId val="2"/>
      <sheetId val="3"/>
      <sheetId val="4"/>
      <sheetId val="5"/>
      <sheetId val="6"/>
      <sheetId val="7"/>
      <sheetId val="8"/>
      <sheetId val="9"/>
      <sheetId val="10"/>
      <sheetId val="11"/>
      <sheetId val="12"/>
      <sheetId val="13"/>
      <sheetId val="14"/>
    </sheetIdMap>
  </header>
  <header guid="{07C842E4-381E-46B3-80A6-10F7C4E33F1B}" dateTime="2026-08-10T15:00:44" maxSheetId="15" userName="Taís Silva Dos Santos" r:id="rId210" minRId="2013">
    <sheetIdMap count="14">
      <sheetId val="1"/>
      <sheetId val="2"/>
      <sheetId val="3"/>
      <sheetId val="4"/>
      <sheetId val="5"/>
      <sheetId val="6"/>
      <sheetId val="7"/>
      <sheetId val="8"/>
      <sheetId val="9"/>
      <sheetId val="10"/>
      <sheetId val="11"/>
      <sheetId val="12"/>
      <sheetId val="13"/>
      <sheetId val="14"/>
    </sheetIdMap>
  </header>
  <header guid="{131B1F96-DFD0-4B2E-80DB-F88C7C2CA390}" dateTime="2026-08-10T15:01:27" maxSheetId="15" userName="Taís Silva Dos Santos" r:id="rId211" minRId="2014">
    <sheetIdMap count="14">
      <sheetId val="1"/>
      <sheetId val="2"/>
      <sheetId val="3"/>
      <sheetId val="4"/>
      <sheetId val="5"/>
      <sheetId val="6"/>
      <sheetId val="7"/>
      <sheetId val="8"/>
      <sheetId val="9"/>
      <sheetId val="10"/>
      <sheetId val="11"/>
      <sheetId val="12"/>
      <sheetId val="13"/>
      <sheetId val="14"/>
    </sheetIdMap>
  </header>
  <header guid="{5D6F3F56-A566-4671-A47A-478375571171}" dateTime="2026-08-10T15:02:20" maxSheetId="15" userName="Taís Silva Dos Santos" r:id="rId212" minRId="2015">
    <sheetIdMap count="14">
      <sheetId val="1"/>
      <sheetId val="2"/>
      <sheetId val="3"/>
      <sheetId val="4"/>
      <sheetId val="5"/>
      <sheetId val="6"/>
      <sheetId val="7"/>
      <sheetId val="8"/>
      <sheetId val="9"/>
      <sheetId val="10"/>
      <sheetId val="11"/>
      <sheetId val="12"/>
      <sheetId val="13"/>
      <sheetId val="14"/>
    </sheetIdMap>
  </header>
  <header guid="{6991057A-60AE-4D79-82A1-5D36349C1984}" dateTime="2026-08-10T15:04:27" maxSheetId="15" userName="Taís Silva Dos Santos" r:id="rId213" minRId="2021">
    <sheetIdMap count="14">
      <sheetId val="1"/>
      <sheetId val="2"/>
      <sheetId val="3"/>
      <sheetId val="4"/>
      <sheetId val="5"/>
      <sheetId val="6"/>
      <sheetId val="7"/>
      <sheetId val="8"/>
      <sheetId val="9"/>
      <sheetId val="10"/>
      <sheetId val="11"/>
      <sheetId val="12"/>
      <sheetId val="13"/>
      <sheetId val="14"/>
    </sheetIdMap>
  </header>
  <header guid="{C2568CCA-EDF1-4257-9065-8582F85107B2}" dateTime="2026-08-10T15:05:42" maxSheetId="15" userName="Taís Silva Dos Santos" r:id="rId214" minRId="2027" maxRId="2028">
    <sheetIdMap count="14">
      <sheetId val="1"/>
      <sheetId val="2"/>
      <sheetId val="3"/>
      <sheetId val="4"/>
      <sheetId val="5"/>
      <sheetId val="6"/>
      <sheetId val="7"/>
      <sheetId val="8"/>
      <sheetId val="9"/>
      <sheetId val="10"/>
      <sheetId val="11"/>
      <sheetId val="12"/>
      <sheetId val="13"/>
      <sheetId val="14"/>
    </sheetIdMap>
  </header>
  <header guid="{BB1F3D7E-B5B3-43E0-A734-A0B4F6116FFB}" dateTime="2026-08-10T15:10:59" maxSheetId="15" userName="Taís Silva Dos Santos" r:id="rId215" minRId="2034">
    <sheetIdMap count="14">
      <sheetId val="1"/>
      <sheetId val="2"/>
      <sheetId val="3"/>
      <sheetId val="4"/>
      <sheetId val="5"/>
      <sheetId val="6"/>
      <sheetId val="7"/>
      <sheetId val="8"/>
      <sheetId val="9"/>
      <sheetId val="10"/>
      <sheetId val="11"/>
      <sheetId val="12"/>
      <sheetId val="13"/>
      <sheetId val="14"/>
    </sheetIdMap>
  </header>
  <header guid="{AD328F45-0C50-4CED-B983-3F3461C1E077}" dateTime="2026-08-10T15:12:19" maxSheetId="15" userName="Taís Silva Dos Santos" r:id="rId216" minRId="2035">
    <sheetIdMap count="14">
      <sheetId val="1"/>
      <sheetId val="2"/>
      <sheetId val="3"/>
      <sheetId val="4"/>
      <sheetId val="5"/>
      <sheetId val="6"/>
      <sheetId val="7"/>
      <sheetId val="8"/>
      <sheetId val="9"/>
      <sheetId val="10"/>
      <sheetId val="11"/>
      <sheetId val="12"/>
      <sheetId val="13"/>
      <sheetId val="14"/>
    </sheetIdMap>
  </header>
  <header guid="{57895CA8-6555-46DF-8C95-497C91ACD19E}" dateTime="2026-08-10T15:12:27" maxSheetId="15" userName="Taís Silva Dos Santos" r:id="rId217" minRId="2036">
    <sheetIdMap count="14">
      <sheetId val="1"/>
      <sheetId val="2"/>
      <sheetId val="3"/>
      <sheetId val="4"/>
      <sheetId val="5"/>
      <sheetId val="6"/>
      <sheetId val="7"/>
      <sheetId val="8"/>
      <sheetId val="9"/>
      <sheetId val="10"/>
      <sheetId val="11"/>
      <sheetId val="12"/>
      <sheetId val="13"/>
      <sheetId val="14"/>
    </sheetIdMap>
  </header>
  <header guid="{600F6A25-1755-4687-922A-DB4DD959AD46}" dateTime="2026-08-10T15:13:37" maxSheetId="15" userName="Taís Silva Dos Santos" r:id="rId218" minRId="2037">
    <sheetIdMap count="14">
      <sheetId val="1"/>
      <sheetId val="2"/>
      <sheetId val="3"/>
      <sheetId val="4"/>
      <sheetId val="5"/>
      <sheetId val="6"/>
      <sheetId val="7"/>
      <sheetId val="8"/>
      <sheetId val="9"/>
      <sheetId val="10"/>
      <sheetId val="11"/>
      <sheetId val="12"/>
      <sheetId val="13"/>
      <sheetId val="14"/>
    </sheetIdMap>
  </header>
  <header guid="{354CD88B-56D1-4F90-944A-C85F96AED5B4}" dateTime="2026-08-10T15:15:57" maxSheetId="15" userName="Diego Rocha Figueiredo" r:id="rId219">
    <sheetIdMap count="14">
      <sheetId val="1"/>
      <sheetId val="2"/>
      <sheetId val="3"/>
      <sheetId val="4"/>
      <sheetId val="5"/>
      <sheetId val="6"/>
      <sheetId val="7"/>
      <sheetId val="8"/>
      <sheetId val="9"/>
      <sheetId val="10"/>
      <sheetId val="11"/>
      <sheetId val="12"/>
      <sheetId val="13"/>
      <sheetId val="14"/>
    </sheetIdMap>
  </header>
  <header guid="{14937E25-3160-4448-85CF-974DFB14A574}" dateTime="2026-08-10T15:17:12" maxSheetId="15" userName="Diego Rocha Figueiredo" r:id="rId220" minRId="2042" maxRId="2069">
    <sheetIdMap count="14">
      <sheetId val="1"/>
      <sheetId val="2"/>
      <sheetId val="3"/>
      <sheetId val="4"/>
      <sheetId val="5"/>
      <sheetId val="6"/>
      <sheetId val="7"/>
      <sheetId val="8"/>
      <sheetId val="9"/>
      <sheetId val="10"/>
      <sheetId val="11"/>
      <sheetId val="12"/>
      <sheetId val="13"/>
      <sheetId val="14"/>
    </sheetIdMap>
  </header>
  <header guid="{9803CB9F-CA5F-4FB5-8902-2B9ED695FA39}" dateTime="2026-08-10T15:17:26" maxSheetId="15" userName="Taís Silva Dos Santos" r:id="rId221" minRId="2074" maxRId="2075">
    <sheetIdMap count="14">
      <sheetId val="1"/>
      <sheetId val="2"/>
      <sheetId val="3"/>
      <sheetId val="4"/>
      <sheetId val="5"/>
      <sheetId val="6"/>
      <sheetId val="7"/>
      <sheetId val="8"/>
      <sheetId val="9"/>
      <sheetId val="10"/>
      <sheetId val="11"/>
      <sheetId val="12"/>
      <sheetId val="13"/>
      <sheetId val="14"/>
    </sheetIdMap>
  </header>
  <header guid="{C4E47D2B-0EE3-410D-B9C3-B0FEF489B89E}" dateTime="2026-08-10T15:20:31" maxSheetId="15" userName="Taís Silva Dos Santos" r:id="rId222" minRId="2076">
    <sheetIdMap count="14">
      <sheetId val="1"/>
      <sheetId val="2"/>
      <sheetId val="3"/>
      <sheetId val="4"/>
      <sheetId val="5"/>
      <sheetId val="6"/>
      <sheetId val="7"/>
      <sheetId val="8"/>
      <sheetId val="9"/>
      <sheetId val="10"/>
      <sheetId val="11"/>
      <sheetId val="12"/>
      <sheetId val="13"/>
      <sheetId val="14"/>
    </sheetIdMap>
  </header>
  <header guid="{11A763D3-EE29-47E7-B1E6-60D206435377}" dateTime="2026-08-10T15:23:54" maxSheetId="15" userName="Taís Silva Dos Santos" r:id="rId223" minRId="2077">
    <sheetIdMap count="14">
      <sheetId val="1"/>
      <sheetId val="2"/>
      <sheetId val="3"/>
      <sheetId val="4"/>
      <sheetId val="5"/>
      <sheetId val="6"/>
      <sheetId val="7"/>
      <sheetId val="8"/>
      <sheetId val="9"/>
      <sheetId val="10"/>
      <sheetId val="11"/>
      <sheetId val="12"/>
      <sheetId val="13"/>
      <sheetId val="14"/>
    </sheetIdMap>
  </header>
  <header guid="{FE41D8D3-7D97-469A-A328-F4372454FD74}" dateTime="2026-08-10T15:24:54" maxSheetId="15" userName="Taís Silva Dos Santos" r:id="rId224" minRId="2078">
    <sheetIdMap count="14">
      <sheetId val="1"/>
      <sheetId val="2"/>
      <sheetId val="3"/>
      <sheetId val="4"/>
      <sheetId val="5"/>
      <sheetId val="6"/>
      <sheetId val="7"/>
      <sheetId val="8"/>
      <sheetId val="9"/>
      <sheetId val="10"/>
      <sheetId val="11"/>
      <sheetId val="12"/>
      <sheetId val="13"/>
      <sheetId val="14"/>
    </sheetIdMap>
  </header>
  <header guid="{766ABF16-DC41-480A-9070-4B0D8DAB1A41}" dateTime="2026-08-10T15:26:20" maxSheetId="15" userName="Taís Silva Dos Santos" r:id="rId225" minRId="2079" maxRId="2080">
    <sheetIdMap count="14">
      <sheetId val="1"/>
      <sheetId val="2"/>
      <sheetId val="3"/>
      <sheetId val="4"/>
      <sheetId val="5"/>
      <sheetId val="6"/>
      <sheetId val="7"/>
      <sheetId val="8"/>
      <sheetId val="9"/>
      <sheetId val="10"/>
      <sheetId val="11"/>
      <sheetId val="12"/>
      <sheetId val="13"/>
      <sheetId val="14"/>
    </sheetIdMap>
  </header>
  <header guid="{CF0713F4-0B2E-456A-B7CC-FEDF7FD49678}" dateTime="2026-08-10T15:29:22" maxSheetId="15" userName="Taís Silva Dos Santos" r:id="rId226" minRId="2086">
    <sheetIdMap count="14">
      <sheetId val="1"/>
      <sheetId val="2"/>
      <sheetId val="3"/>
      <sheetId val="4"/>
      <sheetId val="5"/>
      <sheetId val="6"/>
      <sheetId val="7"/>
      <sheetId val="8"/>
      <sheetId val="9"/>
      <sheetId val="10"/>
      <sheetId val="11"/>
      <sheetId val="12"/>
      <sheetId val="13"/>
      <sheetId val="14"/>
    </sheetIdMap>
  </header>
  <header guid="{23EFF668-BC11-4570-9567-D4A05BB512FF}" dateTime="2026-08-10T15:30:02" maxSheetId="15" userName="Taís Silva Dos Santos" r:id="rId227" minRId="2087">
    <sheetIdMap count="14">
      <sheetId val="1"/>
      <sheetId val="2"/>
      <sheetId val="3"/>
      <sheetId val="4"/>
      <sheetId val="5"/>
      <sheetId val="6"/>
      <sheetId val="7"/>
      <sheetId val="8"/>
      <sheetId val="9"/>
      <sheetId val="10"/>
      <sheetId val="11"/>
      <sheetId val="12"/>
      <sheetId val="13"/>
      <sheetId val="14"/>
    </sheetIdMap>
  </header>
  <header guid="{BCB44576-3E2A-447F-841D-C1E3932D5942}" dateTime="2026-08-10T15:37:15" maxSheetId="15" userName="Taís Silva Dos Santos" r:id="rId228" minRId="2088">
    <sheetIdMap count="14">
      <sheetId val="1"/>
      <sheetId val="2"/>
      <sheetId val="3"/>
      <sheetId val="4"/>
      <sheetId val="5"/>
      <sheetId val="6"/>
      <sheetId val="7"/>
      <sheetId val="8"/>
      <sheetId val="9"/>
      <sheetId val="10"/>
      <sheetId val="11"/>
      <sheetId val="12"/>
      <sheetId val="13"/>
      <sheetId val="14"/>
    </sheetIdMap>
  </header>
  <header guid="{D2326C30-0D39-4953-BFCE-3AA39EC1C0BE}" dateTime="2026-08-10T15:37:37" maxSheetId="15" userName="Taís Silva Dos Santos" r:id="rId229" minRId="2094">
    <sheetIdMap count="14">
      <sheetId val="1"/>
      <sheetId val="2"/>
      <sheetId val="3"/>
      <sheetId val="4"/>
      <sheetId val="5"/>
      <sheetId val="6"/>
      <sheetId val="7"/>
      <sheetId val="8"/>
      <sheetId val="9"/>
      <sheetId val="10"/>
      <sheetId val="11"/>
      <sheetId val="12"/>
      <sheetId val="13"/>
      <sheetId val="14"/>
    </sheetIdMap>
  </header>
  <header guid="{66FC21C9-1933-4843-A6BF-C028037A0A8C}" dateTime="2026-08-10T15:38:56" maxSheetId="15" userName="Taís Silva Dos Santos" r:id="rId230" minRId="2095">
    <sheetIdMap count="14">
      <sheetId val="1"/>
      <sheetId val="2"/>
      <sheetId val="3"/>
      <sheetId val="4"/>
      <sheetId val="5"/>
      <sheetId val="6"/>
      <sheetId val="7"/>
      <sheetId val="8"/>
      <sheetId val="9"/>
      <sheetId val="10"/>
      <sheetId val="11"/>
      <sheetId val="12"/>
      <sheetId val="13"/>
      <sheetId val="14"/>
    </sheetIdMap>
  </header>
  <header guid="{03CFDFC2-1393-44B6-9946-5464E1856259}" dateTime="2026-08-10T15:39:40" maxSheetId="15" userName="Taís Silva Dos Santos" r:id="rId231" minRId="2096">
    <sheetIdMap count="14">
      <sheetId val="1"/>
      <sheetId val="2"/>
      <sheetId val="3"/>
      <sheetId val="4"/>
      <sheetId val="5"/>
      <sheetId val="6"/>
      <sheetId val="7"/>
      <sheetId val="8"/>
      <sheetId val="9"/>
      <sheetId val="10"/>
      <sheetId val="11"/>
      <sheetId val="12"/>
      <sheetId val="13"/>
      <sheetId val="14"/>
    </sheetIdMap>
  </header>
  <header guid="{D2F3E50E-1222-4C59-A00C-D74ADCD5B2D7}" dateTime="2026-08-10T15:40:46" maxSheetId="15" userName="Taís Silva Dos Santos" r:id="rId232" minRId="2097">
    <sheetIdMap count="14">
      <sheetId val="1"/>
      <sheetId val="2"/>
      <sheetId val="3"/>
      <sheetId val="4"/>
      <sheetId val="5"/>
      <sheetId val="6"/>
      <sheetId val="7"/>
      <sheetId val="8"/>
      <sheetId val="9"/>
      <sheetId val="10"/>
      <sheetId val="11"/>
      <sheetId val="12"/>
      <sheetId val="13"/>
      <sheetId val="14"/>
    </sheetIdMap>
  </header>
  <header guid="{90310185-88C6-4DC2-912A-9BF5F8E65BA9}" dateTime="2026-08-10T15:47:01" maxSheetId="15" userName="Taís Silva Dos Santos" r:id="rId233" minRId="2098">
    <sheetIdMap count="14">
      <sheetId val="1"/>
      <sheetId val="2"/>
      <sheetId val="3"/>
      <sheetId val="4"/>
      <sheetId val="5"/>
      <sheetId val="6"/>
      <sheetId val="7"/>
      <sheetId val="8"/>
      <sheetId val="9"/>
      <sheetId val="10"/>
      <sheetId val="11"/>
      <sheetId val="12"/>
      <sheetId val="13"/>
      <sheetId val="14"/>
    </sheetIdMap>
  </header>
  <header guid="{0BDC8EBF-26F4-4C32-B75B-B73BEB44839E}" dateTime="2026-08-10T15:47:17" maxSheetId="15" userName="Taís Silva Dos Santos" r:id="rId234" minRId="2099">
    <sheetIdMap count="14">
      <sheetId val="1"/>
      <sheetId val="2"/>
      <sheetId val="3"/>
      <sheetId val="4"/>
      <sheetId val="5"/>
      <sheetId val="6"/>
      <sheetId val="7"/>
      <sheetId val="8"/>
      <sheetId val="9"/>
      <sheetId val="10"/>
      <sheetId val="11"/>
      <sheetId val="12"/>
      <sheetId val="13"/>
      <sheetId val="14"/>
    </sheetIdMap>
  </header>
  <header guid="{FF8A63A0-5B9F-453F-B926-45FD4E3EC772}" dateTime="2026-08-10T15:47:36" maxSheetId="15" userName="Taís Silva Dos Santos" r:id="rId235" minRId="2100">
    <sheetIdMap count="14">
      <sheetId val="1"/>
      <sheetId val="2"/>
      <sheetId val="3"/>
      <sheetId val="4"/>
      <sheetId val="5"/>
      <sheetId val="6"/>
      <sheetId val="7"/>
      <sheetId val="8"/>
      <sheetId val="9"/>
      <sheetId val="10"/>
      <sheetId val="11"/>
      <sheetId val="12"/>
      <sheetId val="13"/>
      <sheetId val="14"/>
    </sheetIdMap>
  </header>
  <header guid="{21E79948-FD47-425F-AE9D-CB573C8769A1}" dateTime="2026-08-10T15:57:40" maxSheetId="15" userName="Taís Silva Dos Santos" r:id="rId236" minRId="2106">
    <sheetIdMap count="14">
      <sheetId val="1"/>
      <sheetId val="2"/>
      <sheetId val="3"/>
      <sheetId val="4"/>
      <sheetId val="5"/>
      <sheetId val="6"/>
      <sheetId val="7"/>
      <sheetId val="8"/>
      <sheetId val="9"/>
      <sheetId val="10"/>
      <sheetId val="11"/>
      <sheetId val="12"/>
      <sheetId val="13"/>
      <sheetId val="14"/>
    </sheetIdMap>
  </header>
  <header guid="{7FD9F602-F7DD-4D93-B28D-F362BE9AC752}" dateTime="2026-08-10T15:58:48" maxSheetId="15" userName="Taís Silva Dos Santos" r:id="rId237" minRId="2107">
    <sheetIdMap count="14">
      <sheetId val="1"/>
      <sheetId val="2"/>
      <sheetId val="3"/>
      <sheetId val="4"/>
      <sheetId val="5"/>
      <sheetId val="6"/>
      <sheetId val="7"/>
      <sheetId val="8"/>
      <sheetId val="9"/>
      <sheetId val="10"/>
      <sheetId val="11"/>
      <sheetId val="12"/>
      <sheetId val="13"/>
      <sheetId val="14"/>
    </sheetIdMap>
  </header>
  <header guid="{8D321AAC-A41E-4513-966E-2319BFBD01A7}" dateTime="2026-08-10T16:00:15" maxSheetId="15" userName="Taís Silva Dos Santos" r:id="rId238" minRId="2113">
    <sheetIdMap count="14">
      <sheetId val="1"/>
      <sheetId val="2"/>
      <sheetId val="3"/>
      <sheetId val="4"/>
      <sheetId val="5"/>
      <sheetId val="6"/>
      <sheetId val="7"/>
      <sheetId val="8"/>
      <sheetId val="9"/>
      <sheetId val="10"/>
      <sheetId val="11"/>
      <sheetId val="12"/>
      <sheetId val="13"/>
      <sheetId val="14"/>
    </sheetIdMap>
  </header>
  <header guid="{0C74A984-CA81-4CF1-946F-0DD765B8DBCE}" dateTime="2026-08-10T16:01:27" maxSheetId="15" userName="Taís Silva Dos Santos" r:id="rId239" minRId="2114">
    <sheetIdMap count="14">
      <sheetId val="1"/>
      <sheetId val="2"/>
      <sheetId val="3"/>
      <sheetId val="4"/>
      <sheetId val="5"/>
      <sheetId val="6"/>
      <sheetId val="7"/>
      <sheetId val="8"/>
      <sheetId val="9"/>
      <sheetId val="10"/>
      <sheetId val="11"/>
      <sheetId val="12"/>
      <sheetId val="13"/>
      <sheetId val="14"/>
    </sheetIdMap>
  </header>
  <header guid="{BB97715D-A095-42BC-ADC1-69168DF890B9}" dateTime="2026-08-10T16:05:42" maxSheetId="15" userName="Taís Silva Dos Santos" r:id="rId240" minRId="2115">
    <sheetIdMap count="14">
      <sheetId val="1"/>
      <sheetId val="2"/>
      <sheetId val="3"/>
      <sheetId val="4"/>
      <sheetId val="5"/>
      <sheetId val="6"/>
      <sheetId val="7"/>
      <sheetId val="8"/>
      <sheetId val="9"/>
      <sheetId val="10"/>
      <sheetId val="11"/>
      <sheetId val="12"/>
      <sheetId val="13"/>
      <sheetId val="14"/>
    </sheetIdMap>
  </header>
  <header guid="{943E2701-40F3-4280-8DC7-C6F1E0BABE8B}" dateTime="2026-08-10T16:11:24" maxSheetId="15" userName="Taís Silva Dos Santos" r:id="rId241" minRId="2116">
    <sheetIdMap count="14">
      <sheetId val="1"/>
      <sheetId val="2"/>
      <sheetId val="3"/>
      <sheetId val="4"/>
      <sheetId val="5"/>
      <sheetId val="6"/>
      <sheetId val="7"/>
      <sheetId val="8"/>
      <sheetId val="9"/>
      <sheetId val="10"/>
      <sheetId val="11"/>
      <sheetId val="12"/>
      <sheetId val="13"/>
      <sheetId val="14"/>
    </sheetIdMap>
  </header>
  <header guid="{1F609C4C-174D-4B52-86EF-34D419294C6A}" dateTime="2026-08-10T16:14:05" maxSheetId="15" userName="Taís Silva Dos Santos" r:id="rId242" minRId="2117">
    <sheetIdMap count="14">
      <sheetId val="1"/>
      <sheetId val="2"/>
      <sheetId val="3"/>
      <sheetId val="4"/>
      <sheetId val="5"/>
      <sheetId val="6"/>
      <sheetId val="7"/>
      <sheetId val="8"/>
      <sheetId val="9"/>
      <sheetId val="10"/>
      <sheetId val="11"/>
      <sheetId val="12"/>
      <sheetId val="13"/>
      <sheetId val="14"/>
    </sheetIdMap>
  </header>
  <header guid="{481D2ED6-034D-4325-8E65-22A2847296EB}" dateTime="2026-08-10T16:19:06" maxSheetId="15" userName="Diego Rocha Figueiredo" r:id="rId243">
    <sheetIdMap count="14">
      <sheetId val="1"/>
      <sheetId val="2"/>
      <sheetId val="3"/>
      <sheetId val="4"/>
      <sheetId val="5"/>
      <sheetId val="6"/>
      <sheetId val="7"/>
      <sheetId val="8"/>
      <sheetId val="9"/>
      <sheetId val="10"/>
      <sheetId val="11"/>
      <sheetId val="12"/>
      <sheetId val="13"/>
      <sheetId val="14"/>
    </sheetIdMap>
  </header>
  <header guid="{9E771690-ED33-4F48-971F-A54055E67CDA}" dateTime="2026-08-10T16:38:53" maxSheetId="15" userName="Taís Silva Dos Santos" r:id="rId244" minRId="2127">
    <sheetIdMap count="14">
      <sheetId val="1"/>
      <sheetId val="2"/>
      <sheetId val="3"/>
      <sheetId val="4"/>
      <sheetId val="5"/>
      <sheetId val="6"/>
      <sheetId val="7"/>
      <sheetId val="8"/>
      <sheetId val="9"/>
      <sheetId val="10"/>
      <sheetId val="11"/>
      <sheetId val="12"/>
      <sheetId val="13"/>
      <sheetId val="14"/>
    </sheetIdMap>
  </header>
  <header guid="{E3AD93E7-DB17-425B-83EC-4BEE091372CD}" dateTime="2026-08-10T16:39:54" maxSheetId="15" userName="Taís Silva Dos Santos" r:id="rId245" minRId="2128">
    <sheetIdMap count="14">
      <sheetId val="1"/>
      <sheetId val="2"/>
      <sheetId val="3"/>
      <sheetId val="4"/>
      <sheetId val="5"/>
      <sheetId val="6"/>
      <sheetId val="7"/>
      <sheetId val="8"/>
      <sheetId val="9"/>
      <sheetId val="10"/>
      <sheetId val="11"/>
      <sheetId val="12"/>
      <sheetId val="13"/>
      <sheetId val="14"/>
    </sheetIdMap>
  </header>
  <header guid="{4B34A1CC-976D-4EFD-B442-36467874A2E0}" dateTime="2026-08-10T16:43:56" maxSheetId="15" userName="Taís Silva Dos Santos" r:id="rId246" minRId="2129">
    <sheetIdMap count="14">
      <sheetId val="1"/>
      <sheetId val="2"/>
      <sheetId val="3"/>
      <sheetId val="4"/>
      <sheetId val="5"/>
      <sheetId val="6"/>
      <sheetId val="7"/>
      <sheetId val="8"/>
      <sheetId val="9"/>
      <sheetId val="10"/>
      <sheetId val="11"/>
      <sheetId val="12"/>
      <sheetId val="13"/>
      <sheetId val="14"/>
    </sheetIdMap>
  </header>
  <header guid="{4B2B076C-2B1E-42C0-9F51-6FBFF411EB79}" dateTime="2026-08-10T16:45:02" maxSheetId="15" userName="Taís Silva Dos Santos" r:id="rId247" minRId="2130">
    <sheetIdMap count="14">
      <sheetId val="1"/>
      <sheetId val="2"/>
      <sheetId val="3"/>
      <sheetId val="4"/>
      <sheetId val="5"/>
      <sheetId val="6"/>
      <sheetId val="7"/>
      <sheetId val="8"/>
      <sheetId val="9"/>
      <sheetId val="10"/>
      <sheetId val="11"/>
      <sheetId val="12"/>
      <sheetId val="13"/>
      <sheetId val="14"/>
    </sheetIdMap>
  </header>
  <header guid="{85ACF9B8-9456-4172-A223-43D3A26F50A9}" dateTime="2026-08-10T16:45:56" maxSheetId="15" userName="Taís Silva Dos Santos" r:id="rId248" minRId="2131">
    <sheetIdMap count="14">
      <sheetId val="1"/>
      <sheetId val="2"/>
      <sheetId val="3"/>
      <sheetId val="4"/>
      <sheetId val="5"/>
      <sheetId val="6"/>
      <sheetId val="7"/>
      <sheetId val="8"/>
      <sheetId val="9"/>
      <sheetId val="10"/>
      <sheetId val="11"/>
      <sheetId val="12"/>
      <sheetId val="13"/>
      <sheetId val="14"/>
    </sheetIdMap>
  </header>
  <header guid="{7D6115C2-2C61-455F-9E66-1C46618E0403}" dateTime="2026-08-10T16:47:38" maxSheetId="15" userName="Taís Silva Dos Santos" r:id="rId249" minRId="2132" maxRId="2133">
    <sheetIdMap count="14">
      <sheetId val="1"/>
      <sheetId val="2"/>
      <sheetId val="3"/>
      <sheetId val="4"/>
      <sheetId val="5"/>
      <sheetId val="6"/>
      <sheetId val="7"/>
      <sheetId val="8"/>
      <sheetId val="9"/>
      <sheetId val="10"/>
      <sheetId val="11"/>
      <sheetId val="12"/>
      <sheetId val="13"/>
      <sheetId val="14"/>
    </sheetIdMap>
  </header>
  <header guid="{A51D230B-5675-45C0-AADA-F46B9296A8F5}" dateTime="2026-08-10T16:47:43" maxSheetId="15" userName="Diego Rocha Figueiredo" r:id="rId250" minRId="2134" maxRId="2135">
    <sheetIdMap count="14">
      <sheetId val="1"/>
      <sheetId val="2"/>
      <sheetId val="3"/>
      <sheetId val="4"/>
      <sheetId val="5"/>
      <sheetId val="6"/>
      <sheetId val="7"/>
      <sheetId val="8"/>
      <sheetId val="9"/>
      <sheetId val="10"/>
      <sheetId val="11"/>
      <sheetId val="12"/>
      <sheetId val="13"/>
      <sheetId val="14"/>
    </sheetIdMap>
  </header>
  <header guid="{D6D48474-CF00-4879-AE47-FCCD3F60B5D9}" dateTime="2026-08-10T16:49:56" maxSheetId="15" userName="Taís Silva Dos Santos" r:id="rId251" minRId="2140">
    <sheetIdMap count="14">
      <sheetId val="1"/>
      <sheetId val="2"/>
      <sheetId val="3"/>
      <sheetId val="4"/>
      <sheetId val="5"/>
      <sheetId val="6"/>
      <sheetId val="7"/>
      <sheetId val="8"/>
      <sheetId val="9"/>
      <sheetId val="10"/>
      <sheetId val="11"/>
      <sheetId val="12"/>
      <sheetId val="13"/>
      <sheetId val="14"/>
    </sheetIdMap>
  </header>
  <header guid="{33687C2B-B421-4520-B1F1-D757E00C705A}" dateTime="2026-08-10T16:50:46" maxSheetId="15" userName="Taís Silva Dos Santos" r:id="rId252" minRId="2141">
    <sheetIdMap count="14">
      <sheetId val="1"/>
      <sheetId val="2"/>
      <sheetId val="3"/>
      <sheetId val="4"/>
      <sheetId val="5"/>
      <sheetId val="6"/>
      <sheetId val="7"/>
      <sheetId val="8"/>
      <sheetId val="9"/>
      <sheetId val="10"/>
      <sheetId val="11"/>
      <sheetId val="12"/>
      <sheetId val="13"/>
      <sheetId val="14"/>
    </sheetIdMap>
  </header>
  <header guid="{1F449286-7625-4A53-B76B-C63FDC801AA1}" dateTime="2026-08-10T16:51:24" maxSheetId="15" userName="Taís Silva Dos Santos" r:id="rId253" minRId="2142">
    <sheetIdMap count="14">
      <sheetId val="1"/>
      <sheetId val="2"/>
      <sheetId val="3"/>
      <sheetId val="4"/>
      <sheetId val="5"/>
      <sheetId val="6"/>
      <sheetId val="7"/>
      <sheetId val="8"/>
      <sheetId val="9"/>
      <sheetId val="10"/>
      <sheetId val="11"/>
      <sheetId val="12"/>
      <sheetId val="13"/>
      <sheetId val="14"/>
    </sheetIdMap>
  </header>
  <header guid="{F5A1AEF3-5C38-4862-B667-A3531561CF10}" dateTime="2026-08-10T16:53:37" maxSheetId="15" userName="Taís Silva Dos Santos" r:id="rId254" minRId="2143">
    <sheetIdMap count="14">
      <sheetId val="1"/>
      <sheetId val="2"/>
      <sheetId val="3"/>
      <sheetId val="4"/>
      <sheetId val="5"/>
      <sheetId val="6"/>
      <sheetId val="7"/>
      <sheetId val="8"/>
      <sheetId val="9"/>
      <sheetId val="10"/>
      <sheetId val="11"/>
      <sheetId val="12"/>
      <sheetId val="13"/>
      <sheetId val="14"/>
    </sheetIdMap>
  </header>
  <header guid="{968CCFDC-DFC7-44BC-A99A-D24EBC537048}" dateTime="2026-08-10T16:54:24" maxSheetId="15" userName="Taís Silva Dos Santos" r:id="rId255" minRId="2144">
    <sheetIdMap count="14">
      <sheetId val="1"/>
      <sheetId val="2"/>
      <sheetId val="3"/>
      <sheetId val="4"/>
      <sheetId val="5"/>
      <sheetId val="6"/>
      <sheetId val="7"/>
      <sheetId val="8"/>
      <sheetId val="9"/>
      <sheetId val="10"/>
      <sheetId val="11"/>
      <sheetId val="12"/>
      <sheetId val="13"/>
      <sheetId val="14"/>
    </sheetIdMap>
  </header>
  <header guid="{9E8283AD-1761-41B4-B292-2482AEDFE37A}" dateTime="2026-08-10T16:59:30" maxSheetId="15" userName="Taís Silva Dos Santos" r:id="rId256" minRId="2145">
    <sheetIdMap count="14">
      <sheetId val="1"/>
      <sheetId val="2"/>
      <sheetId val="3"/>
      <sheetId val="4"/>
      <sheetId val="5"/>
      <sheetId val="6"/>
      <sheetId val="7"/>
      <sheetId val="8"/>
      <sheetId val="9"/>
      <sheetId val="10"/>
      <sheetId val="11"/>
      <sheetId val="12"/>
      <sheetId val="13"/>
      <sheetId val="14"/>
    </sheetIdMap>
  </header>
  <header guid="{104D732B-7AAA-4319-AB1D-BEB81703023A}" dateTime="2026-08-10T17:00:11" maxSheetId="15" userName="Taís Silva Dos Santos" r:id="rId257" minRId="2151">
    <sheetIdMap count="14">
      <sheetId val="1"/>
      <sheetId val="2"/>
      <sheetId val="3"/>
      <sheetId val="4"/>
      <sheetId val="5"/>
      <sheetId val="6"/>
      <sheetId val="7"/>
      <sheetId val="8"/>
      <sheetId val="9"/>
      <sheetId val="10"/>
      <sheetId val="11"/>
      <sheetId val="12"/>
      <sheetId val="13"/>
      <sheetId val="14"/>
    </sheetIdMap>
  </header>
  <header guid="{E6C1E301-FD1D-4ABD-84DD-96B157764162}" dateTime="2026-08-10T17:01:19" maxSheetId="15" userName="Taís Silva Dos Santos" r:id="rId258" minRId="2157">
    <sheetIdMap count="14">
      <sheetId val="1"/>
      <sheetId val="2"/>
      <sheetId val="3"/>
      <sheetId val="4"/>
      <sheetId val="5"/>
      <sheetId val="6"/>
      <sheetId val="7"/>
      <sheetId val="8"/>
      <sheetId val="9"/>
      <sheetId val="10"/>
      <sheetId val="11"/>
      <sheetId val="12"/>
      <sheetId val="13"/>
      <sheetId val="14"/>
    </sheetIdMap>
  </header>
  <header guid="{C8CF0DC3-E0BE-48AC-8023-0D9BCD846291}" dateTime="2026-08-11T09:36:56" maxSheetId="15" userName="Mário Sérgio Santos da Conceição" r:id="rId259" minRId="2158">
    <sheetIdMap count="14">
      <sheetId val="1"/>
      <sheetId val="2"/>
      <sheetId val="3"/>
      <sheetId val="4"/>
      <sheetId val="5"/>
      <sheetId val="6"/>
      <sheetId val="7"/>
      <sheetId val="8"/>
      <sheetId val="9"/>
      <sheetId val="10"/>
      <sheetId val="11"/>
      <sheetId val="12"/>
      <sheetId val="13"/>
      <sheetId val="14"/>
    </sheetIdMap>
  </header>
  <header guid="{D38AB281-A9B1-4992-A270-EDADD9E9E4B3}" dateTime="2026-08-11T09:39:39" maxSheetId="15" userName="Mário Sérgio Santos da Conceição" r:id="rId260" minRId="2164" maxRId="2166">
    <sheetIdMap count="14">
      <sheetId val="1"/>
      <sheetId val="2"/>
      <sheetId val="3"/>
      <sheetId val="4"/>
      <sheetId val="5"/>
      <sheetId val="6"/>
      <sheetId val="7"/>
      <sheetId val="8"/>
      <sheetId val="9"/>
      <sheetId val="10"/>
      <sheetId val="11"/>
      <sheetId val="12"/>
      <sheetId val="13"/>
      <sheetId val="14"/>
    </sheetIdMap>
  </header>
  <header guid="{E1DB5541-4276-4093-8714-A435BEEFF19A}" dateTime="2026-08-11T09:59:41" maxSheetId="15" userName="Taís Silva Dos Santos" r:id="rId261" minRId="2172" maxRId="2184">
    <sheetIdMap count="14">
      <sheetId val="1"/>
      <sheetId val="2"/>
      <sheetId val="3"/>
      <sheetId val="4"/>
      <sheetId val="5"/>
      <sheetId val="6"/>
      <sheetId val="7"/>
      <sheetId val="8"/>
      <sheetId val="9"/>
      <sheetId val="10"/>
      <sheetId val="11"/>
      <sheetId val="12"/>
      <sheetId val="13"/>
      <sheetId val="14"/>
    </sheetIdMap>
  </header>
  <header guid="{87980207-AEA5-4719-A28A-97EA51B2D016}" dateTime="2026-08-11T10:03:54" maxSheetId="15" userName="Taís Silva Dos Santos" r:id="rId262" minRId="2190" maxRId="2200">
    <sheetIdMap count="14">
      <sheetId val="1"/>
      <sheetId val="2"/>
      <sheetId val="3"/>
      <sheetId val="4"/>
      <sheetId val="5"/>
      <sheetId val="6"/>
      <sheetId val="7"/>
      <sheetId val="8"/>
      <sheetId val="9"/>
      <sheetId val="10"/>
      <sheetId val="11"/>
      <sheetId val="12"/>
      <sheetId val="13"/>
      <sheetId val="14"/>
    </sheetIdMap>
  </header>
  <header guid="{50BF68B5-5D61-4C5C-BF0D-ABFA6D08D731}" dateTime="2026-08-11T10:17:39" maxSheetId="15" userName="Marcelo Pereira dos Santos" r:id="rId263" minRId="2206" maxRId="2213">
    <sheetIdMap count="14">
      <sheetId val="1"/>
      <sheetId val="2"/>
      <sheetId val="3"/>
      <sheetId val="4"/>
      <sheetId val="5"/>
      <sheetId val="6"/>
      <sheetId val="7"/>
      <sheetId val="8"/>
      <sheetId val="9"/>
      <sheetId val="10"/>
      <sheetId val="11"/>
      <sheetId val="12"/>
      <sheetId val="13"/>
      <sheetId val="14"/>
    </sheetIdMap>
  </header>
  <header guid="{88F5B5CF-D835-4E5E-B199-28D91EB05B05}" dateTime="2026-08-11T10:27:22" maxSheetId="15" userName="Antonio Carlos Guimarães Deiró" r:id="rId264" minRId="2219" maxRId="2221">
    <sheetIdMap count="14">
      <sheetId val="1"/>
      <sheetId val="2"/>
      <sheetId val="3"/>
      <sheetId val="4"/>
      <sheetId val="5"/>
      <sheetId val="6"/>
      <sheetId val="7"/>
      <sheetId val="8"/>
      <sheetId val="9"/>
      <sheetId val="10"/>
      <sheetId val="11"/>
      <sheetId val="12"/>
      <sheetId val="13"/>
      <sheetId val="14"/>
    </sheetIdMap>
  </header>
  <header guid="{F9FFDEE9-7117-4C2A-8128-A7982D3ED154}" dateTime="2026-08-11T10:28:15" maxSheetId="15" userName="Antonio Carlos Guimarães Deiró" r:id="rId265" minRId="2226">
    <sheetIdMap count="14">
      <sheetId val="1"/>
      <sheetId val="2"/>
      <sheetId val="3"/>
      <sheetId val="4"/>
      <sheetId val="5"/>
      <sheetId val="6"/>
      <sheetId val="7"/>
      <sheetId val="8"/>
      <sheetId val="9"/>
      <sheetId val="10"/>
      <sheetId val="11"/>
      <sheetId val="12"/>
      <sheetId val="13"/>
      <sheetId val="14"/>
    </sheetIdMap>
  </header>
  <header guid="{4F3A5EBA-CD85-423A-9A61-9415FA381B59}" dateTime="2026-08-11T10:31:34" maxSheetId="15" userName="Antonio Carlos Guimarães Deiró" r:id="rId266" minRId="2227" maxRId="2228">
    <sheetIdMap count="14">
      <sheetId val="1"/>
      <sheetId val="2"/>
      <sheetId val="3"/>
      <sheetId val="4"/>
      <sheetId val="5"/>
      <sheetId val="6"/>
      <sheetId val="7"/>
      <sheetId val="8"/>
      <sheetId val="9"/>
      <sheetId val="10"/>
      <sheetId val="11"/>
      <sheetId val="12"/>
      <sheetId val="13"/>
      <sheetId val="14"/>
    </sheetIdMap>
  </header>
  <header guid="{A1422B47-76C2-4038-A077-6343553BCA5A}" dateTime="2026-08-11T10:32:03" maxSheetId="15" userName="Antonio Carlos Guimarães Deiró" r:id="rId267" minRId="2233">
    <sheetIdMap count="14">
      <sheetId val="1"/>
      <sheetId val="2"/>
      <sheetId val="3"/>
      <sheetId val="4"/>
      <sheetId val="5"/>
      <sheetId val="6"/>
      <sheetId val="7"/>
      <sheetId val="8"/>
      <sheetId val="9"/>
      <sheetId val="10"/>
      <sheetId val="11"/>
      <sheetId val="12"/>
      <sheetId val="13"/>
      <sheetId val="14"/>
    </sheetIdMap>
  </header>
  <header guid="{9CE4EF77-78E6-4717-89CE-8E2E64D69D2C}" dateTime="2026-08-11T10:35:37" maxSheetId="15" userName="Antonio Carlos Guimarães Deiró" r:id="rId268" minRId="2238" maxRId="2240">
    <sheetIdMap count="14">
      <sheetId val="1"/>
      <sheetId val="2"/>
      <sheetId val="3"/>
      <sheetId val="4"/>
      <sheetId val="5"/>
      <sheetId val="6"/>
      <sheetId val="7"/>
      <sheetId val="8"/>
      <sheetId val="9"/>
      <sheetId val="10"/>
      <sheetId val="11"/>
      <sheetId val="12"/>
      <sheetId val="13"/>
      <sheetId val="14"/>
    </sheetIdMap>
  </header>
  <header guid="{0D6CB6E0-804F-4D2B-A679-34338C40C055}" dateTime="2026-08-11T10:37:11" maxSheetId="15" userName="Antonio Carlos Guimarães Deiró" r:id="rId269" minRId="2245" maxRId="2247">
    <sheetIdMap count="14">
      <sheetId val="1"/>
      <sheetId val="2"/>
      <sheetId val="3"/>
      <sheetId val="4"/>
      <sheetId val="5"/>
      <sheetId val="6"/>
      <sheetId val="7"/>
      <sheetId val="8"/>
      <sheetId val="9"/>
      <sheetId val="10"/>
      <sheetId val="11"/>
      <sheetId val="12"/>
      <sheetId val="13"/>
      <sheetId val="14"/>
    </sheetIdMap>
  </header>
  <header guid="{8FE7C235-EF67-4E74-86BB-2AB06F1CFB6B}" dateTime="2026-08-11T10:37:17" maxSheetId="15" userName="Antonio Carlos Guimarães Deiró" r:id="rId270" minRId="2252">
    <sheetIdMap count="14">
      <sheetId val="1"/>
      <sheetId val="2"/>
      <sheetId val="3"/>
      <sheetId val="4"/>
      <sheetId val="5"/>
      <sheetId val="6"/>
      <sheetId val="7"/>
      <sheetId val="8"/>
      <sheetId val="9"/>
      <sheetId val="10"/>
      <sheetId val="11"/>
      <sheetId val="12"/>
      <sheetId val="13"/>
      <sheetId val="14"/>
    </sheetIdMap>
  </header>
  <header guid="{84F60916-432B-4400-A759-56260F1913C6}" dateTime="2026-08-11T10:37:31" maxSheetId="15" userName="Antonio Carlos Guimarães Deiró" r:id="rId271">
    <sheetIdMap count="14">
      <sheetId val="1"/>
      <sheetId val="2"/>
      <sheetId val="3"/>
      <sheetId val="4"/>
      <sheetId val="5"/>
      <sheetId val="6"/>
      <sheetId val="7"/>
      <sheetId val="8"/>
      <sheetId val="9"/>
      <sheetId val="10"/>
      <sheetId val="11"/>
      <sheetId val="12"/>
      <sheetId val="13"/>
      <sheetId val="14"/>
    </sheetIdMap>
  </header>
  <header guid="{7B620546-00EA-403C-87EE-7FACB4B585AA}" dateTime="2026-08-11T10:37:38" maxSheetId="15" userName="Antonio Carlos Guimarães Deiró" r:id="rId272">
    <sheetIdMap count="14">
      <sheetId val="1"/>
      <sheetId val="2"/>
      <sheetId val="3"/>
      <sheetId val="4"/>
      <sheetId val="5"/>
      <sheetId val="6"/>
      <sheetId val="7"/>
      <sheetId val="8"/>
      <sheetId val="9"/>
      <sheetId val="10"/>
      <sheetId val="11"/>
      <sheetId val="12"/>
      <sheetId val="13"/>
      <sheetId val="14"/>
    </sheetIdMap>
  </header>
  <header guid="{F18D48C4-C95D-4C31-90FD-783B13E5BAA2}" dateTime="2026-08-11T10:38:28" maxSheetId="15" userName="Antonio Carlos Guimarães Deiró" r:id="rId273">
    <sheetIdMap count="14">
      <sheetId val="1"/>
      <sheetId val="2"/>
      <sheetId val="3"/>
      <sheetId val="4"/>
      <sheetId val="5"/>
      <sheetId val="6"/>
      <sheetId val="7"/>
      <sheetId val="8"/>
      <sheetId val="9"/>
      <sheetId val="10"/>
      <sheetId val="11"/>
      <sheetId val="12"/>
      <sheetId val="13"/>
      <sheetId val="14"/>
    </sheetIdMap>
  </header>
  <header guid="{4E630AF2-A73A-4A28-A030-D44AF5FF9AB8}" dateTime="2026-08-11T10:39:10" maxSheetId="15" userName="Antonio Carlos Guimarães Deiró" r:id="rId274" minRId="2265" maxRId="2266">
    <sheetIdMap count="14">
      <sheetId val="1"/>
      <sheetId val="2"/>
      <sheetId val="3"/>
      <sheetId val="4"/>
      <sheetId val="5"/>
      <sheetId val="6"/>
      <sheetId val="7"/>
      <sheetId val="8"/>
      <sheetId val="9"/>
      <sheetId val="10"/>
      <sheetId val="11"/>
      <sheetId val="12"/>
      <sheetId val="13"/>
      <sheetId val="14"/>
    </sheetIdMap>
  </header>
  <header guid="{3EF29554-3249-4C65-A676-B6C7383ABED2}" dateTime="2026-08-11T10:39:29" maxSheetId="15" userName="Antonio Carlos Guimarães Deiró" r:id="rId275" minRId="2271">
    <sheetIdMap count="14">
      <sheetId val="1"/>
      <sheetId val="2"/>
      <sheetId val="3"/>
      <sheetId val="4"/>
      <sheetId val="5"/>
      <sheetId val="6"/>
      <sheetId val="7"/>
      <sheetId val="8"/>
      <sheetId val="9"/>
      <sheetId val="10"/>
      <sheetId val="11"/>
      <sheetId val="12"/>
      <sheetId val="13"/>
      <sheetId val="14"/>
    </sheetIdMap>
  </header>
  <header guid="{54CB9E8E-8564-4B29-8C14-0C4EEAD74BEA}" dateTime="2026-08-11T10:41:51" maxSheetId="15" userName="Taís Silva Dos Santos" r:id="rId276" minRId="2276">
    <sheetIdMap count="14">
      <sheetId val="1"/>
      <sheetId val="2"/>
      <sheetId val="3"/>
      <sheetId val="4"/>
      <sheetId val="5"/>
      <sheetId val="6"/>
      <sheetId val="7"/>
      <sheetId val="8"/>
      <sheetId val="9"/>
      <sheetId val="10"/>
      <sheetId val="11"/>
      <sheetId val="12"/>
      <sheetId val="13"/>
      <sheetId val="14"/>
    </sheetIdMap>
  </header>
  <header guid="{5E7E62C7-3595-4A2D-A8D6-E8370FE331DA}" dateTime="2026-08-11T10:43:33" maxSheetId="15" userName="Antonio Carlos Guimarães Deiró" r:id="rId277" minRId="2282" maxRId="2283">
    <sheetIdMap count="14">
      <sheetId val="1"/>
      <sheetId val="2"/>
      <sheetId val="3"/>
      <sheetId val="4"/>
      <sheetId val="5"/>
      <sheetId val="6"/>
      <sheetId val="7"/>
      <sheetId val="8"/>
      <sheetId val="9"/>
      <sheetId val="10"/>
      <sheetId val="11"/>
      <sheetId val="12"/>
      <sheetId val="13"/>
      <sheetId val="14"/>
    </sheetIdMap>
  </header>
  <header guid="{EEACD158-ADD3-4BE9-B92D-56FD1CB8598F}" dateTime="2026-08-11T10:44:35" maxSheetId="15" userName="Antonio Carlos Guimarães Deiró" r:id="rId278" minRId="2288">
    <sheetIdMap count="14">
      <sheetId val="1"/>
      <sheetId val="2"/>
      <sheetId val="3"/>
      <sheetId val="4"/>
      <sheetId val="5"/>
      <sheetId val="6"/>
      <sheetId val="7"/>
      <sheetId val="8"/>
      <sheetId val="9"/>
      <sheetId val="10"/>
      <sheetId val="11"/>
      <sheetId val="12"/>
      <sheetId val="13"/>
      <sheetId val="14"/>
    </sheetIdMap>
  </header>
  <header guid="{FC6C5746-06A2-4B97-B760-220A05409074}" dateTime="2026-08-11T10:44:44" maxSheetId="15" userName="Antonio Carlos Guimarães Deiró" r:id="rId279">
    <sheetIdMap count="14">
      <sheetId val="1"/>
      <sheetId val="2"/>
      <sheetId val="3"/>
      <sheetId val="4"/>
      <sheetId val="5"/>
      <sheetId val="6"/>
      <sheetId val="7"/>
      <sheetId val="8"/>
      <sheetId val="9"/>
      <sheetId val="10"/>
      <sheetId val="11"/>
      <sheetId val="12"/>
      <sheetId val="13"/>
      <sheetId val="14"/>
    </sheetIdMap>
  </header>
  <header guid="{51E27E75-1870-4D30-98B7-FF5A683973E9}" dateTime="2026-08-11T10:47:34" maxSheetId="15" userName="Antonio Carlos Guimarães Deiró" r:id="rId280" minRId="2297" maxRId="2298">
    <sheetIdMap count="14">
      <sheetId val="1"/>
      <sheetId val="2"/>
      <sheetId val="3"/>
      <sheetId val="4"/>
      <sheetId val="5"/>
      <sheetId val="6"/>
      <sheetId val="7"/>
      <sheetId val="8"/>
      <sheetId val="9"/>
      <sheetId val="10"/>
      <sheetId val="11"/>
      <sheetId val="12"/>
      <sheetId val="13"/>
      <sheetId val="14"/>
    </sheetIdMap>
  </header>
  <header guid="{0047D2DE-0DDC-4B18-8882-AC7A62A7E9FE}" dateTime="2026-08-11T10:47:46" maxSheetId="15" userName="Antonio Carlos Guimarães Deiró" r:id="rId281" minRId="2303">
    <sheetIdMap count="14">
      <sheetId val="1"/>
      <sheetId val="2"/>
      <sheetId val="3"/>
      <sheetId val="4"/>
      <sheetId val="5"/>
      <sheetId val="6"/>
      <sheetId val="7"/>
      <sheetId val="8"/>
      <sheetId val="9"/>
      <sheetId val="10"/>
      <sheetId val="11"/>
      <sheetId val="12"/>
      <sheetId val="13"/>
      <sheetId val="14"/>
    </sheetIdMap>
  </header>
  <header guid="{3A5DFD32-1D6E-490E-AD31-7584882DAE3A}" dateTime="2026-08-11T10:48:30" maxSheetId="15" userName="Antonio Carlos Guimarães Deiró" r:id="rId282" minRId="2308" maxRId="2309">
    <sheetIdMap count="14">
      <sheetId val="1"/>
      <sheetId val="2"/>
      <sheetId val="3"/>
      <sheetId val="4"/>
      <sheetId val="5"/>
      <sheetId val="6"/>
      <sheetId val="7"/>
      <sheetId val="8"/>
      <sheetId val="9"/>
      <sheetId val="10"/>
      <sheetId val="11"/>
      <sheetId val="12"/>
      <sheetId val="13"/>
      <sheetId val="14"/>
    </sheetIdMap>
  </header>
  <header guid="{F6DBA1F6-37B0-46B3-AB1D-5AA908D0E649}" dateTime="2026-08-11T10:48:41" maxSheetId="15" userName="Antonio Carlos Guimarães Deiró" r:id="rId283" minRId="2314">
    <sheetIdMap count="14">
      <sheetId val="1"/>
      <sheetId val="2"/>
      <sheetId val="3"/>
      <sheetId val="4"/>
      <sheetId val="5"/>
      <sheetId val="6"/>
      <sheetId val="7"/>
      <sheetId val="8"/>
      <sheetId val="9"/>
      <sheetId val="10"/>
      <sheetId val="11"/>
      <sheetId val="12"/>
      <sheetId val="13"/>
      <sheetId val="14"/>
    </sheetIdMap>
  </header>
  <header guid="{C136CAFC-E5C7-4619-9D62-EB0D4EEF793D}" dateTime="2026-08-11T10:49:53" maxSheetId="15" userName="Antonio Carlos Guimarães Deiró" r:id="rId284" minRId="2319">
    <sheetIdMap count="14">
      <sheetId val="1"/>
      <sheetId val="2"/>
      <sheetId val="3"/>
      <sheetId val="4"/>
      <sheetId val="5"/>
      <sheetId val="6"/>
      <sheetId val="7"/>
      <sheetId val="8"/>
      <sheetId val="9"/>
      <sheetId val="10"/>
      <sheetId val="11"/>
      <sheetId val="12"/>
      <sheetId val="13"/>
      <sheetId val="14"/>
    </sheetIdMap>
  </header>
  <header guid="{5C3EC0AC-5520-4BF1-BF4C-9939CFBECBD4}" dateTime="2026-08-11T10:50:12" maxSheetId="15" userName="Antonio Carlos Guimarães Deiró" r:id="rId285" minRId="2324">
    <sheetIdMap count="14">
      <sheetId val="1"/>
      <sheetId val="2"/>
      <sheetId val="3"/>
      <sheetId val="4"/>
      <sheetId val="5"/>
      <sheetId val="6"/>
      <sheetId val="7"/>
      <sheetId val="8"/>
      <sheetId val="9"/>
      <sheetId val="10"/>
      <sheetId val="11"/>
      <sheetId val="12"/>
      <sheetId val="13"/>
      <sheetId val="14"/>
    </sheetIdMap>
  </header>
  <header guid="{95DD73F6-1686-4BDF-AE37-80D8FDCE9557}" dateTime="2026-08-11T10:50:43" maxSheetId="15" userName="Antonio Carlos Guimarães Deiró" r:id="rId286" minRId="2329">
    <sheetIdMap count="14">
      <sheetId val="1"/>
      <sheetId val="2"/>
      <sheetId val="3"/>
      <sheetId val="4"/>
      <sheetId val="5"/>
      <sheetId val="6"/>
      <sheetId val="7"/>
      <sheetId val="8"/>
      <sheetId val="9"/>
      <sheetId val="10"/>
      <sheetId val="11"/>
      <sheetId val="12"/>
      <sheetId val="13"/>
      <sheetId val="14"/>
    </sheetIdMap>
  </header>
  <header guid="{7B563DF0-C50B-46D4-87F3-87786D1B23BC}" dateTime="2026-08-11T10:50:51" maxSheetId="15" userName="Antonio Carlos Guimarães Deiró" r:id="rId287">
    <sheetIdMap count="14">
      <sheetId val="1"/>
      <sheetId val="2"/>
      <sheetId val="3"/>
      <sheetId val="4"/>
      <sheetId val="5"/>
      <sheetId val="6"/>
      <sheetId val="7"/>
      <sheetId val="8"/>
      <sheetId val="9"/>
      <sheetId val="10"/>
      <sheetId val="11"/>
      <sheetId val="12"/>
      <sheetId val="13"/>
      <sheetId val="14"/>
    </sheetIdMap>
  </header>
  <header guid="{FC37226F-0BFB-4038-88BF-DBC39404CCC0}" dateTime="2026-08-11T10:52:29" maxSheetId="15" userName="Antonio Carlos Guimarães Deiró" r:id="rId288" minRId="2338" maxRId="2340">
    <sheetIdMap count="14">
      <sheetId val="1"/>
      <sheetId val="2"/>
      <sheetId val="3"/>
      <sheetId val="4"/>
      <sheetId val="5"/>
      <sheetId val="6"/>
      <sheetId val="7"/>
      <sheetId val="8"/>
      <sheetId val="9"/>
      <sheetId val="10"/>
      <sheetId val="11"/>
      <sheetId val="12"/>
      <sheetId val="13"/>
      <sheetId val="14"/>
    </sheetIdMap>
  </header>
  <header guid="{63F17338-142D-4C15-9D98-EF29E4F927A9}" dateTime="2026-08-11T10:53:58" maxSheetId="15" userName="Antonio Carlos Guimarães Deiró" r:id="rId289">
    <sheetIdMap count="14">
      <sheetId val="1"/>
      <sheetId val="2"/>
      <sheetId val="3"/>
      <sheetId val="4"/>
      <sheetId val="5"/>
      <sheetId val="6"/>
      <sheetId val="7"/>
      <sheetId val="8"/>
      <sheetId val="9"/>
      <sheetId val="10"/>
      <sheetId val="11"/>
      <sheetId val="12"/>
      <sheetId val="13"/>
      <sheetId val="14"/>
    </sheetIdMap>
  </header>
  <header guid="{7B4D95D1-C3D8-4F91-8B70-1B64F83396EE}" dateTime="2026-08-11T10:55:30" maxSheetId="15" userName="Antonio Carlos Guimarães Deiró" r:id="rId290">
    <sheetIdMap count="14">
      <sheetId val="1"/>
      <sheetId val="2"/>
      <sheetId val="3"/>
      <sheetId val="4"/>
      <sheetId val="5"/>
      <sheetId val="6"/>
      <sheetId val="7"/>
      <sheetId val="8"/>
      <sheetId val="9"/>
      <sheetId val="10"/>
      <sheetId val="11"/>
      <sheetId val="12"/>
      <sheetId val="13"/>
      <sheetId val="14"/>
    </sheetIdMap>
  </header>
  <header guid="{D5711282-500F-4A6F-B074-E1504C94E307}" dateTime="2026-08-11T10:55:46" maxSheetId="15" userName="Antonio Carlos Guimarães Deiró" r:id="rId291" minRId="2353">
    <sheetIdMap count="14">
      <sheetId val="1"/>
      <sheetId val="2"/>
      <sheetId val="3"/>
      <sheetId val="4"/>
      <sheetId val="5"/>
      <sheetId val="6"/>
      <sheetId val="7"/>
      <sheetId val="8"/>
      <sheetId val="9"/>
      <sheetId val="10"/>
      <sheetId val="11"/>
      <sheetId val="12"/>
      <sheetId val="13"/>
      <sheetId val="14"/>
    </sheetIdMap>
  </header>
  <header guid="{372EE509-2702-46E3-A361-E24626E40F4D}" dateTime="2026-08-11T10:56:01" maxSheetId="15" userName="Antonio Carlos Guimarães Deiró" r:id="rId292" minRId="2358">
    <sheetIdMap count="14">
      <sheetId val="1"/>
      <sheetId val="2"/>
      <sheetId val="3"/>
      <sheetId val="4"/>
      <sheetId val="5"/>
      <sheetId val="6"/>
      <sheetId val="7"/>
      <sheetId val="8"/>
      <sheetId val="9"/>
      <sheetId val="10"/>
      <sheetId val="11"/>
      <sheetId val="12"/>
      <sheetId val="13"/>
      <sheetId val="14"/>
    </sheetIdMap>
  </header>
  <header guid="{96AE3DCC-F455-4D19-8F26-1BF114A68D7E}" dateTime="2026-08-11T10:56:11" maxSheetId="15" userName="Antonio Carlos Guimarães Deiró" r:id="rId293" minRId="2363">
    <sheetIdMap count="14">
      <sheetId val="1"/>
      <sheetId val="2"/>
      <sheetId val="3"/>
      <sheetId val="4"/>
      <sheetId val="5"/>
      <sheetId val="6"/>
      <sheetId val="7"/>
      <sheetId val="8"/>
      <sheetId val="9"/>
      <sheetId val="10"/>
      <sheetId val="11"/>
      <sheetId val="12"/>
      <sheetId val="13"/>
      <sheetId val="14"/>
    </sheetIdMap>
  </header>
  <header guid="{43C888C3-B3D9-4299-9DD8-C4C025A51EF8}" dateTime="2026-08-11T10:58:31" maxSheetId="15" userName="Antonio Carlos Guimarães Deiró" r:id="rId294" minRId="2368">
    <sheetIdMap count="14">
      <sheetId val="1"/>
      <sheetId val="2"/>
      <sheetId val="3"/>
      <sheetId val="4"/>
      <sheetId val="5"/>
      <sheetId val="6"/>
      <sheetId val="7"/>
      <sheetId val="8"/>
      <sheetId val="9"/>
      <sheetId val="10"/>
      <sheetId val="11"/>
      <sheetId val="12"/>
      <sheetId val="13"/>
      <sheetId val="14"/>
    </sheetIdMap>
  </header>
  <header guid="{81466865-E76A-4834-8A93-33BA5E618549}" dateTime="2026-08-11T10:58:37" maxSheetId="15" userName="Antonio Carlos Guimarães Deiró" r:id="rId295">
    <sheetIdMap count="14">
      <sheetId val="1"/>
      <sheetId val="2"/>
      <sheetId val="3"/>
      <sheetId val="4"/>
      <sheetId val="5"/>
      <sheetId val="6"/>
      <sheetId val="7"/>
      <sheetId val="8"/>
      <sheetId val="9"/>
      <sheetId val="10"/>
      <sheetId val="11"/>
      <sheetId val="12"/>
      <sheetId val="13"/>
      <sheetId val="14"/>
    </sheetIdMap>
  </header>
  <header guid="{6BFAA87B-50D7-4F88-B85E-1CD559018CEF}" dateTime="2026-08-11T10:58:53" maxSheetId="15" userName="Antonio Carlos Guimarães Deiró" r:id="rId296" minRId="2377">
    <sheetIdMap count="14">
      <sheetId val="1"/>
      <sheetId val="2"/>
      <sheetId val="3"/>
      <sheetId val="4"/>
      <sheetId val="5"/>
      <sheetId val="6"/>
      <sheetId val="7"/>
      <sheetId val="8"/>
      <sheetId val="9"/>
      <sheetId val="10"/>
      <sheetId val="11"/>
      <sheetId val="12"/>
      <sheetId val="13"/>
      <sheetId val="14"/>
    </sheetIdMap>
  </header>
  <header guid="{5F016C8E-218A-4785-B98A-ACACE4AF316C}" dateTime="2026-08-11T10:59:14" maxSheetId="15" userName="Antonio Carlos Guimarães Deiró" r:id="rId297" minRId="2382">
    <sheetIdMap count="14">
      <sheetId val="1"/>
      <sheetId val="2"/>
      <sheetId val="3"/>
      <sheetId val="4"/>
      <sheetId val="5"/>
      <sheetId val="6"/>
      <sheetId val="7"/>
      <sheetId val="8"/>
      <sheetId val="9"/>
      <sheetId val="10"/>
      <sheetId val="11"/>
      <sheetId val="12"/>
      <sheetId val="13"/>
      <sheetId val="14"/>
    </sheetIdMap>
  </header>
  <header guid="{560CBE50-722E-4798-B9E0-F73A48960D5C}" dateTime="2026-08-11T10:59:26" maxSheetId="15" userName="Antonio Carlos Guimarães Deiró" r:id="rId298" minRId="2387">
    <sheetIdMap count="14">
      <sheetId val="1"/>
      <sheetId val="2"/>
      <sheetId val="3"/>
      <sheetId val="4"/>
      <sheetId val="5"/>
      <sheetId val="6"/>
      <sheetId val="7"/>
      <sheetId val="8"/>
      <sheetId val="9"/>
      <sheetId val="10"/>
      <sheetId val="11"/>
      <sheetId val="12"/>
      <sheetId val="13"/>
      <sheetId val="14"/>
    </sheetIdMap>
  </header>
  <header guid="{831938B1-86B9-4966-84B3-D450F12B68F9}" dateTime="2026-08-11T11:01:41" maxSheetId="15" userName="Antonio Carlos Guimarães Deiró" r:id="rId299" minRId="2392">
    <sheetIdMap count="14">
      <sheetId val="1"/>
      <sheetId val="2"/>
      <sheetId val="3"/>
      <sheetId val="4"/>
      <sheetId val="5"/>
      <sheetId val="6"/>
      <sheetId val="7"/>
      <sheetId val="8"/>
      <sheetId val="9"/>
      <sheetId val="10"/>
      <sheetId val="11"/>
      <sheetId val="12"/>
      <sheetId val="13"/>
      <sheetId val="14"/>
    </sheetIdMap>
  </header>
  <header guid="{DB3705C5-E508-4EEF-9670-3F100177B7F9}" dateTime="2026-08-11T11:01:55" maxSheetId="15" userName="Antonio Carlos Guimarães Deiró" r:id="rId300">
    <sheetIdMap count="14">
      <sheetId val="1"/>
      <sheetId val="2"/>
      <sheetId val="3"/>
      <sheetId val="4"/>
      <sheetId val="5"/>
      <sheetId val="6"/>
      <sheetId val="7"/>
      <sheetId val="8"/>
      <sheetId val="9"/>
      <sheetId val="10"/>
      <sheetId val="11"/>
      <sheetId val="12"/>
      <sheetId val="13"/>
      <sheetId val="14"/>
    </sheetIdMap>
  </header>
  <header guid="{CD481054-13F5-4A30-99D3-066AE6B71801}" dateTime="2026-08-11T11:03:46" maxSheetId="15" userName="Antonio Carlos Guimarães Deiró" r:id="rId301">
    <sheetIdMap count="14">
      <sheetId val="1"/>
      <sheetId val="2"/>
      <sheetId val="3"/>
      <sheetId val="4"/>
      <sheetId val="5"/>
      <sheetId val="6"/>
      <sheetId val="7"/>
      <sheetId val="8"/>
      <sheetId val="9"/>
      <sheetId val="10"/>
      <sheetId val="11"/>
      <sheetId val="12"/>
      <sheetId val="13"/>
      <sheetId val="14"/>
    </sheetIdMap>
  </header>
  <header guid="{2DBFD973-79E5-494C-8A7D-DF66921EF725}" dateTime="2026-08-11T11:07:17" maxSheetId="15" userName="Antonio Carlos Guimarães Deiró" r:id="rId302">
    <sheetIdMap count="14">
      <sheetId val="1"/>
      <sheetId val="2"/>
      <sheetId val="3"/>
      <sheetId val="4"/>
      <sheetId val="5"/>
      <sheetId val="6"/>
      <sheetId val="7"/>
      <sheetId val="8"/>
      <sheetId val="9"/>
      <sheetId val="10"/>
      <sheetId val="11"/>
      <sheetId val="12"/>
      <sheetId val="13"/>
      <sheetId val="14"/>
    </sheetIdMap>
  </header>
  <header guid="{05C0A648-FC54-41A1-B8CC-B9B42492161F}" dateTime="2026-08-11T11:07:33" maxSheetId="15" userName="Antonio Carlos Guimarães Deiró" r:id="rId303">
    <sheetIdMap count="14">
      <sheetId val="1"/>
      <sheetId val="2"/>
      <sheetId val="3"/>
      <sheetId val="4"/>
      <sheetId val="5"/>
      <sheetId val="6"/>
      <sheetId val="7"/>
      <sheetId val="8"/>
      <sheetId val="9"/>
      <sheetId val="10"/>
      <sheetId val="11"/>
      <sheetId val="12"/>
      <sheetId val="13"/>
      <sheetId val="14"/>
    </sheetIdMap>
  </header>
  <header guid="{4353FABF-DCAB-4D05-B047-BD48D5D86154}" dateTime="2026-08-11T11:09:55" maxSheetId="15" userName="Antonio Carlos Guimarães Deiró" r:id="rId304">
    <sheetIdMap count="14">
      <sheetId val="1"/>
      <sheetId val="2"/>
      <sheetId val="3"/>
      <sheetId val="4"/>
      <sheetId val="5"/>
      <sheetId val="6"/>
      <sheetId val="7"/>
      <sheetId val="8"/>
      <sheetId val="9"/>
      <sheetId val="10"/>
      <sheetId val="11"/>
      <sheetId val="12"/>
      <sheetId val="13"/>
      <sheetId val="14"/>
    </sheetIdMap>
  </header>
  <header guid="{6604046E-E091-4D1B-8315-8C5B4D9F6D85}" dateTime="2026-08-11T11:32:01" maxSheetId="15" userName="Marcelo Pereira dos Santos" r:id="rId305" minRId="2417" maxRId="2428">
    <sheetIdMap count="14">
      <sheetId val="1"/>
      <sheetId val="2"/>
      <sheetId val="3"/>
      <sheetId val="4"/>
      <sheetId val="5"/>
      <sheetId val="6"/>
      <sheetId val="7"/>
      <sheetId val="8"/>
      <sheetId val="9"/>
      <sheetId val="10"/>
      <sheetId val="11"/>
      <sheetId val="12"/>
      <sheetId val="13"/>
      <sheetId val="14"/>
    </sheetIdMap>
  </header>
  <header guid="{D37FC0A0-EAB6-4082-B893-AF271645138C}" dateTime="2026-08-11T11:36:40" maxSheetId="15" userName="Marcelo Pereira dos Santos" r:id="rId306" minRId="2434" maxRId="2453">
    <sheetIdMap count="14">
      <sheetId val="1"/>
      <sheetId val="2"/>
      <sheetId val="3"/>
      <sheetId val="4"/>
      <sheetId val="5"/>
      <sheetId val="6"/>
      <sheetId val="7"/>
      <sheetId val="8"/>
      <sheetId val="9"/>
      <sheetId val="10"/>
      <sheetId val="11"/>
      <sheetId val="12"/>
      <sheetId val="13"/>
      <sheetId val="14"/>
    </sheetIdMap>
  </header>
  <header guid="{A0F8BB2F-4882-49F9-9FD2-9DC412356A07}" dateTime="2026-08-11T13:57:31" maxSheetId="15" userName="Antonio Carlos Guimarães Deiró" r:id="rId307" minRId="2459">
    <sheetIdMap count="14">
      <sheetId val="1"/>
      <sheetId val="2"/>
      <sheetId val="3"/>
      <sheetId val="4"/>
      <sheetId val="5"/>
      <sheetId val="6"/>
      <sheetId val="7"/>
      <sheetId val="8"/>
      <sheetId val="9"/>
      <sheetId val="10"/>
      <sheetId val="11"/>
      <sheetId val="12"/>
      <sheetId val="13"/>
      <sheetId val="14"/>
    </sheetIdMap>
  </header>
  <header guid="{4CF3268E-61EC-4448-B27E-79C001D43E5D}" dateTime="2026-08-11T14:08:36" maxSheetId="15" userName="Antonio Carlos Guimarães Deiró" r:id="rId308" minRId="2464">
    <sheetIdMap count="14">
      <sheetId val="1"/>
      <sheetId val="2"/>
      <sheetId val="3"/>
      <sheetId val="4"/>
      <sheetId val="5"/>
      <sheetId val="6"/>
      <sheetId val="7"/>
      <sheetId val="8"/>
      <sheetId val="9"/>
      <sheetId val="10"/>
      <sheetId val="11"/>
      <sheetId val="12"/>
      <sheetId val="13"/>
      <sheetId val="14"/>
    </sheetIdMap>
  </header>
  <header guid="{E190C30E-E521-4CFE-8C7D-8D1E23CA12C7}" dateTime="2026-08-11T14:27:01" maxSheetId="15" userName="Marcelo Pereira dos Santos" r:id="rId309">
    <sheetIdMap count="14">
      <sheetId val="1"/>
      <sheetId val="2"/>
      <sheetId val="3"/>
      <sheetId val="4"/>
      <sheetId val="5"/>
      <sheetId val="6"/>
      <sheetId val="7"/>
      <sheetId val="8"/>
      <sheetId val="9"/>
      <sheetId val="10"/>
      <sheetId val="11"/>
      <sheetId val="12"/>
      <sheetId val="13"/>
      <sheetId val="14"/>
    </sheetIdMap>
  </header>
  <header guid="{4E752DCC-B29B-44B3-ACCA-65CEF3C95600}" dateTime="2026-08-11T14:27:40" maxSheetId="15" userName="Mário Sérgio Santos da Conceição" r:id="rId310" minRId="2470" maxRId="2472">
    <sheetIdMap count="14">
      <sheetId val="1"/>
      <sheetId val="2"/>
      <sheetId val="3"/>
      <sheetId val="4"/>
      <sheetId val="5"/>
      <sheetId val="6"/>
      <sheetId val="7"/>
      <sheetId val="8"/>
      <sheetId val="9"/>
      <sheetId val="10"/>
      <sheetId val="11"/>
      <sheetId val="12"/>
      <sheetId val="13"/>
      <sheetId val="14"/>
    </sheetIdMap>
  </header>
  <header guid="{34A4D621-0195-4AA0-8485-68FD5D89C485}" dateTime="2026-08-11T14:36:05" maxSheetId="15" userName="Mário Sérgio Santos da Conceição" r:id="rId311" minRId="2473" maxRId="2474">
    <sheetIdMap count="14">
      <sheetId val="1"/>
      <sheetId val="2"/>
      <sheetId val="3"/>
      <sheetId val="4"/>
      <sheetId val="5"/>
      <sheetId val="6"/>
      <sheetId val="7"/>
      <sheetId val="8"/>
      <sheetId val="9"/>
      <sheetId val="10"/>
      <sheetId val="11"/>
      <sheetId val="12"/>
      <sheetId val="13"/>
      <sheetId val="14"/>
    </sheetIdMap>
  </header>
  <header guid="{F7790D08-9DCE-40DF-9B2D-064E5060A40A}" dateTime="2026-08-11T14:49:01" maxSheetId="15" userName="Mário Sérgio Santos da Conceição" r:id="rId312" minRId="2475" maxRId="2480">
    <sheetIdMap count="14">
      <sheetId val="1"/>
      <sheetId val="2"/>
      <sheetId val="3"/>
      <sheetId val="4"/>
      <sheetId val="5"/>
      <sheetId val="6"/>
      <sheetId val="7"/>
      <sheetId val="8"/>
      <sheetId val="9"/>
      <sheetId val="10"/>
      <sheetId val="11"/>
      <sheetId val="12"/>
      <sheetId val="13"/>
      <sheetId val="14"/>
    </sheetIdMap>
  </header>
  <header guid="{9E9E6DD7-05B1-4821-B7B9-22CA66E9B523}" dateTime="2026-08-11T16:22:57" maxSheetId="15" userName="Diego Rocha Figueiredo" r:id="rId313" minRId="2481" maxRId="2482">
    <sheetIdMap count="14">
      <sheetId val="1"/>
      <sheetId val="2"/>
      <sheetId val="3"/>
      <sheetId val="4"/>
      <sheetId val="5"/>
      <sheetId val="6"/>
      <sheetId val="7"/>
      <sheetId val="8"/>
      <sheetId val="9"/>
      <sheetId val="10"/>
      <sheetId val="11"/>
      <sheetId val="12"/>
      <sheetId val="13"/>
      <sheetId val="14"/>
    </sheetIdMap>
  </header>
  <header guid="{2063A319-D245-4B2D-9D2B-5E7BA9F58084}" dateTime="2026-08-11T16:42:04" maxSheetId="15" userName="Diego Rocha Figueiredo" r:id="rId314" minRId="2487">
    <sheetIdMap count="14">
      <sheetId val="1"/>
      <sheetId val="2"/>
      <sheetId val="3"/>
      <sheetId val="4"/>
      <sheetId val="5"/>
      <sheetId val="6"/>
      <sheetId val="7"/>
      <sheetId val="8"/>
      <sheetId val="9"/>
      <sheetId val="10"/>
      <sheetId val="11"/>
      <sheetId val="12"/>
      <sheetId val="13"/>
      <sheetId val="14"/>
    </sheetIdMap>
  </header>
  <header guid="{FA729928-4AB7-422F-ABD2-A8F9D7AA13BA}" dateTime="2026-08-11T16:42:20" maxSheetId="15" userName="Diego Rocha Figueiredo" r:id="rId315">
    <sheetIdMap count="14">
      <sheetId val="1"/>
      <sheetId val="2"/>
      <sheetId val="3"/>
      <sheetId val="4"/>
      <sheetId val="5"/>
      <sheetId val="6"/>
      <sheetId val="7"/>
      <sheetId val="8"/>
      <sheetId val="9"/>
      <sheetId val="10"/>
      <sheetId val="11"/>
      <sheetId val="12"/>
      <sheetId val="13"/>
      <sheetId val="14"/>
    </sheetIdMap>
  </header>
  <header guid="{05A04B86-B2A8-42FF-BC87-F7441DF53ED0}" dateTime="2026-08-11T17:22:47" maxSheetId="15" userName="Diego Rocha Figueiredo" r:id="rId316">
    <sheetIdMap count="14">
      <sheetId val="1"/>
      <sheetId val="2"/>
      <sheetId val="3"/>
      <sheetId val="4"/>
      <sheetId val="5"/>
      <sheetId val="6"/>
      <sheetId val="7"/>
      <sheetId val="8"/>
      <sheetId val="9"/>
      <sheetId val="10"/>
      <sheetId val="11"/>
      <sheetId val="12"/>
      <sheetId val="13"/>
      <sheetId val="14"/>
    </sheetIdMap>
  </header>
  <header guid="{32B3A965-5ED3-4700-B06A-D3B53DA621CF}" dateTime="2026-08-12T08:49:22" maxSheetId="15" userName="Antonio Carlos Guimarães Deiró" r:id="rId317" minRId="2496">
    <sheetIdMap count="14">
      <sheetId val="1"/>
      <sheetId val="2"/>
      <sheetId val="3"/>
      <sheetId val="4"/>
      <sheetId val="5"/>
      <sheetId val="6"/>
      <sheetId val="7"/>
      <sheetId val="8"/>
      <sheetId val="9"/>
      <sheetId val="10"/>
      <sheetId val="11"/>
      <sheetId val="12"/>
      <sheetId val="13"/>
      <sheetId val="14"/>
    </sheetIdMap>
  </header>
  <header guid="{E5D7CBF0-242B-4C7E-8AB3-1A321B50484C}" dateTime="2026-08-12T08:50:16" maxSheetId="15" userName="Antonio Carlos Guimarães Deiró" r:id="rId318" minRId="2501">
    <sheetIdMap count="14">
      <sheetId val="1"/>
      <sheetId val="2"/>
      <sheetId val="3"/>
      <sheetId val="4"/>
      <sheetId val="5"/>
      <sheetId val="6"/>
      <sheetId val="7"/>
      <sheetId val="8"/>
      <sheetId val="9"/>
      <sheetId val="10"/>
      <sheetId val="11"/>
      <sheetId val="12"/>
      <sheetId val="13"/>
      <sheetId val="14"/>
    </sheetIdMap>
  </header>
  <header guid="{E455F69A-7D7B-4475-A6D0-F00159445A85}" dateTime="2026-08-12T08:53:50" maxSheetId="15" userName="Antonio Carlos Guimarães Deiró" r:id="rId319" minRId="2502">
    <sheetIdMap count="14">
      <sheetId val="1"/>
      <sheetId val="2"/>
      <sheetId val="3"/>
      <sheetId val="4"/>
      <sheetId val="5"/>
      <sheetId val="6"/>
      <sheetId val="7"/>
      <sheetId val="8"/>
      <sheetId val="9"/>
      <sheetId val="10"/>
      <sheetId val="11"/>
      <sheetId val="12"/>
      <sheetId val="13"/>
      <sheetId val="14"/>
    </sheetIdMap>
  </header>
  <header guid="{5769219C-4AD9-4D01-A3DA-2B65B6E41421}" dateTime="2026-08-12T08:56:35" maxSheetId="15" userName="Antonio Carlos Guimarães Deiró" r:id="rId320" minRId="2507" maxRId="2510">
    <sheetIdMap count="14">
      <sheetId val="1"/>
      <sheetId val="2"/>
      <sheetId val="3"/>
      <sheetId val="4"/>
      <sheetId val="5"/>
      <sheetId val="6"/>
      <sheetId val="7"/>
      <sheetId val="8"/>
      <sheetId val="9"/>
      <sheetId val="10"/>
      <sheetId val="11"/>
      <sheetId val="12"/>
      <sheetId val="13"/>
      <sheetId val="14"/>
    </sheetIdMap>
  </header>
  <header guid="{6B7E334E-1E5B-4FF9-9FDE-6B5EE20439D0}" dateTime="2026-08-12T08:56:55" maxSheetId="15" userName="Antonio Carlos Guimarães Deiró" r:id="rId321" minRId="2515" maxRId="2516">
    <sheetIdMap count="14">
      <sheetId val="1"/>
      <sheetId val="2"/>
      <sheetId val="3"/>
      <sheetId val="4"/>
      <sheetId val="5"/>
      <sheetId val="6"/>
      <sheetId val="7"/>
      <sheetId val="8"/>
      <sheetId val="9"/>
      <sheetId val="10"/>
      <sheetId val="11"/>
      <sheetId val="12"/>
      <sheetId val="13"/>
      <sheetId val="14"/>
    </sheetIdMap>
  </header>
  <header guid="{20B80DF4-B2A0-4657-8238-466335E333E9}" dateTime="2026-08-12T08:57:05" maxSheetId="15" userName="Antonio Carlos Guimarães Deiró" r:id="rId322" minRId="2521" maxRId="2522">
    <sheetIdMap count="14">
      <sheetId val="1"/>
      <sheetId val="2"/>
      <sheetId val="3"/>
      <sheetId val="4"/>
      <sheetId val="5"/>
      <sheetId val="6"/>
      <sheetId val="7"/>
      <sheetId val="8"/>
      <sheetId val="9"/>
      <sheetId val="10"/>
      <sheetId val="11"/>
      <sheetId val="12"/>
      <sheetId val="13"/>
      <sheetId val="14"/>
    </sheetIdMap>
  </header>
  <header guid="{642A61B1-F9CA-4EC8-8B93-A8E9A32B62BC}" dateTime="2026-08-12T09:25:32" maxSheetId="15" userName="Diego Rocha Figueiredo" r:id="rId323">
    <sheetIdMap count="14">
      <sheetId val="1"/>
      <sheetId val="2"/>
      <sheetId val="3"/>
      <sheetId val="4"/>
      <sheetId val="5"/>
      <sheetId val="6"/>
      <sheetId val="7"/>
      <sheetId val="8"/>
      <sheetId val="9"/>
      <sheetId val="10"/>
      <sheetId val="11"/>
      <sheetId val="12"/>
      <sheetId val="13"/>
      <sheetId val="14"/>
    </sheetIdMap>
  </header>
  <header guid="{C50B4A5F-A229-4DC6-ABB3-2A8EC1DCEABB}" dateTime="2026-08-12T09:41:56" maxSheetId="15" userName="Antonio Carlos Guimarães Deiró" r:id="rId324" minRId="2527" maxRId="2536">
    <sheetIdMap count="14">
      <sheetId val="1"/>
      <sheetId val="2"/>
      <sheetId val="3"/>
      <sheetId val="4"/>
      <sheetId val="5"/>
      <sheetId val="6"/>
      <sheetId val="7"/>
      <sheetId val="8"/>
      <sheetId val="9"/>
      <sheetId val="10"/>
      <sheetId val="11"/>
      <sheetId val="12"/>
      <sheetId val="13"/>
      <sheetId val="14"/>
    </sheetIdMap>
  </header>
  <header guid="{A2510E23-4BBF-4DF6-A733-C4BE80C4FF33}" dateTime="2026-08-12T09:42:07" maxSheetId="15" userName="Antonio Carlos Guimarães Deiró" r:id="rId325">
    <sheetIdMap count="14">
      <sheetId val="1"/>
      <sheetId val="2"/>
      <sheetId val="3"/>
      <sheetId val="4"/>
      <sheetId val="5"/>
      <sheetId val="6"/>
      <sheetId val="7"/>
      <sheetId val="8"/>
      <sheetId val="9"/>
      <sheetId val="10"/>
      <sheetId val="11"/>
      <sheetId val="12"/>
      <sheetId val="13"/>
      <sheetId val="14"/>
    </sheetIdMap>
  </header>
  <header guid="{199B4356-72B8-435B-9273-B4DF85076FB0}" dateTime="2026-08-12T10:08:49" maxSheetId="15" userName="Taís Silva Dos Santos" r:id="rId326" minRId="2545" maxRId="2555">
    <sheetIdMap count="14">
      <sheetId val="1"/>
      <sheetId val="2"/>
      <sheetId val="3"/>
      <sheetId val="4"/>
      <sheetId val="5"/>
      <sheetId val="6"/>
      <sheetId val="7"/>
      <sheetId val="8"/>
      <sheetId val="9"/>
      <sheetId val="10"/>
      <sheetId val="11"/>
      <sheetId val="12"/>
      <sheetId val="13"/>
      <sheetId val="14"/>
    </sheetIdMap>
  </header>
  <header guid="{78F0952D-7135-42B0-B017-46671321BBA9}" dateTime="2026-08-12T10:11:54" maxSheetId="15" userName="Taís Silva Dos Santos" r:id="rId327" minRId="2561" maxRId="2562">
    <sheetIdMap count="14">
      <sheetId val="1"/>
      <sheetId val="2"/>
      <sheetId val="3"/>
      <sheetId val="4"/>
      <sheetId val="5"/>
      <sheetId val="6"/>
      <sheetId val="7"/>
      <sheetId val="8"/>
      <sheetId val="9"/>
      <sheetId val="10"/>
      <sheetId val="11"/>
      <sheetId val="12"/>
      <sheetId val="13"/>
      <sheetId val="14"/>
    </sheetIdMap>
  </header>
  <header guid="{09FD1778-B0D5-45BA-810C-EB8C193AD373}" dateTime="2026-08-12T11:10:25" maxSheetId="15" userName="Silvana Mendes da Silva" r:id="rId328" minRId="2568" maxRId="2571">
    <sheetIdMap count="14">
      <sheetId val="1"/>
      <sheetId val="2"/>
      <sheetId val="3"/>
      <sheetId val="4"/>
      <sheetId val="5"/>
      <sheetId val="6"/>
      <sheetId val="7"/>
      <sheetId val="8"/>
      <sheetId val="9"/>
      <sheetId val="10"/>
      <sheetId val="11"/>
      <sheetId val="12"/>
      <sheetId val="13"/>
      <sheetId val="14"/>
    </sheetIdMap>
  </header>
  <header guid="{AC2CBBAC-AFE3-4882-A396-A6053AA76437}" dateTime="2026-08-12T11:10:58" maxSheetId="15" userName="Silvana Mendes da Silva" r:id="rId329" minRId="2572">
    <sheetIdMap count="14">
      <sheetId val="1"/>
      <sheetId val="2"/>
      <sheetId val="3"/>
      <sheetId val="4"/>
      <sheetId val="5"/>
      <sheetId val="6"/>
      <sheetId val="7"/>
      <sheetId val="8"/>
      <sheetId val="9"/>
      <sheetId val="10"/>
      <sheetId val="11"/>
      <sheetId val="12"/>
      <sheetId val="13"/>
      <sheetId val="14"/>
    </sheetIdMap>
  </header>
  <header guid="{B5E481B1-EB47-411A-A86E-4029C2E7495D}" dateTime="2026-08-12T11:11:22" maxSheetId="15" userName="Diego Rocha Figueiredo" r:id="rId330">
    <sheetIdMap count="14">
      <sheetId val="1"/>
      <sheetId val="2"/>
      <sheetId val="3"/>
      <sheetId val="4"/>
      <sheetId val="5"/>
      <sheetId val="6"/>
      <sheetId val="7"/>
      <sheetId val="8"/>
      <sheetId val="9"/>
      <sheetId val="10"/>
      <sheetId val="11"/>
      <sheetId val="12"/>
      <sheetId val="13"/>
      <sheetId val="14"/>
    </sheetIdMap>
  </header>
  <header guid="{EC6ACD6C-24D5-49B3-BDAC-FE6C54AE0CC7}" dateTime="2026-08-12T11:11:50" maxSheetId="15" userName="Diego Rocha Figueiredo" r:id="rId331" minRId="2577">
    <sheetIdMap count="14">
      <sheetId val="1"/>
      <sheetId val="2"/>
      <sheetId val="3"/>
      <sheetId val="4"/>
      <sheetId val="5"/>
      <sheetId val="6"/>
      <sheetId val="7"/>
      <sheetId val="8"/>
      <sheetId val="9"/>
      <sheetId val="10"/>
      <sheetId val="11"/>
      <sheetId val="12"/>
      <sheetId val="13"/>
      <sheetId val="14"/>
    </sheetIdMap>
  </header>
  <header guid="{317E87FD-5B41-4CA0-920C-34D2D473FFD3}" dateTime="2026-08-12T11:15:09" maxSheetId="15" userName="Silvana Mendes da Silva" r:id="rId332" minRId="2582" maxRId="2583">
    <sheetIdMap count="14">
      <sheetId val="1"/>
      <sheetId val="2"/>
      <sheetId val="3"/>
      <sheetId val="4"/>
      <sheetId val="5"/>
      <sheetId val="6"/>
      <sheetId val="7"/>
      <sheetId val="8"/>
      <sheetId val="9"/>
      <sheetId val="10"/>
      <sheetId val="11"/>
      <sheetId val="12"/>
      <sheetId val="13"/>
      <sheetId val="14"/>
    </sheetIdMap>
  </header>
  <header guid="{9C6C4069-E200-4C29-A393-3D2B3A687F79}" dateTime="2026-08-12T11:18:06" maxSheetId="15" userName="Diego Rocha Figueiredo" r:id="rId333" minRId="2584" maxRId="3733">
    <sheetIdMap count="14">
      <sheetId val="1"/>
      <sheetId val="2"/>
      <sheetId val="3"/>
      <sheetId val="4"/>
      <sheetId val="5"/>
      <sheetId val="6"/>
      <sheetId val="7"/>
      <sheetId val="8"/>
      <sheetId val="9"/>
      <sheetId val="10"/>
      <sheetId val="11"/>
      <sheetId val="12"/>
      <sheetId val="13"/>
      <sheetId val="14"/>
    </sheetIdMap>
  </header>
  <header guid="{09BA736F-E458-48D7-967F-139B1A5203EF}" dateTime="2026-08-12T11:19:38" maxSheetId="15" userName="Marcelo Pereira dos Santos" r:id="rId334" minRId="3738" maxRId="3741">
    <sheetIdMap count="14">
      <sheetId val="1"/>
      <sheetId val="2"/>
      <sheetId val="3"/>
      <sheetId val="4"/>
      <sheetId val="5"/>
      <sheetId val="6"/>
      <sheetId val="7"/>
      <sheetId val="8"/>
      <sheetId val="9"/>
      <sheetId val="10"/>
      <sheetId val="11"/>
      <sheetId val="12"/>
      <sheetId val="13"/>
      <sheetId val="14"/>
    </sheetIdMap>
  </header>
  <header guid="{BC887E10-953B-4BE5-B7D3-3FEF527E6ED0}" dateTime="2026-08-12T11:20:10" maxSheetId="15" userName="Diego Rocha Figueiredo" r:id="rId335" minRId="3747" maxRId="6025">
    <sheetIdMap count="14">
      <sheetId val="1"/>
      <sheetId val="2"/>
      <sheetId val="3"/>
      <sheetId val="4"/>
      <sheetId val="5"/>
      <sheetId val="6"/>
      <sheetId val="7"/>
      <sheetId val="8"/>
      <sheetId val="9"/>
      <sheetId val="10"/>
      <sheetId val="11"/>
      <sheetId val="12"/>
      <sheetId val="13"/>
      <sheetId val="14"/>
    </sheetIdMap>
  </header>
  <header guid="{2C9C8044-F688-4768-8F0A-D3570408972A}" dateTime="2026-08-12T11:24:50" maxSheetId="15" userName="Silvana Mendes da Silva" r:id="rId336" minRId="6030">
    <sheetIdMap count="14">
      <sheetId val="1"/>
      <sheetId val="2"/>
      <sheetId val="3"/>
      <sheetId val="4"/>
      <sheetId val="5"/>
      <sheetId val="6"/>
      <sheetId val="7"/>
      <sheetId val="8"/>
      <sheetId val="9"/>
      <sheetId val="10"/>
      <sheetId val="11"/>
      <sheetId val="12"/>
      <sheetId val="13"/>
      <sheetId val="14"/>
    </sheetIdMap>
  </header>
  <header guid="{B50AA6D8-78F0-48F2-A6D6-D2F03C249395}" dateTime="2026-08-12T11:25:33" maxSheetId="15" userName="Silvana Mendes da Silva" r:id="rId337" minRId="6031">
    <sheetIdMap count="14">
      <sheetId val="1"/>
      <sheetId val="2"/>
      <sheetId val="3"/>
      <sheetId val="4"/>
      <sheetId val="5"/>
      <sheetId val="6"/>
      <sheetId val="7"/>
      <sheetId val="8"/>
      <sheetId val="9"/>
      <sheetId val="10"/>
      <sheetId val="11"/>
      <sheetId val="12"/>
      <sheetId val="13"/>
      <sheetId val="14"/>
    </sheetIdMap>
  </header>
  <header guid="{0EB34D2F-DC8C-4F36-A456-A8D53D9A1B02}" dateTime="2026-08-12T11:34:46" maxSheetId="15" userName="Silvana Mendes da Silva" r:id="rId338" minRId="6037" maxRId="6043">
    <sheetIdMap count="14">
      <sheetId val="1"/>
      <sheetId val="2"/>
      <sheetId val="3"/>
      <sheetId val="4"/>
      <sheetId val="5"/>
      <sheetId val="6"/>
      <sheetId val="7"/>
      <sheetId val="8"/>
      <sheetId val="9"/>
      <sheetId val="10"/>
      <sheetId val="11"/>
      <sheetId val="12"/>
      <sheetId val="13"/>
      <sheetId val="14"/>
    </sheetIdMap>
  </header>
  <header guid="{FD149FBA-BF03-4CE9-840E-CCB409D1C0C9}" dateTime="2026-08-12T14:36:39" maxSheetId="15" userName="Diego Rocha Figueiredo" r:id="rId339" minRId="6044">
    <sheetIdMap count="14">
      <sheetId val="1"/>
      <sheetId val="2"/>
      <sheetId val="3"/>
      <sheetId val="4"/>
      <sheetId val="5"/>
      <sheetId val="6"/>
      <sheetId val="7"/>
      <sheetId val="8"/>
      <sheetId val="9"/>
      <sheetId val="10"/>
      <sheetId val="11"/>
      <sheetId val="12"/>
      <sheetId val="13"/>
      <sheetId val="14"/>
    </sheetIdMap>
  </header>
  <header guid="{6733C430-917E-4DED-973C-DDEC54A31993}" dateTime="2026-08-12T16:50:22" maxSheetId="15" userName="Diego Rocha Figueiredo" r:id="rId340">
    <sheetIdMap count="14">
      <sheetId val="1"/>
      <sheetId val="2"/>
      <sheetId val="3"/>
      <sheetId val="4"/>
      <sheetId val="5"/>
      <sheetId val="6"/>
      <sheetId val="7"/>
      <sheetId val="8"/>
      <sheetId val="9"/>
      <sheetId val="10"/>
      <sheetId val="11"/>
      <sheetId val="12"/>
      <sheetId val="13"/>
      <sheetId val="14"/>
    </sheetIdMap>
  </header>
  <header guid="{593327FD-880C-4A82-96FC-FB9AED9541A4}" dateTime="2026-08-13T08:49:23" maxSheetId="15" userName="Marcelo Pereira dos Santos" r:id="rId341" minRId="6053" maxRId="6060">
    <sheetIdMap count="14">
      <sheetId val="1"/>
      <sheetId val="2"/>
      <sheetId val="3"/>
      <sheetId val="4"/>
      <sheetId val="5"/>
      <sheetId val="6"/>
      <sheetId val="7"/>
      <sheetId val="8"/>
      <sheetId val="9"/>
      <sheetId val="10"/>
      <sheetId val="11"/>
      <sheetId val="12"/>
      <sheetId val="13"/>
      <sheetId val="14"/>
    </sheetIdMap>
  </header>
  <header guid="{EB56D6BB-70CE-4556-9122-D6EE219CDD4B}" dateTime="2026-08-13T10:46:48" maxSheetId="15" userName="Marcelo Pereira dos Santos" r:id="rId342">
    <sheetIdMap count="14">
      <sheetId val="1"/>
      <sheetId val="2"/>
      <sheetId val="3"/>
      <sheetId val="4"/>
      <sheetId val="5"/>
      <sheetId val="6"/>
      <sheetId val="7"/>
      <sheetId val="8"/>
      <sheetId val="9"/>
      <sheetId val="10"/>
      <sheetId val="11"/>
      <sheetId val="12"/>
      <sheetId val="13"/>
      <sheetId val="14"/>
    </sheetIdMap>
  </header>
  <header guid="{5CD703B6-CC4B-4111-8F7B-6D96602FD38E}" dateTime="2026-08-13T15:54:43" maxSheetId="15" userName="Antonio Carlos Guimarães Deiró" r:id="rId343" minRId="6071" maxRId="6072">
    <sheetIdMap count="14">
      <sheetId val="1"/>
      <sheetId val="2"/>
      <sheetId val="3"/>
      <sheetId val="4"/>
      <sheetId val="5"/>
      <sheetId val="6"/>
      <sheetId val="7"/>
      <sheetId val="8"/>
      <sheetId val="9"/>
      <sheetId val="10"/>
      <sheetId val="11"/>
      <sheetId val="12"/>
      <sheetId val="13"/>
      <sheetId val="14"/>
    </sheetIdMap>
  </header>
  <header guid="{89F1CC4A-5313-493D-A6EF-0558629C0ED5}" dateTime="2026-08-13T17:06:38" maxSheetId="15" userName="Taís Silva Dos Santos" r:id="rId344" minRId="6077" maxRId="6091">
    <sheetIdMap count="14">
      <sheetId val="1"/>
      <sheetId val="2"/>
      <sheetId val="3"/>
      <sheetId val="4"/>
      <sheetId val="5"/>
      <sheetId val="6"/>
      <sheetId val="7"/>
      <sheetId val="8"/>
      <sheetId val="9"/>
      <sheetId val="10"/>
      <sheetId val="11"/>
      <sheetId val="12"/>
      <sheetId val="13"/>
      <sheetId val="14"/>
    </sheetIdMap>
  </header>
  <header guid="{39F3F32E-0606-4832-A004-EA70F1417ACD}" dateTime="2026-08-13T17:08:12" maxSheetId="15" userName="Taís Silva Dos Santos" r:id="rId345" minRId="6097" maxRId="6120">
    <sheetIdMap count="14">
      <sheetId val="1"/>
      <sheetId val="2"/>
      <sheetId val="3"/>
      <sheetId val="4"/>
      <sheetId val="5"/>
      <sheetId val="6"/>
      <sheetId val="7"/>
      <sheetId val="8"/>
      <sheetId val="9"/>
      <sheetId val="10"/>
      <sheetId val="11"/>
      <sheetId val="12"/>
      <sheetId val="13"/>
      <sheetId val="14"/>
    </sheetIdMap>
  </header>
  <header guid="{325C7C11-F737-4C83-B53A-580F5A824DE6}" dateTime="2026-08-13T17:10:54" maxSheetId="15" userName="Taís Silva Dos Santos" r:id="rId346" minRId="6126" maxRId="6164">
    <sheetIdMap count="14">
      <sheetId val="1"/>
      <sheetId val="2"/>
      <sheetId val="3"/>
      <sheetId val="4"/>
      <sheetId val="5"/>
      <sheetId val="6"/>
      <sheetId val="7"/>
      <sheetId val="8"/>
      <sheetId val="9"/>
      <sheetId val="10"/>
      <sheetId val="11"/>
      <sheetId val="12"/>
      <sheetId val="13"/>
      <sheetId val="14"/>
    </sheetIdMap>
  </header>
  <header guid="{A68D056F-03AA-4F5A-9AC1-39D8B1A76D8C}" dateTime="2026-08-13T17:20:21" maxSheetId="15" userName="Taís Silva Dos Santos" r:id="rId347" minRId="6170" maxRId="6182">
    <sheetIdMap count="14">
      <sheetId val="1"/>
      <sheetId val="2"/>
      <sheetId val="3"/>
      <sheetId val="4"/>
      <sheetId val="5"/>
      <sheetId val="6"/>
      <sheetId val="7"/>
      <sheetId val="8"/>
      <sheetId val="9"/>
      <sheetId val="10"/>
      <sheetId val="11"/>
      <sheetId val="12"/>
      <sheetId val="13"/>
      <sheetId val="14"/>
    </sheetIdMap>
  </header>
  <header guid="{605E4940-9688-4117-82FA-35B48A879B40}" dateTime="2026-08-13T19:13:01" maxSheetId="15" userName="Juliana Fortunato Ferreira" r:id="rId348">
    <sheetIdMap count="14">
      <sheetId val="1"/>
      <sheetId val="2"/>
      <sheetId val="3"/>
      <sheetId val="4"/>
      <sheetId val="5"/>
      <sheetId val="6"/>
      <sheetId val="7"/>
      <sheetId val="8"/>
      <sheetId val="9"/>
      <sheetId val="10"/>
      <sheetId val="11"/>
      <sheetId val="12"/>
      <sheetId val="13"/>
      <sheetId val="14"/>
    </sheetIdMap>
  </header>
  <header guid="{ACFF9E0A-037D-420E-B2F0-938E4E532B96}" dateTime="2026-08-14T08:20:44" maxSheetId="15" userName="Marcelo Pereira dos Santos" r:id="rId349" minRId="6192" maxRId="6199">
    <sheetIdMap count="14">
      <sheetId val="1"/>
      <sheetId val="2"/>
      <sheetId val="3"/>
      <sheetId val="4"/>
      <sheetId val="5"/>
      <sheetId val="6"/>
      <sheetId val="7"/>
      <sheetId val="8"/>
      <sheetId val="9"/>
      <sheetId val="10"/>
      <sheetId val="11"/>
      <sheetId val="12"/>
      <sheetId val="13"/>
      <sheetId val="14"/>
    </sheetIdMap>
  </header>
  <header guid="{76D7DD82-31BD-4A12-95BE-50EFE5BC46A4}" dateTime="2026-08-14T08:27:07" maxSheetId="15" userName="Marcelo Pereira dos Santos" r:id="rId350">
    <sheetIdMap count="14">
      <sheetId val="1"/>
      <sheetId val="2"/>
      <sheetId val="3"/>
      <sheetId val="4"/>
      <sheetId val="5"/>
      <sheetId val="6"/>
      <sheetId val="7"/>
      <sheetId val="8"/>
      <sheetId val="9"/>
      <sheetId val="10"/>
      <sheetId val="11"/>
      <sheetId val="12"/>
      <sheetId val="13"/>
      <sheetId val="14"/>
    </sheetIdMap>
  </header>
  <header guid="{8FFFF5EC-2F5F-4D36-B2C5-CB1FA0DEC6D4}" dateTime="2026-08-14T08:52:11" maxSheetId="15" userName="Joélio Balbino Santana" r:id="rId351" minRId="6210" maxRId="6215">
    <sheetIdMap count="14">
      <sheetId val="1"/>
      <sheetId val="2"/>
      <sheetId val="3"/>
      <sheetId val="4"/>
      <sheetId val="5"/>
      <sheetId val="6"/>
      <sheetId val="7"/>
      <sheetId val="8"/>
      <sheetId val="9"/>
      <sheetId val="10"/>
      <sheetId val="11"/>
      <sheetId val="12"/>
      <sheetId val="13"/>
      <sheetId val="14"/>
    </sheetIdMap>
  </header>
  <header guid="{C79E0FAA-212C-439F-B1B8-AFCF63F99C1D}" dateTime="2026-08-14T09:23:51" maxSheetId="15" userName="Antonio Carlos Guimarães Deiró" r:id="rId352" minRId="6221" maxRId="6226">
    <sheetIdMap count="14">
      <sheetId val="1"/>
      <sheetId val="2"/>
      <sheetId val="3"/>
      <sheetId val="4"/>
      <sheetId val="5"/>
      <sheetId val="6"/>
      <sheetId val="7"/>
      <sheetId val="8"/>
      <sheetId val="9"/>
      <sheetId val="10"/>
      <sheetId val="11"/>
      <sheetId val="12"/>
      <sheetId val="13"/>
      <sheetId val="14"/>
    </sheetIdMap>
  </header>
  <header guid="{5374DF54-8C04-415C-A6E2-02DE843AEADF}" dateTime="2026-08-14T09:32:47" maxSheetId="15" userName="Antonio Carlos Guimarães Deiró" r:id="rId353" minRId="6231">
    <sheetIdMap count="14">
      <sheetId val="1"/>
      <sheetId val="2"/>
      <sheetId val="3"/>
      <sheetId val="4"/>
      <sheetId val="5"/>
      <sheetId val="6"/>
      <sheetId val="7"/>
      <sheetId val="8"/>
      <sheetId val="9"/>
      <sheetId val="10"/>
      <sheetId val="11"/>
      <sheetId val="12"/>
      <sheetId val="13"/>
      <sheetId val="14"/>
    </sheetIdMap>
  </header>
  <header guid="{BBE16AC6-8D75-4C3C-8DD0-72ACEF1D59D3}" dateTime="2026-08-14T09:32:59" maxSheetId="15" userName="Antonio Carlos Guimarães Deiró" r:id="rId354" minRId="6236">
    <sheetIdMap count="14">
      <sheetId val="1"/>
      <sheetId val="2"/>
      <sheetId val="3"/>
      <sheetId val="4"/>
      <sheetId val="5"/>
      <sheetId val="6"/>
      <sheetId val="7"/>
      <sheetId val="8"/>
      <sheetId val="9"/>
      <sheetId val="10"/>
      <sheetId val="11"/>
      <sheetId val="12"/>
      <sheetId val="13"/>
      <sheetId val="14"/>
    </sheetIdMap>
  </header>
  <header guid="{F051512C-F444-4844-B0E4-17BF5C10AC2D}" dateTime="2026-08-14T09:35:15" maxSheetId="15" userName="Marcelo Pereira dos Santos" r:id="rId355" minRId="6241" maxRId="6255">
    <sheetIdMap count="14">
      <sheetId val="1"/>
      <sheetId val="2"/>
      <sheetId val="3"/>
      <sheetId val="4"/>
      <sheetId val="5"/>
      <sheetId val="6"/>
      <sheetId val="7"/>
      <sheetId val="8"/>
      <sheetId val="9"/>
      <sheetId val="10"/>
      <sheetId val="11"/>
      <sheetId val="12"/>
      <sheetId val="13"/>
      <sheetId val="14"/>
    </sheetIdMap>
  </header>
  <header guid="{C5F07557-8EB8-41BD-88A9-327B63661C33}" dateTime="2026-08-14T09:40:36" maxSheetId="15" userName="Antonio Carlos Guimarães Deiró" r:id="rId356" minRId="6261">
    <sheetIdMap count="14">
      <sheetId val="1"/>
      <sheetId val="2"/>
      <sheetId val="3"/>
      <sheetId val="4"/>
      <sheetId val="5"/>
      <sheetId val="6"/>
      <sheetId val="7"/>
      <sheetId val="8"/>
      <sheetId val="9"/>
      <sheetId val="10"/>
      <sheetId val="11"/>
      <sheetId val="12"/>
      <sheetId val="13"/>
      <sheetId val="14"/>
    </sheetIdMap>
  </header>
  <header guid="{2D89D29C-0C7D-4E68-B3D4-BE34BF5C9EB7}" dateTime="2026-08-14T09:40:56" maxSheetId="15" userName="Antonio Carlos Guimarães Deiró" r:id="rId357" minRId="6266">
    <sheetIdMap count="14">
      <sheetId val="1"/>
      <sheetId val="2"/>
      <sheetId val="3"/>
      <sheetId val="4"/>
      <sheetId val="5"/>
      <sheetId val="6"/>
      <sheetId val="7"/>
      <sheetId val="8"/>
      <sheetId val="9"/>
      <sheetId val="10"/>
      <sheetId val="11"/>
      <sheetId val="12"/>
      <sheetId val="13"/>
      <sheetId val="14"/>
    </sheetIdMap>
  </header>
  <header guid="{71FA4CD0-F8FC-4E33-BB13-059073B1C33B}" dateTime="2026-08-14T09:41:25" maxSheetId="15" userName="Antonio Carlos Guimarães Deiró" r:id="rId358">
    <sheetIdMap count="14">
      <sheetId val="1"/>
      <sheetId val="2"/>
      <sheetId val="3"/>
      <sheetId val="4"/>
      <sheetId val="5"/>
      <sheetId val="6"/>
      <sheetId val="7"/>
      <sheetId val="8"/>
      <sheetId val="9"/>
      <sheetId val="10"/>
      <sheetId val="11"/>
      <sheetId val="12"/>
      <sheetId val="13"/>
      <sheetId val="14"/>
    </sheetIdMap>
  </header>
  <header guid="{2CBC808C-5444-44B7-AC07-8A99F73819E9}" dateTime="2026-08-14T09:41:38" maxSheetId="15" userName="Antonio Carlos Guimarães Deiró" r:id="rId359">
    <sheetIdMap count="14">
      <sheetId val="1"/>
      <sheetId val="2"/>
      <sheetId val="3"/>
      <sheetId val="4"/>
      <sheetId val="5"/>
      <sheetId val="6"/>
      <sheetId val="7"/>
      <sheetId val="8"/>
      <sheetId val="9"/>
      <sheetId val="10"/>
      <sheetId val="11"/>
      <sheetId val="12"/>
      <sheetId val="13"/>
      <sheetId val="14"/>
    </sheetIdMap>
  </header>
  <header guid="{50D9C34C-7B3E-49EB-94A8-BABB41FBCCF6}" dateTime="2026-08-14T09:56:33" maxSheetId="15" userName="Marcelo Pereira dos Santos" r:id="rId360" minRId="6275" maxRId="6276">
    <sheetIdMap count="14">
      <sheetId val="1"/>
      <sheetId val="2"/>
      <sheetId val="3"/>
      <sheetId val="4"/>
      <sheetId val="5"/>
      <sheetId val="6"/>
      <sheetId val="7"/>
      <sheetId val="8"/>
      <sheetId val="9"/>
      <sheetId val="10"/>
      <sheetId val="11"/>
      <sheetId val="12"/>
      <sheetId val="13"/>
      <sheetId val="14"/>
    </sheetIdMap>
  </header>
  <header guid="{2C6D9E63-9E40-431C-8823-2EF6582F353D}" dateTime="2026-08-14T11:06:17" maxSheetId="15" userName="Marcelo Pereira dos Santos" r:id="rId361">
    <sheetIdMap count="14">
      <sheetId val="1"/>
      <sheetId val="2"/>
      <sheetId val="3"/>
      <sheetId val="4"/>
      <sheetId val="5"/>
      <sheetId val="6"/>
      <sheetId val="7"/>
      <sheetId val="8"/>
      <sheetId val="9"/>
      <sheetId val="10"/>
      <sheetId val="11"/>
      <sheetId val="12"/>
      <sheetId val="13"/>
      <sheetId val="14"/>
    </sheetIdMap>
  </header>
  <header guid="{A49A2516-FACD-4697-A9BB-A1BCD8B94071}" dateTime="2026-08-14T11:35:43" maxSheetId="15" userName="Marcelo Pereira dos Santos" r:id="rId362" minRId="6282">
    <sheetIdMap count="14">
      <sheetId val="1"/>
      <sheetId val="2"/>
      <sheetId val="3"/>
      <sheetId val="4"/>
      <sheetId val="5"/>
      <sheetId val="6"/>
      <sheetId val="7"/>
      <sheetId val="8"/>
      <sheetId val="9"/>
      <sheetId val="10"/>
      <sheetId val="11"/>
      <sheetId val="12"/>
      <sheetId val="13"/>
      <sheetId val="14"/>
    </sheetIdMap>
  </header>
  <header guid="{2302D691-19D1-47F6-8C93-4AB9813794D9}" dateTime="2026-08-14T13:58:42" maxSheetId="15" userName="Taís Silva Dos Santos" r:id="rId363" minRId="6288">
    <sheetIdMap count="14">
      <sheetId val="1"/>
      <sheetId val="2"/>
      <sheetId val="3"/>
      <sheetId val="4"/>
      <sheetId val="5"/>
      <sheetId val="6"/>
      <sheetId val="7"/>
      <sheetId val="8"/>
      <sheetId val="9"/>
      <sheetId val="10"/>
      <sheetId val="11"/>
      <sheetId val="12"/>
      <sheetId val="13"/>
      <sheetId val="14"/>
    </sheetIdMap>
  </header>
  <header guid="{BB343274-6DE8-4849-9675-21C04C9A0E3F}" dateTime="2026-08-14T14:03:24" maxSheetId="15" userName="Taís Silva Dos Santos" r:id="rId364" minRId="6294" maxRId="6303">
    <sheetIdMap count="14">
      <sheetId val="1"/>
      <sheetId val="2"/>
      <sheetId val="3"/>
      <sheetId val="4"/>
      <sheetId val="5"/>
      <sheetId val="6"/>
      <sheetId val="7"/>
      <sheetId val="8"/>
      <sheetId val="9"/>
      <sheetId val="10"/>
      <sheetId val="11"/>
      <sheetId val="12"/>
      <sheetId val="13"/>
      <sheetId val="14"/>
    </sheetIdMap>
  </header>
  <header guid="{F4BD12CF-7387-43E2-AE3A-C623FBD9B311}" dateTime="2026-08-14T14:21:40" maxSheetId="16" userName="Taís Silva Dos Santos" r:id="rId365" minRId="6309" maxRId="6316">
    <sheetIdMap count="15">
      <sheetId val="1"/>
      <sheetId val="15"/>
      <sheetId val="2"/>
      <sheetId val="3"/>
      <sheetId val="4"/>
      <sheetId val="5"/>
      <sheetId val="6"/>
      <sheetId val="7"/>
      <sheetId val="8"/>
      <sheetId val="9"/>
      <sheetId val="10"/>
      <sheetId val="11"/>
      <sheetId val="12"/>
      <sheetId val="13"/>
      <sheetId val="14"/>
    </sheetIdMap>
  </header>
  <header guid="{33BC890A-7D6C-478D-ADA6-2FDEC47D75D6}" dateTime="2026-08-14T14:33:47" maxSheetId="16" userName="Taís Silva Dos Santos" r:id="rId366" minRId="6322">
    <sheetIdMap count="15">
      <sheetId val="1"/>
      <sheetId val="15"/>
      <sheetId val="2"/>
      <sheetId val="3"/>
      <sheetId val="4"/>
      <sheetId val="5"/>
      <sheetId val="6"/>
      <sheetId val="7"/>
      <sheetId val="8"/>
      <sheetId val="9"/>
      <sheetId val="10"/>
      <sheetId val="11"/>
      <sheetId val="12"/>
      <sheetId val="13"/>
      <sheetId val="14"/>
    </sheetIdMap>
  </header>
  <header guid="{DFE7B8F3-604B-45FC-93E5-3A4CFC88FAEA}" dateTime="2026-08-14T15:19:14" maxSheetId="16" userName="Marcelo Pereira dos Santos" r:id="rId367" minRId="6328" maxRId="6332">
    <sheetIdMap count="15">
      <sheetId val="1"/>
      <sheetId val="15"/>
      <sheetId val="2"/>
      <sheetId val="3"/>
      <sheetId val="4"/>
      <sheetId val="5"/>
      <sheetId val="6"/>
      <sheetId val="7"/>
      <sheetId val="8"/>
      <sheetId val="9"/>
      <sheetId val="10"/>
      <sheetId val="11"/>
      <sheetId val="12"/>
      <sheetId val="13"/>
      <sheetId val="14"/>
    </sheetIdMap>
  </header>
  <header guid="{E5BD947E-3E7F-4A5B-A24E-DC4717772F6B}" dateTime="2026-08-14T15:19:38" maxSheetId="16" userName="Taís Silva Dos Santos" r:id="rId368" minRId="6338" maxRId="6340">
    <sheetIdMap count="15">
      <sheetId val="1"/>
      <sheetId val="15"/>
      <sheetId val="2"/>
      <sheetId val="3"/>
      <sheetId val="4"/>
      <sheetId val="5"/>
      <sheetId val="6"/>
      <sheetId val="7"/>
      <sheetId val="8"/>
      <sheetId val="9"/>
      <sheetId val="10"/>
      <sheetId val="11"/>
      <sheetId val="12"/>
      <sheetId val="13"/>
      <sheetId val="14"/>
    </sheetIdMap>
  </header>
  <header guid="{C05D73AE-828C-4463-BC55-416D81586471}" dateTime="2026-08-14T15:25:37" maxSheetId="16" userName="Taís Silva Dos Santos" r:id="rId369" minRId="6346" maxRId="6358">
    <sheetIdMap count="15">
      <sheetId val="1"/>
      <sheetId val="15"/>
      <sheetId val="2"/>
      <sheetId val="3"/>
      <sheetId val="4"/>
      <sheetId val="5"/>
      <sheetId val="6"/>
      <sheetId val="7"/>
      <sheetId val="8"/>
      <sheetId val="9"/>
      <sheetId val="10"/>
      <sheetId val="11"/>
      <sheetId val="12"/>
      <sheetId val="13"/>
      <sheetId val="14"/>
    </sheetIdMap>
  </header>
  <header guid="{208B6DF0-76D6-42AF-8484-DC2942B96CEA}" dateTime="2026-08-14T15:31:51" maxSheetId="16" userName="Taís Silva Dos Santos" r:id="rId370" minRId="6364" maxRId="6371">
    <sheetIdMap count="15">
      <sheetId val="1"/>
      <sheetId val="15"/>
      <sheetId val="2"/>
      <sheetId val="3"/>
      <sheetId val="4"/>
      <sheetId val="5"/>
      <sheetId val="6"/>
      <sheetId val="7"/>
      <sheetId val="8"/>
      <sheetId val="9"/>
      <sheetId val="10"/>
      <sheetId val="11"/>
      <sheetId val="12"/>
      <sheetId val="13"/>
      <sheetId val="14"/>
    </sheetIdMap>
  </header>
  <header guid="{2DEBCAFF-F68D-4D0A-96CE-F50DBE75ADD7}" dateTime="2026-08-14T15:34:31" maxSheetId="16" userName="Taís Silva Dos Santos" r:id="rId371" minRId="6377">
    <sheetIdMap count="15">
      <sheetId val="1"/>
      <sheetId val="15"/>
      <sheetId val="2"/>
      <sheetId val="3"/>
      <sheetId val="4"/>
      <sheetId val="5"/>
      <sheetId val="6"/>
      <sheetId val="7"/>
      <sheetId val="8"/>
      <sheetId val="9"/>
      <sheetId val="10"/>
      <sheetId val="11"/>
      <sheetId val="12"/>
      <sheetId val="13"/>
      <sheetId val="14"/>
    </sheetIdMap>
  </header>
  <header guid="{E4817867-6D95-4B6D-9DBE-C6A0C649092C}" dateTime="2026-08-14T15:41:38" maxSheetId="16" userName="Taís Silva Dos Santos" r:id="rId372" minRId="6378">
    <sheetIdMap count="15">
      <sheetId val="1"/>
      <sheetId val="15"/>
      <sheetId val="2"/>
      <sheetId val="3"/>
      <sheetId val="4"/>
      <sheetId val="5"/>
      <sheetId val="6"/>
      <sheetId val="7"/>
      <sheetId val="8"/>
      <sheetId val="9"/>
      <sheetId val="10"/>
      <sheetId val="11"/>
      <sheetId val="12"/>
      <sheetId val="13"/>
      <sheetId val="14"/>
    </sheetIdMap>
  </header>
  <header guid="{A2953071-6A0A-4133-824A-81D193DAB398}" dateTime="2026-08-14T15:45:56" maxSheetId="16" userName="Taís Silva Dos Santos" r:id="rId373" minRId="6384" maxRId="6410">
    <sheetIdMap count="15">
      <sheetId val="1"/>
      <sheetId val="15"/>
      <sheetId val="2"/>
      <sheetId val="3"/>
      <sheetId val="4"/>
      <sheetId val="5"/>
      <sheetId val="6"/>
      <sheetId val="7"/>
      <sheetId val="8"/>
      <sheetId val="9"/>
      <sheetId val="10"/>
      <sheetId val="11"/>
      <sheetId val="12"/>
      <sheetId val="13"/>
      <sheetId val="14"/>
    </sheetIdMap>
  </header>
  <header guid="{991D5583-7822-445A-AD3B-840ACC4CDAF9}" dateTime="2026-08-14T15:46:56" maxSheetId="16" userName="Taís Silva Dos Santos" r:id="rId374">
    <sheetIdMap count="15">
      <sheetId val="1"/>
      <sheetId val="15"/>
      <sheetId val="2"/>
      <sheetId val="3"/>
      <sheetId val="4"/>
      <sheetId val="5"/>
      <sheetId val="6"/>
      <sheetId val="7"/>
      <sheetId val="8"/>
      <sheetId val="9"/>
      <sheetId val="10"/>
      <sheetId val="11"/>
      <sheetId val="12"/>
      <sheetId val="13"/>
      <sheetId val="14"/>
    </sheetIdMap>
  </header>
  <header guid="{E9C0071A-7EFB-478C-A6C8-BA6722AB20F4}" dateTime="2026-08-17T09:14:48" maxSheetId="16" userName="Marcelo Pereira dos Santos" r:id="rId375">
    <sheetIdMap count="15">
      <sheetId val="1"/>
      <sheetId val="15"/>
      <sheetId val="2"/>
      <sheetId val="3"/>
      <sheetId val="4"/>
      <sheetId val="5"/>
      <sheetId val="6"/>
      <sheetId val="7"/>
      <sheetId val="8"/>
      <sheetId val="9"/>
      <sheetId val="10"/>
      <sheetId val="11"/>
      <sheetId val="12"/>
      <sheetId val="13"/>
      <sheetId val="14"/>
    </sheetIdMap>
  </header>
  <header guid="{8ABF99E7-0E9E-47E1-9A46-BD7F4B4FBC21}" dateTime="2026-08-17T09:37:29" maxSheetId="16" userName="Marcelo Pereira dos Santos" r:id="rId376">
    <sheetIdMap count="15">
      <sheetId val="1"/>
      <sheetId val="15"/>
      <sheetId val="2"/>
      <sheetId val="3"/>
      <sheetId val="4"/>
      <sheetId val="5"/>
      <sheetId val="6"/>
      <sheetId val="7"/>
      <sheetId val="8"/>
      <sheetId val="9"/>
      <sheetId val="10"/>
      <sheetId val="11"/>
      <sheetId val="12"/>
      <sheetId val="13"/>
      <sheetId val="14"/>
    </sheetIdMap>
  </header>
  <header guid="{A996DCC2-7CF1-41EF-AE08-07702149E4F2}" dateTime="2026-08-17T10:07:02" maxSheetId="16" userName="Mário Sérgio Santos da Conceição" r:id="rId377">
    <sheetIdMap count="15">
      <sheetId val="1"/>
      <sheetId val="15"/>
      <sheetId val="2"/>
      <sheetId val="3"/>
      <sheetId val="4"/>
      <sheetId val="5"/>
      <sheetId val="6"/>
      <sheetId val="7"/>
      <sheetId val="8"/>
      <sheetId val="9"/>
      <sheetId val="10"/>
      <sheetId val="11"/>
      <sheetId val="12"/>
      <sheetId val="13"/>
      <sheetId val="14"/>
    </sheetIdMap>
  </header>
  <header guid="{34EC2C2D-C281-4EBF-A95E-A1C328443CD4}" dateTime="2026-08-17T11:30:25" maxSheetId="16" userName="Tatiane Cruz Souza" r:id="rId378" minRId="6436">
    <sheetIdMap count="15">
      <sheetId val="1"/>
      <sheetId val="15"/>
      <sheetId val="2"/>
      <sheetId val="3"/>
      <sheetId val="4"/>
      <sheetId val="5"/>
      <sheetId val="6"/>
      <sheetId val="7"/>
      <sheetId val="8"/>
      <sheetId val="9"/>
      <sheetId val="10"/>
      <sheetId val="11"/>
      <sheetId val="12"/>
      <sheetId val="13"/>
      <sheetId val="14"/>
    </sheetIdMap>
  </header>
  <header guid="{AF08B75B-E452-4340-BA03-044FAC602661}" dateTime="2026-08-17T14:15:36" maxSheetId="16" userName="Marcelo Pereira dos Santos" r:id="rId379" minRId="6441">
    <sheetIdMap count="15">
      <sheetId val="1"/>
      <sheetId val="15"/>
      <sheetId val="2"/>
      <sheetId val="3"/>
      <sheetId val="4"/>
      <sheetId val="5"/>
      <sheetId val="6"/>
      <sheetId val="7"/>
      <sheetId val="8"/>
      <sheetId val="9"/>
      <sheetId val="10"/>
      <sheetId val="11"/>
      <sheetId val="12"/>
      <sheetId val="13"/>
      <sheetId val="14"/>
    </sheetIdMap>
  </header>
  <header guid="{EE81ADD5-59D0-4E65-83ED-D0EB8B1B6C30}" dateTime="2026-08-17T15:13:37" maxSheetId="16" userName="Marcelo Pereira dos Santos" r:id="rId380">
    <sheetIdMap count="15">
      <sheetId val="1"/>
      <sheetId val="15"/>
      <sheetId val="2"/>
      <sheetId val="3"/>
      <sheetId val="4"/>
      <sheetId val="5"/>
      <sheetId val="6"/>
      <sheetId val="7"/>
      <sheetId val="8"/>
      <sheetId val="9"/>
      <sheetId val="10"/>
      <sheetId val="11"/>
      <sheetId val="12"/>
      <sheetId val="13"/>
      <sheetId val="14"/>
    </sheetIdMap>
  </header>
  <header guid="{84DD3358-1C3B-4BCD-A009-1311F073353C}" dateTime="2026-08-17T16:02:07" maxSheetId="16" userName="Marcelo Pereira dos Santos" r:id="rId381">
    <sheetIdMap count="15">
      <sheetId val="1"/>
      <sheetId val="15"/>
      <sheetId val="2"/>
      <sheetId val="3"/>
      <sheetId val="4"/>
      <sheetId val="5"/>
      <sheetId val="6"/>
      <sheetId val="7"/>
      <sheetId val="8"/>
      <sheetId val="9"/>
      <sheetId val="10"/>
      <sheetId val="11"/>
      <sheetId val="12"/>
      <sheetId val="13"/>
      <sheetId val="14"/>
    </sheetIdMap>
  </header>
  <header guid="{A66A18E0-3372-43A2-BD6F-CDD2FBAC6964}" dateTime="2026-08-17T16:52:16" maxSheetId="16" userName="Antonio Carlos Guimarães Deiró" r:id="rId382" minRId="6457">
    <sheetIdMap count="15">
      <sheetId val="1"/>
      <sheetId val="15"/>
      <sheetId val="2"/>
      <sheetId val="3"/>
      <sheetId val="4"/>
      <sheetId val="5"/>
      <sheetId val="6"/>
      <sheetId val="7"/>
      <sheetId val="8"/>
      <sheetId val="9"/>
      <sheetId val="10"/>
      <sheetId val="11"/>
      <sheetId val="12"/>
      <sheetId val="13"/>
      <sheetId val="14"/>
    </sheetIdMap>
  </header>
  <header guid="{920369C6-D766-4D1A-A233-9430DC04933E}" dateTime="2026-08-17T16:53:29" maxSheetId="16" userName="Antonio Carlos Guimarães Deiró" r:id="rId383" minRId="6462">
    <sheetIdMap count="15">
      <sheetId val="1"/>
      <sheetId val="15"/>
      <sheetId val="2"/>
      <sheetId val="3"/>
      <sheetId val="4"/>
      <sheetId val="5"/>
      <sheetId val="6"/>
      <sheetId val="7"/>
      <sheetId val="8"/>
      <sheetId val="9"/>
      <sheetId val="10"/>
      <sheetId val="11"/>
      <sheetId val="12"/>
      <sheetId val="13"/>
      <sheetId val="14"/>
    </sheetIdMap>
  </header>
  <header guid="{8F495526-C18D-4B2D-B552-D3A9682AD4DD}" dateTime="2026-08-17T16:54:23" maxSheetId="16" userName="Antonio Carlos Guimarães Deiró" r:id="rId384" minRId="6463">
    <sheetIdMap count="15">
      <sheetId val="1"/>
      <sheetId val="15"/>
      <sheetId val="2"/>
      <sheetId val="3"/>
      <sheetId val="4"/>
      <sheetId val="5"/>
      <sheetId val="6"/>
      <sheetId val="7"/>
      <sheetId val="8"/>
      <sheetId val="9"/>
      <sheetId val="10"/>
      <sheetId val="11"/>
      <sheetId val="12"/>
      <sheetId val="13"/>
      <sheetId val="14"/>
    </sheetIdMap>
  </header>
  <header guid="{92AB87CF-D703-491A-83F7-EF3CCD5FA88D}" dateTime="2026-08-17T16:55:27" maxSheetId="16" userName="Antonio Carlos Guimarães Deiró" r:id="rId385" minRId="6464">
    <sheetIdMap count="15">
      <sheetId val="1"/>
      <sheetId val="15"/>
      <sheetId val="2"/>
      <sheetId val="3"/>
      <sheetId val="4"/>
      <sheetId val="5"/>
      <sheetId val="6"/>
      <sheetId val="7"/>
      <sheetId val="8"/>
      <sheetId val="9"/>
      <sheetId val="10"/>
      <sheetId val="11"/>
      <sheetId val="12"/>
      <sheetId val="13"/>
      <sheetId val="14"/>
    </sheetIdMap>
  </header>
  <header guid="{74CF1648-AC7E-4D37-B89F-4B2F4299C4FD}" dateTime="2026-08-17T16:55:33" maxSheetId="16" userName="Antonio Carlos Guimarães Deiró" r:id="rId386">
    <sheetIdMap count="15">
      <sheetId val="1"/>
      <sheetId val="15"/>
      <sheetId val="2"/>
      <sheetId val="3"/>
      <sheetId val="4"/>
      <sheetId val="5"/>
      <sheetId val="6"/>
      <sheetId val="7"/>
      <sheetId val="8"/>
      <sheetId val="9"/>
      <sheetId val="10"/>
      <sheetId val="11"/>
      <sheetId val="12"/>
      <sheetId val="13"/>
      <sheetId val="14"/>
    </sheetIdMap>
  </header>
  <header guid="{90B0DBB2-7F2B-4D16-8346-D9212663BA87}" dateTime="2026-08-17T16:56:22" maxSheetId="16" userName="Antonio Carlos Guimarães Deiró" r:id="rId387">
    <sheetIdMap count="15">
      <sheetId val="1"/>
      <sheetId val="15"/>
      <sheetId val="2"/>
      <sheetId val="3"/>
      <sheetId val="4"/>
      <sheetId val="5"/>
      <sheetId val="6"/>
      <sheetId val="7"/>
      <sheetId val="8"/>
      <sheetId val="9"/>
      <sheetId val="10"/>
      <sheetId val="11"/>
      <sheetId val="12"/>
      <sheetId val="13"/>
      <sheetId val="14"/>
    </sheetIdMap>
  </header>
  <header guid="{2BC5734A-E6C3-46CB-A17E-6EFF8D1169E4}" dateTime="2026-08-17T16:57:19" maxSheetId="16" userName="Antonio Carlos Guimarães Deiró" r:id="rId388">
    <sheetIdMap count="15">
      <sheetId val="1"/>
      <sheetId val="15"/>
      <sheetId val="2"/>
      <sheetId val="3"/>
      <sheetId val="4"/>
      <sheetId val="5"/>
      <sheetId val="6"/>
      <sheetId val="7"/>
      <sheetId val="8"/>
      <sheetId val="9"/>
      <sheetId val="10"/>
      <sheetId val="11"/>
      <sheetId val="12"/>
      <sheetId val="13"/>
      <sheetId val="14"/>
    </sheetIdMap>
  </header>
  <header guid="{72E4C6D4-E1DE-4605-8BF1-E8018F5B25CD}" dateTime="2026-08-17T16:59:58" maxSheetId="16" userName="Antonio Carlos Guimarães Deiró" r:id="rId389">
    <sheetIdMap count="15">
      <sheetId val="1"/>
      <sheetId val="15"/>
      <sheetId val="2"/>
      <sheetId val="3"/>
      <sheetId val="4"/>
      <sheetId val="5"/>
      <sheetId val="6"/>
      <sheetId val="7"/>
      <sheetId val="8"/>
      <sheetId val="9"/>
      <sheetId val="10"/>
      <sheetId val="11"/>
      <sheetId val="12"/>
      <sheetId val="13"/>
      <sheetId val="14"/>
    </sheetIdMap>
  </header>
  <header guid="{E829667C-C458-41DA-A2C2-CF55C336F0DB}" dateTime="2026-08-17T17:05:39" maxSheetId="16" userName="Antonio Carlos Guimarães Deiró" r:id="rId390">
    <sheetIdMap count="15">
      <sheetId val="1"/>
      <sheetId val="15"/>
      <sheetId val="2"/>
      <sheetId val="3"/>
      <sheetId val="4"/>
      <sheetId val="5"/>
      <sheetId val="6"/>
      <sheetId val="7"/>
      <sheetId val="8"/>
      <sheetId val="9"/>
      <sheetId val="10"/>
      <sheetId val="11"/>
      <sheetId val="12"/>
      <sheetId val="13"/>
      <sheetId val="14"/>
    </sheetIdMap>
  </header>
  <header guid="{B4A14450-9DEA-415B-9E02-E24F1741FD17}" dateTime="2026-08-17T17:13:03" maxSheetId="16" userName="Mário Sérgio Santos da Conceição" r:id="rId391" minRId="6485">
    <sheetIdMap count="15">
      <sheetId val="1"/>
      <sheetId val="15"/>
      <sheetId val="2"/>
      <sheetId val="3"/>
      <sheetId val="4"/>
      <sheetId val="5"/>
      <sheetId val="6"/>
      <sheetId val="7"/>
      <sheetId val="8"/>
      <sheetId val="9"/>
      <sheetId val="10"/>
      <sheetId val="11"/>
      <sheetId val="12"/>
      <sheetId val="13"/>
      <sheetId val="14"/>
    </sheetIdMap>
  </header>
  <header guid="{996D6B84-7433-41ED-9411-B5C52C0377B4}" dateTime="2026-08-17T17:17:29" maxSheetId="16" userName="Mário Sérgio Santos da Conceição" r:id="rId392" minRId="6486" maxRId="6488">
    <sheetIdMap count="15">
      <sheetId val="1"/>
      <sheetId val="15"/>
      <sheetId val="2"/>
      <sheetId val="3"/>
      <sheetId val="4"/>
      <sheetId val="5"/>
      <sheetId val="6"/>
      <sheetId val="7"/>
      <sheetId val="8"/>
      <sheetId val="9"/>
      <sheetId val="10"/>
      <sheetId val="11"/>
      <sheetId val="12"/>
      <sheetId val="13"/>
      <sheetId val="14"/>
    </sheetIdMap>
  </header>
  <header guid="{AB541688-B0A2-4505-AD75-C61146818490}" dateTime="2026-08-17T17:18:16" maxSheetId="16" userName="Mário Sérgio Santos da Conceição" r:id="rId393" minRId="6489">
    <sheetIdMap count="15">
      <sheetId val="1"/>
      <sheetId val="15"/>
      <sheetId val="2"/>
      <sheetId val="3"/>
      <sheetId val="4"/>
      <sheetId val="5"/>
      <sheetId val="6"/>
      <sheetId val="7"/>
      <sheetId val="8"/>
      <sheetId val="9"/>
      <sheetId val="10"/>
      <sheetId val="11"/>
      <sheetId val="12"/>
      <sheetId val="13"/>
      <sheetId val="14"/>
    </sheetIdMap>
  </header>
  <header guid="{492728C3-78A8-44A6-B5D4-F7579EF90574}" dateTime="2026-08-17T17:30:32" maxSheetId="16" userName="Diego Rocha Figueiredo" r:id="rId394">
    <sheetIdMap count="15">
      <sheetId val="1"/>
      <sheetId val="15"/>
      <sheetId val="2"/>
      <sheetId val="3"/>
      <sheetId val="4"/>
      <sheetId val="5"/>
      <sheetId val="6"/>
      <sheetId val="7"/>
      <sheetId val="8"/>
      <sheetId val="9"/>
      <sheetId val="10"/>
      <sheetId val="11"/>
      <sheetId val="12"/>
      <sheetId val="13"/>
      <sheetId val="14"/>
    </sheetIdMap>
  </header>
  <header guid="{B7046086-F733-4A8C-8E73-E4972D4512CB}" dateTime="2026-08-18T09:45:39" maxSheetId="16" userName="Antonio Carlos Guimarães Deiró" r:id="rId395" minRId="6494" maxRId="6500">
    <sheetIdMap count="15">
      <sheetId val="1"/>
      <sheetId val="15"/>
      <sheetId val="2"/>
      <sheetId val="3"/>
      <sheetId val="4"/>
      <sheetId val="5"/>
      <sheetId val="6"/>
      <sheetId val="7"/>
      <sheetId val="8"/>
      <sheetId val="9"/>
      <sheetId val="10"/>
      <sheetId val="11"/>
      <sheetId val="12"/>
      <sheetId val="13"/>
      <sheetId val="14"/>
    </sheetIdMap>
  </header>
  <header guid="{2B8A41E3-9D16-4F06-B976-49B538FDF6C5}" dateTime="2026-08-18T09:51:59" maxSheetId="16" userName="Antonio Carlos Guimarães Deiró" r:id="rId396" minRId="6505" maxRId="6506">
    <sheetIdMap count="15">
      <sheetId val="1"/>
      <sheetId val="15"/>
      <sheetId val="2"/>
      <sheetId val="3"/>
      <sheetId val="4"/>
      <sheetId val="5"/>
      <sheetId val="6"/>
      <sheetId val="7"/>
      <sheetId val="8"/>
      <sheetId val="9"/>
      <sheetId val="10"/>
      <sheetId val="11"/>
      <sheetId val="12"/>
      <sheetId val="13"/>
      <sheetId val="14"/>
    </sheetIdMap>
  </header>
  <header guid="{8BA6AB1B-888A-4A31-8990-B4CCD64F2416}" dateTime="2026-08-18T09:52:55" maxSheetId="16" userName="Antonio Carlos Guimarães Deiró" r:id="rId397" minRId="6511" maxRId="6512">
    <sheetIdMap count="15">
      <sheetId val="1"/>
      <sheetId val="15"/>
      <sheetId val="2"/>
      <sheetId val="3"/>
      <sheetId val="4"/>
      <sheetId val="5"/>
      <sheetId val="6"/>
      <sheetId val="7"/>
      <sheetId val="8"/>
      <sheetId val="9"/>
      <sheetId val="10"/>
      <sheetId val="11"/>
      <sheetId val="12"/>
      <sheetId val="13"/>
      <sheetId val="14"/>
    </sheetIdMap>
  </header>
  <header guid="{4995D1B4-326D-4506-A5C9-7D9CB0A7B7D4}" dateTime="2026-08-18T09:53:09" maxSheetId="16" userName="Antonio Carlos Guimarães Deiró" r:id="rId398">
    <sheetIdMap count="15">
      <sheetId val="1"/>
      <sheetId val="15"/>
      <sheetId val="2"/>
      <sheetId val="3"/>
      <sheetId val="4"/>
      <sheetId val="5"/>
      <sheetId val="6"/>
      <sheetId val="7"/>
      <sheetId val="8"/>
      <sheetId val="9"/>
      <sheetId val="10"/>
      <sheetId val="11"/>
      <sheetId val="12"/>
      <sheetId val="13"/>
      <sheetId val="14"/>
    </sheetIdMap>
  </header>
  <header guid="{B0BB867A-7459-467A-86C7-0510BB3BC7B1}" dateTime="2026-08-18T09:53:40" maxSheetId="16" userName="Antonio Carlos Guimarães Deiró" r:id="rId399">
    <sheetIdMap count="15">
      <sheetId val="1"/>
      <sheetId val="15"/>
      <sheetId val="2"/>
      <sheetId val="3"/>
      <sheetId val="4"/>
      <sheetId val="5"/>
      <sheetId val="6"/>
      <sheetId val="7"/>
      <sheetId val="8"/>
      <sheetId val="9"/>
      <sheetId val="10"/>
      <sheetId val="11"/>
      <sheetId val="12"/>
      <sheetId val="13"/>
      <sheetId val="14"/>
    </sheetIdMap>
  </header>
  <header guid="{86F9BAB8-9226-4A8F-833E-13C1BE6A6DE0}" dateTime="2026-08-18T10:13:53" maxSheetId="16" userName="Taís Silva Dos Santos" r:id="rId400" minRId="6525" maxRId="6531">
    <sheetIdMap count="15">
      <sheetId val="1"/>
      <sheetId val="15"/>
      <sheetId val="2"/>
      <sheetId val="3"/>
      <sheetId val="4"/>
      <sheetId val="5"/>
      <sheetId val="6"/>
      <sheetId val="7"/>
      <sheetId val="8"/>
      <sheetId val="9"/>
      <sheetId val="10"/>
      <sheetId val="11"/>
      <sheetId val="12"/>
      <sheetId val="13"/>
      <sheetId val="14"/>
    </sheetIdMap>
  </header>
  <header guid="{9CBD387E-914F-4D91-BE46-176369EACDA0}" dateTime="2026-08-18T10:19:23" maxSheetId="16" userName="Taís Silva Dos Santos" r:id="rId401" minRId="6537" maxRId="6558">
    <sheetIdMap count="15">
      <sheetId val="1"/>
      <sheetId val="15"/>
      <sheetId val="2"/>
      <sheetId val="3"/>
      <sheetId val="4"/>
      <sheetId val="5"/>
      <sheetId val="6"/>
      <sheetId val="7"/>
      <sheetId val="8"/>
      <sheetId val="9"/>
      <sheetId val="10"/>
      <sheetId val="11"/>
      <sheetId val="12"/>
      <sheetId val="13"/>
      <sheetId val="14"/>
    </sheetIdMap>
  </header>
  <header guid="{26373D04-9C3E-4D10-85FE-F63C3D7CD524}" dateTime="2026-08-18T10:19:39" maxSheetId="16" userName="Taís Silva Dos Santos" r:id="rId402">
    <sheetIdMap count="15">
      <sheetId val="1"/>
      <sheetId val="15"/>
      <sheetId val="2"/>
      <sheetId val="3"/>
      <sheetId val="4"/>
      <sheetId val="5"/>
      <sheetId val="6"/>
      <sheetId val="7"/>
      <sheetId val="8"/>
      <sheetId val="9"/>
      <sheetId val="10"/>
      <sheetId val="11"/>
      <sheetId val="12"/>
      <sheetId val="13"/>
      <sheetId val="14"/>
    </sheetIdMap>
  </header>
  <header guid="{CBB2A008-2EE9-4F19-A9DC-9119B80ED1EF}" dateTime="2026-08-18T10:26:07" maxSheetId="16" userName="Taís Silva Dos Santos" r:id="rId403" minRId="6569" maxRId="6571">
    <sheetIdMap count="15">
      <sheetId val="1"/>
      <sheetId val="15"/>
      <sheetId val="2"/>
      <sheetId val="3"/>
      <sheetId val="4"/>
      <sheetId val="5"/>
      <sheetId val="6"/>
      <sheetId val="7"/>
      <sheetId val="8"/>
      <sheetId val="9"/>
      <sheetId val="10"/>
      <sheetId val="11"/>
      <sheetId val="12"/>
      <sheetId val="13"/>
      <sheetId val="14"/>
    </sheetIdMap>
  </header>
  <header guid="{86798BDE-5769-4F6F-A190-2B09AB513C4E}" dateTime="2026-08-18T15:07:43" maxSheetId="16" userName="Antonio Carlos Guimarães Deiró" r:id="rId404" minRId="6577" maxRId="6598">
    <sheetIdMap count="15">
      <sheetId val="1"/>
      <sheetId val="15"/>
      <sheetId val="2"/>
      <sheetId val="3"/>
      <sheetId val="4"/>
      <sheetId val="5"/>
      <sheetId val="6"/>
      <sheetId val="7"/>
      <sheetId val="8"/>
      <sheetId val="9"/>
      <sheetId val="10"/>
      <sheetId val="11"/>
      <sheetId val="12"/>
      <sheetId val="13"/>
      <sheetId val="14"/>
    </sheetIdMap>
  </header>
  <header guid="{CD9C29DF-D93D-4DD8-B572-3C6EA7E09F35}" dateTime="2026-08-18T15:08:01" maxSheetId="16" userName="Antonio Carlos Guimarães Deiró" r:id="rId405">
    <sheetIdMap count="15">
      <sheetId val="1"/>
      <sheetId val="15"/>
      <sheetId val="2"/>
      <sheetId val="3"/>
      <sheetId val="4"/>
      <sheetId val="5"/>
      <sheetId val="6"/>
      <sheetId val="7"/>
      <sheetId val="8"/>
      <sheetId val="9"/>
      <sheetId val="10"/>
      <sheetId val="11"/>
      <sheetId val="12"/>
      <sheetId val="13"/>
      <sheetId val="14"/>
    </sheetIdMap>
  </header>
  <header guid="{3A473897-4D44-4F85-BE13-C671B6CC7BE1}" dateTime="2026-08-18T17:50:00" maxSheetId="16" userName="Taís Silva Dos Santos" r:id="rId406">
    <sheetIdMap count="15">
      <sheetId val="1"/>
      <sheetId val="15"/>
      <sheetId val="2"/>
      <sheetId val="3"/>
      <sheetId val="4"/>
      <sheetId val="5"/>
      <sheetId val="6"/>
      <sheetId val="7"/>
      <sheetId val="8"/>
      <sheetId val="9"/>
      <sheetId val="10"/>
      <sheetId val="11"/>
      <sheetId val="12"/>
      <sheetId val="13"/>
      <sheetId val="14"/>
    </sheetIdMap>
  </header>
  <header guid="{2691795A-BEB2-4773-83BA-8FF49552800E}" dateTime="2026-08-19T09:03:17" maxSheetId="16" userName="Antonio Carlos Guimarães Deiró" r:id="rId407" minRId="6612" maxRId="6615">
    <sheetIdMap count="15">
      <sheetId val="1"/>
      <sheetId val="15"/>
      <sheetId val="2"/>
      <sheetId val="3"/>
      <sheetId val="4"/>
      <sheetId val="5"/>
      <sheetId val="6"/>
      <sheetId val="7"/>
      <sheetId val="8"/>
      <sheetId val="9"/>
      <sheetId val="10"/>
      <sheetId val="11"/>
      <sheetId val="12"/>
      <sheetId val="13"/>
      <sheetId val="14"/>
    </sheetIdMap>
  </header>
  <header guid="{C8FDBC3F-4461-474E-B0DC-5953DB5E68FB}" dateTime="2026-08-19T09:04:00" maxSheetId="16" userName="Antonio Carlos Guimarães Deiró" r:id="rId408" minRId="6620" maxRId="6624">
    <sheetIdMap count="15">
      <sheetId val="1"/>
      <sheetId val="15"/>
      <sheetId val="2"/>
      <sheetId val="3"/>
      <sheetId val="4"/>
      <sheetId val="5"/>
      <sheetId val="6"/>
      <sheetId val="7"/>
      <sheetId val="8"/>
      <sheetId val="9"/>
      <sheetId val="10"/>
      <sheetId val="11"/>
      <sheetId val="12"/>
      <sheetId val="13"/>
      <sheetId val="14"/>
    </sheetIdMap>
  </header>
  <header guid="{80A59FB9-A317-45F6-94D8-E54868924AE9}" dateTime="2026-08-19T09:04:58" maxSheetId="16" userName="Antonio Carlos Guimarães Deiró" r:id="rId409" minRId="6625" maxRId="6626">
    <sheetIdMap count="15">
      <sheetId val="1"/>
      <sheetId val="15"/>
      <sheetId val="2"/>
      <sheetId val="3"/>
      <sheetId val="4"/>
      <sheetId val="5"/>
      <sheetId val="6"/>
      <sheetId val="7"/>
      <sheetId val="8"/>
      <sheetId val="9"/>
      <sheetId val="10"/>
      <sheetId val="11"/>
      <sheetId val="12"/>
      <sheetId val="13"/>
      <sheetId val="14"/>
    </sheetIdMap>
  </header>
  <header guid="{7F03DD9B-FD4A-49FD-8E78-4325B3E0451A}" dateTime="2026-08-19T09:05:23" maxSheetId="16" userName="Antonio Carlos Guimarães Deiró" r:id="rId410">
    <sheetIdMap count="15">
      <sheetId val="1"/>
      <sheetId val="15"/>
      <sheetId val="2"/>
      <sheetId val="3"/>
      <sheetId val="4"/>
      <sheetId val="5"/>
      <sheetId val="6"/>
      <sheetId val="7"/>
      <sheetId val="8"/>
      <sheetId val="9"/>
      <sheetId val="10"/>
      <sheetId val="11"/>
      <sheetId val="12"/>
      <sheetId val="13"/>
      <sheetId val="14"/>
    </sheetIdMap>
  </header>
  <header guid="{9A9A7064-A503-4E72-B584-25FD64B306D3}" dateTime="2026-08-19T09:07:34" maxSheetId="16" userName="Antonio Carlos Guimarães Deiró" r:id="rId411">
    <sheetIdMap count="15">
      <sheetId val="1"/>
      <sheetId val="15"/>
      <sheetId val="2"/>
      <sheetId val="3"/>
      <sheetId val="4"/>
      <sheetId val="5"/>
      <sheetId val="6"/>
      <sheetId val="7"/>
      <sheetId val="8"/>
      <sheetId val="9"/>
      <sheetId val="10"/>
      <sheetId val="11"/>
      <sheetId val="12"/>
      <sheetId val="13"/>
      <sheetId val="14"/>
    </sheetIdMap>
  </header>
  <header guid="{6BEF7CC8-9585-401B-A38B-4349DEA8796A}" dateTime="2026-08-19T09:11:53" maxSheetId="16" userName="Juliana Fortunato Ferreira" r:id="rId412" minRId="6635" maxRId="6636">
    <sheetIdMap count="15">
      <sheetId val="1"/>
      <sheetId val="15"/>
      <sheetId val="2"/>
      <sheetId val="3"/>
      <sheetId val="4"/>
      <sheetId val="5"/>
      <sheetId val="6"/>
      <sheetId val="7"/>
      <sheetId val="8"/>
      <sheetId val="9"/>
      <sheetId val="10"/>
      <sheetId val="11"/>
      <sheetId val="12"/>
      <sheetId val="13"/>
      <sheetId val="14"/>
    </sheetIdMap>
  </header>
  <header guid="{79ABF49C-6399-47E8-9A50-FCB73B97950D}" dateTime="2026-08-19T09:12:13" maxSheetId="16" userName="Juliana Fortunato Ferreira" r:id="rId413">
    <sheetIdMap count="15">
      <sheetId val="1"/>
      <sheetId val="15"/>
      <sheetId val="2"/>
      <sheetId val="3"/>
      <sheetId val="4"/>
      <sheetId val="5"/>
      <sheetId val="6"/>
      <sheetId val="7"/>
      <sheetId val="8"/>
      <sheetId val="9"/>
      <sheetId val="10"/>
      <sheetId val="11"/>
      <sheetId val="12"/>
      <sheetId val="13"/>
      <sheetId val="14"/>
    </sheetIdMap>
  </header>
  <header guid="{D44575D1-87E2-460A-B77D-BA8F68676910}" dateTime="2026-08-19T09:27:13" maxSheetId="16" userName="Juliana Fortunato Ferreira" r:id="rId414" minRId="6645" maxRId="6659">
    <sheetIdMap count="15">
      <sheetId val="1"/>
      <sheetId val="15"/>
      <sheetId val="2"/>
      <sheetId val="3"/>
      <sheetId val="4"/>
      <sheetId val="5"/>
      <sheetId val="6"/>
      <sheetId val="7"/>
      <sheetId val="8"/>
      <sheetId val="9"/>
      <sheetId val="10"/>
      <sheetId val="11"/>
      <sheetId val="12"/>
      <sheetId val="13"/>
      <sheetId val="14"/>
    </sheetIdMap>
  </header>
  <header guid="{370C559E-CD27-49C5-85C9-3DB5B13F6F74}" dateTime="2026-08-19T09:27:42" maxSheetId="16" userName="Juliana Fortunato Ferreira" r:id="rId415">
    <sheetIdMap count="15">
      <sheetId val="1"/>
      <sheetId val="15"/>
      <sheetId val="2"/>
      <sheetId val="3"/>
      <sheetId val="4"/>
      <sheetId val="5"/>
      <sheetId val="6"/>
      <sheetId val="7"/>
      <sheetId val="8"/>
      <sheetId val="9"/>
      <sheetId val="10"/>
      <sheetId val="11"/>
      <sheetId val="12"/>
      <sheetId val="13"/>
      <sheetId val="14"/>
    </sheetIdMap>
  </header>
  <header guid="{829C7DFD-1E16-4C9E-B98D-8B02F0C440DD}" dateTime="2026-08-19T10:15:15" maxSheetId="16" userName="Taís Silva Dos Santos" r:id="rId416" minRId="6668" maxRId="6695">
    <sheetIdMap count="15">
      <sheetId val="1"/>
      <sheetId val="15"/>
      <sheetId val="2"/>
      <sheetId val="3"/>
      <sheetId val="4"/>
      <sheetId val="5"/>
      <sheetId val="6"/>
      <sheetId val="7"/>
      <sheetId val="8"/>
      <sheetId val="9"/>
      <sheetId val="10"/>
      <sheetId val="11"/>
      <sheetId val="12"/>
      <sheetId val="13"/>
      <sheetId val="14"/>
    </sheetIdMap>
  </header>
  <header guid="{B9F63A56-4EB1-46D2-9950-34C2008DEAAF}" dateTime="2026-08-19T10:19:07" maxSheetId="16" userName="Taís Silva Dos Santos" r:id="rId417" minRId="6701" maxRId="6707">
    <sheetIdMap count="15">
      <sheetId val="1"/>
      <sheetId val="15"/>
      <sheetId val="2"/>
      <sheetId val="3"/>
      <sheetId val="4"/>
      <sheetId val="5"/>
      <sheetId val="6"/>
      <sheetId val="7"/>
      <sheetId val="8"/>
      <sheetId val="9"/>
      <sheetId val="10"/>
      <sheetId val="11"/>
      <sheetId val="12"/>
      <sheetId val="13"/>
      <sheetId val="14"/>
    </sheetIdMap>
  </header>
  <header guid="{1F464C8A-121E-4A7B-94A3-056B096C114D}" dateTime="2026-08-19T11:00:23" maxSheetId="16" userName="Taís Silva Dos Santos" r:id="rId418" minRId="6713" maxRId="6714">
    <sheetIdMap count="15">
      <sheetId val="1"/>
      <sheetId val="15"/>
      <sheetId val="2"/>
      <sheetId val="3"/>
      <sheetId val="4"/>
      <sheetId val="5"/>
      <sheetId val="6"/>
      <sheetId val="7"/>
      <sheetId val="8"/>
      <sheetId val="9"/>
      <sheetId val="10"/>
      <sheetId val="11"/>
      <sheetId val="12"/>
      <sheetId val="13"/>
      <sheetId val="14"/>
    </sheetIdMap>
  </header>
  <header guid="{836A9176-9C80-416C-AEDB-343CB23DDBE4}" dateTime="2026-08-19T11:03:10" maxSheetId="16" userName="Taís Silva Dos Santos" r:id="rId419" minRId="6720">
    <sheetIdMap count="15">
      <sheetId val="1"/>
      <sheetId val="15"/>
      <sheetId val="2"/>
      <sheetId val="3"/>
      <sheetId val="4"/>
      <sheetId val="5"/>
      <sheetId val="6"/>
      <sheetId val="7"/>
      <sheetId val="8"/>
      <sheetId val="9"/>
      <sheetId val="10"/>
      <sheetId val="11"/>
      <sheetId val="12"/>
      <sheetId val="13"/>
      <sheetId val="14"/>
    </sheetIdMap>
  </header>
  <header guid="{955066A6-193A-4E27-898B-B90FF596CE8A}" dateTime="2026-08-19T11:04:46" maxSheetId="16" userName="Taís Silva Dos Santos" r:id="rId420" minRId="6721" maxRId="6722">
    <sheetIdMap count="15">
      <sheetId val="1"/>
      <sheetId val="15"/>
      <sheetId val="2"/>
      <sheetId val="3"/>
      <sheetId val="4"/>
      <sheetId val="5"/>
      <sheetId val="6"/>
      <sheetId val="7"/>
      <sheetId val="8"/>
      <sheetId val="9"/>
      <sheetId val="10"/>
      <sheetId val="11"/>
      <sheetId val="12"/>
      <sheetId val="13"/>
      <sheetId val="14"/>
    </sheetIdMap>
  </header>
  <header guid="{5524A946-E17D-4E7D-9F3D-A99B20F311F2}" dateTime="2026-08-19T11:05:22" maxSheetId="16" userName="Taís Silva Dos Santos" r:id="rId421" minRId="6728">
    <sheetIdMap count="15">
      <sheetId val="1"/>
      <sheetId val="15"/>
      <sheetId val="2"/>
      <sheetId val="3"/>
      <sheetId val="4"/>
      <sheetId val="5"/>
      <sheetId val="6"/>
      <sheetId val="7"/>
      <sheetId val="8"/>
      <sheetId val="9"/>
      <sheetId val="10"/>
      <sheetId val="11"/>
      <sheetId val="12"/>
      <sheetId val="13"/>
      <sheetId val="14"/>
    </sheetIdMap>
  </header>
  <header guid="{E2695E45-9326-466A-9181-1142C0FEF963}" dateTime="2026-08-19T11:06:01" maxSheetId="16" userName="Taís Silva Dos Santos" r:id="rId422" minRId="6729">
    <sheetIdMap count="15">
      <sheetId val="1"/>
      <sheetId val="15"/>
      <sheetId val="2"/>
      <sheetId val="3"/>
      <sheetId val="4"/>
      <sheetId val="5"/>
      <sheetId val="6"/>
      <sheetId val="7"/>
      <sheetId val="8"/>
      <sheetId val="9"/>
      <sheetId val="10"/>
      <sheetId val="11"/>
      <sheetId val="12"/>
      <sheetId val="13"/>
      <sheetId val="14"/>
    </sheetIdMap>
  </header>
  <header guid="{69AA158C-7C7A-48F3-AE68-EAD4C9D43A86}" dateTime="2026-08-19T11:07:48" maxSheetId="16" userName="Mário Sérgio Santos da Conceição" r:id="rId423" minRId="6735">
    <sheetIdMap count="15">
      <sheetId val="1"/>
      <sheetId val="15"/>
      <sheetId val="2"/>
      <sheetId val="3"/>
      <sheetId val="4"/>
      <sheetId val="5"/>
      <sheetId val="6"/>
      <sheetId val="7"/>
      <sheetId val="8"/>
      <sheetId val="9"/>
      <sheetId val="10"/>
      <sheetId val="11"/>
      <sheetId val="12"/>
      <sheetId val="13"/>
      <sheetId val="14"/>
    </sheetIdMap>
  </header>
  <header guid="{94DA6265-0419-4CE8-AD24-B0C5939E91A8}" dateTime="2026-08-19T11:11:33" maxSheetId="16" userName="Taís Silva Dos Santos" r:id="rId424" minRId="6741" maxRId="6754">
    <sheetIdMap count="15">
      <sheetId val="1"/>
      <sheetId val="15"/>
      <sheetId val="2"/>
      <sheetId val="3"/>
      <sheetId val="4"/>
      <sheetId val="5"/>
      <sheetId val="6"/>
      <sheetId val="7"/>
      <sheetId val="8"/>
      <sheetId val="9"/>
      <sheetId val="10"/>
      <sheetId val="11"/>
      <sheetId val="12"/>
      <sheetId val="13"/>
      <sheetId val="14"/>
    </sheetIdMap>
  </header>
  <header guid="{80466117-85E5-4C36-A00E-CD3E2D2CA06A}" dateTime="2026-08-19T11:12:06" maxSheetId="16" userName="Mário Sérgio Santos da Conceição" r:id="rId425" minRId="6760" maxRId="6763">
    <sheetIdMap count="15">
      <sheetId val="1"/>
      <sheetId val="15"/>
      <sheetId val="2"/>
      <sheetId val="3"/>
      <sheetId val="4"/>
      <sheetId val="5"/>
      <sheetId val="6"/>
      <sheetId val="7"/>
      <sheetId val="8"/>
      <sheetId val="9"/>
      <sheetId val="10"/>
      <sheetId val="11"/>
      <sheetId val="12"/>
      <sheetId val="13"/>
      <sheetId val="14"/>
    </sheetIdMap>
  </header>
  <header guid="{12AC56EC-2161-4287-9AF7-405C30295C16}" dateTime="2026-08-19T11:13:41" maxSheetId="16" userName="Taís Silva Dos Santos" r:id="rId426" minRId="6764" maxRId="6769">
    <sheetIdMap count="15">
      <sheetId val="1"/>
      <sheetId val="15"/>
      <sheetId val="2"/>
      <sheetId val="3"/>
      <sheetId val="4"/>
      <sheetId val="5"/>
      <sheetId val="6"/>
      <sheetId val="7"/>
      <sheetId val="8"/>
      <sheetId val="9"/>
      <sheetId val="10"/>
      <sheetId val="11"/>
      <sheetId val="12"/>
      <sheetId val="13"/>
      <sheetId val="14"/>
    </sheetIdMap>
  </header>
  <header guid="{9B54AE36-F75E-4DAD-84D5-9066B22271A9}" dateTime="2026-08-19T11:16:12" maxSheetId="16" userName="Mário Sérgio Santos da Conceição" r:id="rId427" minRId="6775">
    <sheetIdMap count="15">
      <sheetId val="1"/>
      <sheetId val="15"/>
      <sheetId val="2"/>
      <sheetId val="3"/>
      <sheetId val="4"/>
      <sheetId val="5"/>
      <sheetId val="6"/>
      <sheetId val="7"/>
      <sheetId val="8"/>
      <sheetId val="9"/>
      <sheetId val="10"/>
      <sheetId val="11"/>
      <sheetId val="12"/>
      <sheetId val="13"/>
      <sheetId val="14"/>
    </sheetIdMap>
  </header>
  <header guid="{5A963EBF-10E5-4125-8C37-24F3A1A32CD9}" dateTime="2026-08-19T11:19:04" maxSheetId="16" userName="Mário Sérgio Santos da Conceição" r:id="rId428" minRId="6776" maxRId="6777">
    <sheetIdMap count="15">
      <sheetId val="1"/>
      <sheetId val="15"/>
      <sheetId val="2"/>
      <sheetId val="3"/>
      <sheetId val="4"/>
      <sheetId val="5"/>
      <sheetId val="6"/>
      <sheetId val="7"/>
      <sheetId val="8"/>
      <sheetId val="9"/>
      <sheetId val="10"/>
      <sheetId val="11"/>
      <sheetId val="12"/>
      <sheetId val="13"/>
      <sheetId val="14"/>
    </sheetIdMap>
  </header>
  <header guid="{05DE8D80-3D43-47E9-8EE2-B353542A71E9}" dateTime="2026-08-19T11:26:15" maxSheetId="16" userName="Taís Silva Dos Santos" r:id="rId429" minRId="6778">
    <sheetIdMap count="15">
      <sheetId val="1"/>
      <sheetId val="15"/>
      <sheetId val="2"/>
      <sheetId val="3"/>
      <sheetId val="4"/>
      <sheetId val="5"/>
      <sheetId val="6"/>
      <sheetId val="7"/>
      <sheetId val="8"/>
      <sheetId val="9"/>
      <sheetId val="10"/>
      <sheetId val="11"/>
      <sheetId val="12"/>
      <sheetId val="13"/>
      <sheetId val="14"/>
    </sheetIdMap>
  </header>
  <header guid="{E7AEBDAF-F169-45B5-AB64-8653754F5CD2}" dateTime="2026-08-19T11:29:39" maxSheetId="16" userName="Taís Silva Dos Santos" r:id="rId430" minRId="6784" maxRId="6787">
    <sheetIdMap count="15">
      <sheetId val="1"/>
      <sheetId val="15"/>
      <sheetId val="2"/>
      <sheetId val="3"/>
      <sheetId val="4"/>
      <sheetId val="5"/>
      <sheetId val="6"/>
      <sheetId val="7"/>
      <sheetId val="8"/>
      <sheetId val="9"/>
      <sheetId val="10"/>
      <sheetId val="11"/>
      <sheetId val="12"/>
      <sheetId val="13"/>
      <sheetId val="14"/>
    </sheetIdMap>
  </header>
  <header guid="{3174B3FF-D626-4E82-BBD9-D9587D13BF2D}" dateTime="2026-08-19T11:30:56" maxSheetId="16" userName="Juliana Fortunato Ferreira" r:id="rId431" minRId="6788" maxRId="6800">
    <sheetIdMap count="15">
      <sheetId val="1"/>
      <sheetId val="15"/>
      <sheetId val="2"/>
      <sheetId val="3"/>
      <sheetId val="4"/>
      <sheetId val="5"/>
      <sheetId val="6"/>
      <sheetId val="7"/>
      <sheetId val="8"/>
      <sheetId val="9"/>
      <sheetId val="10"/>
      <sheetId val="11"/>
      <sheetId val="12"/>
      <sheetId val="13"/>
      <sheetId val="14"/>
    </sheetIdMap>
  </header>
  <header guid="{B4952B72-F180-4D9F-B1FB-D8FDA36E5D85}" dateTime="2026-08-19T11:31:05" maxSheetId="16" userName="Taís Silva Dos Santos" r:id="rId432" minRId="6805" maxRId="6808">
    <sheetIdMap count="15">
      <sheetId val="1"/>
      <sheetId val="15"/>
      <sheetId val="2"/>
      <sheetId val="3"/>
      <sheetId val="4"/>
      <sheetId val="5"/>
      <sheetId val="6"/>
      <sheetId val="7"/>
      <sheetId val="8"/>
      <sheetId val="9"/>
      <sheetId val="10"/>
      <sheetId val="11"/>
      <sheetId val="12"/>
      <sheetId val="13"/>
      <sheetId val="14"/>
    </sheetIdMap>
  </header>
  <header guid="{4F2F1310-F22E-4E5F-9E52-446215C5F2F5}" dateTime="2026-08-19T11:32:31" maxSheetId="16" userName="Taís Silva Dos Santos" r:id="rId433" minRId="6809" maxRId="6812">
    <sheetIdMap count="15">
      <sheetId val="1"/>
      <sheetId val="15"/>
      <sheetId val="2"/>
      <sheetId val="3"/>
      <sheetId val="4"/>
      <sheetId val="5"/>
      <sheetId val="6"/>
      <sheetId val="7"/>
      <sheetId val="8"/>
      <sheetId val="9"/>
      <sheetId val="10"/>
      <sheetId val="11"/>
      <sheetId val="12"/>
      <sheetId val="13"/>
      <sheetId val="14"/>
    </sheetIdMap>
  </header>
  <header guid="{ADA420B2-C09E-4C4D-98B0-AAB58BCA35FA}" dateTime="2026-08-19T11:55:39" maxSheetId="16" userName="Mário Sérgio Santos da Conceição" r:id="rId434" minRId="6813" maxRId="6822">
    <sheetIdMap count="15">
      <sheetId val="1"/>
      <sheetId val="15"/>
      <sheetId val="2"/>
      <sheetId val="3"/>
      <sheetId val="4"/>
      <sheetId val="5"/>
      <sheetId val="6"/>
      <sheetId val="7"/>
      <sheetId val="8"/>
      <sheetId val="9"/>
      <sheetId val="10"/>
      <sheetId val="11"/>
      <sheetId val="12"/>
      <sheetId val="13"/>
      <sheetId val="14"/>
    </sheetIdMap>
  </header>
  <header guid="{9D856B0B-47F9-4A1F-B2DC-3AA617F5DA29}" dateTime="2026-08-19T12:00:38" maxSheetId="16" userName="Mário Sérgio Santos da Conceição" r:id="rId435" minRId="6823" maxRId="6827">
    <sheetIdMap count="15">
      <sheetId val="1"/>
      <sheetId val="15"/>
      <sheetId val="2"/>
      <sheetId val="3"/>
      <sheetId val="4"/>
      <sheetId val="5"/>
      <sheetId val="6"/>
      <sheetId val="7"/>
      <sheetId val="8"/>
      <sheetId val="9"/>
      <sheetId val="10"/>
      <sheetId val="11"/>
      <sheetId val="12"/>
      <sheetId val="13"/>
      <sheetId val="14"/>
    </sheetIdMap>
  </header>
  <header guid="{6EF1A104-A7FF-428D-A0D1-52B84A640DB7}" dateTime="2026-08-19T13:58:30" maxSheetId="16" userName="Taís Silva Dos Santos" r:id="rId436" minRId="6828">
    <sheetIdMap count="15">
      <sheetId val="1"/>
      <sheetId val="15"/>
      <sheetId val="2"/>
      <sheetId val="3"/>
      <sheetId val="4"/>
      <sheetId val="5"/>
      <sheetId val="6"/>
      <sheetId val="7"/>
      <sheetId val="8"/>
      <sheetId val="9"/>
      <sheetId val="10"/>
      <sheetId val="11"/>
      <sheetId val="12"/>
      <sheetId val="13"/>
      <sheetId val="14"/>
    </sheetIdMap>
  </header>
  <header guid="{B3F28AAA-CABC-47BC-8298-160944D4221E}" dateTime="2026-08-19T13:59:02" maxSheetId="16" userName="Taís Silva Dos Santos" r:id="rId437" minRId="6834">
    <sheetIdMap count="15">
      <sheetId val="1"/>
      <sheetId val="15"/>
      <sheetId val="2"/>
      <sheetId val="3"/>
      <sheetId val="4"/>
      <sheetId val="5"/>
      <sheetId val="6"/>
      <sheetId val="7"/>
      <sheetId val="8"/>
      <sheetId val="9"/>
      <sheetId val="10"/>
      <sheetId val="11"/>
      <sheetId val="12"/>
      <sheetId val="13"/>
      <sheetId val="14"/>
    </sheetIdMap>
  </header>
  <header guid="{1E7ED52A-E689-4672-B414-0641E54E5844}" dateTime="2026-08-19T13:59:40" maxSheetId="16" userName="Taís Silva Dos Santos" r:id="rId438" minRId="6840">
    <sheetIdMap count="15">
      <sheetId val="1"/>
      <sheetId val="15"/>
      <sheetId val="2"/>
      <sheetId val="3"/>
      <sheetId val="4"/>
      <sheetId val="5"/>
      <sheetId val="6"/>
      <sheetId val="7"/>
      <sheetId val="8"/>
      <sheetId val="9"/>
      <sheetId val="10"/>
      <sheetId val="11"/>
      <sheetId val="12"/>
      <sheetId val="13"/>
      <sheetId val="14"/>
    </sheetIdMap>
  </header>
  <header guid="{6FB89711-27B6-4FBB-A375-BF7557DDBEC7}" dateTime="2026-08-19T14:00:10" maxSheetId="16" userName="Taís Silva Dos Santos" r:id="rId439" minRId="6846">
    <sheetIdMap count="15">
      <sheetId val="1"/>
      <sheetId val="15"/>
      <sheetId val="2"/>
      <sheetId val="3"/>
      <sheetId val="4"/>
      <sheetId val="5"/>
      <sheetId val="6"/>
      <sheetId val="7"/>
      <sheetId val="8"/>
      <sheetId val="9"/>
      <sheetId val="10"/>
      <sheetId val="11"/>
      <sheetId val="12"/>
      <sheetId val="13"/>
      <sheetId val="14"/>
    </sheetIdMap>
  </header>
  <header guid="{783830DC-466B-419D-9CBD-EE2555117388}" dateTime="2026-08-19T14:02:18" maxSheetId="16" userName="Taís Silva Dos Santos" r:id="rId440" minRId="6852" maxRId="6854">
    <sheetIdMap count="15">
      <sheetId val="1"/>
      <sheetId val="15"/>
      <sheetId val="2"/>
      <sheetId val="3"/>
      <sheetId val="4"/>
      <sheetId val="5"/>
      <sheetId val="6"/>
      <sheetId val="7"/>
      <sheetId val="8"/>
      <sheetId val="9"/>
      <sheetId val="10"/>
      <sheetId val="11"/>
      <sheetId val="12"/>
      <sheetId val="13"/>
      <sheetId val="14"/>
    </sheetIdMap>
  </header>
  <header guid="{BD47FD6D-7DCD-4187-8A28-CD255C37F8EA}" dateTime="2026-08-19T14:06:16" maxSheetId="16" userName="Taís Silva Dos Santos" r:id="rId441" minRId="6860" maxRId="6870">
    <sheetIdMap count="15">
      <sheetId val="1"/>
      <sheetId val="15"/>
      <sheetId val="2"/>
      <sheetId val="3"/>
      <sheetId val="4"/>
      <sheetId val="5"/>
      <sheetId val="6"/>
      <sheetId val="7"/>
      <sheetId val="8"/>
      <sheetId val="9"/>
      <sheetId val="10"/>
      <sheetId val="11"/>
      <sheetId val="12"/>
      <sheetId val="13"/>
      <sheetId val="14"/>
    </sheetIdMap>
  </header>
  <header guid="{F1FD5F68-6DE1-477B-8B2E-6E2F8BAD41C3}" dateTime="2026-08-19T14:56:26" maxSheetId="16" userName="Diego Rocha Figueiredo" r:id="rId442">
    <sheetIdMap count="15">
      <sheetId val="1"/>
      <sheetId val="15"/>
      <sheetId val="2"/>
      <sheetId val="3"/>
      <sheetId val="4"/>
      <sheetId val="5"/>
      <sheetId val="6"/>
      <sheetId val="7"/>
      <sheetId val="8"/>
      <sheetId val="9"/>
      <sheetId val="10"/>
      <sheetId val="11"/>
      <sheetId val="12"/>
      <sheetId val="13"/>
      <sheetId val="14"/>
    </sheetIdMap>
  </header>
  <header guid="{4BF72828-F8C3-4732-9FEE-A3B3E19BE918}" dateTime="2026-08-19T14:57:44" maxSheetId="16" userName="Diego Rocha Figueiredo" r:id="rId443" minRId="6880">
    <sheetIdMap count="15">
      <sheetId val="1"/>
      <sheetId val="15"/>
      <sheetId val="2"/>
      <sheetId val="3"/>
      <sheetId val="4"/>
      <sheetId val="5"/>
      <sheetId val="6"/>
      <sheetId val="7"/>
      <sheetId val="8"/>
      <sheetId val="9"/>
      <sheetId val="10"/>
      <sheetId val="11"/>
      <sheetId val="12"/>
      <sheetId val="13"/>
      <sheetId val="14"/>
    </sheetIdMap>
  </header>
  <header guid="{15AEBA14-FC78-41E8-9895-9149506E7862}" dateTime="2026-08-19T14:59:05" maxSheetId="16" userName="Diego Rocha Figueiredo" r:id="rId444" minRId="6885">
    <sheetIdMap count="15">
      <sheetId val="1"/>
      <sheetId val="15"/>
      <sheetId val="2"/>
      <sheetId val="3"/>
      <sheetId val="4"/>
      <sheetId val="5"/>
      <sheetId val="6"/>
      <sheetId val="7"/>
      <sheetId val="8"/>
      <sheetId val="9"/>
      <sheetId val="10"/>
      <sheetId val="11"/>
      <sheetId val="12"/>
      <sheetId val="13"/>
      <sheetId val="14"/>
    </sheetIdMap>
  </header>
  <header guid="{77C9841C-7B3E-495E-AF0B-299B28BFB0DB}" dateTime="2026-08-19T15:00:40" maxSheetId="16" userName="Diego Rocha Figueiredo" r:id="rId445" minRId="6890">
    <sheetIdMap count="15">
      <sheetId val="1"/>
      <sheetId val="15"/>
      <sheetId val="2"/>
      <sheetId val="3"/>
      <sheetId val="4"/>
      <sheetId val="5"/>
      <sheetId val="6"/>
      <sheetId val="7"/>
      <sheetId val="8"/>
      <sheetId val="9"/>
      <sheetId val="10"/>
      <sheetId val="11"/>
      <sheetId val="12"/>
      <sheetId val="13"/>
      <sheetId val="14"/>
    </sheetIdMap>
  </header>
  <header guid="{877C4DE2-9C56-46A7-BF8E-29C42A22A273}" dateTime="2026-08-20T08:58:47" maxSheetId="16" userName="Diego Rocha Figueiredo" r:id="rId446">
    <sheetIdMap count="15">
      <sheetId val="1"/>
      <sheetId val="15"/>
      <sheetId val="2"/>
      <sheetId val="3"/>
      <sheetId val="4"/>
      <sheetId val="5"/>
      <sheetId val="6"/>
      <sheetId val="7"/>
      <sheetId val="8"/>
      <sheetId val="9"/>
      <sheetId val="10"/>
      <sheetId val="11"/>
      <sheetId val="12"/>
      <sheetId val="13"/>
      <sheetId val="14"/>
    </sheetIdMap>
  </header>
  <header guid="{8804DA6F-3297-442A-A8C5-5000053E3AC4}" dateTime="2026-08-20T09:15:03" maxSheetId="16" userName="Diego Rocha Figueiredo" r:id="rId447" minRId="6895" maxRId="6897">
    <sheetIdMap count="15">
      <sheetId val="1"/>
      <sheetId val="15"/>
      <sheetId val="2"/>
      <sheetId val="3"/>
      <sheetId val="4"/>
      <sheetId val="5"/>
      <sheetId val="6"/>
      <sheetId val="7"/>
      <sheetId val="8"/>
      <sheetId val="9"/>
      <sheetId val="10"/>
      <sheetId val="11"/>
      <sheetId val="12"/>
      <sheetId val="13"/>
      <sheetId val="14"/>
    </sheetIdMap>
  </header>
  <header guid="{B35DC723-AE5E-47D6-8DF0-A0F22C01CD1C}" dateTime="2026-08-20T09:15:15" maxSheetId="16" userName="Diego Rocha Figueiredo" r:id="rId448">
    <sheetIdMap count="15">
      <sheetId val="1"/>
      <sheetId val="15"/>
      <sheetId val="2"/>
      <sheetId val="3"/>
      <sheetId val="4"/>
      <sheetId val="5"/>
      <sheetId val="6"/>
      <sheetId val="7"/>
      <sheetId val="8"/>
      <sheetId val="9"/>
      <sheetId val="10"/>
      <sheetId val="11"/>
      <sheetId val="12"/>
      <sheetId val="13"/>
      <sheetId val="14"/>
    </sheetIdMap>
  </header>
  <header guid="{7301B32F-3B5E-47D3-A442-7E1C8A2B2B94}" dateTime="2026-08-20T09:27:09" maxSheetId="16" userName="Mário Sérgio Santos da Conceição" r:id="rId449" minRId="6906" maxRId="6907">
    <sheetIdMap count="15">
      <sheetId val="1"/>
      <sheetId val="15"/>
      <sheetId val="2"/>
      <sheetId val="3"/>
      <sheetId val="4"/>
      <sheetId val="5"/>
      <sheetId val="6"/>
      <sheetId val="7"/>
      <sheetId val="8"/>
      <sheetId val="9"/>
      <sheetId val="10"/>
      <sheetId val="11"/>
      <sheetId val="12"/>
      <sheetId val="13"/>
      <sheetId val="14"/>
    </sheetIdMap>
  </header>
  <header guid="{0D50342B-163E-400D-9F78-CDC8EED81E07}" dateTime="2026-08-20T09:31:45" maxSheetId="16" userName="Mário Sérgio Santos da Conceição" r:id="rId450" minRId="6908" maxRId="6910">
    <sheetIdMap count="15">
      <sheetId val="1"/>
      <sheetId val="15"/>
      <sheetId val="2"/>
      <sheetId val="3"/>
      <sheetId val="4"/>
      <sheetId val="5"/>
      <sheetId val="6"/>
      <sheetId val="7"/>
      <sheetId val="8"/>
      <sheetId val="9"/>
      <sheetId val="10"/>
      <sheetId val="11"/>
      <sheetId val="12"/>
      <sheetId val="13"/>
      <sheetId val="14"/>
    </sheetIdMap>
  </header>
  <header guid="{10AEC423-D541-44A7-9687-7CCACC565EE9}" dateTime="2026-08-20T10:27:01" maxSheetId="16" userName="Antonio Carlos Guimarães Deiró" r:id="rId451">
    <sheetIdMap count="15">
      <sheetId val="1"/>
      <sheetId val="15"/>
      <sheetId val="2"/>
      <sheetId val="3"/>
      <sheetId val="4"/>
      <sheetId val="5"/>
      <sheetId val="6"/>
      <sheetId val="7"/>
      <sheetId val="8"/>
      <sheetId val="9"/>
      <sheetId val="10"/>
      <sheetId val="11"/>
      <sheetId val="12"/>
      <sheetId val="13"/>
      <sheetId val="14"/>
    </sheetIdMap>
  </header>
  <header guid="{70C7F06C-1BC7-42FC-B64E-EDB0259EC9FA}" dateTime="2026-08-20T10:51:17" maxSheetId="16" userName="Diego Rocha Figueiredo" r:id="rId452" minRId="6915">
    <sheetIdMap count="15">
      <sheetId val="1"/>
      <sheetId val="15"/>
      <sheetId val="2"/>
      <sheetId val="3"/>
      <sheetId val="4"/>
      <sheetId val="5"/>
      <sheetId val="6"/>
      <sheetId val="7"/>
      <sheetId val="8"/>
      <sheetId val="9"/>
      <sheetId val="10"/>
      <sheetId val="11"/>
      <sheetId val="12"/>
      <sheetId val="13"/>
      <sheetId val="14"/>
    </sheetIdMap>
  </header>
  <header guid="{F94CE0AE-14C1-4C1F-BB02-4E5D4CFB3210}" dateTime="2026-08-20T11:07:09" maxSheetId="16" userName="Mário Sérgio Santos da Conceição" r:id="rId453" minRId="6920" maxRId="6921">
    <sheetIdMap count="15">
      <sheetId val="1"/>
      <sheetId val="15"/>
      <sheetId val="2"/>
      <sheetId val="3"/>
      <sheetId val="4"/>
      <sheetId val="5"/>
      <sheetId val="6"/>
      <sheetId val="7"/>
      <sheetId val="8"/>
      <sheetId val="9"/>
      <sheetId val="10"/>
      <sheetId val="11"/>
      <sheetId val="12"/>
      <sheetId val="13"/>
      <sheetId val="14"/>
    </sheetIdMap>
  </header>
  <header guid="{59AFC92C-7B6C-4CA5-A203-9FE8C3643A9E}" dateTime="2026-08-20T11:11:34" maxSheetId="16" userName="Mário Sérgio Santos da Conceição" r:id="rId454" minRId="6922" maxRId="6925">
    <sheetIdMap count="15">
      <sheetId val="1"/>
      <sheetId val="15"/>
      <sheetId val="2"/>
      <sheetId val="3"/>
      <sheetId val="4"/>
      <sheetId val="5"/>
      <sheetId val="6"/>
      <sheetId val="7"/>
      <sheetId val="8"/>
      <sheetId val="9"/>
      <sheetId val="10"/>
      <sheetId val="11"/>
      <sheetId val="12"/>
      <sheetId val="13"/>
      <sheetId val="14"/>
    </sheetIdMap>
  </header>
  <header guid="{C96D8DBB-C090-411D-8D46-D85DFD990C3B}" dateTime="2026-08-20T11:36:45" maxSheetId="16" userName="Mário Sérgio Santos da Conceição" r:id="rId455" minRId="6926" maxRId="6927">
    <sheetIdMap count="15">
      <sheetId val="1"/>
      <sheetId val="15"/>
      <sheetId val="2"/>
      <sheetId val="3"/>
      <sheetId val="4"/>
      <sheetId val="5"/>
      <sheetId val="6"/>
      <sheetId val="7"/>
      <sheetId val="8"/>
      <sheetId val="9"/>
      <sheetId val="10"/>
      <sheetId val="11"/>
      <sheetId val="12"/>
      <sheetId val="13"/>
      <sheetId val="14"/>
    </sheetIdMap>
  </header>
  <header guid="{D2EF60B0-7C64-415C-88EF-7F482A19C67B}" dateTime="2026-08-20T16:23:26" maxSheetId="16" userName="Juliana Fortunato Ferreira" r:id="rId456" minRId="6928" maxRId="6933">
    <sheetIdMap count="15">
      <sheetId val="1"/>
      <sheetId val="15"/>
      <sheetId val="2"/>
      <sheetId val="3"/>
      <sheetId val="4"/>
      <sheetId val="5"/>
      <sheetId val="6"/>
      <sheetId val="7"/>
      <sheetId val="8"/>
      <sheetId val="9"/>
      <sheetId val="10"/>
      <sheetId val="11"/>
      <sheetId val="12"/>
      <sheetId val="13"/>
      <sheetId val="14"/>
    </sheetIdMap>
  </header>
  <header guid="{75FD0643-BBD9-41B3-B9C7-950075959225}" dateTime="2026-08-20T16:23:43" maxSheetId="16" userName="Juliana Fortunato Ferreira" r:id="rId457">
    <sheetIdMap count="15">
      <sheetId val="1"/>
      <sheetId val="15"/>
      <sheetId val="2"/>
      <sheetId val="3"/>
      <sheetId val="4"/>
      <sheetId val="5"/>
      <sheetId val="6"/>
      <sheetId val="7"/>
      <sheetId val="8"/>
      <sheetId val="9"/>
      <sheetId val="10"/>
      <sheetId val="11"/>
      <sheetId val="12"/>
      <sheetId val="13"/>
      <sheetId val="14"/>
    </sheetIdMap>
  </header>
  <header guid="{07E92743-6959-42DF-828B-1BCDCD963F37}" dateTime="2026-08-20T16:40:28" maxSheetId="16" userName="Juliana Fortunato Ferreira" r:id="rId458" minRId="6942">
    <sheetIdMap count="15">
      <sheetId val="1"/>
      <sheetId val="15"/>
      <sheetId val="2"/>
      <sheetId val="3"/>
      <sheetId val="4"/>
      <sheetId val="5"/>
      <sheetId val="6"/>
      <sheetId val="7"/>
      <sheetId val="8"/>
      <sheetId val="9"/>
      <sheetId val="10"/>
      <sheetId val="11"/>
      <sheetId val="12"/>
      <sheetId val="13"/>
      <sheetId val="14"/>
    </sheetIdMap>
  </header>
  <header guid="{7B87B705-B4CA-41B5-A373-0031C9EDF93C}" dateTime="2026-08-20T16:43:54" maxSheetId="16" userName="Juliana Fortunato Ferreira" r:id="rId459">
    <sheetIdMap count="15">
      <sheetId val="1"/>
      <sheetId val="15"/>
      <sheetId val="2"/>
      <sheetId val="3"/>
      <sheetId val="4"/>
      <sheetId val="5"/>
      <sheetId val="6"/>
      <sheetId val="7"/>
      <sheetId val="8"/>
      <sheetId val="9"/>
      <sheetId val="10"/>
      <sheetId val="11"/>
      <sheetId val="12"/>
      <sheetId val="13"/>
      <sheetId val="14"/>
    </sheetIdMap>
  </header>
  <header guid="{914A6524-7D7A-412D-B21C-2297FBE3942E}" dateTime="2026-08-21T10:01:18" maxSheetId="16" userName="Tatiane Cruz Souza" r:id="rId460" minRId="6951" maxRId="6963">
    <sheetIdMap count="15">
      <sheetId val="1"/>
      <sheetId val="15"/>
      <sheetId val="2"/>
      <sheetId val="3"/>
      <sheetId val="4"/>
      <sheetId val="5"/>
      <sheetId val="6"/>
      <sheetId val="7"/>
      <sheetId val="8"/>
      <sheetId val="9"/>
      <sheetId val="10"/>
      <sheetId val="11"/>
      <sheetId val="12"/>
      <sheetId val="13"/>
      <sheetId val="14"/>
    </sheetIdMap>
  </header>
  <header guid="{590C898B-D31A-4C0C-8D63-EC9FCACD26E9}" dateTime="2026-08-21T10:01:27" maxSheetId="16" userName="Tatiane Cruz Souza" r:id="rId461">
    <sheetIdMap count="15">
      <sheetId val="1"/>
      <sheetId val="15"/>
      <sheetId val="2"/>
      <sheetId val="3"/>
      <sheetId val="4"/>
      <sheetId val="5"/>
      <sheetId val="6"/>
      <sheetId val="7"/>
      <sheetId val="8"/>
      <sheetId val="9"/>
      <sheetId val="10"/>
      <sheetId val="11"/>
      <sheetId val="12"/>
      <sheetId val="13"/>
      <sheetId val="14"/>
    </sheetIdMap>
  </header>
  <header guid="{39FECADD-AC9E-4CC4-8082-26AA52CB5D6F}" dateTime="2026-08-21T10:03:28" maxSheetId="16" userName="Antonio Carlos Guimarães Deiró" r:id="rId462" minRId="6972" maxRId="6981">
    <sheetIdMap count="15">
      <sheetId val="1"/>
      <sheetId val="15"/>
      <sheetId val="2"/>
      <sheetId val="3"/>
      <sheetId val="4"/>
      <sheetId val="5"/>
      <sheetId val="6"/>
      <sheetId val="7"/>
      <sheetId val="8"/>
      <sheetId val="9"/>
      <sheetId val="10"/>
      <sheetId val="11"/>
      <sheetId val="12"/>
      <sheetId val="13"/>
      <sheetId val="14"/>
    </sheetIdMap>
  </header>
  <header guid="{C426C486-3569-4EB3-8A91-FFBBFDC5993D}" dateTime="2026-08-21T10:03:43" maxSheetId="16" userName="Tatiane Cruz Souza" r:id="rId463">
    <sheetIdMap count="15">
      <sheetId val="1"/>
      <sheetId val="15"/>
      <sheetId val="2"/>
      <sheetId val="3"/>
      <sheetId val="4"/>
      <sheetId val="5"/>
      <sheetId val="6"/>
      <sheetId val="7"/>
      <sheetId val="8"/>
      <sheetId val="9"/>
      <sheetId val="10"/>
      <sheetId val="11"/>
      <sheetId val="12"/>
      <sheetId val="13"/>
      <sheetId val="14"/>
    </sheetIdMap>
  </header>
  <header guid="{C2ED4B01-B858-4A20-BB51-4C11F2510BFF}" dateTime="2026-08-21T10:04:07" maxSheetId="16" userName="Antonio Carlos Guimarães Deiró" r:id="rId464" minRId="6990" maxRId="6991">
    <sheetIdMap count="15">
      <sheetId val="1"/>
      <sheetId val="15"/>
      <sheetId val="2"/>
      <sheetId val="3"/>
      <sheetId val="4"/>
      <sheetId val="5"/>
      <sheetId val="6"/>
      <sheetId val="7"/>
      <sheetId val="8"/>
      <sheetId val="9"/>
      <sheetId val="10"/>
      <sheetId val="11"/>
      <sheetId val="12"/>
      <sheetId val="13"/>
      <sheetId val="14"/>
    </sheetIdMap>
  </header>
  <header guid="{4625FA1E-CC69-4A0E-8FA0-2C8BD714DDF4}" dateTime="2026-08-21T10:06:23" maxSheetId="16" userName="Antonio Carlos Guimarães Deiró" r:id="rId465" minRId="6996" maxRId="6997">
    <sheetIdMap count="15">
      <sheetId val="1"/>
      <sheetId val="15"/>
      <sheetId val="2"/>
      <sheetId val="3"/>
      <sheetId val="4"/>
      <sheetId val="5"/>
      <sheetId val="6"/>
      <sheetId val="7"/>
      <sheetId val="8"/>
      <sheetId val="9"/>
      <sheetId val="10"/>
      <sheetId val="11"/>
      <sheetId val="12"/>
      <sheetId val="13"/>
      <sheetId val="14"/>
    </sheetIdMap>
  </header>
  <header guid="{C2151129-EF33-41F0-A71A-BDECD99306DB}" dateTime="2026-08-21T14:33:29" maxSheetId="16" userName="Lucitania Santana Brandão de Jesus" r:id="rId466" minRId="7002" maxRId="7003">
    <sheetIdMap count="15">
      <sheetId val="1"/>
      <sheetId val="15"/>
      <sheetId val="2"/>
      <sheetId val="3"/>
      <sheetId val="4"/>
      <sheetId val="5"/>
      <sheetId val="6"/>
      <sheetId val="7"/>
      <sheetId val="8"/>
      <sheetId val="9"/>
      <sheetId val="10"/>
      <sheetId val="11"/>
      <sheetId val="12"/>
      <sheetId val="13"/>
      <sheetId val="14"/>
    </sheetIdMap>
  </header>
  <header guid="{AC9180CD-4D45-4BD8-8BD3-5987951A133A}" dateTime="2026-08-24T09:29:10" maxSheetId="16" userName="Marcelo Pereira dos Santos" r:id="rId467">
    <sheetIdMap count="15">
      <sheetId val="1"/>
      <sheetId val="15"/>
      <sheetId val="2"/>
      <sheetId val="3"/>
      <sheetId val="4"/>
      <sheetId val="5"/>
      <sheetId val="6"/>
      <sheetId val="7"/>
      <sheetId val="8"/>
      <sheetId val="9"/>
      <sheetId val="10"/>
      <sheetId val="11"/>
      <sheetId val="12"/>
      <sheetId val="13"/>
      <sheetId val="14"/>
    </sheetIdMap>
  </header>
  <header guid="{9B42B06C-E985-4265-9747-F77449FEBE51}" dateTime="2026-08-24T09:30:14" maxSheetId="16" userName="Marcelo Pereira dos Santos" r:id="rId468">
    <sheetIdMap count="15">
      <sheetId val="1"/>
      <sheetId val="15"/>
      <sheetId val="2"/>
      <sheetId val="3"/>
      <sheetId val="4"/>
      <sheetId val="5"/>
      <sheetId val="6"/>
      <sheetId val="7"/>
      <sheetId val="8"/>
      <sheetId val="9"/>
      <sheetId val="10"/>
      <sheetId val="11"/>
      <sheetId val="12"/>
      <sheetId val="13"/>
      <sheetId val="14"/>
    </sheetIdMap>
  </header>
  <header guid="{DC67C1FC-A13A-419E-8659-B4447302D177}" dateTime="2026-08-24T11:34:59" maxSheetId="16" userName="Marcelo Pereira dos Santos" r:id="rId469">
    <sheetIdMap count="15">
      <sheetId val="1"/>
      <sheetId val="15"/>
      <sheetId val="2"/>
      <sheetId val="3"/>
      <sheetId val="4"/>
      <sheetId val="5"/>
      <sheetId val="6"/>
      <sheetId val="7"/>
      <sheetId val="8"/>
      <sheetId val="9"/>
      <sheetId val="10"/>
      <sheetId val="11"/>
      <sheetId val="12"/>
      <sheetId val="13"/>
      <sheetId val="14"/>
    </sheetIdMap>
  </header>
  <header guid="{B928A23C-1D90-4CC7-97A1-F88BD2BA37D4}" dateTime="2026-08-24T14:18:35" maxSheetId="16" userName="Juliana Fortunato Ferreira" r:id="rId470" minRId="7023" maxRId="7024">
    <sheetIdMap count="15">
      <sheetId val="1"/>
      <sheetId val="15"/>
      <sheetId val="2"/>
      <sheetId val="3"/>
      <sheetId val="4"/>
      <sheetId val="5"/>
      <sheetId val="6"/>
      <sheetId val="7"/>
      <sheetId val="8"/>
      <sheetId val="9"/>
      <sheetId val="10"/>
      <sheetId val="11"/>
      <sheetId val="12"/>
      <sheetId val="13"/>
      <sheetId val="14"/>
    </sheetIdMap>
  </header>
  <header guid="{EEEA7CE1-DC8E-43AB-9365-45490BD9726F}" dateTime="2026-08-24T14:23:44" maxSheetId="16" userName="Juliana Fortunato Ferreira" r:id="rId471" minRId="7029" maxRId="7030">
    <sheetIdMap count="15">
      <sheetId val="1"/>
      <sheetId val="15"/>
      <sheetId val="2"/>
      <sheetId val="3"/>
      <sheetId val="4"/>
      <sheetId val="5"/>
      <sheetId val="6"/>
      <sheetId val="7"/>
      <sheetId val="8"/>
      <sheetId val="9"/>
      <sheetId val="10"/>
      <sheetId val="11"/>
      <sheetId val="12"/>
      <sheetId val="13"/>
      <sheetId val="14"/>
    </sheetIdMap>
  </header>
  <header guid="{196EE318-8DAA-4301-8C1B-0A2055653BA6}" dateTime="2026-08-24T14:25:14" maxSheetId="16" userName="Juliana Fortunato Ferreira" r:id="rId472" minRId="7035" maxRId="7036">
    <sheetIdMap count="15">
      <sheetId val="1"/>
      <sheetId val="15"/>
      <sheetId val="2"/>
      <sheetId val="3"/>
      <sheetId val="4"/>
      <sheetId val="5"/>
      <sheetId val="6"/>
      <sheetId val="7"/>
      <sheetId val="8"/>
      <sheetId val="9"/>
      <sheetId val="10"/>
      <sheetId val="11"/>
      <sheetId val="12"/>
      <sheetId val="13"/>
      <sheetId val="14"/>
    </sheetIdMap>
  </header>
  <header guid="{5DA33DE7-80AF-4EBE-96A6-AAD0FBDFCB53}" dateTime="2026-08-24T14:57:53" maxSheetId="16" userName="Juliana Fortunato Ferreira" r:id="rId473" minRId="7041" maxRId="7048">
    <sheetIdMap count="15">
      <sheetId val="1"/>
      <sheetId val="15"/>
      <sheetId val="2"/>
      <sheetId val="3"/>
      <sheetId val="4"/>
      <sheetId val="5"/>
      <sheetId val="6"/>
      <sheetId val="7"/>
      <sheetId val="8"/>
      <sheetId val="9"/>
      <sheetId val="10"/>
      <sheetId val="11"/>
      <sheetId val="12"/>
      <sheetId val="13"/>
      <sheetId val="14"/>
    </sheetIdMap>
  </header>
  <header guid="{288DF604-4FED-42BE-97B9-6505659EE86D}" dateTime="2026-08-25T10:18:01" maxSheetId="16" userName="Antonio Carlos Guimarães Deiró" r:id="rId474">
    <sheetIdMap count="15">
      <sheetId val="1"/>
      <sheetId val="15"/>
      <sheetId val="2"/>
      <sheetId val="3"/>
      <sheetId val="4"/>
      <sheetId val="5"/>
      <sheetId val="6"/>
      <sheetId val="7"/>
      <sheetId val="8"/>
      <sheetId val="9"/>
      <sheetId val="10"/>
      <sheetId val="11"/>
      <sheetId val="12"/>
      <sheetId val="13"/>
      <sheetId val="14"/>
    </sheetIdMap>
  </header>
  <header guid="{A55EFD5D-F1FB-480F-8378-9F2EADCF3C4A}" dateTime="2026-08-25T10:35:28" maxSheetId="16" userName="Antonio Carlos Guimarães Deiró" r:id="rId475">
    <sheetIdMap count="15">
      <sheetId val="1"/>
      <sheetId val="15"/>
      <sheetId val="2"/>
      <sheetId val="3"/>
      <sheetId val="4"/>
      <sheetId val="5"/>
      <sheetId val="6"/>
      <sheetId val="7"/>
      <sheetId val="8"/>
      <sheetId val="9"/>
      <sheetId val="10"/>
      <sheetId val="11"/>
      <sheetId val="12"/>
      <sheetId val="13"/>
      <sheetId val="14"/>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 sId="1" numFmtId="4">
    <oc r="AA44">
      <v>31.7</v>
    </oc>
    <nc r="AA44">
      <v>35.200000000000003</v>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 sId="1">
    <oc r="AC44" t="inlineStr">
      <is>
        <t>- Polo 14/07/26:  
Serviços em execução - Elaboração / revisão dos projetos executivos; - Auditório - Armação da laje; - Piscina - Locação de alambrado, compactação; - Ensino - Levante de alvenaria; - Vestiário - Instalações hidrossanitárias, execução de piso de regularização (laje); - Assistência - Superestrutura: Forma, armação das vigas (módulo 2); - Quadra poliesportiva - Superestrutura: Concretagem de pilares. (11/11/26)</t>
      </is>
    </oc>
    <n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 sId="1" odxf="1" dxf="1">
    <oc r="Q435">
      <f>SUM(PAC!$M435:$P435)</f>
    </oc>
    <nc r="Q435">
      <f>SUM(PAC!$M435:$P435)</f>
    </nc>
    <odxf>
      <fill>
        <patternFill>
          <bgColor rgb="FFEEF5FC"/>
        </patternFill>
      </fill>
    </odxf>
    <ndxf>
      <fill>
        <patternFill>
          <bgColor rgb="FFDBF0F9"/>
        </patternFill>
      </fill>
    </ndxf>
  </rcc>
  <rcc rId="16" sId="1" numFmtId="19">
    <oc r="AS435">
      <v>46243</v>
    </oc>
    <nc r="AS435">
      <v>46393</v>
    </nc>
  </rcc>
  <rcc rId="17" sId="1" odxf="1" dxf="1" numFmtId="19">
    <oc r="AD435">
      <v>46243</v>
    </oc>
    <nc r="AD435">
      <v>46393</v>
    </nc>
    <odxf>
      <numFmt numFmtId="19" formatCode="dd/mm/yyyy"/>
    </odxf>
    <ndxf>
      <numFmt numFmtId="168" formatCode="d/m/yy;@"/>
    </ndxf>
  </rcc>
  <rcc rId="18" sId="1" odxf="1" dxf="1" numFmtId="19">
    <oc r="Z435">
      <v>46243</v>
    </oc>
    <nc r="Z435">
      <v>46393</v>
    </nc>
    <odxf>
      <numFmt numFmtId="167" formatCode="dd/mm/yy;@"/>
    </odxf>
    <ndxf>
      <numFmt numFmtId="168" formatCode="d/m/yy;@"/>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 sId="1" numFmtId="19">
    <nc r="AP448">
      <v>45406</v>
    </nc>
  </rcc>
  <rcc rId="25" sId="1" numFmtId="19">
    <nc r="AP449">
      <v>45369</v>
    </nc>
  </rcc>
  <rcc rId="26" sId="1" numFmtId="19">
    <nc r="AP450">
      <v>45705</v>
    </nc>
  </rcc>
  <rcc rId="27" sId="1" numFmtId="19">
    <nc r="AP451">
      <v>45548</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 sId="1">
    <oc r="AC311" t="inlineStr">
      <is>
        <t>CE GIGOV/AS 4695/2026 - Solitações para continuidades do Processo - Análise do VRPL (29/07/26)
Resultado da Licitação / Adjud. e Homologação DOE - 17/06/26
Empresa: Lima Diniz Construções Ltda.
Valor: R$ 2.949.205,66
Documentação para VRPL enviada em 15/07/26 (Transferegov)</t>
      </is>
    </oc>
    <nc r="AC311"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 sId="1">
    <oc r="AG363" t="inlineStr">
      <is>
        <t>TC: 966254/2024
Caixa
Contrato:
1096869-33</t>
      </is>
    </oc>
    <nc r="AG363" t="inlineStr">
      <is>
        <t>TC: 966254/2024
Caixa
Contrato:
1096869-33
Conder: 101/2025</t>
      </is>
    </nc>
  </rcc>
  <rcc rId="45" sId="1">
    <oc r="AG364" t="inlineStr">
      <is>
        <t>TC: 966254/2024
Caixa
Contrato:
1096869-33</t>
      </is>
    </oc>
    <nc r="AG364" t="inlineStr">
      <is>
        <t>TC: 966254/2024
Caixa
Contrato:
1096869-33
Conder: 102/2025</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 sId="1" numFmtId="4">
    <oc r="N363">
      <v>334246.82</v>
    </oc>
    <nc r="N363"/>
  </rcc>
  <rcc rId="57" sId="1" numFmtId="4">
    <oc r="N364">
      <v>520836.42</v>
    </oc>
    <nc r="N364"/>
  </rcc>
  <rcc rId="58" sId="1">
    <oc r="U363" t="inlineStr">
      <is>
        <t>OGU CONTRAPARTIDA</t>
      </is>
    </oc>
    <nc r="U363" t="inlineStr">
      <is>
        <t>OGU</t>
      </is>
    </nc>
  </rcc>
  <rcc rId="59" sId="1">
    <oc r="U364" t="inlineStr">
      <is>
        <t>OGU CONTRAPARTIDA</t>
      </is>
    </oc>
    <nc r="U364" t="inlineStr">
      <is>
        <t>OGU</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numFmtId="4">
    <oc r="AA432">
      <v>60.84</v>
    </oc>
    <nc r="AA432">
      <v>65.03</v>
    </nc>
  </rcc>
  <rcc rId="81" sId="1" numFmtId="4">
    <oc r="AA433">
      <v>11.66</v>
    </oc>
    <nc r="AA433">
      <v>14.27</v>
    </nc>
  </rcc>
  <rcc rId="82" sId="1" numFmtId="4">
    <oc r="AA429">
      <v>23.88</v>
    </oc>
    <nc r="AA429">
      <v>27.47</v>
    </nc>
  </rcc>
  <rcc rId="83" sId="1" numFmtId="4">
    <oc r="AA430">
      <v>23.47</v>
    </oc>
    <nc r="AA430">
      <v>29.08</v>
    </nc>
  </rcc>
  <rcc rId="84" sId="1" numFmtId="4">
    <oc r="AA431">
      <v>10.97</v>
    </oc>
    <nc r="AA431">
      <v>12.21</v>
    </nc>
  </rcc>
  <rcc rId="85" sId="1" odxf="1" dxf="1">
    <oc r="Q439">
      <f>SUM(PAC!$M439:$P439)</f>
    </oc>
    <nc r="Q439">
      <f>SUM(PAC!$M439:$P439)</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 sId="1" odxf="1" dxf="1">
    <oc r="Q425">
      <f>SUM(PAC!$M425:$P425)</f>
    </oc>
    <nc r="Q425">
      <f>SUM(PAC!$M425:$P425)</f>
    </nc>
    <odxf>
      <numFmt numFmtId="166" formatCode="0.000,,\ &quot;Mi&quot;"/>
      <fill>
        <patternFill>
          <bgColor rgb="FFEEF5FC"/>
        </patternFill>
      </fill>
    </odxf>
    <ndxf>
      <numFmt numFmtId="165" formatCode="0.00,,\ &quot;Mi&quot;"/>
      <fill>
        <patternFill>
          <bgColor rgb="FFDBF0F9"/>
        </patternFill>
      </fill>
    </ndxf>
  </rcc>
  <rcc rId="92" sId="1">
    <oc r="Y425" t="inlineStr">
      <is>
        <t>12 - ENVIADA PARA ANÁLISE</t>
      </is>
    </oc>
    <nc r="Y425" t="inlineStr">
      <is>
        <t>11 - EM COMPLEMENTAÇÃO</t>
      </is>
    </nc>
  </rcc>
  <rcc rId="93" sId="1">
    <oc r="Y426" t="inlineStr">
      <is>
        <t>12 - ENVIADA PARA ANÁLISE</t>
      </is>
    </oc>
    <nc r="Y426" t="inlineStr">
      <is>
        <t>11 - EM COMPLEMENTAÇÃO</t>
      </is>
    </nc>
  </rcc>
  <rcc rId="94" sId="1">
    <oc r="AC425" t="inlineStr">
      <is>
        <t>Proposta em análise pela CAIXA</t>
      </is>
    </oc>
    <nc r="AC425" t="inlineStr">
      <is>
        <t>EMBASA complementar a documentação e enviar para CAIXA</t>
      </is>
    </nc>
  </rcc>
  <rcc rId="95" sId="1">
    <oc r="AC426" t="inlineStr">
      <is>
        <t>Proposta em análise pela CAIXA</t>
      </is>
    </oc>
    <nc r="AC426" t="inlineStr">
      <is>
        <t>EMBASA complementar a documentação e enviar para CAIXA</t>
      </is>
    </nc>
  </rcc>
  <rcc rId="96" sId="1" numFmtId="4">
    <oc r="AA12">
      <v>63</v>
    </oc>
    <nc r="AA12">
      <v>66</v>
    </nc>
  </rcc>
  <rcc rId="97" sId="1">
    <oc r="AU12" t="inlineStr">
      <is>
        <t>Obra em execução - PAC II OGU.
Valor Termo de Compromisso: R$ 249.132.763,63
Avanço físico Termo de Compromisso: 66,4%
As glosas elencadas pela CAIXA devem ser sanadas com o apostilamento do contrato, transferindo os serviços inicialmente não aprovados para execução com recursos próprios.
Além disso, cabe esclarecer que o valor da Embasa é superior ao acompanhado pela Caixa pois é composto pelo valor contratado mais o valor exclusivo de recursos próprios (Extra TC).</t>
      </is>
    </oc>
    <nc r="AU12" t="inlineStr">
      <is>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3" sId="1" numFmtId="4">
    <oc r="AA448">
      <v>81</v>
    </oc>
    <nc r="AA448">
      <v>77</v>
    </nc>
  </rcc>
  <rcc rId="104" sId="1" numFmtId="19">
    <oc r="AS448">
      <v>46356</v>
    </oc>
    <nc r="AS448">
      <v>46469</v>
    </nc>
  </rcc>
  <rcc rId="105" sId="1" numFmtId="19">
    <oc r="AD448">
      <v>46356</v>
    </oc>
    <nc r="AD448">
      <v>46469</v>
    </nc>
  </rcc>
  <rcc rId="106" sId="1" numFmtId="19">
    <oc r="Z448">
      <v>46356</v>
    </oc>
    <nc r="Z448">
      <v>46469</v>
    </nc>
  </rcc>
  <rcc rId="107" sId="1">
    <o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Previsão de conclusão para 30/11/26.
Valor Termo de Compromisso: R$ 59.300.678,47
Avanço físico Termo de Compromisso: 61,2% (excluindo o saldo do TC, o % representa 79,4%)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 sId="1" numFmtId="4">
    <oc r="AA449">
      <v>98</v>
    </oc>
    <nc r="AA449">
      <v>100</v>
    </nc>
  </rcc>
  <rcc rId="114" sId="1">
    <oc r="AC449" t="inlineStr">
      <is>
        <t>Obra concluída, em operação desde 30/06/2026.  Em fase de emissão da medição final.</t>
      </is>
    </oc>
    <nc r="AC449" t="inlineStr">
      <is>
        <t>Obra concluída</t>
      </is>
    </nc>
  </rcc>
  <rcc rId="115" sId="1">
    <o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 fase de emissão da medição final.
Valor Termo de Compromisso: R$ 14.612.511,53
Avanço físico Termo de Compromisso: 77,6% (excluindo o saldo do TC, o % representa 95,8%)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 sId="1" numFmtId="19">
    <oc r="AJ449">
      <v>47034</v>
    </oc>
    <nc r="AJ449">
      <v>46351</v>
    </nc>
  </rcc>
  <rcc rId="122" sId="1" numFmtId="4">
    <oc r="AA451">
      <v>93</v>
    </oc>
    <nc r="AA451">
      <v>97</v>
    </nc>
  </rcc>
  <rcc rId="123" sId="1">
    <o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58,9%  (excluindo o saldo do TC, o % representa 93,9%)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nc>
  </rcc>
  <rcc rId="124" sId="1" numFmtId="4">
    <oc r="AA450">
      <v>48</v>
    </oc>
    <nc r="AA450">
      <v>52</v>
    </nc>
  </rcc>
  <rcc rId="125" sId="1">
    <o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oc>
    <n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nc>
  </rcc>
  <rcc rId="126" sId="1">
    <o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 sId="1" numFmtId="4">
    <oc r="AA454">
      <v>74</v>
    </oc>
    <nc r="AA454">
      <v>78</v>
    </nc>
  </rcc>
  <rcc rId="133" sId="1">
    <o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49,2%  (excluindo o saldo do TC, o % representa 88,5%)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nc>
  </rcc>
  <rcc rId="134" sId="1" numFmtId="4">
    <oc r="AA383">
      <v>42</v>
    </oc>
    <nc r="AA383">
      <v>46</v>
    </nc>
  </rcc>
  <rcc rId="135" sId="1">
    <oc r="AT383" t="inlineStr">
      <is>
        <t xml:space="preserve">Contrato de Financiamento (CF) 639.452-02 do Novo PAC FGTS foi assinado em 10/03/26, no valor de R$ 183.714.860,12.
Obra em execução.
Valor Termo de Compromisso: R$ 69.655.011,40
Avanço físico Termo de Compromisso: 41,5%
Observação:  Laudo de Análise de Engenharia e Síntese do projeto aprovado homologada pela CAIXA. 
Em fase de verificação do processo licitatório.
Obra iniciada antes da retirada das condições suspensivas definidas nos TCs do Novo PAC. </t>
      </is>
    </oc>
    <nc r="AT383" t="inlineStr">
      <is>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 sId="1" numFmtId="4">
    <oc r="AA452">
      <v>53</v>
    </oc>
    <nc r="AA452">
      <v>56</v>
    </nc>
  </rcc>
  <rcc rId="142" sId="1">
    <oc r="AT452" t="inlineStr">
      <is>
        <t>Obra em execução com recursos Próprios (contrato de obra será apostilado alterando a fonte de recursos  de  Próprios para o Novo PAC FGTS). 
O percentual de execução do empreendimento, atualmente em 64%,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24,2%
Avanço físico Contrato de Financiamento 2ª etapa: 0,00%
Avanço físico Contrato de Financiamento.: 4,9%</t>
      </is>
    </oc>
    <nc r="AT452" t="inlineStr">
      <is>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is>
    </nc>
  </rcc>
  <rcc rId="143" sId="1">
    <o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24,2%
Avanço físico Contrato de Financiamento 2ª etapa: 0,00%
Avanço físico Contrato de Financiamento.: 4,9%</t>
      </is>
    </oc>
    <n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c rId="144" sId="1" numFmtId="4">
    <oc r="AA381">
      <v>16</v>
    </oc>
    <nc r="AA381">
      <v>18</v>
    </nc>
  </rcc>
  <rcc rId="145" sId="1">
    <oc r="AT381" t="inlineStr">
      <is>
        <t>Obra em execução.
Valor Termo de Compromisso: R$ 18.993.884,62
Avanço físico Termo de Compromisso: 13,6%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81"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nc>
  </rcc>
  <rcc rId="146" sId="1" numFmtId="4">
    <oc r="AA384">
      <v>10</v>
    </oc>
    <nc r="AA384">
      <v>13</v>
    </nc>
  </rcc>
  <rcc rId="147" sId="1">
    <oc r="AT384" t="inlineStr">
      <is>
        <t>Obra em execução.
Valor Termo de Compromisso: R$ 95.274.100,12
Avanço físico Termo de Compromisso: 6,2% (excluindo o saldo do TC,  representa 10,5%)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oc>
    <nc r="AT384" t="inlineStr">
      <is>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julho/26, condicionada a ASV / AMF.
Contrato de Financiamento (CF) 639-458-68 do Novo PAC FGTS foi assinado em 10/03/26, no valor de R$ 138.082.407,09.</t>
      </is>
    </oc>
    <n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c rId="154" sId="1">
    <oc r="AC375" t="inlineStr">
      <is>
        <t xml:space="preserve">Expedição de Ordem de Serviço condicionada a Regularização Ambiental, cujas pendências são as Autorizações para Supressão de Vegetação (ASV) e de Manejo de Fauna (AMF). 
</t>
      </is>
    </oc>
    <nc r="AC375" t="inlineStr">
      <is>
        <t>Previsão para emissão da Ordem de Serviço em setembro/26, condicionada a ASV / AMF.</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 sId="1">
    <o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com previsão para 27/07/26.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61" sId="1" numFmtId="19">
    <nc r="AQ377">
      <v>46230</v>
    </nc>
  </rcc>
  <rcc rId="162" sId="1" numFmtId="19">
    <nc r="AR377">
      <v>47310</v>
    </nc>
  </rcc>
  <rcc rId="163" sId="1" numFmtId="19">
    <nc r="AS377">
      <v>47310</v>
    </nc>
  </rcc>
  <rcc rId="164" sId="1">
    <oc r="X377" t="inlineStr">
      <is>
        <t>F02 - LICITAÇÃO</t>
      </is>
    </oc>
    <nc r="X377" t="inlineStr">
      <is>
        <t>F03 - EXECUÇÃO DO OBJETO</t>
      </is>
    </nc>
  </rcc>
  <rcc rId="165" sId="1">
    <oc r="Y377" t="inlineStr">
      <is>
        <t>04 - LICITAÇÃO /CONTRATAÇÃO</t>
      </is>
    </oc>
    <nc r="Y377" t="inlineStr">
      <is>
        <t>02 - ANDAMENTO</t>
      </is>
    </nc>
  </rcc>
  <rcc rId="166" sId="1">
    <oc r="AB377" t="inlineStr">
      <is>
        <t>Emitir Ordem de Serviço</t>
      </is>
    </oc>
    <nc r="AB377" t="inlineStr">
      <is>
        <t>Execução da Obra</t>
      </is>
    </nc>
  </rcc>
  <rcc rId="167" sId="1">
    <nc r="AC377" t="inlineStr">
      <is>
        <t>Ordem de Serviço (OS)  do SES Livramento de Nossa Senhora  emitida em 27/07/2026,  com previsão de conclusão das obras em 11/07/2029. Obra em fase de mobilização, pendente alvará.</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 sId="1" numFmtId="4">
    <nc r="AA486">
      <v>3</v>
    </nc>
  </rcc>
  <rcc rId="174" sId="1" numFmtId="19">
    <nc r="AR486">
      <v>46686</v>
    </nc>
  </rcc>
  <rcc rId="175" sId="1" numFmtId="19">
    <nc r="AS486">
      <v>46686</v>
    </nc>
  </rcc>
  <rcc rId="176" sId="1">
    <oc r="AT486" t="inlineStr">
      <is>
        <t>Ordem de Serviço emitida em  04/05/2026. Obra em fase de mobilização. Aguardando alvará.
Valor de Investimento da 1ª etapa R$ 14.271.343,06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oc>
    <nc r="AT486" t="inlineStr">
      <is>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nc>
  </rcc>
  <rcc rId="177" sId="1" numFmtId="19">
    <oc r="AD484">
      <v>46233</v>
    </oc>
    <nc r="AD484">
      <v>46295</v>
    </nc>
  </rcc>
  <rfmt sheetId="1" sqref="AU484" start="0" length="2147483647">
    <dxf>
      <font>
        <sz val="16"/>
      </font>
    </dxf>
  </rfmt>
  <rcc rId="178" sId="1">
    <o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apuração de faltas. Vigência do Contrato da Obra  encerrada em 11/03/26. 
Investimento 1ª etapa: R$ 18.834.689,30/ Realizado: R$ 7.963.664,71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is>
    </oc>
    <n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 sId="1">
    <oc r="AU414" t="inlineStr">
      <is>
        <t xml:space="preserve">PROPONENTE : EMBASA
Atualização do Projeto Básico em licitação, LC 028/26, publicada em 05/03/26, com disputa realizada em 30/03/26. Em fase de análise de proposta.
Previsão de publicação de edital para execução da obra em abril/2027.
O empreendimento foi  contratado, por meio do Contrato de Financiamento Novo PAC 2025 FGTS (BNDES) nº 25.2.0438.1, assinado em 30/12/2025, no valor de R$  167.575.521,45 (referente ao empréstimo) . </t>
      </is>
    </oc>
    <nc r="AU414" t="inlineStr">
      <is>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is>
    </nc>
  </rcc>
  <rcc rId="185" sId="1">
    <oc r="AW414" t="inlineStr">
      <is>
        <t>PROJETO A CONTRATAR :Atualização do Projeto Básico em licitação, LC 028/26, publicada em 05/03/26, com disputa realizada em 30/03/26. Em fase de contratação.</t>
      </is>
    </oc>
    <nc r="AW414" t="inlineStr">
      <is>
        <t>PROJETO CONTRATADO:
Contrato assinado em 23/07/26. Previsão para emissão da Ordem de Serviço do Projeto em 06/08/26.</t>
      </is>
    </nc>
  </rcc>
  <rcc rId="186" sId="1">
    <o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0,6%
                                                           PROPONENTE : EMBASA</t>
      </is>
    </oc>
    <n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is>
    </nc>
  </rcc>
  <rcc rId="187" sId="1" odxf="1" dxf="1">
    <oc r="Q415">
      <f>SUM(PAC!$M415:$P415)</f>
    </oc>
    <nc r="Q415">
      <f>SUM(PAC!$M415:$P415)</f>
    </nc>
    <odxf>
      <numFmt numFmtId="166" formatCode="0.000,,\ &quot;Mi&quot;"/>
      <fill>
        <patternFill>
          <bgColor rgb="FFEEF5FC"/>
        </patternFill>
      </fill>
    </odxf>
    <ndxf>
      <numFmt numFmtId="165" formatCode="0.00,,\ &quot;Mi&quot;"/>
      <fill>
        <patternFill>
          <bgColor rgb="FFDBF0F9"/>
        </patternFill>
      </fill>
    </ndxf>
  </rcc>
  <rcc rId="188" sId="1" numFmtId="4">
    <oc r="AA415">
      <v>0.7</v>
    </oc>
    <nc r="AA415">
      <v>1</v>
    </nc>
  </rcc>
  <rcc rId="189"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R$ 52.950.804,17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190" sId="1">
    <oc r="AC416" t="inlineStr">
      <is>
        <t xml:space="preserve">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C416" t="inlineStr">
      <is>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6" sId="1" numFmtId="19">
    <oc r="Z310">
      <v>46235</v>
    </oc>
    <nc r="Z310">
      <v>46251</v>
    </nc>
  </rcc>
  <rcc rId="197" sId="1" numFmtId="19">
    <oc r="Z311">
      <v>46235</v>
    </oc>
    <nc r="Z311">
      <v>46251</v>
    </nc>
  </rcc>
  <rcc rId="198" sId="1" numFmtId="19">
    <oc r="Z312">
      <v>46235</v>
    </oc>
    <nc r="Z312">
      <v>46251</v>
    </nc>
  </rcc>
  <rcc rId="199" sId="1" numFmtId="19">
    <oc r="Z313">
      <v>46235</v>
    </oc>
    <nc r="Z313">
      <v>46251</v>
    </nc>
  </rcc>
  <rcc rId="200" sId="1" numFmtId="19">
    <oc r="Z314">
      <v>46235</v>
    </oc>
    <nc r="Z314">
      <v>46251</v>
    </nc>
  </rcc>
  <rcc rId="201" sId="1" numFmtId="19">
    <oc r="Z315">
      <v>46235</v>
    </oc>
    <nc r="Z315">
      <v>46251</v>
    </nc>
  </rcc>
  <rcc rId="202" sId="1" numFmtId="19">
    <oc r="Z316">
      <v>46235</v>
    </oc>
    <nc r="Z316">
      <v>46251</v>
    </nc>
  </rcc>
  <rcc rId="203" sId="1" numFmtId="19">
    <oc r="Z317">
      <v>46235</v>
    </oc>
    <nc r="Z317">
      <v>46251</v>
    </nc>
  </rcc>
  <rcc rId="204" sId="1" numFmtId="19">
    <oc r="Z318">
      <v>46235</v>
    </oc>
    <nc r="Z318">
      <v>46251</v>
    </nc>
  </rcc>
  <rcc rId="205" sId="1" numFmtId="19">
    <oc r="Z319">
      <v>46235</v>
    </oc>
    <nc r="Z319">
      <v>46251</v>
    </nc>
  </rcc>
  <rcc rId="206" sId="1" numFmtId="19">
    <oc r="Z320">
      <v>46235</v>
    </oc>
    <nc r="Z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 sId="1" numFmtId="19">
    <oc r="AD310">
      <v>46234</v>
    </oc>
    <nc r="AD310">
      <v>46251</v>
    </nc>
  </rcc>
  <rcc rId="213" sId="1" numFmtId="19">
    <oc r="AD311">
      <v>46234</v>
    </oc>
    <nc r="AD311">
      <v>46251</v>
    </nc>
  </rcc>
  <rcc rId="214" sId="1" numFmtId="19">
    <oc r="AD312">
      <v>46234</v>
    </oc>
    <nc r="AD312">
      <v>46251</v>
    </nc>
  </rcc>
  <rcc rId="215" sId="1" numFmtId="19">
    <oc r="AD313">
      <v>46234</v>
    </oc>
    <nc r="AD313">
      <v>46251</v>
    </nc>
  </rcc>
  <rcc rId="216" sId="1" numFmtId="19">
    <oc r="AD314">
      <v>46234</v>
    </oc>
    <nc r="AD314">
      <v>46251</v>
    </nc>
  </rcc>
  <rcc rId="217" sId="1" numFmtId="19">
    <oc r="AD315">
      <v>46234</v>
    </oc>
    <nc r="AD315">
      <v>46251</v>
    </nc>
  </rcc>
  <rcc rId="218" sId="1" numFmtId="19">
    <oc r="AD316">
      <v>46234</v>
    </oc>
    <nc r="AD316">
      <v>46251</v>
    </nc>
  </rcc>
  <rcc rId="219" sId="1" numFmtId="19">
    <oc r="AD317">
      <v>46234</v>
    </oc>
    <nc r="AD317">
      <v>46251</v>
    </nc>
  </rcc>
  <rcc rId="220" sId="1" numFmtId="19">
    <oc r="AD318">
      <v>46234</v>
    </oc>
    <nc r="AD318">
      <v>46251</v>
    </nc>
  </rcc>
  <rcc rId="221" sId="1" numFmtId="19">
    <oc r="AD319">
      <v>46234</v>
    </oc>
    <nc r="AD319">
      <v>46251</v>
    </nc>
  </rcc>
  <rcc rId="222" sId="1" numFmtId="19">
    <oc r="AD320">
      <v>46234</v>
    </oc>
    <nc r="AD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 sId="1">
    <oc r="Y327" t="inlineStr">
      <is>
        <t>05 - À LICITAR</t>
      </is>
    </oc>
    <nc r="Y327" t="inlineStr">
      <is>
        <t>08 - HABILITADA</t>
      </is>
    </nc>
  </rcc>
  <rcc rId="249" sId="1">
    <oc r="Y328" t="inlineStr">
      <is>
        <t>05 - À LICITAR</t>
      </is>
    </oc>
    <nc r="Y328" t="inlineStr">
      <is>
        <t>08 - HABILITADA</t>
      </is>
    </nc>
  </rcc>
  <rcv guid="{083D9386-A209-4E4D-86CD-025B1176CEB5}" action="delete"/>
  <rdn rId="0" localSheetId="1" customView="1" name="Z_083D9386_A209_4E4D_86CD_025B1176CEB5_.wvu.PrintArea" hidden="1" oldHidden="1">
    <formula>PAC!$A$1:$U$303</formula>
    <oldFormula>PAC!$A$1:$U$303</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PAC!$A$5:$BB$584</formula>
    <oldFormula>PAC!$A$5:$BB$584</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4" sqref="B5" start="0" length="0">
    <dxf>
      <border outline="0">
        <left style="thin">
          <color indexed="64"/>
        </left>
        <right style="thin">
          <color indexed="64"/>
        </right>
        <top style="thin">
          <color indexed="64"/>
        </top>
        <bottom style="thin">
          <color indexed="64"/>
        </bottom>
      </border>
    </dxf>
  </rfmt>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5" sId="1">
    <oc r="AT52" t="inlineStr">
      <is>
        <r>
          <t>CE GIGOV SA 4025 2026 -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Aviso de licitação presencial publicado no DOE  03/02/26 - LP 007/26 previsão de abertura 17/04/26. 
CE GIGOV/SA 439/2026 -  Enviado dia 27/01/26 -   Em atendimento, informamos que o prazo para publicação do edital de licitação foi prorrogado e deverá ocorrer até a data limite de 21/03/2026.</t>
        </r>
        <r>
          <rPr>
            <sz val="16"/>
            <rFont val="Calibri"/>
            <family val="2"/>
          </rPr>
          <t xml:space="preserve">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oc>
    <nc r="AT52" t="inlineStr">
      <is>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PAC!$K:$K,PAC!$V:$V,PAC!$BG:$BG</formula>
    <oldFormula>PAC!$K:$K,PAC!$V:$V,PAC!$AM:$AZ,PAC!$BG:$BG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 sId="1" numFmtId="4">
    <nc r="AA51">
      <v>3</v>
    </nc>
  </rcc>
  <rcc rId="262" sId="1" numFmtId="4">
    <oc r="AA46">
      <v>4.67</v>
    </oc>
    <nc r="AA46">
      <v>10.48</v>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 sId="1" numFmtId="19">
    <oc r="AS46">
      <v>46449</v>
    </oc>
    <nc r="AS46">
      <v>46491</v>
    </nc>
  </rcc>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4" sId="1" numFmtId="19">
    <nc r="Z89">
      <v>46158</v>
    </nc>
  </rcc>
  <rcc rId="265" sId="1" numFmtId="19">
    <nc r="Z94">
      <v>46158</v>
    </nc>
  </rcc>
  <rcc rId="266" sId="1" numFmtId="19">
    <nc r="Z138">
      <v>45777</v>
    </nc>
  </rcc>
  <rcc rId="267" sId="1" numFmtId="19">
    <nc r="Z139">
      <v>45978</v>
    </nc>
  </rcc>
  <rcc rId="268" sId="1">
    <oc r="AB140" t="inlineStr">
      <is>
        <t>Execução da Obra</t>
      </is>
    </oc>
    <nc r="AB140" t="inlineStr">
      <is>
        <t>Funcionalidade</t>
      </is>
    </nc>
  </rcc>
  <rcc rId="269" sId="1">
    <oc r="AC140" t="inlineStr">
      <is>
        <t>Monitorar a execução da obra</t>
      </is>
    </oc>
    <nc r="AC140" t="inlineStr">
      <is>
        <t>Obra concluída.</t>
      </is>
    </nc>
  </rcc>
  <rcc rId="270" sId="1">
    <oc r="AE140" t="inlineStr">
      <is>
        <t xml:space="preserve">Monitorar execução da obra. </t>
      </is>
    </oc>
    <nc r="AE140"/>
  </rcc>
  <rcc rId="271" sId="1" numFmtId="19">
    <oc r="AD140">
      <v>46175</v>
    </oc>
    <nc r="AD140"/>
  </rcc>
  <rcc rId="272" sId="1" numFmtId="19">
    <nc r="Z141">
      <v>45905</v>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PAC!$K:$K,PAC!$V:$V,PAC!$BG:$BG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3" sId="1" xfDxf="1" dxf="1" numFmtId="4">
    <oc r="R52">
      <v>697530.58</v>
    </oc>
    <nc r="R52">
      <v>671333.89</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9" sId="1" numFmtId="19">
    <nc r="AN335">
      <v>45866</v>
    </nc>
  </rcc>
  <rcc rId="290" sId="1" numFmtId="19">
    <nc r="AO335">
      <v>45930</v>
    </nc>
  </rcc>
  <rdn rId="0" localSheetId="1" customView="1" name="Z_650C7FD6_1755_4668_8EF1_3B7C3B405ED0_.wvu.Cols" hidden="1" oldHidden="1">
    <oldFormula>PAC!$K:$K,PAC!$V:$V,PAC!$AM:$AZ,PAC!$BG:$BG</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 sId="1" numFmtId="19">
    <nc r="AP335">
      <v>45972</v>
    </nc>
  </rcc>
  <rcc rId="297" sId="1" numFmtId="19">
    <nc r="AQ335">
      <v>46051</v>
    </nc>
  </rcc>
  <rcc rId="298" sId="1" numFmtId="19">
    <nc r="AR335">
      <v>46902</v>
    </nc>
  </rcc>
  <rcc rId="299" sId="1" numFmtId="19">
    <nc r="AS335">
      <v>46902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4" sId="1">
    <oc r="AC335" t="inlineStr">
      <is>
        <t>Ordem de Serviço emitida em 29/01/26.
Projetos executivos em elaboração, sendo que o projeto de 04 pontos de encostas já aprovados.
Mobilização de obra em 02 pontos de encosta em 15/06/26 (informação Conder).</t>
      </is>
    </oc>
    <nc r="AC335" t="inlineStr">
      <is>
        <t>Projetos executivos em elaboração, sendo que o projeto de 04 pontos de encostas já aprovados.
Mobilização de obra em 02 pontos de encosta em 15/06/26 (informação Conder).</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9" sId="1" numFmtId="19">
    <oc r="AP335">
      <v>45972</v>
    </oc>
    <nc r="AP335">
      <v>45979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4" sId="1" numFmtId="19">
    <nc r="AR336">
      <v>46822</v>
    </nc>
  </rcc>
  <rcc rId="315" sId="1" numFmtId="19">
    <nc r="AS336">
      <v>46822</v>
    </nc>
  </rcc>
  <rcc rId="316" sId="1" numFmtId="19">
    <nc r="AQ336">
      <v>46213</v>
    </nc>
  </rcc>
  <rcc rId="317" sId="1" numFmtId="19">
    <nc r="AN336">
      <v>46076</v>
    </nc>
  </rcc>
  <rcc rId="318" sId="1" numFmtId="19">
    <nc r="AO336">
      <v>46142</v>
    </nc>
  </rcc>
  <rcc rId="319" sId="1" numFmtId="19">
    <nc r="AP336">
      <v>46190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4" sId="1" numFmtId="19">
    <nc r="AN337">
      <v>46015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9" sId="1" numFmtId="19">
    <nc r="AO337">
      <v>46094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PAC!$E$1:$AF$490</formula>
    <oldFormula>PAC!$E$1:$AF$490</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PAC!$A$5:$BB$584</formula>
    <oldFormula>PAC!$A$5:$BB$584</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 sId="1" numFmtId="19">
    <nc r="AP337">
      <v>46121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3" sId="1" numFmtId="19">
    <nc r="AQ337">
      <v>46213</v>
    </nc>
  </rcc>
  <rcc rId="344" sId="1" numFmtId="19">
    <nc r="AR337">
      <v>46944</v>
    </nc>
  </rcc>
  <rcc rId="345" sId="1" numFmtId="19">
    <nc r="AS337">
      <v>46944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umFmtId="19">
    <nc r="AN338">
      <v>46063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5" sId="1" numFmtId="19">
    <nc r="AO338">
      <v>46136</v>
    </nc>
  </rcc>
  <rcc rId="356" sId="1" numFmtId="19">
    <nc r="AP338">
      <v>46190</v>
    </nc>
  </rcc>
  <rcc rId="357" sId="1" numFmtId="19">
    <nc r="AQ338">
      <v>46213</v>
    </nc>
  </rcc>
  <rcc rId="358" sId="1" numFmtId="19">
    <nc r="AR338">
      <v>47067</v>
    </nc>
  </rcc>
  <rcc rId="359" sId="1" numFmtId="19">
    <nc r="AS338">
      <v>47067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2" sId="1" numFmtId="19">
    <nc r="AP363">
      <v>45965</v>
    </nc>
  </rcc>
  <rcc rId="393" sId="1" numFmtId="19">
    <nc r="AP364">
      <v>45965</v>
    </nc>
  </rcc>
  <rcc rId="394" sId="1" numFmtId="19">
    <nc r="AQ363">
      <v>46119</v>
    </nc>
  </rcc>
  <rcc rId="395" sId="1" numFmtId="19">
    <nc r="AQ364">
      <v>46119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0" sId="1" numFmtId="19">
    <nc r="AR363">
      <v>46514</v>
    </nc>
  </rcc>
  <rcc rId="401" sId="1" numFmtId="19">
    <nc r="AR364">
      <v>46514</v>
    </nc>
  </rcc>
  <rcc rId="402" sId="1" numFmtId="19">
    <nc r="AS363">
      <v>46514</v>
    </nc>
  </rcc>
  <rcc rId="403" sId="1" numFmtId="19">
    <nc r="AS364">
      <v>46514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8" sId="1" xfDxf="1" dxf="1" numFmtId="4">
    <oc r="R50">
      <v>78698160.870000005</v>
    </oc>
    <nc r="R50">
      <v>94971708.950000003</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numFmtId="19">
    <nc r="AR13">
      <v>46325</v>
    </nc>
  </rcc>
  <rcc rId="410" sId="1" numFmtId="19">
    <nc r="AP15">
      <v>45376</v>
    </nc>
  </rcc>
  <rcc rId="411" sId="1" numFmtId="19">
    <nc r="AQ15">
      <v>45553</v>
    </nc>
  </rcc>
  <rcc rId="412" sId="1" numFmtId="19">
    <nc r="AN15">
      <v>44792</v>
    </nc>
  </rcc>
  <rcc rId="413" sId="1" numFmtId="19">
    <nc r="AO15">
      <v>44817</v>
    </nc>
  </rcc>
  <rcc rId="414" sId="1" numFmtId="19">
    <nc r="AN378">
      <v>45835</v>
    </nc>
  </rcc>
  <rcc rId="415" sId="1" numFmtId="19">
    <nc r="AN427">
      <v>45813</v>
    </nc>
  </rcc>
  <rcc rId="416" sId="1" numFmtId="19">
    <nc r="AN429">
      <v>45807</v>
    </nc>
  </rcc>
  <rcc rId="417" sId="1" numFmtId="19">
    <nc r="AN430">
      <v>45734</v>
    </nc>
  </rcc>
  <rcc rId="418" sId="1" numFmtId="19">
    <nc r="AN431">
      <v>45737</v>
    </nc>
  </rcc>
  <rcc rId="419" sId="1" numFmtId="19">
    <nc r="AN432">
      <v>45737</v>
    </nc>
  </rcc>
  <rcc rId="420" sId="1" numFmtId="19">
    <nc r="AN433">
      <v>45734</v>
    </nc>
  </rcc>
  <rcc rId="421" sId="1" numFmtId="19">
    <nc r="AN434">
      <v>45757</v>
    </nc>
  </rcc>
  <rcc rId="422" sId="1" numFmtId="19">
    <nc r="AN435">
      <v>45807</v>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3" sId="1" numFmtId="19">
    <nc r="AN363">
      <v>45887</v>
    </nc>
  </rcc>
  <rcc rId="424" sId="1" numFmtId="19">
    <nc r="AN364">
      <v>45887</v>
    </nc>
  </rcc>
  <rcc rId="425" sId="1" numFmtId="19">
    <nc r="AO363">
      <v>45909</v>
    </nc>
  </rcc>
  <rcc rId="426" sId="1" numFmtId="19">
    <nc r="AO364">
      <v>45909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1" sId="1" numFmtId="19">
    <nc r="AN310">
      <v>46114</v>
    </nc>
  </rcc>
  <rcc rId="432" sId="1" numFmtId="19">
    <nc r="AO310">
      <v>46134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umFmtId="19">
    <nc r="AN311">
      <v>46149</v>
    </nc>
  </rcc>
  <rcc rId="438" sId="1" numFmtId="19">
    <nc r="AO311">
      <v>46162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3" sId="1" numFmtId="19">
    <nc r="AN312">
      <v>46114</v>
    </nc>
  </rcc>
  <rcc rId="444" sId="1" numFmtId="19">
    <nc r="AO312">
      <v>46135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9" sId="1" numFmtId="19">
    <nc r="AN381">
      <v>45750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nc r="AN313">
      <v>46114</v>
    </nc>
  </rcc>
  <rcc rId="456" sId="1" numFmtId="19">
    <nc r="AO313">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1" sId="1" numFmtId="19">
    <nc r="AN314">
      <v>46114</v>
    </nc>
  </rcc>
  <rcc rId="462" sId="1" numFmtId="19">
    <nc r="AO314">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7" sId="1" numFmtId="19">
    <nc r="AN315">
      <v>46114</v>
    </nc>
  </rcc>
  <rcc rId="468" sId="1" numFmtId="19">
    <nc r="AO315">
      <v>46139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umFmtId="19">
    <nc r="AN316">
      <v>46114</v>
    </nc>
  </rcc>
  <rcc rId="474" sId="1" numFmtId="19">
    <nc r="AO316">
      <v>46140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9" sId="1" numFmtId="19">
    <nc r="AN317">
      <v>46114</v>
    </nc>
  </rcc>
  <rcc rId="480" sId="1" numFmtId="19">
    <nc r="AO317">
      <v>46146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5" sId="1" numFmtId="19">
    <nc r="AN318">
      <v>46114</v>
    </nc>
  </rcc>
  <rcc rId="486" sId="1" numFmtId="19">
    <nc r="AO318">
      <v>46134</v>
    </nc>
  </rcc>
  <rcc rId="487" sId="1" numFmtId="19">
    <nc r="AN319">
      <v>46114</v>
    </nc>
  </rcc>
  <rcc rId="488" sId="1" numFmtId="19">
    <nc r="AO319">
      <v>46163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3" sId="1" numFmtId="19">
    <nc r="AN320">
      <v>46114</v>
    </nc>
  </rcc>
  <rcc rId="494" sId="1" numFmtId="19">
    <nc r="AO320">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9" sId="1" numFmtId="19">
    <oc r="AO317">
      <v>46146</v>
    </oc>
    <nc r="AO317">
      <v>46148</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umFmtId="19">
    <oc r="AO316">
      <v>46140</v>
    </oc>
    <nc r="AO316">
      <v>46142</v>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6" sId="1" numFmtId="19">
    <oc r="AO315">
      <v>46139</v>
    </oc>
    <nc r="AO315">
      <v>46141</v>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7" sId="1" numFmtId="19">
    <oc r="AO314">
      <v>46147</v>
    </oc>
    <nc r="AO314">
      <v>46149</v>
    </nc>
  </rcc>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8" sId="1" numFmtId="19">
    <oc r="AO313">
      <v>46136</v>
    </oc>
    <nc r="AO313">
      <v>46140</v>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9" sId="1" numFmtId="19">
    <oc r="AO312">
      <v>46135</v>
    </oc>
    <nc r="AO312">
      <v>46139</v>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0" sId="1" numFmtId="19">
    <oc r="AO311">
      <v>46162</v>
    </oc>
    <nc r="AO311">
      <v>46164</v>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6" sId="1" numFmtId="19">
    <oc r="AO310">
      <v>46134</v>
    </oc>
    <nc r="AO310">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dn rId="0" localSheetId="1" customView="1" name="Z_650C7FD6_1755_4668_8EF1_3B7C3B405ED0_.wvu.Cols" hidden="1" oldHidden="1">
    <oldFormula>PAC!$AG:$AM</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27" sId="1" numFmtId="19">
    <nc r="AO383">
      <v>45712</v>
    </nc>
  </rcc>
  <rcc rId="528" sId="1" numFmtId="19">
    <nc r="AN383">
      <v>45633</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4" sId="1" numFmtId="19">
    <nc r="AN384">
      <v>45737</v>
    </nc>
  </rcc>
  <rcc rId="535"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536" sId="1" numFmtId="19">
    <nc r="AO416">
      <v>45883</v>
    </nc>
  </rcc>
  <rcc rId="537" sId="1" numFmtId="19">
    <nc r="AN416">
      <v>45813</v>
    </nc>
  </rcc>
  <rcc rId="538" sId="1" numFmtId="19">
    <nc r="AN448">
      <v>44860</v>
    </nc>
  </rcc>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9" sId="1" numFmtId="19">
    <nc r="AN449">
      <v>45111</v>
    </nc>
  </rcc>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0" sId="1" numFmtId="19">
    <nc r="AN450">
      <v>45604</v>
    </nc>
  </rcc>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1" sId="1" numFmtId="19">
    <nc r="AN451">
      <v>45469</v>
    </nc>
  </rcc>
  <rcc rId="542" sId="1" numFmtId="19">
    <nc r="AN485">
      <v>46024</v>
    </nc>
  </rcc>
  <rcc rId="543" sId="1" numFmtId="19">
    <nc r="AN452">
      <v>45541</v>
    </nc>
  </rcc>
  <rcc rId="544" sId="1" numFmtId="19">
    <nc r="AO452">
      <v>45677</v>
    </nc>
  </rcc>
  <rcc rId="545" sId="1" numFmtId="19">
    <nc r="AN454">
      <v>45652</v>
    </nc>
  </rcc>
  <rcc rId="546" sId="1" numFmtId="19">
    <nc r="AO454">
      <v>45729</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numFmtId="19">
    <nc r="AO12">
      <v>45477</v>
    </nc>
  </rcc>
  <rcc rId="553" sId="1" numFmtId="19">
    <nc r="AN12">
      <v>45449</v>
    </nc>
  </rcc>
  <rcc rId="554" sId="1" numFmtId="19">
    <nc r="AP12">
      <v>45530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5" sId="1" numFmtId="19">
    <nc r="AN13">
      <v>44310</v>
    </nc>
  </rcc>
  <rcc rId="566" sId="1" numFmtId="19">
    <nc r="AO13">
      <v>44378</v>
    </nc>
  </rcc>
  <rcc rId="567" sId="1" numFmtId="19">
    <nc r="AP13">
      <v>44497</v>
    </nc>
  </rcc>
  <rcc rId="568" sId="1" numFmtId="19">
    <nc r="AQ13">
      <v>44495</v>
    </nc>
  </rcc>
  <rcc rId="569" sId="1" numFmtId="19">
    <oc r="AR13">
      <v>46325</v>
    </oc>
    <nc r="AR13">
      <v>44860</v>
    </nc>
  </rcc>
  <rcc rId="570" sId="1" numFmtId="19">
    <nc r="AN415">
      <v>44855</v>
    </nc>
  </rcc>
  <rcc rId="571" sId="1" numFmtId="19">
    <nc r="AO415">
      <v>44924</v>
    </nc>
  </rcc>
  <rcc rId="572" sId="1" numFmtId="19">
    <nc r="AP415">
      <v>45705</v>
    </nc>
  </rcc>
  <rcc rId="573" sId="1" numFmtId="19">
    <nc r="AQ415">
      <v>45984</v>
    </nc>
  </rcc>
  <rcc rId="574" sId="1" numFmtId="4">
    <nc r="W415">
      <v>24</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5" sId="1">
    <oc r="AC313" t="inlineStr">
      <is>
        <t>Resultado da Licitação / Adjud. e Homologação DOE - 02/07/26
Empresa: DFG Empreendimentos e Incorporações LTDA
Valor: R$ 5.309.637,06
Documentação para VRPL enviada em 16/07/26 (Transferegov)</t>
      </is>
    </oc>
    <nc r="AC313"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0" sId="1">
    <oc r="E295" t="inlineStr">
      <is>
        <t>Conclusão da FIOL - Ferrovia de Integração Oeste-Leste.
 (Lotes 05FB e 06FC)</t>
      </is>
    </oc>
    <nc r="E295" t="inlineStr">
      <is>
        <t>Conclusão da FIOL - FIOL- Ferrovia de integração Oeste Leste- FIOL 2 (Lote 05FB 1, 05FB2 e Lote 6FC)</t>
      </is>
    </nc>
  </rcc>
  <rcc rId="591" sId="1">
    <oc r="Y296" t="inlineStr">
      <is>
        <t>03 - AGUARDANDO ORDEM DE SERVIÇO</t>
      </is>
    </oc>
    <nc r="Y296" t="inlineStr">
      <is>
        <t>02 - ANDAMENTO</t>
      </is>
    </nc>
  </rcc>
  <rcc rId="592" sId="1">
    <oc r="X296" t="inlineStr">
      <is>
        <t>F02 - LICITAÇÃO</t>
      </is>
    </oc>
    <nc r="X296" t="inlineStr">
      <is>
        <t>F03 - EXECUÇÃO DO OBJETO</t>
      </is>
    </nc>
  </rcc>
  <rcc rId="593" sId="1" numFmtId="4">
    <oc r="Q297">
      <f>SUM(PAC!$M297:$P297)</f>
    </oc>
    <nc r="Q297">
      <v>500218916.00999999</v>
    </nc>
  </rcc>
  <rcc rId="594" sId="1">
    <nc r="T297" t="inlineStr">
      <is>
        <t>CONSÓRCIO TT- FIOL LOTE 6F-A(TCE ENGENHARIA LTDA; TIISA - INFRAESTRUTURA E INVESTIMENTOS S.A. - EM RECUPERAÇÃO JUDICIA)</t>
      </is>
    </nc>
  </rcc>
  <rrc rId="595" sId="1" ref="A299:XFD299"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0" exp="area" ref3D="1" dr="$AL$1:$AN$1048576" dn="Z_83779279_67B1_4521_A1E4_214B232BDCAE_.wvu.Cols" sId="1"/>
    <undo index="0" exp="area" ref3D="1" dr="$A$1:$A$1048576" dn="Z_535F29DD_DAB5_45F1_B721_096B9A19B9FA_.wvu.Cols" sId="1"/>
    <undo index="2" exp="area" ref3D="1" dr="$BG$1:$BG$1048576" dn="Z_129416D2_3637_48C1_A749_90B02AD0693E_.wvu.Cols" sId="1"/>
    <undo index="1" exp="area" ref3D="1" dr="$K$1:$K$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rfmt sheetId="1" xfDxf="1" sqref="A299:XFD299" start="0" length="0">
      <dxf>
        <font>
          <sz val="16"/>
          <name val="Calibri"/>
          <scheme val="none"/>
        </font>
      </dxf>
    </rfmt>
    <rcc rId="0" sId="1" dxf="1">
      <nc r="A299">
        <f>ROW()-5</f>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B299">
        <v>2025</v>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C299" t="inlineStr">
        <is>
          <t>OBRA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299"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299" t="inlineStr">
        <is>
          <t>FIOL- Ferrovia de integração Oeste Leste- FIOL 2 (Lote 07FA)</t>
        </is>
      </nc>
      <ndxf>
        <font>
          <sz val="16"/>
          <color auto="1"/>
          <name val="Calibri"/>
          <scheme val="none"/>
        </font>
        <numFmt numFmtId="165" formatCode="0.00,,\ &quot;Mi&quot;"/>
        <fill>
          <patternFill patternType="solid">
            <bgColor rgb="FFDBF0F9"/>
          </patternFill>
        </fill>
        <alignment horizontal="left" vertical="center" wrapText="1" readingOrder="0"/>
        <border outline="0">
          <left style="medium">
            <color theme="0"/>
          </left>
          <top style="medium">
            <color theme="0"/>
          </top>
        </border>
      </ndxf>
    </rcc>
    <rcc rId="0" sId="1" dxf="1">
      <nc r="F299" t="inlineStr">
        <is>
          <t>Infraestrutura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G299" t="inlineStr">
        <is>
          <t>Ferrovia (FIOL)</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H299" t="inlineStr">
        <is>
          <t>GESTÃO FEDERAL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I299" t="inlineStr">
        <is>
          <t xml:space="preserve">02 - Gov. Federal - INFRA </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299" t="inlineStr">
        <is>
          <t>Correntina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N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O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299">
        <f>SUM(PAC!$M299:$P299)</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S299">
        <f>IF(PAC!$R299&gt;0,PAC!$R299,PAC!$Q299)</f>
      </nc>
      <n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ndxf>
    </rcc>
    <rfmt sheetId="1" sqref="T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299" t="inlineStr">
        <is>
          <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299"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fmt sheetId="1" sqref="W299" start="0" length="0">
      <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dxf>
    </rfmt>
    <rcc rId="0" sId="1" dxf="1">
      <nc r="X299" t="inlineStr">
        <is>
          <t>F01 - CAPTAÇÃO DE RECURSO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299" t="inlineStr">
        <is>
          <t>05 - À LICITAR</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fmt sheetId="1" sqref="Z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A299"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fmt sheetId="1" sqref="AB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C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D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E299" start="0" length="0">
      <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dxf>
    </rfmt>
    <rfmt sheetId="1" sqref="AF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K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L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M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299" t="inlineStr">
        <is>
          <t>Lote  06FD, abrange a segunda maior fatia do antigo lote 06F(subdividido em 03 partes). Este trecho tem como impedimentos: Morro Bate Bate, nova Cavidade Municipio: Correntina</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U299" start="0" length="0">
      <dxf>
        <font>
          <b/>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V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299" start="0" length="0">
      <dxf>
        <font>
          <sz val="16"/>
          <color auto="1"/>
          <name val="Calibri"/>
          <scheme val="none"/>
        </font>
        <fill>
          <patternFill patternType="solid">
            <bgColor rgb="FFDBF0F9"/>
          </patternFill>
        </fill>
        <alignment horizontal="center" vertical="center" readingOrder="0"/>
        <border outline="0">
          <left style="medium">
            <color theme="0"/>
          </left>
          <top style="medium">
            <color theme="0"/>
          </top>
        </border>
      </dxf>
    </rfmt>
    <rcc rId="0" sId="1" dxf="1">
      <nc r="AX299">
        <f>IFERROR(IF(PAC!$X299="F01 - CAPTAÇÃO DE RECURSO",1,""),"")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Y299">
        <f>IFERROR(IF(PAC!$X299="F02 - LICITAÇÃO",1,""),"")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Z299">
        <f>IFERROR(IF(PAC!$X$6:$X$583="F03 - EXECUÇÃO DO OBJETO",1,""),"")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A299">
        <f>IFERROR(IF(PAC!$X$6:$X$583="F04 - CONCLUÍDA",1,""),"")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B299">
        <f>IF(PAC!$R299&gt;0,0,PAC!$Q299)</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fmt sheetId="1" sqref="AT299" start="0" length="0">
    <dxf>
      <font>
        <sz val="16"/>
        <color auto="1"/>
        <name val="Calibri"/>
        <scheme val="minor"/>
      </font>
      <numFmt numFmtId="0" formatCode="General"/>
      <fill>
        <patternFill patternType="none">
          <bgColor indexed="65"/>
        </patternFill>
      </fill>
      <alignment indent="0" readingOrder="0"/>
      <border outline="0">
        <left style="thin">
          <color indexed="64"/>
        </left>
        <right style="thin">
          <color indexed="64"/>
        </right>
        <top style="thin">
          <color indexed="64"/>
        </top>
        <bottom style="thin">
          <color indexed="64"/>
        </bottom>
      </border>
      <protection locked="0"/>
    </dxf>
  </rfmt>
  <rcc rId="596" sId="1" odxf="1" dxf="1">
    <oc r="AT299" t="inlineStr">
      <is>
        <t>Lote  07FA licitado em lote único,  junto com o lote 05FB, incorpora parte do trecho do lote  anteriormente nominado 06F. Este trecho tem como impedimentos: Cavernas Municipios: Correntina, São Desidério e Barreiras</t>
      </is>
    </oc>
    <nc r="AT299" t="inlineStr">
      <is>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is>
    </nc>
    <ndxf>
      <font>
        <sz val="16"/>
        <color auto="1"/>
        <name val="Calibri"/>
        <scheme val="none"/>
      </font>
      <numFmt numFmtId="30" formatCode="@"/>
      <fill>
        <patternFill patternType="solid">
          <bgColor rgb="FFEEF5FC"/>
        </patternFill>
      </fill>
      <alignment indent="1" readingOrder="0"/>
      <border outline="0">
        <left style="medium">
          <color theme="0"/>
        </left>
        <right/>
        <top style="medium">
          <color theme="0"/>
        </top>
        <bottom/>
      </border>
      <protection locked="1"/>
    </ndxf>
  </rcc>
  <rcc rId="597" sId="1" numFmtId="19">
    <nc r="AQ296">
      <v>46136</v>
    </nc>
  </rcc>
  <rcc rId="598" sId="1" numFmtId="19">
    <nc r="AR296">
      <v>47566</v>
    </nc>
  </rcc>
  <rcc rId="599" sId="1" numFmtId="19">
    <nc r="AS296">
      <v>47566</v>
    </nc>
  </rcc>
  <rcc rId="600" sId="1" numFmtId="19">
    <nc r="AQ297">
      <v>44554</v>
    </nc>
  </rcc>
  <rcc rId="601" sId="1" numFmtId="19">
    <nc r="AR297">
      <v>46470</v>
    </nc>
  </rcc>
  <rcc rId="602" sId="1" numFmtId="4">
    <nc r="W297">
      <v>60</v>
    </nc>
  </rcc>
  <rcc rId="603" sId="1" numFmtId="4">
    <nc r="W296">
      <v>38</v>
    </nc>
  </rcc>
  <rcc rId="604" sId="1">
    <oc r="U296" t="inlineStr">
      <is>
        <t/>
      </is>
    </oc>
    <nc r="U296" t="inlineStr">
      <is>
        <t>OGU</t>
      </is>
    </nc>
  </rcc>
  <rcc rId="605" sId="1">
    <oc r="U297" t="inlineStr">
      <is>
        <t/>
      </is>
    </oc>
    <nc r="U297" t="inlineStr">
      <is>
        <t>OGU</t>
      </is>
    </nc>
  </rcc>
  <rcc rId="606" sId="1">
    <oc r="U295" t="inlineStr">
      <is>
        <t xml:space="preserve">OGU  </t>
      </is>
    </oc>
    <nc r="U295" t="inlineStr">
      <is>
        <t>OGU</t>
      </is>
    </nc>
  </rcc>
  <rcc rId="607" sId="1">
    <oc r="X297" t="inlineStr">
      <is>
        <t>F01 - CAPTAÇÃO DE RECURSO</t>
      </is>
    </oc>
    <nc r="X297" t="inlineStr">
      <is>
        <t>F03 - EXECUÇÃO DO OBJETO</t>
      </is>
    </nc>
  </rcc>
  <rcc rId="608" sId="1">
    <oc r="Y297" t="inlineStr">
      <is>
        <t>13 - ELABORAÇÃO DE PROJETO</t>
      </is>
    </oc>
    <nc r="Y297" t="inlineStr">
      <is>
        <t>02 - ANDAMENTO</t>
      </is>
    </nc>
  </rcc>
  <rcc rId="609" sId="1" numFmtId="4">
    <nc r="AA296">
      <v>69.52</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5" sId="1">
    <oc r="E355" t="inlineStr">
      <is>
        <r>
          <t xml:space="preserve">Urbanização Integrada em áreas carentes e insalubres, com infraestrutura precária, algumas sujeitas a escorregamento localidade de </t>
        </r>
        <r>
          <rPr>
            <b/>
            <sz val="16"/>
            <rFont val="Calibri"/>
            <family val="2"/>
          </rPr>
          <t>Baixinha de Santo Antônio
Etapa 01 - Galpão de Triagem</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c rId="621" sId="1">
    <nc r="V355" t="inlineStr">
      <is>
        <t>FGTS</t>
      </is>
    </nc>
  </rcc>
  <rcc rId="622" sId="1">
    <oc r="X355" t="inlineStr">
      <is>
        <t>F01 - CAPTAÇÃO DE RECURSO</t>
      </is>
    </oc>
    <nc r="X355" t="inlineStr">
      <is>
        <t>F02 - LICITAÇÃO</t>
      </is>
    </nc>
  </rcc>
  <rcc rId="623" sId="1">
    <oc r="Y355" t="inlineStr">
      <is>
        <t>05 - À LICITAR</t>
      </is>
    </oc>
    <nc r="Y355" t="inlineStr">
      <is>
        <t>04 - LICITAÇÃO /CONTRATAÇÃO</t>
      </is>
    </nc>
  </rcc>
  <rcc rId="624" sId="1" numFmtId="19">
    <oc r="Z355">
      <v>46245</v>
    </oc>
    <nc r="Z355">
      <v>46265</v>
    </nc>
  </rcc>
  <rcc rId="625" sId="1">
    <oc r="AC355" t="inlineStr">
      <is>
        <t>Publicar o Aviso de Licitação (LAE emitido em 12/06/26 conforme CE GIGOV/AS 3506/2026)</t>
      </is>
    </oc>
    <nc r="AC355" t="inlineStr">
      <is>
        <t>Aviso de Licitação Publicado do DOE de 05/08/26</t>
      </is>
    </nc>
  </rcc>
  <rcc rId="626" sId="1" numFmtId="19">
    <oc r="AD355">
      <v>46245</v>
    </oc>
    <nc r="AD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1" sId="1">
    <oc r="AB355" t="inlineStr">
      <is>
        <t>Publicar Aviso da Licitação</t>
      </is>
    </oc>
    <nc r="AB355" t="inlineStr">
      <is>
        <t>Abertura das Propostas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 sId="1">
    <oc r="AE355" t="inlineStr">
      <is>
        <t>- Lançamento da licitação;
- Contratação;
- Emissão do AIO pelo Mcidades.</t>
      </is>
    </oc>
    <nc r="AE355" t="inlineStr">
      <is>
        <t>- Contratação;
- Emissão do AIO pelo Mcidades.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1" sId="1" numFmtId="19">
    <nc r="AN355">
      <v>46239</v>
    </nc>
  </rcc>
  <rcc rId="642" sId="1" numFmtId="19">
    <nc r="AO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5"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Construção do galpão de triagem, localizado na R. Tenente Valmir Alcântara, Cabula, Salvaor - </t>
        </r>
        <r>
          <rPr>
            <b/>
            <sz val="16"/>
            <rFont val="Calibri"/>
            <family val="2"/>
          </rPr>
          <t xml:space="preserve">
Etapa 01 - Galpão de Triagem da Urbanização Integrada da Baixinha de Santo Antônio</t>
        </r>
      </is>
    </nc>
  </rcc>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 sId="1" numFmtId="4">
    <nc r="W355">
      <v>9</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 sId="1">
    <nc r="AK355" t="inlineStr">
      <is>
        <t>https://governodabahia.plataformatarget.com.br/web/4b897ad4-ba45-4f7e-94d1-2f8c523193c1/home</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 sId="1">
    <oc r="Y330" t="inlineStr">
      <is>
        <t>03 - AGUARDANDO ORDEM DE SERVIÇO</t>
      </is>
    </oc>
    <nc r="Y330" t="inlineStr">
      <is>
        <t>02 - ANDAMENTO</t>
      </is>
    </nc>
  </rcc>
  <rcc rId="687" sId="1">
    <oc r="Y332" t="inlineStr">
      <is>
        <t>03 - AGUARDANDO ORDEM DE SERVIÇO</t>
      </is>
    </oc>
    <nc r="Y332" t="inlineStr">
      <is>
        <t>02 - ANDAMENTO</t>
      </is>
    </nc>
  </rcc>
  <rcc rId="688" sId="1">
    <oc r="AB330" t="inlineStr">
      <is>
        <t>Abertura das Propostas</t>
      </is>
    </oc>
    <nc r="AB330" t="inlineStr">
      <is>
        <t>Execução da Obra</t>
      </is>
    </nc>
  </rcc>
  <rcc rId="689" sId="1">
    <oc r="AB332" t="inlineStr">
      <is>
        <t>Abertura das Propostas</t>
      </is>
    </oc>
    <nc r="AB332" t="inlineStr">
      <is>
        <t>Execução da Obra</t>
      </is>
    </nc>
  </rcc>
  <rcc rId="690" sId="1">
    <oc r="AC330" t="inlineStr">
      <is>
        <t xml:space="preserve">Emitir Ordem de Serviço </t>
      </is>
    </oc>
    <nc r="AC330" t="inlineStr">
      <is>
        <t xml:space="preserve">Acompanhamento da obra </t>
      </is>
    </nc>
  </rcc>
  <rcc rId="691" sId="1">
    <oc r="AC332" t="inlineStr">
      <is>
        <t xml:space="preserve">Emitir Ordem de Serviço </t>
      </is>
    </oc>
    <nc r="AC332" t="inlineStr">
      <is>
        <t xml:space="preserve">Acompanhamento da obra </t>
      </is>
    </nc>
  </rcc>
  <rcc rId="692" sId="1">
    <oc r="AE332" t="inlineStr">
      <is>
        <t xml:space="preserve">
*Elaboração do projeto</t>
      </is>
    </oc>
    <nc r="AE332" t="inlineStr">
      <is>
        <t xml:space="preserve">
*Execução do projeto</t>
      </is>
    </nc>
  </rcc>
  <rcc rId="693" sId="1" numFmtId="19">
    <nc r="AQ330">
      <v>46237</v>
    </nc>
  </rcc>
  <rcc rId="694" sId="1" numFmtId="19">
    <nc r="AQ332">
      <v>46238</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 sId="1">
    <oc r="X330" t="inlineStr">
      <is>
        <t>F02 - LICITAÇÃO</t>
      </is>
    </oc>
    <nc r="X330" t="inlineStr">
      <is>
        <t>F03 - EXECUÇÃO DO OBJETO</t>
      </is>
    </nc>
  </rcc>
  <rcc rId="700" sId="1">
    <oc r="X332" t="inlineStr">
      <is>
        <t>F02 - LICITAÇÃO</t>
      </is>
    </oc>
    <nc r="X332" t="inlineStr">
      <is>
        <t>F03 - EXECUÇÃO DO OBJETO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 sId="1">
    <oc r="X496" t="inlineStr">
      <is>
        <t>F02 - LICITAÇÃO</t>
      </is>
    </oc>
    <nc r="X496" t="inlineStr">
      <is>
        <t>F03 - EXECUÇÃO DO OBJETO</t>
      </is>
    </nc>
  </rcc>
  <rcc rId="710" sId="1">
    <oc r="Y496" t="inlineStr">
      <is>
        <t>04 - LICITAÇÃO /CONTRATAÇÃO</t>
      </is>
    </oc>
    <nc r="Y496" t="inlineStr">
      <is>
        <t>02 - ANDAMENTO</t>
      </is>
    </nc>
  </rcc>
  <rcc rId="711" sId="1">
    <oc r="AB496" t="inlineStr">
      <is>
        <t>Emissão de AIO</t>
      </is>
    </oc>
    <nc r="AB496"/>
  </rcc>
  <rcc rId="712" sId="1">
    <oc r="AC496" t="inlineStr">
      <is>
        <t>AIO do MCidades- Está na Secretaria Executiva para manifestação final</t>
      </is>
    </oc>
    <nc r="AC496"/>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8" sId="1" numFmtId="19">
    <oc r="AJ426">
      <v>46239</v>
    </oc>
    <nc r="AJ426">
      <v>46739</v>
    </nc>
  </rcc>
  <rcc rId="719" sId="1" numFmtId="19">
    <oc r="AJ428">
      <v>46239</v>
    </oc>
    <nc r="AJ428">
      <v>46739</v>
    </nc>
  </rcc>
  <rcc rId="720" sId="1" numFmtId="19">
    <oc r="AJ430">
      <v>46239</v>
    </oc>
    <nc r="AJ430">
      <v>46739</v>
    </nc>
  </rcc>
  <rcc rId="721" sId="1" numFmtId="19">
    <oc r="AJ434">
      <v>46363</v>
    </oc>
    <nc r="AJ434">
      <v>46739</v>
    </nc>
  </rcc>
  <rcc rId="722" sId="1" numFmtId="19">
    <oc r="AJ429">
      <v>46239</v>
    </oc>
    <nc r="AJ429">
      <v>46739</v>
    </nc>
  </rcc>
  <rcc rId="723" sId="1" numFmtId="19">
    <oc r="AJ431">
      <v>46239</v>
    </oc>
    <nc r="AJ431">
      <v>46739</v>
    </nc>
  </rcc>
  <rcc rId="724" sId="1" numFmtId="19">
    <oc r="AJ433">
      <v>46239</v>
    </oc>
    <nc r="AJ433">
      <v>46739</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5" sId="1">
    <oc r="X330" t="inlineStr">
      <is>
        <t>F03 - EXECUÇÃO DO OBJETO</t>
      </is>
    </oc>
    <nc r="X330" t="inlineStr">
      <is>
        <t>F02 - LICITAÇÃO</t>
      </is>
    </nc>
  </rcc>
  <rcc rId="736" sId="1">
    <oc r="X332" t="inlineStr">
      <is>
        <t>F03 - EXECUÇÃO DO OBJETO</t>
      </is>
    </oc>
    <nc r="X332" t="inlineStr">
      <is>
        <t>F02 - LICITAÇÃO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1" sId="1" numFmtId="4">
    <nc r="R454">
      <v>7025569.5700000003</v>
    </nc>
  </rcc>
  <rcc rId="742" sId="1">
    <nc r="T454" t="inlineStr">
      <is>
        <t>Emprenge Construtora Ltda</t>
      </is>
    </nc>
  </rcc>
  <rcc rId="743" sId="1" numFmtId="4">
    <nc r="W454">
      <v>8</v>
    </nc>
  </rcc>
  <rcc rId="744" sId="1">
    <oc r="AB454" t="inlineStr">
      <is>
        <t xml:space="preserve">Homologar e Adjudicar Licitação </t>
      </is>
    </oc>
    <nc r="AB454" t="inlineStr">
      <is>
        <t>Emissão do aceite VRPL</t>
      </is>
    </nc>
  </rcc>
  <rcc rId="745" sId="1">
    <oc r="AC454" t="inlineStr">
      <is>
        <t>Concluir fase de análise das propostas</t>
      </is>
    </oc>
    <nc r="AC454" t="inlineStr">
      <is>
        <t xml:space="preserve">CERB enviar documentação </t>
      </is>
    </nc>
  </rcc>
  <rcc rId="746" sId="1">
    <oc r="AE454" t="inlineStr">
      <is>
        <t>Assinatura e publicação do contrato.
VRPL
Ordem de Serviço</t>
      </is>
    </oc>
    <nc r="AE454" t="inlineStr">
      <is>
        <t>AIO
Ordem de Serviço</t>
      </is>
    </nc>
  </rcc>
  <rcc rId="747" sId="1" numFmtId="19">
    <nc r="AP454">
      <v>46238</v>
    </nc>
  </rcc>
  <rcc rId="748" sId="1">
    <o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t>
      </is>
    </oc>
    <n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is>
    </nc>
  </rcc>
  <rcc rId="749" sId="1" odxf="1" dxf="1">
    <oc r="Q454">
      <f>SUM(PAC!$M454:$P454)</f>
    </oc>
    <nc r="Q454">
      <f>SUM(PAC!$M454:$P454)</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0"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nc>
  </rcc>
  <rcc rId="761"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2"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3"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4"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7" sId="1">
    <oc r="Y24" t="inlineStr">
      <is>
        <t>03 - AGUARDANDO ORDEM DE SERVIÇO</t>
      </is>
    </oc>
    <nc r="Y24" t="inlineStr">
      <is>
        <t>02 - ANDAMENTO</t>
      </is>
    </nc>
  </rcc>
  <rcc rId="778" sId="1">
    <oc r="Y25" t="inlineStr">
      <is>
        <t>03 - AGUARDANDO ORDEM DE SERVIÇO</t>
      </is>
    </oc>
    <nc r="Y25" t="inlineStr">
      <is>
        <t>02 - ANDAMENTO</t>
      </is>
    </nc>
  </rcc>
  <rcc rId="779" sId="1">
    <oc r="Y32" t="inlineStr">
      <is>
        <t>03 - AGUARDANDO ORDEM DE SERVIÇO</t>
      </is>
    </oc>
    <nc r="Y32" t="inlineStr">
      <is>
        <t>02 - ANDAMENTO</t>
      </is>
    </nc>
  </rcc>
  <rcc rId="780" sId="1">
    <oc r="Y36" t="inlineStr">
      <is>
        <t>03 - AGUARDANDO ORDEM DE SERVIÇO</t>
      </is>
    </oc>
    <nc r="Y36" t="inlineStr">
      <is>
        <t>02 - ANDAMENTO</t>
      </is>
    </nc>
  </rcc>
  <rcc rId="781" sId="1">
    <oc r="AC24" t="inlineStr">
      <is>
        <t>Conder concluir analíse das propostas técinicas 
25/05/26</t>
      </is>
    </oc>
    <nc r="AC24"/>
  </rcc>
  <rcc rId="782" sId="1">
    <oc r="AC25" t="inlineStr">
      <is>
        <t>Conder concluir analíse das propostas técinicas 
25/05/26</t>
      </is>
    </oc>
    <nc r="AC25"/>
  </rcc>
  <rcc rId="783" sId="1">
    <oc r="AC32" t="inlineStr">
      <is>
        <t>Conder concluir analíse das propostas técinicas 
25/05/26</t>
      </is>
    </oc>
    <nc r="AC32"/>
  </rcc>
  <rcc rId="784" sId="1">
    <oc r="AC36" t="inlineStr">
      <is>
        <t>Conder concluir analíse das propostas técinicas 
25/05/26</t>
      </is>
    </oc>
    <nc r="AC36"/>
  </rcc>
  <rcc rId="785" sId="1" numFmtId="19">
    <oc r="AD24">
      <v>46147</v>
    </oc>
    <nc r="AD24"/>
  </rcc>
  <rcc rId="786" sId="1" numFmtId="19">
    <oc r="AD25">
      <v>46147</v>
    </oc>
    <nc r="AD25"/>
  </rcc>
  <rcc rId="787" sId="1" numFmtId="19">
    <oc r="AD32">
      <v>46147</v>
    </oc>
    <nc r="AD32"/>
  </rcc>
  <rcc rId="788" sId="1" numFmtId="19">
    <oc r="AD36">
      <v>46147</v>
    </oc>
    <nc r="AD36"/>
  </rcc>
  <rcc rId="789" sId="1">
    <oc r="AB24" t="inlineStr">
      <is>
        <t xml:space="preserve">Homologar e Adjudicar Licitação </t>
      </is>
    </oc>
    <nc r="AB24" t="inlineStr">
      <is>
        <t>Emissão do aceite VRPL</t>
      </is>
    </nc>
  </rcc>
  <rcc rId="790" sId="1">
    <oc r="AB25" t="inlineStr">
      <is>
        <t xml:space="preserve">Homologar e Adjudicar Licitação </t>
      </is>
    </oc>
    <nc r="AB25" t="inlineStr">
      <is>
        <t>Emissão do aceite VRPL</t>
      </is>
    </nc>
  </rcc>
  <rcc rId="791" sId="1">
    <oc r="AB32" t="inlineStr">
      <is>
        <t xml:space="preserve">Homologar e Adjudicar Licitação </t>
      </is>
    </oc>
    <nc r="AB32" t="inlineStr">
      <is>
        <t>Emissão do aceite VRPL</t>
      </is>
    </nc>
  </rcc>
  <rcc rId="792" sId="1">
    <oc r="AB36" t="inlineStr">
      <is>
        <t xml:space="preserve">Homologar e Adjudicar Licitação </t>
      </is>
    </oc>
    <nc r="AB36" t="inlineStr">
      <is>
        <t>Emissão do aceite VRPL</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7" sId="1" numFmtId="19">
    <nc r="AQ24">
      <v>46239</v>
    </nc>
  </rcc>
  <rcc rId="798" sId="1" numFmtId="19">
    <nc r="AQ25">
      <v>46239</v>
    </nc>
  </rcc>
  <rcc rId="799" sId="1" numFmtId="19">
    <nc r="AQ32">
      <v>46239</v>
    </nc>
  </rcc>
  <rcc rId="800" sId="1" numFmtId="19">
    <nc r="AQ36">
      <v>46239</v>
    </nc>
  </rcc>
  <rcc rId="801" sId="1" numFmtId="19">
    <nc r="AP24">
      <v>46240</v>
    </nc>
  </rcc>
  <rcc rId="802" sId="1" numFmtId="19">
    <nc r="AP25">
      <v>46240</v>
    </nc>
  </rcc>
  <rcc rId="803" sId="1" numFmtId="19">
    <nc r="AP32">
      <v>46240</v>
    </nc>
  </rcc>
  <rcc rId="804" sId="1" numFmtId="19">
    <nc r="AP36">
      <v>46240</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9" sId="1">
    <nc r="AC36" t="inlineStr">
      <is>
        <t>Conder enviar documentação para Caixa para obtenção do VRPL</t>
      </is>
    </nc>
  </rcc>
  <rcc rId="810" sId="1">
    <nc r="AC32" t="inlineStr">
      <is>
        <t>Conder enviar documentação para Caixa para obtenção do VRPL</t>
      </is>
    </nc>
  </rcc>
  <rcc rId="811" sId="1">
    <nc r="AC25" t="inlineStr">
      <is>
        <t>Conder enviar documentação para Caixa para obtenção do VRPL</t>
      </is>
    </nc>
  </rcc>
  <rcc rId="812" sId="1">
    <nc r="AC24" t="inlineStr">
      <is>
        <t>Conder enviar documentação para Caixa para obtenção do VRPL</t>
      </is>
    </nc>
  </rcc>
  <rcc rId="813" sId="1" numFmtId="19">
    <oc r="AD37">
      <v>46203</v>
    </oc>
    <nc r="AD37"/>
  </rcc>
  <rcc rId="814" sId="1" numFmtId="19">
    <oc r="AD38">
      <v>46203</v>
    </oc>
    <nc r="AD38"/>
  </rcc>
  <rcc rId="815" sId="1" numFmtId="19">
    <oc r="AD39">
      <v>46203</v>
    </oc>
    <nc r="AD39"/>
  </rcc>
  <rcc rId="816" sId="1" numFmtId="19">
    <oc r="AD42">
      <v>46199</v>
    </oc>
    <nc r="AD42"/>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1" sId="1">
    <oc r="AT85" t="inlineStr">
      <is>
        <r>
          <rPr>
            <b/>
            <sz val="16"/>
            <rFont val="Calibri"/>
            <family val="2"/>
          </rPr>
          <t xml:space="preserve">CE GIGOV/SA 4483/2026 - Enviado dia 22/07/26 - ateste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28"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23" sId="1">
    <oc r="AT132"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24" sId="1">
    <oc r="AT134" t="inlineStr">
      <is>
        <r>
          <rPr>
            <b/>
            <sz val="16"/>
            <rFont val="Calibri"/>
            <family val="2"/>
          </rPr>
          <t xml:space="preserve">CE GIGOV/SA 4682/2026 - Enviado dia 29/07/26 - ateste RATS 03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5" sId="1">
    <oc r="AT136"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1" sId="1" numFmtId="19">
    <oc r="AQ24">
      <v>46239</v>
    </oc>
    <nc r="AQ24"/>
  </rcc>
  <rcc rId="832" sId="1" numFmtId="19">
    <oc r="AQ25">
      <v>46239</v>
    </oc>
    <nc r="AQ25"/>
  </rcc>
  <rcc rId="833" sId="1" numFmtId="19">
    <oc r="AQ32">
      <v>46239</v>
    </oc>
    <nc r="AQ32"/>
  </rcc>
  <rcc rId="834" sId="1" numFmtId="19">
    <oc r="AQ36">
      <v>46239</v>
    </oc>
    <nc r="AQ36"/>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9" sId="1" numFmtId="19">
    <oc r="AP24">
      <v>46240</v>
    </oc>
    <nc r="AP24">
      <v>46239</v>
    </nc>
  </rcc>
  <rcc rId="840" sId="1" numFmtId="19">
    <oc r="AP25">
      <v>46240</v>
    </oc>
    <nc r="AP25">
      <v>46239</v>
    </nc>
  </rcc>
  <rcc rId="841" sId="1" numFmtId="19">
    <oc r="AP32">
      <v>46240</v>
    </oc>
    <nc r="AP32">
      <v>46239</v>
    </nc>
  </rcc>
  <rcc rId="842" sId="1" numFmtId="19">
    <oc r="AP36">
      <v>46240</v>
    </oc>
    <nc r="AP36">
      <v>46239</v>
    </nc>
  </rcc>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3" sId="1">
    <oc r="A85">
      <f>ROW()-5</f>
    </oc>
    <nc r="A85">
      <f>ROW()-5</f>
    </nc>
  </rcc>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8" sId="1">
    <oc r="AE413" t="inlineStr">
      <is>
        <t>Atualização do Projeto Básico em licitação, LC 028/26, publicada em 05/03/26, com disputa realizada em 30/03/26. Em fase contratação.</t>
      </is>
    </oc>
    <nc r="AE413"/>
  </rcc>
  <rcc rId="849" sId="1">
    <oc r="AC413" t="inlineStr">
      <is>
        <r>
          <t xml:space="preserve">
Atualização do Projeto Básico em licitação, LC 028/26, publicada em 05/03/26, com disputa realizada em 30/03/26. Em fase de análise de contratação.
</t>
        </r>
        <r>
          <rPr>
            <b/>
            <sz val="16"/>
            <rFont val="Calibri"/>
            <family val="2"/>
          </rPr>
          <t>Previsão de publicação de edital em 01/04/2027</t>
        </r>
        <r>
          <rPr>
            <sz val="16"/>
            <rFont val="Calibri"/>
            <family val="2"/>
          </rPr>
          <t xml:space="preserve">
</t>
        </r>
      </is>
    </oc>
    <nc r="AC413" t="inlineStr">
      <is>
        <r>
          <t xml:space="preserve">
</t>
        </r>
        <r>
          <rPr>
            <b/>
            <sz val="16"/>
            <rFont val="Calibri"/>
            <family val="2"/>
          </rPr>
          <t>Previsão de publicação de edital em 01/04/2027</t>
        </r>
        <r>
          <rPr>
            <sz val="16"/>
            <rFont val="Calibri"/>
            <family val="2"/>
          </rPr>
          <t xml:space="preserve">
</t>
        </r>
      </is>
    </nc>
  </rcc>
  <rcc rId="850" sId="1">
    <oc r="AW413" t="inlineStr">
      <is>
        <t>PROJETO CONTRATADO:
Contrato assinado em 23/07/26. Previsão para emissão da Ordem de Serviço do Projeto em 06/08/26.</t>
      </is>
    </oc>
    <nc r="AW413" t="inlineStr">
      <is>
        <t>PROJETO CONTRATADO:
Ordem de Serviço do Projeto assinada em 04/08/2026</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6" sId="1">
    <oc r="AC338" t="inlineStr">
      <is>
        <t>Em elaboração de projetos, ainda não entregues. Será necessário solicitação de prorrogação do prazo da cláusula resolutiva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segundo semestre de 2026. (informação Conder).</t>
      </is>
    </nc>
  </rcc>
  <rcc rId="857" sId="1" numFmtId="19">
    <nc r="AD338">
      <v>46295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2" sId="1">
    <oc r="AC338" t="inlineStr">
      <is>
        <t>Em elaboração de projetos, com previsão de conclusão para setembro/2026.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ultimo trimestre de 2026.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7" sId="1">
    <oc r="AC21" t="inlineStr">
      <is>
        <t>Conder concluir analíse das propostas técinicas 
25/05/26</t>
      </is>
    </oc>
    <nc r="AC21"/>
  </rcc>
  <rcc rId="868" sId="1">
    <oc r="AC22" t="inlineStr">
      <is>
        <t>Conder concluir analíse das propostas técinicas 
25/05/26</t>
      </is>
    </oc>
    <nc r="AC22"/>
  </rcc>
  <rcc rId="869" sId="1">
    <oc r="AC23" t="inlineStr">
      <is>
        <t>Conder concluir analíse das propostas técinicas 
25/05/26</t>
      </is>
    </oc>
    <nc r="AC23"/>
  </rcc>
  <rcc rId="870" sId="1">
    <oc r="AC26" t="inlineStr">
      <is>
        <t>Conder concluir analíse das propostas técinicas 
25/05/26</t>
      </is>
    </oc>
    <nc r="AC26"/>
  </rcc>
  <rcc rId="871" sId="1">
    <oc r="AC27" t="inlineStr">
      <is>
        <t>Conder concluir analíse das propostas técinicas 
25/05/26</t>
      </is>
    </oc>
    <nc r="AC27"/>
  </rcc>
  <rcc rId="872" sId="1">
    <oc r="AC28" t="inlineStr">
      <is>
        <t>Conder concluir analíse das propostas técinicas 
25/05/26</t>
      </is>
    </oc>
    <nc r="AC28"/>
  </rcc>
  <rcc rId="873" sId="1">
    <oc r="AC29" t="inlineStr">
      <is>
        <t>Conder concluir analíse das propostas técinicas 
25/05/26</t>
      </is>
    </oc>
    <nc r="AC29"/>
  </rcc>
  <rcc rId="874" sId="1">
    <oc r="AC30" t="inlineStr">
      <is>
        <t>Conder concluir analíse das propostas técinicas 
25/05/26</t>
      </is>
    </oc>
    <nc r="AC30"/>
  </rcc>
  <rcc rId="875" sId="1">
    <oc r="AC31" t="inlineStr">
      <is>
        <t>Conder concluir analíse das propostas técinicas 
25/05/26</t>
      </is>
    </oc>
    <nc r="AC31"/>
  </rcc>
  <rcc rId="876" sId="1">
    <oc r="AC33" t="inlineStr">
      <is>
        <t>Conder concluir analíse das propostas técinicas 
25/05/26</t>
      </is>
    </oc>
    <nc r="AC33"/>
  </rcc>
  <rcc rId="877" sId="1">
    <oc r="AC34" t="inlineStr">
      <is>
        <t>Conder concluir analíse das propostas técinicas 
25/05/26</t>
      </is>
    </oc>
    <nc r="AC34"/>
  </rcc>
  <rcc rId="878" sId="1">
    <oc r="AC35" t="inlineStr">
      <is>
        <t>Conder concluir analíse das propostas técinicas 
25/05/26</t>
      </is>
    </oc>
    <nc r="AC35"/>
  </rcc>
  <rcc rId="879" sId="1" numFmtId="19">
    <oc r="AD21">
      <v>46148</v>
    </oc>
    <nc r="AD21"/>
  </rcc>
  <rcc rId="880" sId="1" numFmtId="19">
    <oc r="AD22">
      <v>46148</v>
    </oc>
    <nc r="AD22"/>
  </rcc>
  <rcc rId="881" sId="1" numFmtId="19">
    <oc r="AD23">
      <v>46148</v>
    </oc>
    <nc r="AD23"/>
  </rcc>
  <rcc rId="882" sId="1" numFmtId="19">
    <oc r="AD26">
      <v>46146</v>
    </oc>
    <nc r="AD26"/>
  </rcc>
  <rcc rId="883" sId="1" numFmtId="19">
    <oc r="AD27">
      <v>46147</v>
    </oc>
    <nc r="AD27"/>
  </rcc>
  <rcc rId="884" sId="1" numFmtId="19">
    <oc r="AD28">
      <v>46147</v>
    </oc>
    <nc r="AD28"/>
  </rcc>
  <rcc rId="885" sId="1" numFmtId="19">
    <oc r="AD29">
      <v>46147</v>
    </oc>
    <nc r="AD29"/>
  </rcc>
  <rcc rId="886" sId="1" numFmtId="19">
    <oc r="AD30">
      <v>46147</v>
    </oc>
    <nc r="AD30"/>
  </rcc>
  <rcc rId="887" sId="1" numFmtId="19">
    <oc r="AD31">
      <v>46146</v>
    </oc>
    <nc r="AD31"/>
  </rcc>
  <rcc rId="888" sId="1" numFmtId="19">
    <oc r="AD33">
      <v>46147</v>
    </oc>
    <nc r="AD33"/>
  </rcc>
  <rcc rId="889" sId="1" numFmtId="19">
    <oc r="AD34">
      <v>46148</v>
    </oc>
    <nc r="AD34"/>
  </rcc>
  <rcc rId="890" sId="1" numFmtId="19">
    <oc r="AD35">
      <v>46148</v>
    </oc>
    <nc r="AD35"/>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99" sId="1">
    <oc r="AT338" t="inlineStr">
      <is>
        <t>Número do contrato Caixa: 634058-14 (site da Caixa)
Fonte de recurso: FGTS
Proposta de financiamento validada pela Caixa conforme Ofício GIGOV/S A 2333/2024 de 19/08/24.
Lei Autorizativa para contratação de financiamento publicada no DOE de 08/11/24.
12/08/25 - Entega não localizada no Monitora</t>
      </is>
    </oc>
    <nc r="AT338"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8" sId="1">
    <oc r="X328" t="inlineStr">
      <is>
        <t>F02 - LICITAÇÃO</t>
      </is>
    </oc>
    <nc r="X328" t="inlineStr">
      <is>
        <t>F01 - CAPTAÇÃO DE RECURSO</t>
      </is>
    </nc>
  </rcc>
  <rcc rId="909" sId="1" numFmtId="19">
    <oc r="AD329">
      <v>46225</v>
    </oc>
    <nc r="AD329"/>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4" sId="1">
    <oc r="AC338" t="inlineStr">
      <is>
        <t>Em elaboração de projetos, com previsão de conclusão para setembro/2026. (informação Conder).
Previsão de publicação do aviso de licitação somente no ultimo trimestre de 2026. (informação Conder).</t>
      </is>
    </oc>
    <nc r="AC338" t="inlineStr">
      <is>
        <t>Em elaboração de projetos, com previsão de conclusão para setembro/2026. (informação Conder).
Previsão de publicação do aviso de licitação somente no ultimo trimestre de 2026. Contratação semi-integrada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9" sId="1">
    <oc r="AC320" t="inlineStr">
      <is>
        <t>Caixa enviou e-mail em 26/03/26 reiterando o  CE GIGOV/SA 4837/2025 de 28/10/25 que informa os "apontamentos da verificação prévia".
Sedur não informa prazo para resolução dos apontamentos.
Meta da Bahia esgotada para novas contratações (inf. Gov. Fed.)</t>
      </is>
    </oc>
    <nc r="AC320" t="inlineStr">
      <is>
        <t>Caixa enviou e-mail em 26/03/26 reiterando o  CE GIGOV/SA 4837/2025 de 28/10/25 que informa os "apontamentos da verificação prévia".
Sedur não informa prazo para resolução dos apontamentos.
Meta da Bahia esgotada para novas contratações 2026 (inf. Gov. Fed.)</t>
      </is>
    </nc>
  </rcc>
  <rcc rId="920" sId="1">
    <oc r="AC321" t="inlineStr">
      <is>
        <t>Caixa enviou e-mail em 26/03/26 reiterando o CE GIGOV/SA nº 4839/2025 de 28/10/25 que informa os "apontamentos da verificação prévia".
Sedur não informa prazo para resolução dos apontamentos.
Meta da Bahia esgotada para novas contratações (inf. Gov. Fed.)</t>
      </is>
    </oc>
    <nc r="AC321" t="inlineStr">
      <is>
        <t>Caixa enviou e-mail em 26/03/26 reiterando o CE GIGOV/SA nº 4839/2025 de 28/10/25 que informa os "apontamentos da verificação prévia".
Sedur não informa prazo para resolução dos apontamentos.
Meta da Bahia esgotada para novas contratações 2026 (inf. Gov. Fed.)</t>
      </is>
    </nc>
  </rcc>
  <rcc rId="921" sId="1">
    <oc r="AC323" t="inlineStr">
      <is>
        <t>Caixa enviou e-mail em 26/03/26 reiterando o CE GIGOV/SA nº 4841/2025 que informa os  "apontamentos da verificação prévia".
Sedur não informa prazo para resolução dos apontamentos.
Meta da Bahia esgotada para novas contratações (inf. Gov. Fed.)</t>
      </is>
    </oc>
    <nc r="AC323" t="inlineStr">
      <is>
        <t>Caixa enviou e-mail em 26/03/26 reiterando o CE GIGOV/SA nº 4841/2025 que informa os  "apontamentos da verificação prévia".
Sedur não informa prazo para resolução dos apontamentos.
Meta da Bahia esgotada para novas contratações 2026 (inf. Gov. Fed.)</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6" sId="1" odxf="1" dxf="1" numFmtId="19">
    <nc r="Z376">
      <v>47310</v>
    </nc>
    <odxf>
      <numFmt numFmtId="167" formatCode="dd/mm/yy;@"/>
    </odxf>
    <ndxf>
      <numFmt numFmtId="168" formatCode="d/m/yy;@"/>
    </ndxf>
  </rcc>
  <rfmt sheetId="1" sqref="AW427">
    <dxf>
      <alignment wrapText="1" readingOrder="0"/>
    </dxf>
  </rfmt>
  <rcc rId="927" sId="1" numFmtId="19">
    <nc r="AN427">
      <v>45734</v>
    </nc>
  </rcc>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8" sId="1">
    <oc r="AC362" t="inlineStr">
      <is>
        <t>Ordem de Serviço emitida em 07/04/26 (inf. Conder).
Critério de julgamento: menor preço (LP 048/25);
Regime de execução: empreitada por preço unitário.</t>
      </is>
    </oc>
    <nc r="AC362" t="inlineStr">
      <is>
        <t>Ordem de Serviço emitida em 07/04/26 (inf. Conder).</t>
      </is>
    </nc>
  </rcc>
  <rcc rId="929" sId="1">
    <oc r="AT362" t="inlineStr">
      <is>
        <t>12/8/25 - Monitora - EAP desatualizada e não informa a situação atual da entrega.
Lançada como sendo entrega única</t>
      </is>
    </oc>
    <nc r="AT362" t="inlineStr">
      <is>
        <t xml:space="preserve">
Critério de julgamento: menor preço (LP 048/25);
Regime de execução: empreitada por preço unitário.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4" sId="1">
    <oc r="AC363" t="inlineStr">
      <is>
        <t>Ordem de Serviço emitida em 07/04/26 (inf. Conder).
Critério de julgamento: menor preço (LP 048/25);
Regime de execução: empreitada por preço unitário.</t>
      </is>
    </oc>
    <nc r="AC363" t="inlineStr">
      <is>
        <t>Ordem de Serviço emitida em 07/04/26 (inf. Conder).</t>
      </is>
    </nc>
  </rcc>
  <rcc rId="935" sId="1">
    <oc r="AT363" t="inlineStr">
      <is>
        <t>12/8/25 - Monitora - EAP desatualizada e não informa a situação atual da entrega.
Lançada como sendo entrega única
Conder alterou a poligonal do muniípio de Brumado para o município de Ruy Barbosa.</t>
      </is>
    </oc>
    <nc r="AT363" t="inlineStr">
      <is>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0"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5" sId="1">
    <oc r="AT364" t="inlineStr">
      <is>
        <t>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oc>
    <nc r="AT364" t="inlineStr">
      <is>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nc>
  </rcc>
  <rcc rId="946" sId="1">
    <oc r="X364" t="inlineStr">
      <is>
        <t>F02 - LICITAÇÃO</t>
      </is>
    </oc>
    <nc r="X364" t="inlineStr">
      <is>
        <t>F01 - CAPTAÇÃO DE RECURSO</t>
      </is>
    </nc>
  </rcc>
  <rcc rId="947" sId="1">
    <oc r="Y364" t="inlineStr">
      <is>
        <t>04 - LICITAÇÃO /CONTRATAÇÃO</t>
      </is>
    </oc>
    <nc r="Y364" t="inlineStr">
      <is>
        <t>05 - À LICITAR</t>
      </is>
    </nc>
  </rcc>
  <rcc rId="948"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nc>
  </rcc>
  <rcc rId="949" sId="1" numFmtId="19">
    <oc r="AD364">
      <v>46203</v>
    </oc>
    <nc r="AD364"/>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4" sId="1">
    <oc r="Y24" t="inlineStr">
      <is>
        <t>02 - ANDAMENTO</t>
      </is>
    </oc>
    <nc r="Y24" t="inlineStr">
      <is>
        <t>03 - AGUARDANDO ORDEM DE SERVIÇO</t>
      </is>
    </nc>
  </rcc>
  <rcc rId="955" sId="1">
    <oc r="Y25" t="inlineStr">
      <is>
        <t>02 - ANDAMENTO</t>
      </is>
    </oc>
    <nc r="Y25" t="inlineStr">
      <is>
        <t>03 - AGUARDANDO ORDEM DE SERVIÇO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0" sId="1">
    <oc r="X365" t="inlineStr">
      <is>
        <t>F02 - LICITAÇÃO</t>
      </is>
    </oc>
    <nc r="X365" t="inlineStr">
      <is>
        <t>F01 - CAPTAÇÃO DE RECURSO</t>
      </is>
    </nc>
  </rcc>
  <rcc rId="961" sId="1">
    <oc r="Y365" t="inlineStr">
      <is>
        <t>04 - LICITAÇÃO /CONTRATAÇÃO</t>
      </is>
    </oc>
    <nc r="Y365" t="inlineStr">
      <is>
        <t>05 - À LICITAR</t>
      </is>
    </nc>
  </rcc>
  <rcc rId="962" sId="1">
    <oc r="AT365" t="inlineStr">
      <is>
        <t>12/8/25 - Monitora - EAP desatualizada e não informa a situação atual da entrega.
Lançada como sendo entrega única</t>
      </is>
    </oc>
    <nc r="AT365" t="inlineStr">
      <is>
        <t>Aviso de licitação publicado no DOE de 01/04/26;
Concorrência Eletrônica nº 012/2026;
Data de abertura: 25/05/26.
12/8/25 - Monitora - EAP desatualizada e não informa a situação atual da entrega.
Lançada como sendo entrega única</t>
      </is>
    </nc>
  </rcc>
  <rcc rId="963"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nc>
  </rcc>
  <rcc rId="964"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9" sId="1">
    <oc r="X366" t="inlineStr">
      <is>
        <t>F02 - LICITAÇÃO</t>
      </is>
    </oc>
    <nc r="X366" t="inlineStr">
      <is>
        <t>F01 - CAPTAÇÃO DE RECURSO</t>
      </is>
    </nc>
  </rcc>
  <rcc rId="970" sId="1">
    <oc r="Y366" t="inlineStr">
      <is>
        <t>04 - LICITAÇÃO /CONTRATAÇÃO</t>
      </is>
    </oc>
    <nc r="Y366" t="inlineStr">
      <is>
        <t>05 - À LICITAR</t>
      </is>
    </nc>
  </rcc>
  <rcc rId="971"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nc>
  </rcc>
  <rcc rId="972" sId="1">
    <oc r="AT366" t="inlineStr">
      <is>
        <t>12/8/25 - Monitora - EAP desatualizada e não informa a situação atual da entrega.
Lançada como sendo entrega única</t>
      </is>
    </oc>
    <nc r="AT366"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7" sId="1" numFmtId="19">
    <oc r="AD366">
      <v>46203</v>
    </oc>
    <nc r="AD366"/>
  </rcc>
  <rcc rId="978" sId="1" numFmtId="19">
    <oc r="AD365">
      <v>46203</v>
    </oc>
    <nc r="AD365"/>
  </rcc>
  <rcc rId="9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c rId="980" sId="1">
    <oc r="X367" t="inlineStr">
      <is>
        <t>F02 - LICITAÇÃO</t>
      </is>
    </oc>
    <nc r="X367" t="inlineStr">
      <is>
        <t>F01 - CAPTAÇÃO DE RECURSO</t>
      </is>
    </nc>
  </rcc>
  <rcc rId="981" sId="1">
    <oc r="Y367" t="inlineStr">
      <is>
        <t>04 - LICITAÇÃO /CONTRATAÇÃO</t>
      </is>
    </oc>
    <nc r="Y367" t="inlineStr">
      <is>
        <t>05 - À LICITAR</t>
      </is>
    </nc>
  </rcc>
  <rcc rId="982"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83" sId="1" numFmtId="19">
    <oc r="AD367">
      <v>46203</v>
    </oc>
    <nc r="AD367"/>
  </rcc>
  <rcc rId="984" sId="1">
    <oc r="AT367" t="inlineStr">
      <is>
        <t>12/8/25 - Monitora - EAP desatualizada e não informa a situação atual da entrega.
Lançada como sendo entrega única</t>
      </is>
    </oc>
    <nc r="AT367"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9"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4" sId="1">
    <oc r="X368" t="inlineStr">
      <is>
        <t>F02 - LICITAÇÃO</t>
      </is>
    </oc>
    <nc r="X368" t="inlineStr">
      <is>
        <t>F01 - CAPTAÇÃO DE RECURSO</t>
      </is>
    </nc>
  </rcc>
  <rcc rId="995" sId="1">
    <oc r="Y368" t="inlineStr">
      <is>
        <t>04 - LICITAÇÃO /CONTRATAÇÃO</t>
      </is>
    </oc>
    <nc r="Y368" t="inlineStr">
      <is>
        <t>05 - À LICITAR</t>
      </is>
    </nc>
  </rcc>
  <rcc rId="99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97" sId="1">
    <oc r="AT368" t="inlineStr">
      <is>
        <t>12/8/25 - Monitora - EAP desatualizada e não informa a situação atual da entrega.
Lançada como sendo entrega única</t>
      </is>
    </oc>
    <nc r="AT368"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 sId="1" numFmtId="19">
    <oc r="AD368">
      <v>46203</v>
    </oc>
    <nc r="AD368"/>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mt sheetId="1" cell="W367" guid="{00000000-0000-0000-0000-000000000000}" action="delete" author="Antonio Carlos Guimarães Deiró"/>
  <rcmt sheetId="1" cell="W368" guid="{00000000-0000-0000-0000-000000000000}" action="delete" author="Antonio Carlos Guimarães Deiró"/>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oc r="AG363" t="inlineStr">
      <is>
        <t>TC: 966254/2024
Caixa
Contrato:
1096869-33
Conder: 102/2025</t>
      </is>
    </oc>
    <nc r="AG363" t="inlineStr">
      <is>
        <t>TC: 966254/2024
Caixa Contrato: 1096869-33
Conder: 102/2025</t>
      </is>
    </nc>
  </rcc>
  <rcc rId="1012" sId="1">
    <oc r="AG362" t="inlineStr">
      <is>
        <t>TC: 966254/2024
Caixa
Contrato:
1096869-33
Conder: 101/2025</t>
      </is>
    </oc>
    <nc r="AG362" t="inlineStr">
      <is>
        <t>TC: 966254/2024
CaixaContrato: 1096869-33
Conder: 101/2025</t>
      </is>
    </nc>
  </rcc>
  <rcc rId="1013" sId="1">
    <oc r="AG366" t="inlineStr">
      <is>
        <t>T.C: 965814/2024</t>
      </is>
    </oc>
    <nc r="AG366" t="inlineStr">
      <is>
        <t>TC: 965814/2024</t>
      </is>
    </nc>
  </rcc>
  <rcc rId="1014" sId="1">
    <oc r="AG367" t="inlineStr">
      <is>
        <t>T.C: 965814/2024</t>
      </is>
    </oc>
    <nc r="AG367" t="inlineStr">
      <is>
        <t>TC: 965814/2024</t>
      </is>
    </nc>
  </rcc>
  <rcc rId="1015" sId="1">
    <oc r="AG365" t="inlineStr">
      <is>
        <t>T.C: 965814/2024</t>
      </is>
    </oc>
    <nc r="AG365" t="inlineStr">
      <is>
        <t>TC: 965814/2024</t>
      </is>
    </nc>
  </rcc>
  <rcc rId="1016" sId="1">
    <oc r="AG368" t="inlineStr">
      <is>
        <t>T.C: 965814/2024</t>
      </is>
    </oc>
    <nc r="AG368" t="inlineStr">
      <is>
        <t>TC: 965814/2024</t>
      </is>
    </nc>
  </rcc>
  <rcc rId="1017" sId="1">
    <oc r="AG369" t="inlineStr">
      <is>
        <t>T.C: 7AABKY
Caixa Contrato: 1108072-64</t>
      </is>
    </oc>
    <nc r="AG369" t="inlineStr">
      <is>
        <t>TC: 7AABKY
Caixa Contrato: 1108072-64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2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1" sId="1" numFmtId="4">
    <oc r="AA44">
      <v>35.200000000000003</v>
    </oc>
    <nc r="AA44">
      <v>35.21</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6" sId="1" numFmtId="4">
    <oc r="AA44">
      <v>35.21</v>
    </oc>
    <nc r="AA44">
      <v>35.200000000000003</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61" sId="1">
    <o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2" sId="1">
    <oc r="AT86"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3" sId="1">
    <oc r="AT12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4" sId="1">
    <oc r="AT130" t="inlineStr">
      <is>
        <r>
          <rPr>
            <b/>
            <sz val="16"/>
            <rFont val="Calibri"/>
            <family val="2"/>
          </rPr>
          <t xml:space="preserve">CE GIGOV/SA 4744/2026 - Enviado dia 30/07/26 - Informa acatamento de PCP e valores aptos 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0" sId="1">
    <oc r="AT133" t="inlineStr">
      <is>
        <r>
          <rPr>
            <b/>
            <sz val="16"/>
            <rFont val="Calibri"/>
            <family val="2"/>
          </rPr>
          <t>CE GIGOV/SA 4744/2026 - Enviado dia 30/07/26 - Informa acatamento de PCP e valores 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1" sId="1">
    <oc r="AT135" t="inlineStr">
      <is>
        <r>
          <rPr>
            <b/>
            <sz val="16"/>
            <rFont val="Calibri"/>
            <family val="2"/>
          </rPr>
          <t xml:space="preserve">CE GIGOV/SA 4744/2026 - Enviado dia 30/07/26 - Informa acatamento de PCP e valores aptos a desbloqueio.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2" sId="1">
    <oc r="AT13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3" sId="1">
    <oc r="AT8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74" sId="1">
    <oc r="AT88"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75" sId="1">
    <oc r="AT9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6" sId="1">
    <oc r="AT92"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7" sId="1">
    <oc r="AT9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8" sId="1">
    <oc r="AT95"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079" sId="1">
    <oc r="AT96"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0" sId="1">
    <oc r="AT10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1" sId="1">
    <oc r="AT10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2" sId="1">
    <oc r="AT106" t="inlineStr">
      <is>
        <r>
          <rPr>
            <b/>
            <sz val="16"/>
            <rFont val="Calibri"/>
            <family val="2"/>
          </rPr>
          <t xml:space="preserve">CE GIGOV/SA 4626/2026 - Enviado dia 27/07/2026 - Comunicamos o desbloqueio da parcela de repasse, informada R$ 219.121,87.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083" sId="1">
    <oc r="AT10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9" sId="1">
    <o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5" sId="1">
    <o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96" sId="1">
    <o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97" sId="1">
    <o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8" sId="1">
    <o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9" sId="1">
    <o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0" sId="1">
    <o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01" sId="1">
    <o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2" sId="1">
    <o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3" sId="1">
    <o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4" sId="1">
    <o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05" sId="1">
    <o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11" sId="1">
    <o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12" sId="1">
    <o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13" sId="1">
    <o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4" sId="1">
    <o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5" sId="1">
    <o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6" sId="1">
    <o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17" sId="1">
    <o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8" sId="1">
    <o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9" sId="1">
    <o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0" sId="1">
    <o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21" sId="1">
    <o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2" sId="1">
    <o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23" sId="1">
    <o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24" sId="1">
    <o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5" sId="1">
    <o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6" sId="1">
    <o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7" sId="1">
    <o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28" sId="1">
    <o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9" sId="1">
    <o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0" sId="1">
    <o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1" sId="1">
    <o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32" sId="1">
    <o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8" sId="1">
    <oc r="AT114"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44" sId="1">
    <oc r="AT108" t="inlineStr">
      <is>
        <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145" sId="1">
    <oc r="AT112"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146" sId="1">
    <o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2" sId="1">
    <oc r="AT110"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3" sId="1">
    <oc r="AT111" t="inlineStr">
      <is>
        <r>
          <rPr>
            <b/>
            <sz val="16"/>
            <rFont val="Calibri"/>
            <family val="2"/>
          </rPr>
          <t xml:space="preserve">CE GIGOV/SA 4220/2026 -Enviado dia 13/07/26- Aceite dos Projetos Executivos e pendências para desbloqueio BM 01 - Etapa 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4" sId="1">
    <oc r="AT12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5" sId="1">
    <oc r="AT124"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1156" sId="1">
    <oc r="AT12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2" sId="1">
    <oc r="AB435" t="inlineStr">
      <is>
        <t>Enviar documentos para atendimento à Cláusula Suspensiva</t>
      </is>
    </oc>
    <nc r="AB435" t="inlineStr">
      <is>
        <t>Publicar Aviso da Licitação</t>
      </is>
    </nc>
  </rcc>
  <rcc rId="1163" sId="1">
    <oc r="AC435" t="inlineStr">
      <is>
        <t xml:space="preserve">CERB enviar documentação </t>
      </is>
    </oc>
    <nc r="AC435" t="inlineStr">
      <is>
        <t>Preparar material da Licitação</t>
      </is>
    </nc>
  </rcc>
  <rcc rId="1164" sId="1" numFmtId="19">
    <oc r="AD435">
      <v>46265</v>
    </oc>
    <nc r="AD435"/>
  </rcc>
  <rcc rId="1165" sId="1">
    <oc r="AE435" t="inlineStr">
      <is>
        <t>LAE / SPA</t>
      </is>
    </oc>
    <nc r="AE435" t="inlineStr">
      <is>
        <t>Abertura das propostas</t>
      </is>
    </nc>
  </rcc>
  <rcc rId="1166" sId="1">
    <oc r="AH435" t="inlineStr">
      <is>
        <t>03 - Cláusula Vigente</t>
      </is>
    </oc>
    <nc r="AH435" t="inlineStr">
      <is>
        <t>01 - Retirada Total</t>
      </is>
    </nc>
  </rcc>
  <rcc rId="1167" sId="1">
    <oc r="AI435" t="inlineStr">
      <is>
        <t>Anteprojeto ou projeto básico
Termo de Referência
Regularização fundiária
Licença prévia
Declaração sobre a sustentabilidade</t>
      </is>
    </oc>
    <nc r="AI435"/>
  </rcc>
  <rcc rId="1168" sId="1" numFmtId="19">
    <oc r="AJ435">
      <v>46265</v>
    </oc>
    <nc r="AJ435"/>
  </rcc>
  <rcc rId="1169" sId="1" numFmtId="19">
    <oc r="AJ454">
      <v>46646</v>
    </oc>
    <nc r="AJ454">
      <v>46664</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0" sId="1">
    <nc r="AT355" t="inlineStr">
      <is>
        <t>Modo de Disputa: Fechado;
Critério de julgamento: Menor Preço;
Regime de execução: Preço unitário.</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3" sId="1" odxf="1" dxf="1">
    <oc r="A7">
      <f>ROW()-5</f>
    </oc>
    <nc r="A7">
      <f>ROW()-5</f>
    </nc>
    <odxf>
      <fill>
        <patternFill>
          <bgColor rgb="FFDBF0F9"/>
        </patternFill>
      </fill>
    </odxf>
    <ndxf>
      <fill>
        <patternFill>
          <bgColor rgb="FFEEF5FC"/>
        </patternFill>
      </fill>
    </ndxf>
  </rcc>
  <rcc rId="1194" sId="1">
    <oc r="A8">
      <f>ROW()-5</f>
    </oc>
    <nc r="A8">
      <f>ROW()-5</f>
    </nc>
  </rcc>
  <rcc rId="1195" sId="1" odxf="1" dxf="1">
    <oc r="A9">
      <f>ROW()-5</f>
    </oc>
    <nc r="A9">
      <f>ROW()-5</f>
    </nc>
    <odxf>
      <fill>
        <patternFill>
          <bgColor rgb="FFDBF0F9"/>
        </patternFill>
      </fill>
    </odxf>
    <ndxf>
      <fill>
        <patternFill>
          <bgColor rgb="FFEEF5FC"/>
        </patternFill>
      </fill>
    </ndxf>
  </rcc>
  <rcc rId="1196" sId="1">
    <oc r="A10">
      <f>ROW()-5</f>
    </oc>
    <nc r="A10">
      <f>ROW()-5</f>
    </nc>
  </rcc>
  <rcc rId="1197" sId="1" odxf="1" dxf="1">
    <oc r="A11">
      <f>ROW()-5</f>
    </oc>
    <nc r="A11">
      <f>ROW()-5</f>
    </nc>
    <odxf>
      <fill>
        <patternFill>
          <bgColor rgb="FFDBF0F9"/>
        </patternFill>
      </fill>
    </odxf>
    <ndxf>
      <fill>
        <patternFill>
          <bgColor rgb="FFEEF5FC"/>
        </patternFill>
      </fill>
    </ndxf>
  </rcc>
  <rcc rId="1198" sId="1">
    <oc r="A12">
      <f>ROW()-5</f>
    </oc>
    <nc r="A12">
      <f>ROW()-5</f>
    </nc>
  </rcc>
  <rcc rId="1199" sId="1" odxf="1" dxf="1">
    <oc r="A13">
      <f>ROW()-5</f>
    </oc>
    <nc r="A13">
      <f>ROW()-5</f>
    </nc>
    <odxf>
      <fill>
        <patternFill>
          <bgColor rgb="FFDBF0F9"/>
        </patternFill>
      </fill>
    </odxf>
    <ndxf>
      <fill>
        <patternFill>
          <bgColor rgb="FFEEF5FC"/>
        </patternFill>
      </fill>
    </ndxf>
  </rcc>
  <rcc rId="1200" sId="1">
    <oc r="A14">
      <f>ROW()-5</f>
    </oc>
    <nc r="A14">
      <f>ROW()-5</f>
    </nc>
  </rcc>
  <rcc rId="1201" sId="1" odxf="1" dxf="1">
    <oc r="A15">
      <f>ROW()-5</f>
    </oc>
    <nc r="A15">
      <f>ROW()-5</f>
    </nc>
    <odxf>
      <fill>
        <patternFill>
          <bgColor rgb="FFDBF0F9"/>
        </patternFill>
      </fill>
    </odxf>
    <ndxf>
      <fill>
        <patternFill>
          <bgColor rgb="FFEEF5FC"/>
        </patternFill>
      </fill>
    </ndxf>
  </rcc>
  <rcc rId="1202" sId="1">
    <oc r="A16">
      <f>ROW()-5</f>
    </oc>
    <nc r="A16">
      <f>ROW()-5</f>
    </nc>
  </rcc>
  <rcc rId="1203" sId="1" odxf="1" dxf="1">
    <oc r="A17">
      <f>ROW()-5</f>
    </oc>
    <nc r="A17">
      <f>ROW()-5</f>
    </nc>
    <odxf>
      <fill>
        <patternFill>
          <bgColor rgb="FFDBF0F9"/>
        </patternFill>
      </fill>
    </odxf>
    <ndxf>
      <fill>
        <patternFill>
          <bgColor rgb="FFEEF5FC"/>
        </patternFill>
      </fill>
    </ndxf>
  </rcc>
  <rcc rId="1204" sId="1">
    <oc r="A18">
      <f>ROW()-5</f>
    </oc>
    <nc r="A18">
      <f>ROW()-5</f>
    </nc>
  </rcc>
  <rcc rId="1205" sId="1" odxf="1" dxf="1">
    <oc r="A19">
      <f>ROW()-5</f>
    </oc>
    <nc r="A19">
      <f>ROW()-5</f>
    </nc>
    <odxf>
      <fill>
        <patternFill>
          <bgColor rgb="FFDBF0F9"/>
        </patternFill>
      </fill>
    </odxf>
    <ndxf>
      <fill>
        <patternFill>
          <bgColor rgb="FFEEF5FC"/>
        </patternFill>
      </fill>
    </ndxf>
  </rcc>
  <rcc rId="1206" sId="1">
    <oc r="A20">
      <f>ROW()-5</f>
    </oc>
    <nc r="A20">
      <f>ROW()-5</f>
    </nc>
  </rcc>
  <rcc rId="1207" sId="1" odxf="1" dxf="1">
    <oc r="A21">
      <f>ROW()-5</f>
    </oc>
    <nc r="A21">
      <f>ROW()-5</f>
    </nc>
    <odxf>
      <fill>
        <patternFill>
          <bgColor rgb="FFDBF0F9"/>
        </patternFill>
      </fill>
    </odxf>
    <ndxf>
      <fill>
        <patternFill>
          <bgColor rgb="FFEEF5FC"/>
        </patternFill>
      </fill>
    </ndxf>
  </rcc>
  <rcc rId="1208" sId="1">
    <oc r="A22">
      <f>ROW()-5</f>
    </oc>
    <nc r="A22">
      <f>ROW()-5</f>
    </nc>
  </rcc>
  <rcc rId="1209" sId="1" odxf="1" dxf="1">
    <oc r="A23">
      <f>ROW()-5</f>
    </oc>
    <nc r="A23">
      <f>ROW()-5</f>
    </nc>
    <odxf>
      <fill>
        <patternFill>
          <bgColor rgb="FFDBF0F9"/>
        </patternFill>
      </fill>
    </odxf>
    <ndxf>
      <fill>
        <patternFill>
          <bgColor rgb="FFEEF5FC"/>
        </patternFill>
      </fill>
    </ndxf>
  </rcc>
  <rcc rId="1210" sId="1">
    <oc r="A24">
      <f>ROW()-5</f>
    </oc>
    <nc r="A24">
      <f>ROW()-5</f>
    </nc>
  </rcc>
  <rcc rId="1211" sId="1" odxf="1" dxf="1">
    <oc r="A25">
      <f>ROW()-5</f>
    </oc>
    <nc r="A25">
      <f>ROW()-5</f>
    </nc>
    <odxf>
      <fill>
        <patternFill>
          <bgColor rgb="FFDBF0F9"/>
        </patternFill>
      </fill>
    </odxf>
    <ndxf>
      <fill>
        <patternFill>
          <bgColor rgb="FFEEF5FC"/>
        </patternFill>
      </fill>
    </ndxf>
  </rcc>
  <rcc rId="1212" sId="1">
    <oc r="A26">
      <f>ROW()-5</f>
    </oc>
    <nc r="A26">
      <f>ROW()-5</f>
    </nc>
  </rcc>
  <rcc rId="1213" sId="1" odxf="1" dxf="1">
    <oc r="A27">
      <f>ROW()-5</f>
    </oc>
    <nc r="A27">
      <f>ROW()-5</f>
    </nc>
    <odxf>
      <fill>
        <patternFill>
          <bgColor rgb="FFDBF0F9"/>
        </patternFill>
      </fill>
    </odxf>
    <ndxf>
      <fill>
        <patternFill>
          <bgColor rgb="FFEEF5FC"/>
        </patternFill>
      </fill>
    </ndxf>
  </rcc>
  <rcc rId="1214" sId="1">
    <oc r="A28">
      <f>ROW()-5</f>
    </oc>
    <nc r="A28">
      <f>ROW()-5</f>
    </nc>
  </rcc>
  <rcc rId="1215" sId="1" odxf="1" dxf="1">
    <oc r="A29">
      <f>ROW()-5</f>
    </oc>
    <nc r="A29">
      <f>ROW()-5</f>
    </nc>
    <odxf>
      <fill>
        <patternFill>
          <bgColor rgb="FFDBF0F9"/>
        </patternFill>
      </fill>
    </odxf>
    <ndxf>
      <fill>
        <patternFill>
          <bgColor rgb="FFEEF5FC"/>
        </patternFill>
      </fill>
    </ndxf>
  </rcc>
  <rcc rId="1216" sId="1">
    <oc r="A30">
      <f>ROW()-5</f>
    </oc>
    <nc r="A30">
      <f>ROW()-5</f>
    </nc>
  </rcc>
  <rcc rId="1217" sId="1" odxf="1" dxf="1">
    <oc r="A31">
      <f>ROW()-5</f>
    </oc>
    <nc r="A31">
      <f>ROW()-5</f>
    </nc>
    <odxf>
      <fill>
        <patternFill>
          <bgColor rgb="FFDBF0F9"/>
        </patternFill>
      </fill>
    </odxf>
    <ndxf>
      <fill>
        <patternFill>
          <bgColor rgb="FFEEF5FC"/>
        </patternFill>
      </fill>
    </ndxf>
  </rcc>
  <rcc rId="1218" sId="1">
    <oc r="A32">
      <f>ROW()-5</f>
    </oc>
    <nc r="A32">
      <f>ROW()-5</f>
    </nc>
  </rcc>
  <rcc rId="1219" sId="1" odxf="1" dxf="1">
    <oc r="A33">
      <f>ROW()-5</f>
    </oc>
    <nc r="A33">
      <f>ROW()-5</f>
    </nc>
    <odxf>
      <fill>
        <patternFill>
          <bgColor rgb="FFDBF0F9"/>
        </patternFill>
      </fill>
    </odxf>
    <ndxf>
      <fill>
        <patternFill>
          <bgColor rgb="FFEEF5FC"/>
        </patternFill>
      </fill>
    </ndxf>
  </rcc>
  <rcc rId="1220" sId="1">
    <oc r="A34">
      <f>ROW()-5</f>
    </oc>
    <nc r="A34">
      <f>ROW()-5</f>
    </nc>
  </rcc>
  <rcc rId="1221" sId="1" odxf="1" dxf="1">
    <oc r="A35">
      <f>ROW()-5</f>
    </oc>
    <nc r="A35">
      <f>ROW()-5</f>
    </nc>
    <odxf>
      <fill>
        <patternFill>
          <bgColor rgb="FFDBF0F9"/>
        </patternFill>
      </fill>
    </odxf>
    <ndxf>
      <fill>
        <patternFill>
          <bgColor rgb="FFEEF5FC"/>
        </patternFill>
      </fill>
    </ndxf>
  </rcc>
  <rcc rId="1222" sId="1">
    <oc r="A36">
      <f>ROW()-5</f>
    </oc>
    <nc r="A36">
      <f>ROW()-5</f>
    </nc>
  </rcc>
  <rcc rId="1223" sId="1" odxf="1" dxf="1">
    <oc r="A37">
      <f>ROW()-5</f>
    </oc>
    <nc r="A37">
      <f>ROW()-5</f>
    </nc>
    <odxf>
      <fill>
        <patternFill>
          <bgColor rgb="FFDBF0F9"/>
        </patternFill>
      </fill>
    </odxf>
    <ndxf>
      <fill>
        <patternFill>
          <bgColor rgb="FFEEF5FC"/>
        </patternFill>
      </fill>
    </ndxf>
  </rcc>
  <rcc rId="1224" sId="1">
    <oc r="A38">
      <f>ROW()-5</f>
    </oc>
    <nc r="A38">
      <f>ROW()-5</f>
    </nc>
  </rcc>
  <rcc rId="1225" sId="1" odxf="1" dxf="1">
    <oc r="A39">
      <f>ROW()-5</f>
    </oc>
    <nc r="A39">
      <f>ROW()-5</f>
    </nc>
    <odxf>
      <fill>
        <patternFill>
          <bgColor rgb="FFDBF0F9"/>
        </patternFill>
      </fill>
    </odxf>
    <ndxf>
      <fill>
        <patternFill>
          <bgColor rgb="FFEEF5FC"/>
        </patternFill>
      </fill>
    </ndxf>
  </rcc>
  <rcc rId="1226" sId="1">
    <oc r="A40">
      <f>ROW()-5</f>
    </oc>
    <nc r="A40">
      <f>ROW()-5</f>
    </nc>
  </rcc>
  <rcc rId="1227" sId="1" odxf="1" dxf="1">
    <oc r="A41">
      <f>ROW()-5</f>
    </oc>
    <nc r="A41">
      <f>ROW()-5</f>
    </nc>
    <odxf>
      <fill>
        <patternFill>
          <bgColor rgb="FFDBF0F9"/>
        </patternFill>
      </fill>
    </odxf>
    <ndxf>
      <fill>
        <patternFill>
          <bgColor rgb="FFEEF5FC"/>
        </patternFill>
      </fill>
    </ndxf>
  </rcc>
  <rcc rId="1228" sId="1">
    <oc r="A42">
      <f>ROW()-5</f>
    </oc>
    <nc r="A42">
      <f>ROW()-5</f>
    </nc>
  </rcc>
  <rcc rId="1229" sId="1" odxf="1" dxf="1">
    <oc r="A43">
      <f>ROW()-5</f>
    </oc>
    <nc r="A43">
      <f>ROW()-5</f>
    </nc>
    <odxf>
      <fill>
        <patternFill>
          <bgColor rgb="FFDBF0F9"/>
        </patternFill>
      </fill>
    </odxf>
    <ndxf>
      <fill>
        <patternFill>
          <bgColor rgb="FFEEF5FC"/>
        </patternFill>
      </fill>
    </ndxf>
  </rcc>
  <rcc rId="1230" sId="1">
    <oc r="A44">
      <f>ROW()-5</f>
    </oc>
    <nc r="A44">
      <f>ROW()-5</f>
    </nc>
  </rcc>
  <rcc rId="1231" sId="1" odxf="1" dxf="1">
    <oc r="A45">
      <f>ROW()-5</f>
    </oc>
    <nc r="A45">
      <f>ROW()-5</f>
    </nc>
    <odxf>
      <fill>
        <patternFill>
          <bgColor rgb="FFDBF0F9"/>
        </patternFill>
      </fill>
    </odxf>
    <ndxf>
      <fill>
        <patternFill>
          <bgColor rgb="FFEEF5FC"/>
        </patternFill>
      </fill>
    </ndxf>
  </rcc>
  <rcc rId="1232" sId="1">
    <oc r="A46">
      <f>ROW()-5</f>
    </oc>
    <nc r="A46">
      <f>ROW()-5</f>
    </nc>
  </rcc>
  <rcc rId="1233" sId="1" odxf="1" dxf="1">
    <oc r="A47">
      <f>ROW()-5</f>
    </oc>
    <nc r="A47">
      <f>ROW()-5</f>
    </nc>
    <odxf>
      <fill>
        <patternFill>
          <bgColor rgb="FFDBF0F9"/>
        </patternFill>
      </fill>
    </odxf>
    <ndxf>
      <fill>
        <patternFill>
          <bgColor rgb="FFEEF5FC"/>
        </patternFill>
      </fill>
    </ndxf>
  </rcc>
  <rcc rId="1234" sId="1">
    <oc r="A48">
      <f>ROW()-5</f>
    </oc>
    <nc r="A48">
      <f>ROW()-5</f>
    </nc>
  </rcc>
  <rcc rId="1235" sId="1" odxf="1" dxf="1">
    <oc r="A49">
      <f>ROW()-5</f>
    </oc>
    <nc r="A49">
      <f>ROW()-5</f>
    </nc>
    <odxf>
      <fill>
        <patternFill>
          <bgColor rgb="FFDBF0F9"/>
        </patternFill>
      </fill>
    </odxf>
    <ndxf>
      <fill>
        <patternFill>
          <bgColor rgb="FFEEF5FC"/>
        </patternFill>
      </fill>
    </ndxf>
  </rcc>
  <rcc rId="1236" sId="1">
    <oc r="A50">
      <f>ROW()-5</f>
    </oc>
    <nc r="A50">
      <f>ROW()-5</f>
    </nc>
  </rcc>
  <rcc rId="1237" sId="1" odxf="1" dxf="1">
    <oc r="A51">
      <f>ROW()-5</f>
    </oc>
    <nc r="A51">
      <f>ROW()-5</f>
    </nc>
    <odxf>
      <fill>
        <patternFill>
          <bgColor rgb="FFDBF0F9"/>
        </patternFill>
      </fill>
    </odxf>
    <ndxf>
      <fill>
        <patternFill>
          <bgColor rgb="FFEEF5FC"/>
        </patternFill>
      </fill>
    </ndxf>
  </rcc>
  <rcc rId="1238" sId="1">
    <oc r="A52">
      <f>ROW()-5</f>
    </oc>
    <nc r="A52">
      <f>ROW()-5</f>
    </nc>
  </rcc>
  <rcc rId="1239" sId="1" odxf="1" dxf="1">
    <oc r="A53">
      <f>ROW()-5</f>
    </oc>
    <nc r="A53">
      <f>ROW()-5</f>
    </nc>
    <odxf>
      <fill>
        <patternFill>
          <bgColor rgb="FFDBF0F9"/>
        </patternFill>
      </fill>
    </odxf>
    <ndxf>
      <fill>
        <patternFill>
          <bgColor rgb="FFEEF5FC"/>
        </patternFill>
      </fill>
    </ndxf>
  </rcc>
  <rcc rId="1240" sId="1">
    <oc r="A54">
      <f>ROW()-5</f>
    </oc>
    <nc r="A54">
      <f>ROW()-5</f>
    </nc>
  </rcc>
  <rcc rId="1241" sId="1" odxf="1" dxf="1">
    <oc r="A55">
      <f>ROW()-5</f>
    </oc>
    <nc r="A55">
      <f>ROW()-5</f>
    </nc>
    <odxf>
      <fill>
        <patternFill>
          <bgColor rgb="FFDBF0F9"/>
        </patternFill>
      </fill>
    </odxf>
    <ndxf>
      <fill>
        <patternFill>
          <bgColor rgb="FFEEF5FC"/>
        </patternFill>
      </fill>
    </ndxf>
  </rcc>
  <rcc rId="1242" sId="1">
    <oc r="A56">
      <f>ROW()-5</f>
    </oc>
    <nc r="A56">
      <f>ROW()-5</f>
    </nc>
  </rcc>
  <rcc rId="1243" sId="1" odxf="1" dxf="1">
    <oc r="A57">
      <f>ROW()-5</f>
    </oc>
    <nc r="A57">
      <f>ROW()-5</f>
    </nc>
    <odxf>
      <fill>
        <patternFill>
          <bgColor rgb="FFDBF0F9"/>
        </patternFill>
      </fill>
    </odxf>
    <ndxf>
      <fill>
        <patternFill>
          <bgColor rgb="FFEEF5FC"/>
        </patternFill>
      </fill>
    </ndxf>
  </rcc>
  <rcc rId="1244" sId="1">
    <oc r="A58">
      <f>ROW()-5</f>
    </oc>
    <nc r="A58">
      <f>ROW()-5</f>
    </nc>
  </rcc>
  <rcc rId="1245" sId="1" odxf="1" dxf="1">
    <oc r="A59">
      <f>ROW()-5</f>
    </oc>
    <nc r="A59">
      <f>ROW()-5</f>
    </nc>
    <odxf>
      <fill>
        <patternFill>
          <bgColor rgb="FFDBF0F9"/>
        </patternFill>
      </fill>
    </odxf>
    <ndxf>
      <fill>
        <patternFill>
          <bgColor rgb="FFEEF5FC"/>
        </patternFill>
      </fill>
    </ndxf>
  </rcc>
  <rcc rId="1246" sId="1">
    <oc r="A60">
      <f>ROW()-5</f>
    </oc>
    <nc r="A60">
      <f>ROW()-5</f>
    </nc>
  </rcc>
  <rcc rId="1247" sId="1" odxf="1" dxf="1">
    <oc r="A61">
      <f>ROW()-5</f>
    </oc>
    <nc r="A61">
      <f>ROW()-5</f>
    </nc>
    <odxf>
      <fill>
        <patternFill>
          <bgColor rgb="FFDBF0F9"/>
        </patternFill>
      </fill>
    </odxf>
    <ndxf>
      <fill>
        <patternFill>
          <bgColor rgb="FFEEF5FC"/>
        </patternFill>
      </fill>
    </ndxf>
  </rcc>
  <rcc rId="1248" sId="1">
    <oc r="A62">
      <f>ROW()-5</f>
    </oc>
    <nc r="A62">
      <f>ROW()-5</f>
    </nc>
  </rcc>
  <rcc rId="1249" sId="1" odxf="1" dxf="1">
    <oc r="A63">
      <f>ROW()-5</f>
    </oc>
    <nc r="A63">
      <f>ROW()-5</f>
    </nc>
    <odxf>
      <fill>
        <patternFill>
          <bgColor rgb="FFDBF0F9"/>
        </patternFill>
      </fill>
    </odxf>
    <ndxf>
      <fill>
        <patternFill>
          <bgColor rgb="FFEEF5FC"/>
        </patternFill>
      </fill>
    </ndxf>
  </rcc>
  <rcc rId="1250" sId="1">
    <oc r="A64">
      <f>ROW()-5</f>
    </oc>
    <nc r="A64">
      <f>ROW()-5</f>
    </nc>
  </rcc>
  <rcc rId="1251" sId="1" odxf="1" dxf="1">
    <oc r="A65">
      <f>ROW()-5</f>
    </oc>
    <nc r="A65">
      <f>ROW()-5</f>
    </nc>
    <odxf>
      <fill>
        <patternFill>
          <bgColor rgb="FFDBF0F9"/>
        </patternFill>
      </fill>
    </odxf>
    <ndxf>
      <fill>
        <patternFill>
          <bgColor rgb="FFEEF5FC"/>
        </patternFill>
      </fill>
    </ndxf>
  </rcc>
  <rcc rId="1252" sId="1">
    <oc r="A66">
      <f>ROW()-5</f>
    </oc>
    <nc r="A66">
      <f>ROW()-5</f>
    </nc>
  </rcc>
  <rcc rId="1253" sId="1" odxf="1" dxf="1">
    <oc r="A67">
      <f>ROW()-5</f>
    </oc>
    <nc r="A67">
      <f>ROW()-5</f>
    </nc>
    <odxf>
      <fill>
        <patternFill>
          <bgColor rgb="FFDBF0F9"/>
        </patternFill>
      </fill>
    </odxf>
    <ndxf>
      <fill>
        <patternFill>
          <bgColor rgb="FFEEF5FC"/>
        </patternFill>
      </fill>
    </ndxf>
  </rcc>
  <rcc rId="1254" sId="1">
    <oc r="A68">
      <f>ROW()-5</f>
    </oc>
    <nc r="A68">
      <f>ROW()-5</f>
    </nc>
  </rcc>
  <rcc rId="1255" sId="1" odxf="1" dxf="1">
    <oc r="A69">
      <f>ROW()-5</f>
    </oc>
    <nc r="A69">
      <f>ROW()-5</f>
    </nc>
    <odxf>
      <fill>
        <patternFill>
          <bgColor rgb="FFDBF0F9"/>
        </patternFill>
      </fill>
    </odxf>
    <ndxf>
      <fill>
        <patternFill>
          <bgColor rgb="FFEEF5FC"/>
        </patternFill>
      </fill>
    </ndxf>
  </rcc>
  <rcc rId="1256" sId="1">
    <oc r="A70">
      <f>ROW()-5</f>
    </oc>
    <nc r="A70">
      <f>ROW()-5</f>
    </nc>
  </rcc>
  <rcc rId="1257" sId="1" odxf="1" dxf="1">
    <oc r="A71">
      <f>ROW()-5</f>
    </oc>
    <nc r="A71">
      <f>ROW()-5</f>
    </nc>
    <odxf>
      <fill>
        <patternFill>
          <bgColor rgb="FFDBF0F9"/>
        </patternFill>
      </fill>
    </odxf>
    <ndxf>
      <fill>
        <patternFill>
          <bgColor rgb="FFEEF5FC"/>
        </patternFill>
      </fill>
    </ndxf>
  </rcc>
  <rcc rId="1258" sId="1">
    <oc r="A72">
      <f>ROW()-5</f>
    </oc>
    <nc r="A72">
      <f>ROW()-5</f>
    </nc>
  </rcc>
  <rcc rId="1259" sId="1" odxf="1" dxf="1">
    <oc r="A73">
      <f>ROW()-5</f>
    </oc>
    <nc r="A73">
      <f>ROW()-5</f>
    </nc>
    <odxf>
      <fill>
        <patternFill>
          <bgColor rgb="FFDBF0F9"/>
        </patternFill>
      </fill>
    </odxf>
    <ndxf>
      <fill>
        <patternFill>
          <bgColor rgb="FFEEF5FC"/>
        </patternFill>
      </fill>
    </ndxf>
  </rcc>
  <rcc rId="1260" sId="1">
    <oc r="A74">
      <f>ROW()-5</f>
    </oc>
    <nc r="A74">
      <f>ROW()-5</f>
    </nc>
  </rcc>
  <rcc rId="1261" sId="1" odxf="1" dxf="1">
    <oc r="A75">
      <f>ROW()-5</f>
    </oc>
    <nc r="A75">
      <f>ROW()-5</f>
    </nc>
    <odxf>
      <fill>
        <patternFill>
          <bgColor rgb="FFDBF0F9"/>
        </patternFill>
      </fill>
    </odxf>
    <ndxf>
      <fill>
        <patternFill>
          <bgColor rgb="FFEEF5FC"/>
        </patternFill>
      </fill>
    </ndxf>
  </rcc>
  <rcc rId="1262" sId="1">
    <oc r="A76">
      <f>ROW()-5</f>
    </oc>
    <nc r="A76">
      <f>ROW()-5</f>
    </nc>
  </rcc>
  <rcc rId="1263" sId="1" odxf="1" dxf="1">
    <oc r="A77">
      <f>ROW()-5</f>
    </oc>
    <nc r="A77">
      <f>ROW()-5</f>
    </nc>
    <odxf>
      <fill>
        <patternFill>
          <bgColor rgb="FFDBF0F9"/>
        </patternFill>
      </fill>
    </odxf>
    <ndxf>
      <fill>
        <patternFill>
          <bgColor rgb="FFEEF5FC"/>
        </patternFill>
      </fill>
    </ndxf>
  </rcc>
  <rcc rId="1264" sId="1">
    <oc r="A78">
      <f>ROW()-5</f>
    </oc>
    <nc r="A78">
      <f>ROW()-5</f>
    </nc>
  </rcc>
  <rcc rId="1265" sId="1" odxf="1" dxf="1">
    <oc r="A79">
      <f>ROW()-5</f>
    </oc>
    <nc r="A79">
      <f>ROW()-5</f>
    </nc>
    <odxf>
      <fill>
        <patternFill>
          <bgColor rgb="FFDBF0F9"/>
        </patternFill>
      </fill>
    </odxf>
    <ndxf>
      <fill>
        <patternFill>
          <bgColor rgb="FFEEF5FC"/>
        </patternFill>
      </fill>
    </ndxf>
  </rcc>
  <rcc rId="1266" sId="1">
    <oc r="A80">
      <f>ROW()-5</f>
    </oc>
    <nc r="A80">
      <f>ROW()-5</f>
    </nc>
  </rcc>
  <rcc rId="1267" sId="1" odxf="1" dxf="1">
    <oc r="A81">
      <f>ROW()-5</f>
    </oc>
    <nc r="A81">
      <f>ROW()-5</f>
    </nc>
    <odxf>
      <fill>
        <patternFill>
          <bgColor rgb="FFDBF0F9"/>
        </patternFill>
      </fill>
    </odxf>
    <ndxf>
      <fill>
        <patternFill>
          <bgColor rgb="FFEEF5FC"/>
        </patternFill>
      </fill>
    </ndxf>
  </rcc>
  <rcc rId="1268" sId="1">
    <oc r="A82">
      <f>ROW()-5</f>
    </oc>
    <nc r="A82">
      <f>ROW()-5</f>
    </nc>
  </rcc>
  <rcc rId="1269" sId="1" odxf="1" dxf="1">
    <oc r="A83">
      <f>ROW()-5</f>
    </oc>
    <nc r="A83">
      <f>ROW()-5</f>
    </nc>
    <odxf>
      <fill>
        <patternFill>
          <bgColor rgb="FFDBF0F9"/>
        </patternFill>
      </fill>
    </odxf>
    <ndxf>
      <fill>
        <patternFill>
          <bgColor rgb="FFEEF5FC"/>
        </patternFill>
      </fill>
    </ndxf>
  </rcc>
  <rcc rId="1270" sId="1">
    <oc r="A84">
      <f>ROW()-5</f>
    </oc>
    <nc r="A84">
      <f>ROW()-5</f>
    </nc>
  </rcc>
  <rcc rId="1271" sId="1" odxf="1" dxf="1">
    <oc r="A85">
      <f>ROW()-5</f>
    </oc>
    <nc r="A85">
      <f>ROW()-5</f>
    </nc>
    <odxf>
      <fill>
        <patternFill>
          <bgColor rgb="FFDBF0F9"/>
        </patternFill>
      </fill>
    </odxf>
    <ndxf>
      <fill>
        <patternFill>
          <bgColor rgb="FFEEF5FC"/>
        </patternFill>
      </fill>
    </ndxf>
  </rcc>
  <rcc rId="1272" sId="1">
    <oc r="A86">
      <f>ROW()-5</f>
    </oc>
    <nc r="A86">
      <f>ROW()-5</f>
    </nc>
  </rcc>
  <rcc rId="1273" sId="1" odxf="1" dxf="1">
    <oc r="A87">
      <f>ROW()-5</f>
    </oc>
    <nc r="A87">
      <f>ROW()-5</f>
    </nc>
    <odxf>
      <fill>
        <patternFill>
          <bgColor rgb="FFDBF0F9"/>
        </patternFill>
      </fill>
    </odxf>
    <ndxf>
      <fill>
        <patternFill>
          <bgColor rgb="FFEEF5FC"/>
        </patternFill>
      </fill>
    </ndxf>
  </rcc>
  <rcc rId="1274" sId="1">
    <oc r="A88">
      <f>ROW()-5</f>
    </oc>
    <nc r="A88">
      <f>ROW()-5</f>
    </nc>
  </rcc>
  <rcc rId="1275" sId="1" odxf="1" dxf="1">
    <oc r="A89">
      <f>ROW()-5</f>
    </oc>
    <nc r="A89">
      <f>ROW()-5</f>
    </nc>
    <odxf>
      <fill>
        <patternFill>
          <bgColor rgb="FFDBF0F9"/>
        </patternFill>
      </fill>
    </odxf>
    <ndxf>
      <fill>
        <patternFill>
          <bgColor rgb="FFEEF5FC"/>
        </patternFill>
      </fill>
    </ndxf>
  </rcc>
  <rcc rId="1276" sId="1">
    <oc r="A90">
      <f>ROW()-5</f>
    </oc>
    <nc r="A90">
      <f>ROW()-5</f>
    </nc>
  </rcc>
  <rcc rId="1277" sId="1" odxf="1" dxf="1">
    <oc r="A91">
      <f>ROW()-5</f>
    </oc>
    <nc r="A91">
      <f>ROW()-5</f>
    </nc>
    <odxf>
      <fill>
        <patternFill>
          <bgColor rgb="FFDBF0F9"/>
        </patternFill>
      </fill>
    </odxf>
    <ndxf>
      <fill>
        <patternFill>
          <bgColor rgb="FFEEF5FC"/>
        </patternFill>
      </fill>
    </ndxf>
  </rcc>
  <rcc rId="1278" sId="1">
    <oc r="A92">
      <f>ROW()-5</f>
    </oc>
    <nc r="A92">
      <f>ROW()-5</f>
    </nc>
  </rcc>
  <rcc rId="1279" sId="1" odxf="1" dxf="1">
    <oc r="A93">
      <f>ROW()-5</f>
    </oc>
    <nc r="A93">
      <f>ROW()-5</f>
    </nc>
    <odxf>
      <fill>
        <patternFill>
          <bgColor rgb="FFDBF0F9"/>
        </patternFill>
      </fill>
    </odxf>
    <ndxf>
      <fill>
        <patternFill>
          <bgColor rgb="FFEEF5FC"/>
        </patternFill>
      </fill>
    </ndxf>
  </rcc>
  <rcc rId="1280" sId="1">
    <oc r="A94">
      <f>ROW()-5</f>
    </oc>
    <nc r="A94">
      <f>ROW()-5</f>
    </nc>
  </rcc>
  <rcc rId="1281" sId="1" odxf="1" dxf="1">
    <oc r="A95">
      <f>ROW()-5</f>
    </oc>
    <nc r="A95">
      <f>ROW()-5</f>
    </nc>
    <odxf>
      <fill>
        <patternFill>
          <bgColor rgb="FFDBF0F9"/>
        </patternFill>
      </fill>
    </odxf>
    <ndxf>
      <fill>
        <patternFill>
          <bgColor rgb="FFEEF5FC"/>
        </patternFill>
      </fill>
    </ndxf>
  </rcc>
  <rcc rId="1282" sId="1">
    <oc r="A96">
      <f>ROW()-5</f>
    </oc>
    <nc r="A96">
      <f>ROW()-5</f>
    </nc>
  </rcc>
  <rcc rId="1283" sId="1" odxf="1" dxf="1">
    <oc r="A97">
      <f>ROW()-5</f>
    </oc>
    <nc r="A97">
      <f>ROW()-5</f>
    </nc>
    <odxf>
      <fill>
        <patternFill>
          <bgColor rgb="FFDBF0F9"/>
        </patternFill>
      </fill>
    </odxf>
    <ndxf>
      <fill>
        <patternFill>
          <bgColor rgb="FFEEF5FC"/>
        </patternFill>
      </fill>
    </ndxf>
  </rcc>
  <rcc rId="1284" sId="1">
    <oc r="A98">
      <f>ROW()-5</f>
    </oc>
    <nc r="A98">
      <f>ROW()-5</f>
    </nc>
  </rcc>
  <rcc rId="1285" sId="1" odxf="1" dxf="1">
    <oc r="A99">
      <f>ROW()-5</f>
    </oc>
    <nc r="A99">
      <f>ROW()-5</f>
    </nc>
    <odxf>
      <fill>
        <patternFill>
          <bgColor rgb="FFDBF0F9"/>
        </patternFill>
      </fill>
    </odxf>
    <ndxf>
      <fill>
        <patternFill>
          <bgColor rgb="FFEEF5FC"/>
        </patternFill>
      </fill>
    </ndxf>
  </rcc>
  <rcc rId="1286" sId="1">
    <oc r="A100">
      <f>ROW()-5</f>
    </oc>
    <nc r="A100">
      <f>ROW()-5</f>
    </nc>
  </rcc>
  <rcc rId="1287" sId="1" odxf="1" dxf="1">
    <oc r="A101">
      <f>ROW()-5</f>
    </oc>
    <nc r="A101">
      <f>ROW()-5</f>
    </nc>
    <odxf>
      <fill>
        <patternFill>
          <bgColor rgb="FFDBF0F9"/>
        </patternFill>
      </fill>
    </odxf>
    <ndxf>
      <fill>
        <patternFill>
          <bgColor rgb="FFEEF5FC"/>
        </patternFill>
      </fill>
    </ndxf>
  </rcc>
  <rcc rId="1288" sId="1">
    <oc r="A102">
      <f>ROW()-5</f>
    </oc>
    <nc r="A102">
      <f>ROW()-5</f>
    </nc>
  </rcc>
  <rcc rId="1289" sId="1" odxf="1" dxf="1">
    <oc r="A103">
      <f>ROW()-5</f>
    </oc>
    <nc r="A103">
      <f>ROW()-5</f>
    </nc>
    <odxf>
      <fill>
        <patternFill>
          <bgColor rgb="FFDBF0F9"/>
        </patternFill>
      </fill>
    </odxf>
    <ndxf>
      <fill>
        <patternFill>
          <bgColor rgb="FFEEF5FC"/>
        </patternFill>
      </fill>
    </ndxf>
  </rcc>
  <rcc rId="1290" sId="1">
    <oc r="A104">
      <f>ROW()-5</f>
    </oc>
    <nc r="A104">
      <f>ROW()-5</f>
    </nc>
  </rcc>
  <rcc rId="1291" sId="1" odxf="1" dxf="1">
    <oc r="A105">
      <f>ROW()-5</f>
    </oc>
    <nc r="A105">
      <f>ROW()-5</f>
    </nc>
    <odxf>
      <fill>
        <patternFill>
          <bgColor rgb="FFDBF0F9"/>
        </patternFill>
      </fill>
    </odxf>
    <ndxf>
      <fill>
        <patternFill>
          <bgColor rgb="FFEEF5FC"/>
        </patternFill>
      </fill>
    </ndxf>
  </rcc>
  <rcc rId="1292" sId="1">
    <oc r="A106">
      <f>ROW()-5</f>
    </oc>
    <nc r="A106">
      <f>ROW()-5</f>
    </nc>
  </rcc>
  <rcc rId="1293" sId="1" odxf="1" dxf="1">
    <oc r="A107">
      <f>ROW()-5</f>
    </oc>
    <nc r="A107">
      <f>ROW()-5</f>
    </nc>
    <odxf>
      <fill>
        <patternFill>
          <bgColor rgb="FFDBF0F9"/>
        </patternFill>
      </fill>
    </odxf>
    <ndxf>
      <fill>
        <patternFill>
          <bgColor rgb="FFEEF5FC"/>
        </patternFill>
      </fill>
    </ndxf>
  </rcc>
  <rcc rId="1294" sId="1">
    <oc r="A108">
      <f>ROW()-5</f>
    </oc>
    <nc r="A108">
      <f>ROW()-5</f>
    </nc>
  </rcc>
  <rcc rId="1295" sId="1" odxf="1" dxf="1">
    <oc r="A109">
      <f>ROW()-5</f>
    </oc>
    <nc r="A109">
      <f>ROW()-5</f>
    </nc>
    <odxf>
      <fill>
        <patternFill>
          <bgColor rgb="FFDBF0F9"/>
        </patternFill>
      </fill>
    </odxf>
    <ndxf>
      <fill>
        <patternFill>
          <bgColor rgb="FFEEF5FC"/>
        </patternFill>
      </fill>
    </ndxf>
  </rcc>
  <rcc rId="1296" sId="1">
    <oc r="A110">
      <f>ROW()-5</f>
    </oc>
    <nc r="A110">
      <f>ROW()-5</f>
    </nc>
  </rcc>
  <rcc rId="1297" sId="1" odxf="1" dxf="1">
    <oc r="A111">
      <f>ROW()-5</f>
    </oc>
    <nc r="A111">
      <f>ROW()-5</f>
    </nc>
    <odxf>
      <fill>
        <patternFill>
          <bgColor rgb="FFDBF0F9"/>
        </patternFill>
      </fill>
    </odxf>
    <ndxf>
      <fill>
        <patternFill>
          <bgColor rgb="FFEEF5FC"/>
        </patternFill>
      </fill>
    </ndxf>
  </rcc>
  <rcc rId="1298" sId="1">
    <oc r="A112">
      <f>ROW()-5</f>
    </oc>
    <nc r="A112">
      <f>ROW()-5</f>
    </nc>
  </rcc>
  <rcc rId="1299" sId="1" odxf="1" dxf="1">
    <oc r="A113">
      <f>ROW()-5</f>
    </oc>
    <nc r="A113">
      <f>ROW()-5</f>
    </nc>
    <odxf>
      <fill>
        <patternFill>
          <bgColor rgb="FFDBF0F9"/>
        </patternFill>
      </fill>
    </odxf>
    <ndxf>
      <fill>
        <patternFill>
          <bgColor rgb="FFEEF5FC"/>
        </patternFill>
      </fill>
    </ndxf>
  </rcc>
  <rcc rId="1300" sId="1">
    <oc r="A114">
      <f>ROW()-5</f>
    </oc>
    <nc r="A114">
      <f>ROW()-5</f>
    </nc>
  </rcc>
  <rcc rId="1301" sId="1" odxf="1" dxf="1">
    <oc r="A115">
      <f>ROW()-5</f>
    </oc>
    <nc r="A115">
      <f>ROW()-5</f>
    </nc>
    <odxf>
      <fill>
        <patternFill>
          <bgColor rgb="FFDBF0F9"/>
        </patternFill>
      </fill>
    </odxf>
    <ndxf>
      <fill>
        <patternFill>
          <bgColor rgb="FFEEF5FC"/>
        </patternFill>
      </fill>
    </ndxf>
  </rcc>
  <rcc rId="1302" sId="1">
    <oc r="A116">
      <f>ROW()-5</f>
    </oc>
    <nc r="A116">
      <f>ROW()-5</f>
    </nc>
  </rcc>
  <rcc rId="1303" sId="1" odxf="1" dxf="1">
    <oc r="A117">
      <f>ROW()-5</f>
    </oc>
    <nc r="A117">
      <f>ROW()-5</f>
    </nc>
    <odxf>
      <fill>
        <patternFill>
          <bgColor rgb="FFDBF0F9"/>
        </patternFill>
      </fill>
    </odxf>
    <ndxf>
      <fill>
        <patternFill>
          <bgColor rgb="FFEEF5FC"/>
        </patternFill>
      </fill>
    </ndxf>
  </rcc>
  <rcc rId="1304" sId="1">
    <oc r="A118">
      <f>ROW()-5</f>
    </oc>
    <nc r="A118">
      <f>ROW()-5</f>
    </nc>
  </rcc>
  <rcc rId="1305" sId="1" odxf="1" dxf="1">
    <oc r="A119">
      <f>ROW()-5</f>
    </oc>
    <nc r="A119">
      <f>ROW()-5</f>
    </nc>
    <odxf>
      <fill>
        <patternFill>
          <bgColor rgb="FFDBF0F9"/>
        </patternFill>
      </fill>
    </odxf>
    <ndxf>
      <fill>
        <patternFill>
          <bgColor rgb="FFEEF5FC"/>
        </patternFill>
      </fill>
    </ndxf>
  </rcc>
  <rcc rId="1306" sId="1">
    <oc r="A120">
      <f>ROW()-5</f>
    </oc>
    <nc r="A120">
      <f>ROW()-5</f>
    </nc>
  </rcc>
  <rcc rId="1307" sId="1" odxf="1" dxf="1">
    <oc r="A121">
      <f>ROW()-5</f>
    </oc>
    <nc r="A121">
      <f>ROW()-5</f>
    </nc>
    <odxf>
      <fill>
        <patternFill>
          <bgColor rgb="FFDBF0F9"/>
        </patternFill>
      </fill>
    </odxf>
    <ndxf>
      <fill>
        <patternFill>
          <bgColor rgb="FFEEF5FC"/>
        </patternFill>
      </fill>
    </ndxf>
  </rcc>
  <rcc rId="1308" sId="1">
    <oc r="A122">
      <f>ROW()-5</f>
    </oc>
    <nc r="A122">
      <f>ROW()-5</f>
    </nc>
  </rcc>
  <rcc rId="1309" sId="1" odxf="1" dxf="1">
    <oc r="A123">
      <f>ROW()-5</f>
    </oc>
    <nc r="A123">
      <f>ROW()-5</f>
    </nc>
    <odxf>
      <fill>
        <patternFill>
          <bgColor rgb="FFDBF0F9"/>
        </patternFill>
      </fill>
    </odxf>
    <ndxf>
      <fill>
        <patternFill>
          <bgColor rgb="FFEEF5FC"/>
        </patternFill>
      </fill>
    </ndxf>
  </rcc>
  <rcc rId="1310" sId="1">
    <oc r="A124">
      <f>ROW()-5</f>
    </oc>
    <nc r="A124">
      <f>ROW()-5</f>
    </nc>
  </rcc>
  <rcc rId="1311" sId="1" odxf="1" dxf="1">
    <oc r="A125">
      <f>ROW()-5</f>
    </oc>
    <nc r="A125">
      <f>ROW()-5</f>
    </nc>
    <odxf>
      <fill>
        <patternFill>
          <bgColor rgb="FFDBF0F9"/>
        </patternFill>
      </fill>
    </odxf>
    <ndxf>
      <fill>
        <patternFill>
          <bgColor rgb="FFEEF5FC"/>
        </patternFill>
      </fill>
    </ndxf>
  </rcc>
  <rcc rId="1312" sId="1">
    <oc r="A126">
      <f>ROW()-5</f>
    </oc>
    <nc r="A126">
      <f>ROW()-5</f>
    </nc>
  </rcc>
  <rcc rId="1313" sId="1" odxf="1" dxf="1">
    <oc r="A127">
      <f>ROW()-5</f>
    </oc>
    <nc r="A127">
      <f>ROW()-5</f>
    </nc>
    <odxf>
      <fill>
        <patternFill>
          <bgColor rgb="FFDBF0F9"/>
        </patternFill>
      </fill>
    </odxf>
    <ndxf>
      <fill>
        <patternFill>
          <bgColor rgb="FFEEF5FC"/>
        </patternFill>
      </fill>
    </ndxf>
  </rcc>
  <rcc rId="1314" sId="1">
    <oc r="A128">
      <f>ROW()-5</f>
    </oc>
    <nc r="A128">
      <f>ROW()-5</f>
    </nc>
  </rcc>
  <rcc rId="1315" sId="1" odxf="1" dxf="1">
    <oc r="A129">
      <f>ROW()-5</f>
    </oc>
    <nc r="A129">
      <f>ROW()-5</f>
    </nc>
    <odxf>
      <fill>
        <patternFill>
          <bgColor rgb="FFDBF0F9"/>
        </patternFill>
      </fill>
    </odxf>
    <ndxf>
      <fill>
        <patternFill>
          <bgColor rgb="FFEEF5FC"/>
        </patternFill>
      </fill>
    </ndxf>
  </rcc>
  <rcc rId="1316" sId="1">
    <oc r="A130">
      <f>ROW()-5</f>
    </oc>
    <nc r="A130">
      <f>ROW()-5</f>
    </nc>
  </rcc>
  <rcc rId="1317" sId="1" odxf="1" dxf="1">
    <oc r="A131">
      <f>ROW()-5</f>
    </oc>
    <nc r="A131">
      <f>ROW()-5</f>
    </nc>
    <odxf>
      <fill>
        <patternFill>
          <bgColor rgb="FFDBF0F9"/>
        </patternFill>
      </fill>
    </odxf>
    <ndxf>
      <fill>
        <patternFill>
          <bgColor rgb="FFEEF5FC"/>
        </patternFill>
      </fill>
    </ndxf>
  </rcc>
  <rcc rId="1318" sId="1">
    <oc r="A132">
      <f>ROW()-5</f>
    </oc>
    <nc r="A132">
      <f>ROW()-5</f>
    </nc>
  </rcc>
  <rcc rId="1319" sId="1" odxf="1" dxf="1">
    <oc r="A133">
      <f>ROW()-5</f>
    </oc>
    <nc r="A133">
      <f>ROW()-5</f>
    </nc>
    <odxf>
      <fill>
        <patternFill>
          <bgColor rgb="FFDBF0F9"/>
        </patternFill>
      </fill>
    </odxf>
    <ndxf>
      <fill>
        <patternFill>
          <bgColor rgb="FFEEF5FC"/>
        </patternFill>
      </fill>
    </ndxf>
  </rcc>
  <rcc rId="1320" sId="1">
    <oc r="A134">
      <f>ROW()-5</f>
    </oc>
    <nc r="A134">
      <f>ROW()-5</f>
    </nc>
  </rcc>
  <rcc rId="1321" sId="1" odxf="1" dxf="1">
    <oc r="A135">
      <f>ROW()-5</f>
    </oc>
    <nc r="A135">
      <f>ROW()-5</f>
    </nc>
    <odxf>
      <fill>
        <patternFill>
          <bgColor rgb="FFDBF0F9"/>
        </patternFill>
      </fill>
    </odxf>
    <ndxf>
      <fill>
        <patternFill>
          <bgColor rgb="FFEEF5FC"/>
        </patternFill>
      </fill>
    </ndxf>
  </rcc>
  <rcc rId="1322" sId="1">
    <oc r="A136">
      <f>ROW()-5</f>
    </oc>
    <nc r="A136">
      <f>ROW()-5</f>
    </nc>
  </rcc>
  <rcc rId="1323" sId="1" odxf="1" dxf="1">
    <oc r="A137">
      <f>ROW()-5</f>
    </oc>
    <nc r="A137">
      <f>ROW()-5</f>
    </nc>
    <odxf>
      <fill>
        <patternFill>
          <bgColor rgb="FFDBF0F9"/>
        </patternFill>
      </fill>
    </odxf>
    <ndxf>
      <fill>
        <patternFill>
          <bgColor rgb="FFEEF5FC"/>
        </patternFill>
      </fill>
    </ndxf>
  </rcc>
  <rcc rId="1324" sId="1">
    <oc r="A138">
      <f>ROW()-5</f>
    </oc>
    <nc r="A138">
      <f>ROW()-5</f>
    </nc>
  </rcc>
  <rcc rId="1325" sId="1" odxf="1" dxf="1">
    <oc r="A139">
      <f>ROW()-5</f>
    </oc>
    <nc r="A139">
      <f>ROW()-5</f>
    </nc>
    <odxf>
      <fill>
        <patternFill>
          <bgColor rgb="FFDBF0F9"/>
        </patternFill>
      </fill>
    </odxf>
    <ndxf>
      <fill>
        <patternFill>
          <bgColor rgb="FFEEF5FC"/>
        </patternFill>
      </fill>
    </ndxf>
  </rcc>
  <rcc rId="1326" sId="1">
    <oc r="A140">
      <f>ROW()-5</f>
    </oc>
    <nc r="A140">
      <f>ROW()-5</f>
    </nc>
  </rcc>
  <rcc rId="1327" sId="1" odxf="1" dxf="1">
    <oc r="A141">
      <f>ROW()-5</f>
    </oc>
    <nc r="A141">
      <f>ROW()-5</f>
    </nc>
    <odxf>
      <fill>
        <patternFill>
          <bgColor rgb="FFDBF0F9"/>
        </patternFill>
      </fill>
    </odxf>
    <ndxf>
      <fill>
        <patternFill>
          <bgColor rgb="FFEEF5FC"/>
        </patternFill>
      </fill>
    </ndxf>
  </rcc>
  <rcc rId="1328" sId="1">
    <oc r="A142">
      <f>ROW()-5</f>
    </oc>
    <nc r="A142">
      <f>ROW()-5</f>
    </nc>
  </rcc>
  <rcc rId="1329" sId="1" odxf="1" dxf="1">
    <oc r="A143">
      <f>ROW()-5</f>
    </oc>
    <nc r="A143">
      <f>ROW()-5</f>
    </nc>
    <odxf>
      <fill>
        <patternFill>
          <bgColor rgb="FFDBF0F9"/>
        </patternFill>
      </fill>
    </odxf>
    <ndxf>
      <fill>
        <patternFill>
          <bgColor rgb="FFEEF5FC"/>
        </patternFill>
      </fill>
    </ndxf>
  </rcc>
  <rcc rId="1330" sId="1">
    <oc r="A144">
      <f>ROW()-5</f>
    </oc>
    <nc r="A144">
      <f>ROW()-5</f>
    </nc>
  </rcc>
  <rcc rId="1331" sId="1" odxf="1" dxf="1">
    <oc r="A145">
      <f>ROW()-5</f>
    </oc>
    <nc r="A145">
      <f>ROW()-5</f>
    </nc>
    <odxf>
      <fill>
        <patternFill>
          <bgColor rgb="FFDBF0F9"/>
        </patternFill>
      </fill>
    </odxf>
    <ndxf>
      <fill>
        <patternFill>
          <bgColor rgb="FFEEF5FC"/>
        </patternFill>
      </fill>
    </ndxf>
  </rcc>
  <rcc rId="1332" sId="1">
    <oc r="A146">
      <f>ROW()-5</f>
    </oc>
    <nc r="A146">
      <f>ROW()-5</f>
    </nc>
  </rcc>
  <rcc rId="1333" sId="1" odxf="1" dxf="1">
    <oc r="A147">
      <f>ROW()-5</f>
    </oc>
    <nc r="A147">
      <f>ROW()-5</f>
    </nc>
    <odxf>
      <fill>
        <patternFill>
          <bgColor rgb="FFDBF0F9"/>
        </patternFill>
      </fill>
    </odxf>
    <ndxf>
      <fill>
        <patternFill>
          <bgColor rgb="FFEEF5FC"/>
        </patternFill>
      </fill>
    </ndxf>
  </rcc>
  <rcc rId="1334" sId="1">
    <oc r="A148">
      <f>ROW()-5</f>
    </oc>
    <nc r="A148">
      <f>ROW()-5</f>
    </nc>
  </rcc>
  <rcc rId="1335" sId="1" odxf="1" dxf="1">
    <oc r="A149">
      <f>ROW()-5</f>
    </oc>
    <nc r="A149">
      <f>ROW()-5</f>
    </nc>
    <odxf>
      <fill>
        <patternFill>
          <bgColor rgb="FFDBF0F9"/>
        </patternFill>
      </fill>
    </odxf>
    <ndxf>
      <fill>
        <patternFill>
          <bgColor rgb="FFEEF5FC"/>
        </patternFill>
      </fill>
    </ndxf>
  </rcc>
  <rcc rId="1336" sId="1">
    <oc r="A150">
      <f>ROW()-5</f>
    </oc>
    <nc r="A150">
      <f>ROW()-5</f>
    </nc>
  </rcc>
  <rcc rId="1337" sId="1" odxf="1" dxf="1">
    <oc r="A151">
      <f>ROW()-5</f>
    </oc>
    <nc r="A151">
      <f>ROW()-5</f>
    </nc>
    <odxf>
      <fill>
        <patternFill>
          <bgColor rgb="FFDBF0F9"/>
        </patternFill>
      </fill>
    </odxf>
    <ndxf>
      <fill>
        <patternFill>
          <bgColor rgb="FFEEF5FC"/>
        </patternFill>
      </fill>
    </ndxf>
  </rcc>
  <rcc rId="1338" sId="1">
    <oc r="A152">
      <f>ROW()-5</f>
    </oc>
    <nc r="A152">
      <f>ROW()-5</f>
    </nc>
  </rcc>
  <rcc rId="1339" sId="1" odxf="1" dxf="1">
    <oc r="A153">
      <f>ROW()-5</f>
    </oc>
    <nc r="A153">
      <f>ROW()-5</f>
    </nc>
    <odxf>
      <fill>
        <patternFill>
          <bgColor rgb="FFDBF0F9"/>
        </patternFill>
      </fill>
    </odxf>
    <ndxf>
      <fill>
        <patternFill>
          <bgColor rgb="FFEEF5FC"/>
        </patternFill>
      </fill>
    </ndxf>
  </rcc>
  <rcc rId="1340" sId="1">
    <oc r="A154">
      <f>ROW()-5</f>
    </oc>
    <nc r="A154">
      <f>ROW()-5</f>
    </nc>
  </rcc>
  <rcc rId="1341" sId="1" odxf="1" dxf="1">
    <oc r="A155">
      <f>ROW()-5</f>
    </oc>
    <nc r="A155">
      <f>ROW()-5</f>
    </nc>
    <odxf>
      <fill>
        <patternFill>
          <bgColor rgb="FFDBF0F9"/>
        </patternFill>
      </fill>
    </odxf>
    <ndxf>
      <fill>
        <patternFill>
          <bgColor rgb="FFEEF5FC"/>
        </patternFill>
      </fill>
    </ndxf>
  </rcc>
  <rcc rId="1342" sId="1">
    <oc r="A156">
      <f>ROW()-5</f>
    </oc>
    <nc r="A156">
      <f>ROW()-5</f>
    </nc>
  </rcc>
  <rcc rId="1343" sId="1" odxf="1" dxf="1">
    <oc r="A157">
      <f>ROW()-5</f>
    </oc>
    <nc r="A157">
      <f>ROW()-5</f>
    </nc>
    <odxf>
      <fill>
        <patternFill>
          <bgColor rgb="FFDBF0F9"/>
        </patternFill>
      </fill>
    </odxf>
    <ndxf>
      <fill>
        <patternFill>
          <bgColor rgb="FFEEF5FC"/>
        </patternFill>
      </fill>
    </ndxf>
  </rcc>
  <rcc rId="1344" sId="1">
    <oc r="A158">
      <f>ROW()-5</f>
    </oc>
    <nc r="A158">
      <f>ROW()-5</f>
    </nc>
  </rcc>
  <rcc rId="1345" sId="1" odxf="1" dxf="1">
    <oc r="A159">
      <f>ROW()-5</f>
    </oc>
    <nc r="A159">
      <f>ROW()-5</f>
    </nc>
    <odxf>
      <fill>
        <patternFill>
          <bgColor rgb="FFDBF0F9"/>
        </patternFill>
      </fill>
    </odxf>
    <ndxf>
      <fill>
        <patternFill>
          <bgColor rgb="FFEEF5FC"/>
        </patternFill>
      </fill>
    </ndxf>
  </rcc>
  <rcc rId="1346" sId="1">
    <oc r="A160">
      <f>ROW()-5</f>
    </oc>
    <nc r="A160">
      <f>ROW()-5</f>
    </nc>
  </rcc>
  <rcc rId="1347" sId="1" odxf="1" dxf="1">
    <oc r="A161">
      <f>ROW()-5</f>
    </oc>
    <nc r="A161">
      <f>ROW()-5</f>
    </nc>
    <odxf>
      <fill>
        <patternFill>
          <bgColor rgb="FFDBF0F9"/>
        </patternFill>
      </fill>
    </odxf>
    <ndxf>
      <fill>
        <patternFill>
          <bgColor rgb="FFEEF5FC"/>
        </patternFill>
      </fill>
    </ndxf>
  </rcc>
  <rcc rId="1348" sId="1">
    <oc r="A162">
      <f>ROW()-5</f>
    </oc>
    <nc r="A162">
      <f>ROW()-5</f>
    </nc>
  </rcc>
  <rcc rId="1349" sId="1" odxf="1" dxf="1">
    <oc r="A163">
      <f>ROW()-5</f>
    </oc>
    <nc r="A163">
      <f>ROW()-5</f>
    </nc>
    <odxf>
      <fill>
        <patternFill>
          <bgColor rgb="FFDBF0F9"/>
        </patternFill>
      </fill>
    </odxf>
    <ndxf>
      <fill>
        <patternFill>
          <bgColor rgb="FFEEF5FC"/>
        </patternFill>
      </fill>
    </ndxf>
  </rcc>
  <rcc rId="1350" sId="1">
    <oc r="A164">
      <f>ROW()-5</f>
    </oc>
    <nc r="A164">
      <f>ROW()-5</f>
    </nc>
  </rcc>
  <rcc rId="1351" sId="1" odxf="1" dxf="1">
    <oc r="A165">
      <f>ROW()-5</f>
    </oc>
    <nc r="A165">
      <f>ROW()-5</f>
    </nc>
    <odxf>
      <fill>
        <patternFill>
          <bgColor rgb="FFDBF0F9"/>
        </patternFill>
      </fill>
    </odxf>
    <ndxf>
      <fill>
        <patternFill>
          <bgColor rgb="FFEEF5FC"/>
        </patternFill>
      </fill>
    </ndxf>
  </rcc>
  <rcc rId="1352" sId="1">
    <oc r="A166">
      <f>ROW()-5</f>
    </oc>
    <nc r="A166">
      <f>ROW()-5</f>
    </nc>
  </rcc>
  <rcc rId="1353" sId="1" odxf="1" dxf="1">
    <oc r="A167">
      <f>ROW()-5</f>
    </oc>
    <nc r="A167">
      <f>ROW()-5</f>
    </nc>
    <odxf>
      <fill>
        <patternFill>
          <bgColor rgb="FFDBF0F9"/>
        </patternFill>
      </fill>
    </odxf>
    <ndxf>
      <fill>
        <patternFill>
          <bgColor rgb="FFEEF5FC"/>
        </patternFill>
      </fill>
    </ndxf>
  </rcc>
  <rcc rId="1354" sId="1">
    <oc r="A168">
      <f>ROW()-5</f>
    </oc>
    <nc r="A168">
      <f>ROW()-5</f>
    </nc>
  </rcc>
  <rcc rId="1355" sId="1" odxf="1" dxf="1">
    <oc r="A169">
      <f>ROW()-5</f>
    </oc>
    <nc r="A169">
      <f>ROW()-5</f>
    </nc>
    <odxf>
      <fill>
        <patternFill>
          <bgColor rgb="FFDBF0F9"/>
        </patternFill>
      </fill>
    </odxf>
    <ndxf>
      <fill>
        <patternFill>
          <bgColor rgb="FFEEF5FC"/>
        </patternFill>
      </fill>
    </ndxf>
  </rcc>
  <rcc rId="1356" sId="1">
    <oc r="A170">
      <f>ROW()-5</f>
    </oc>
    <nc r="A170">
      <f>ROW()-5</f>
    </nc>
  </rcc>
  <rcc rId="1357" sId="1" odxf="1" dxf="1">
    <oc r="A171">
      <f>ROW()-5</f>
    </oc>
    <nc r="A171">
      <f>ROW()-5</f>
    </nc>
    <odxf>
      <fill>
        <patternFill>
          <bgColor rgb="FFDBF0F9"/>
        </patternFill>
      </fill>
    </odxf>
    <ndxf>
      <fill>
        <patternFill>
          <bgColor rgb="FFEEF5FC"/>
        </patternFill>
      </fill>
    </ndxf>
  </rcc>
  <rcc rId="1358" sId="1">
    <oc r="A172">
      <f>ROW()-5</f>
    </oc>
    <nc r="A172">
      <f>ROW()-5</f>
    </nc>
  </rcc>
  <rcc rId="1359" sId="1" odxf="1" dxf="1">
    <oc r="A173">
      <f>ROW()-5</f>
    </oc>
    <nc r="A173">
      <f>ROW()-5</f>
    </nc>
    <odxf>
      <fill>
        <patternFill>
          <bgColor rgb="FFDBF0F9"/>
        </patternFill>
      </fill>
    </odxf>
    <ndxf>
      <fill>
        <patternFill>
          <bgColor rgb="FFEEF5FC"/>
        </patternFill>
      </fill>
    </ndxf>
  </rcc>
  <rcc rId="1360" sId="1">
    <oc r="A174">
      <f>ROW()-5</f>
    </oc>
    <nc r="A174">
      <f>ROW()-5</f>
    </nc>
  </rcc>
  <rcc rId="1361" sId="1" odxf="1" dxf="1">
    <oc r="A175">
      <f>ROW()-5</f>
    </oc>
    <nc r="A175">
      <f>ROW()-5</f>
    </nc>
    <odxf>
      <fill>
        <patternFill>
          <bgColor rgb="FFDBF0F9"/>
        </patternFill>
      </fill>
    </odxf>
    <ndxf>
      <fill>
        <patternFill>
          <bgColor rgb="FFEEF5FC"/>
        </patternFill>
      </fill>
    </ndxf>
  </rcc>
  <rcc rId="1362" sId="1">
    <oc r="A176">
      <f>ROW()-5</f>
    </oc>
    <nc r="A176">
      <f>ROW()-5</f>
    </nc>
  </rcc>
  <rcc rId="1363" sId="1" odxf="1" dxf="1">
    <oc r="A177">
      <f>ROW()-5</f>
    </oc>
    <nc r="A177">
      <f>ROW()-5</f>
    </nc>
    <odxf>
      <fill>
        <patternFill>
          <bgColor rgb="FFDBF0F9"/>
        </patternFill>
      </fill>
    </odxf>
    <ndxf>
      <fill>
        <patternFill>
          <bgColor rgb="FFEEF5FC"/>
        </patternFill>
      </fill>
    </ndxf>
  </rcc>
  <rcc rId="1364" sId="1">
    <oc r="A178">
      <f>ROW()-5</f>
    </oc>
    <nc r="A178">
      <f>ROW()-5</f>
    </nc>
  </rcc>
  <rcc rId="1365" sId="1" odxf="1" dxf="1">
    <oc r="A179">
      <f>ROW()-5</f>
    </oc>
    <nc r="A179">
      <f>ROW()-5</f>
    </nc>
    <odxf>
      <fill>
        <patternFill>
          <bgColor rgb="FFDBF0F9"/>
        </patternFill>
      </fill>
    </odxf>
    <ndxf>
      <fill>
        <patternFill>
          <bgColor rgb="FFEEF5FC"/>
        </patternFill>
      </fill>
    </ndxf>
  </rcc>
  <rcc rId="1366" sId="1">
    <oc r="A180">
      <f>ROW()-5</f>
    </oc>
    <nc r="A180">
      <f>ROW()-5</f>
    </nc>
  </rcc>
  <rcc rId="1367" sId="1" odxf="1" dxf="1">
    <oc r="A181">
      <f>ROW()-5</f>
    </oc>
    <nc r="A181">
      <f>ROW()-5</f>
    </nc>
    <odxf>
      <fill>
        <patternFill>
          <bgColor rgb="FFDBF0F9"/>
        </patternFill>
      </fill>
    </odxf>
    <ndxf>
      <fill>
        <patternFill>
          <bgColor rgb="FFEEF5FC"/>
        </patternFill>
      </fill>
    </ndxf>
  </rcc>
  <rcc rId="1368" sId="1">
    <oc r="A182">
      <f>ROW()-5</f>
    </oc>
    <nc r="A182">
      <f>ROW()-5</f>
    </nc>
  </rcc>
  <rcc rId="1369" sId="1" odxf="1" dxf="1">
    <oc r="A183">
      <f>ROW()-5</f>
    </oc>
    <nc r="A183">
      <f>ROW()-5</f>
    </nc>
    <odxf>
      <fill>
        <patternFill>
          <bgColor rgb="FFDBF0F9"/>
        </patternFill>
      </fill>
    </odxf>
    <ndxf>
      <fill>
        <patternFill>
          <bgColor rgb="FFEEF5FC"/>
        </patternFill>
      </fill>
    </ndxf>
  </rcc>
  <rcc rId="1370" sId="1">
    <oc r="A184">
      <f>ROW()-5</f>
    </oc>
    <nc r="A184">
      <f>ROW()-5</f>
    </nc>
  </rcc>
  <rcc rId="1371" sId="1" odxf="1" dxf="1">
    <oc r="A185">
      <f>ROW()-5</f>
    </oc>
    <nc r="A185">
      <f>ROW()-5</f>
    </nc>
    <odxf>
      <fill>
        <patternFill>
          <bgColor rgb="FFDBF0F9"/>
        </patternFill>
      </fill>
    </odxf>
    <ndxf>
      <fill>
        <patternFill>
          <bgColor rgb="FFEEF5FC"/>
        </patternFill>
      </fill>
    </ndxf>
  </rcc>
  <rcc rId="1372" sId="1">
    <oc r="A186">
      <f>ROW()-5</f>
    </oc>
    <nc r="A186">
      <f>ROW()-5</f>
    </nc>
  </rcc>
  <rcc rId="1373" sId="1" odxf="1" dxf="1">
    <oc r="A187">
      <f>ROW()-5</f>
    </oc>
    <nc r="A187">
      <f>ROW()-5</f>
    </nc>
    <odxf>
      <fill>
        <patternFill>
          <bgColor rgb="FFDBF0F9"/>
        </patternFill>
      </fill>
    </odxf>
    <ndxf>
      <fill>
        <patternFill>
          <bgColor rgb="FFEEF5FC"/>
        </patternFill>
      </fill>
    </ndxf>
  </rcc>
  <rcc rId="1374" sId="1">
    <oc r="A188">
      <f>ROW()-5</f>
    </oc>
    <nc r="A188">
      <f>ROW()-5</f>
    </nc>
  </rcc>
  <rcc rId="1375" sId="1" odxf="1" dxf="1">
    <oc r="A189">
      <f>ROW()-5</f>
    </oc>
    <nc r="A189">
      <f>ROW()-5</f>
    </nc>
    <odxf>
      <fill>
        <patternFill>
          <bgColor rgb="FFDBF0F9"/>
        </patternFill>
      </fill>
    </odxf>
    <ndxf>
      <fill>
        <patternFill>
          <bgColor rgb="FFEEF5FC"/>
        </patternFill>
      </fill>
    </ndxf>
  </rcc>
  <rcc rId="1376" sId="1">
    <oc r="A190">
      <f>ROW()-5</f>
    </oc>
    <nc r="A190">
      <f>ROW()-5</f>
    </nc>
  </rcc>
  <rcc rId="1377" sId="1" odxf="1" dxf="1">
    <oc r="A191">
      <f>ROW()-5</f>
    </oc>
    <nc r="A191">
      <f>ROW()-5</f>
    </nc>
    <odxf>
      <fill>
        <patternFill>
          <bgColor rgb="FFDBF0F9"/>
        </patternFill>
      </fill>
    </odxf>
    <ndxf>
      <fill>
        <patternFill>
          <bgColor rgb="FFEEF5FC"/>
        </patternFill>
      </fill>
    </ndxf>
  </rcc>
  <rcc rId="1378" sId="1">
    <oc r="A192">
      <f>ROW()-5</f>
    </oc>
    <nc r="A192">
      <f>ROW()-5</f>
    </nc>
  </rcc>
  <rcc rId="1379" sId="1" odxf="1" dxf="1">
    <oc r="A193">
      <f>ROW()-5</f>
    </oc>
    <nc r="A193">
      <f>ROW()-5</f>
    </nc>
    <odxf>
      <fill>
        <patternFill>
          <bgColor rgb="FFDBF0F9"/>
        </patternFill>
      </fill>
    </odxf>
    <ndxf>
      <fill>
        <patternFill>
          <bgColor rgb="FFEEF5FC"/>
        </patternFill>
      </fill>
    </ndxf>
  </rcc>
  <rcc rId="1380" sId="1">
    <oc r="A194">
      <f>ROW()-5</f>
    </oc>
    <nc r="A194">
      <f>ROW()-5</f>
    </nc>
  </rcc>
  <rcc rId="1381" sId="1" odxf="1" dxf="1">
    <oc r="A195">
      <f>ROW()-5</f>
    </oc>
    <nc r="A195">
      <f>ROW()-5</f>
    </nc>
    <odxf>
      <fill>
        <patternFill>
          <bgColor rgb="FFDBF0F9"/>
        </patternFill>
      </fill>
    </odxf>
    <ndxf>
      <fill>
        <patternFill>
          <bgColor rgb="FFEEF5FC"/>
        </patternFill>
      </fill>
    </ndxf>
  </rcc>
  <rcc rId="1382" sId="1">
    <oc r="A196">
      <f>ROW()-5</f>
    </oc>
    <nc r="A196">
      <f>ROW()-5</f>
    </nc>
  </rcc>
  <rcc rId="1383" sId="1" odxf="1" dxf="1">
    <oc r="A197">
      <f>ROW()-5</f>
    </oc>
    <nc r="A197">
      <f>ROW()-5</f>
    </nc>
    <odxf>
      <fill>
        <patternFill>
          <bgColor rgb="FFDBF0F9"/>
        </patternFill>
      </fill>
    </odxf>
    <ndxf>
      <fill>
        <patternFill>
          <bgColor rgb="FFEEF5FC"/>
        </patternFill>
      </fill>
    </ndxf>
  </rcc>
  <rcc rId="1384" sId="1">
    <oc r="A198">
      <f>ROW()-5</f>
    </oc>
    <nc r="A198">
      <f>ROW()-5</f>
    </nc>
  </rcc>
  <rcc rId="1385" sId="1" odxf="1" dxf="1">
    <oc r="A199">
      <f>ROW()-5</f>
    </oc>
    <nc r="A199">
      <f>ROW()-5</f>
    </nc>
    <odxf>
      <fill>
        <patternFill>
          <bgColor rgb="FFDBF0F9"/>
        </patternFill>
      </fill>
    </odxf>
    <ndxf>
      <fill>
        <patternFill>
          <bgColor rgb="FFEEF5FC"/>
        </patternFill>
      </fill>
    </ndxf>
  </rcc>
  <rcc rId="1386" sId="1">
    <oc r="A200">
      <f>ROW()-5</f>
    </oc>
    <nc r="A200">
      <f>ROW()-5</f>
    </nc>
  </rcc>
  <rcc rId="1387" sId="1" odxf="1" dxf="1">
    <oc r="A201">
      <f>ROW()-5</f>
    </oc>
    <nc r="A201">
      <f>ROW()-5</f>
    </nc>
    <odxf>
      <fill>
        <patternFill>
          <bgColor rgb="FFDBF0F9"/>
        </patternFill>
      </fill>
    </odxf>
    <ndxf>
      <fill>
        <patternFill>
          <bgColor rgb="FFEEF5FC"/>
        </patternFill>
      </fill>
    </ndxf>
  </rcc>
  <rcc rId="1388" sId="1">
    <oc r="A202">
      <f>ROW()-5</f>
    </oc>
    <nc r="A202">
      <f>ROW()-5</f>
    </nc>
  </rcc>
  <rcc rId="1389" sId="1" odxf="1" dxf="1">
    <oc r="A203">
      <f>ROW()-5</f>
    </oc>
    <nc r="A203">
      <f>ROW()-5</f>
    </nc>
    <odxf>
      <fill>
        <patternFill>
          <bgColor rgb="FFDBF0F9"/>
        </patternFill>
      </fill>
    </odxf>
    <ndxf>
      <fill>
        <patternFill>
          <bgColor rgb="FFEEF5FC"/>
        </patternFill>
      </fill>
    </ndxf>
  </rcc>
  <rcc rId="1390" sId="1">
    <oc r="A204">
      <f>ROW()-5</f>
    </oc>
    <nc r="A204">
      <f>ROW()-5</f>
    </nc>
  </rcc>
  <rcc rId="1391" sId="1" odxf="1" dxf="1">
    <oc r="A205">
      <f>ROW()-5</f>
    </oc>
    <nc r="A205">
      <f>ROW()-5</f>
    </nc>
    <odxf>
      <fill>
        <patternFill>
          <bgColor rgb="FFDBF0F9"/>
        </patternFill>
      </fill>
    </odxf>
    <ndxf>
      <fill>
        <patternFill>
          <bgColor rgb="FFEEF5FC"/>
        </patternFill>
      </fill>
    </ndxf>
  </rcc>
  <rcc rId="1392" sId="1">
    <oc r="A206">
      <f>ROW()-5</f>
    </oc>
    <nc r="A206">
      <f>ROW()-5</f>
    </nc>
  </rcc>
  <rcc rId="1393" sId="1" odxf="1" dxf="1">
    <oc r="A207">
      <f>ROW()-5</f>
    </oc>
    <nc r="A207">
      <f>ROW()-5</f>
    </nc>
    <odxf>
      <fill>
        <patternFill>
          <bgColor rgb="FFDBF0F9"/>
        </patternFill>
      </fill>
    </odxf>
    <ndxf>
      <fill>
        <patternFill>
          <bgColor rgb="FFEEF5FC"/>
        </patternFill>
      </fill>
    </ndxf>
  </rcc>
  <rcc rId="1394" sId="1">
    <oc r="A208">
      <f>ROW()-5</f>
    </oc>
    <nc r="A208">
      <f>ROW()-5</f>
    </nc>
  </rcc>
  <rcc rId="1395" sId="1" odxf="1" dxf="1">
    <oc r="A209">
      <f>ROW()-5</f>
    </oc>
    <nc r="A209">
      <f>ROW()-5</f>
    </nc>
    <odxf>
      <fill>
        <patternFill>
          <bgColor rgb="FFDBF0F9"/>
        </patternFill>
      </fill>
    </odxf>
    <ndxf>
      <fill>
        <patternFill>
          <bgColor rgb="FFEEF5FC"/>
        </patternFill>
      </fill>
    </ndxf>
  </rcc>
  <rcc rId="1396" sId="1">
    <oc r="A210">
      <f>ROW()-5</f>
    </oc>
    <nc r="A210">
      <f>ROW()-5</f>
    </nc>
  </rcc>
  <rcc rId="1397" sId="1" odxf="1" dxf="1">
    <oc r="A211">
      <f>ROW()-5</f>
    </oc>
    <nc r="A211">
      <f>ROW()-5</f>
    </nc>
    <odxf>
      <fill>
        <patternFill>
          <bgColor rgb="FFDBF0F9"/>
        </patternFill>
      </fill>
    </odxf>
    <ndxf>
      <fill>
        <patternFill>
          <bgColor rgb="FFEEF5FC"/>
        </patternFill>
      </fill>
    </ndxf>
  </rcc>
  <rcc rId="1398" sId="1">
    <oc r="A212">
      <f>ROW()-5</f>
    </oc>
    <nc r="A212">
      <f>ROW()-5</f>
    </nc>
  </rcc>
  <rcc rId="1399" sId="1" odxf="1" dxf="1">
    <oc r="A213">
      <f>ROW()-5</f>
    </oc>
    <nc r="A213">
      <f>ROW()-5</f>
    </nc>
    <odxf>
      <fill>
        <patternFill>
          <bgColor rgb="FFDBF0F9"/>
        </patternFill>
      </fill>
    </odxf>
    <ndxf>
      <fill>
        <patternFill>
          <bgColor rgb="FFEEF5FC"/>
        </patternFill>
      </fill>
    </ndxf>
  </rcc>
  <rcc rId="1400" sId="1">
    <oc r="A214">
      <f>ROW()-5</f>
    </oc>
    <nc r="A214">
      <f>ROW()-5</f>
    </nc>
  </rcc>
  <rcc rId="1401" sId="1" odxf="1" dxf="1">
    <oc r="A215">
      <f>ROW()-5</f>
    </oc>
    <nc r="A215">
      <f>ROW()-5</f>
    </nc>
    <odxf>
      <fill>
        <patternFill>
          <bgColor rgb="FFDBF0F9"/>
        </patternFill>
      </fill>
    </odxf>
    <ndxf>
      <fill>
        <patternFill>
          <bgColor rgb="FFEEF5FC"/>
        </patternFill>
      </fill>
    </ndxf>
  </rcc>
  <rcc rId="1402" sId="1">
    <oc r="A216">
      <f>ROW()-5</f>
    </oc>
    <nc r="A216">
      <f>ROW()-5</f>
    </nc>
  </rcc>
  <rcc rId="1403" sId="1" odxf="1" dxf="1">
    <oc r="A217">
      <f>ROW()-5</f>
    </oc>
    <nc r="A217">
      <f>ROW()-5</f>
    </nc>
    <odxf>
      <fill>
        <patternFill>
          <bgColor rgb="FFDBF0F9"/>
        </patternFill>
      </fill>
    </odxf>
    <ndxf>
      <fill>
        <patternFill>
          <bgColor rgb="FFEEF5FC"/>
        </patternFill>
      </fill>
    </ndxf>
  </rcc>
  <rcc rId="1404" sId="1">
    <oc r="A218">
      <f>ROW()-5</f>
    </oc>
    <nc r="A218">
      <f>ROW()-5</f>
    </nc>
  </rcc>
  <rcc rId="1405" sId="1" odxf="1" dxf="1">
    <oc r="A219">
      <f>ROW()-5</f>
    </oc>
    <nc r="A219">
      <f>ROW()-5</f>
    </nc>
    <odxf>
      <fill>
        <patternFill>
          <bgColor rgb="FFDBF0F9"/>
        </patternFill>
      </fill>
    </odxf>
    <ndxf>
      <fill>
        <patternFill>
          <bgColor rgb="FFEEF5FC"/>
        </patternFill>
      </fill>
    </ndxf>
  </rcc>
  <rcc rId="1406" sId="1">
    <oc r="A220">
      <f>ROW()-5</f>
    </oc>
    <nc r="A220">
      <f>ROW()-5</f>
    </nc>
  </rcc>
  <rcc rId="1407" sId="1" odxf="1" dxf="1">
    <oc r="A221">
      <f>ROW()-5</f>
    </oc>
    <nc r="A221">
      <f>ROW()-5</f>
    </nc>
    <odxf>
      <fill>
        <patternFill>
          <bgColor rgb="FFDBF0F9"/>
        </patternFill>
      </fill>
    </odxf>
    <ndxf>
      <fill>
        <patternFill>
          <bgColor rgb="FFEEF5FC"/>
        </patternFill>
      </fill>
    </ndxf>
  </rcc>
  <rcc rId="1408" sId="1">
    <oc r="A222">
      <f>ROW()-5</f>
    </oc>
    <nc r="A222">
      <f>ROW()-5</f>
    </nc>
  </rcc>
  <rcc rId="1409" sId="1" odxf="1" dxf="1">
    <oc r="A223">
      <f>ROW()-5</f>
    </oc>
    <nc r="A223">
      <f>ROW()-5</f>
    </nc>
    <odxf>
      <fill>
        <patternFill>
          <bgColor rgb="FFDBF0F9"/>
        </patternFill>
      </fill>
    </odxf>
    <ndxf>
      <fill>
        <patternFill>
          <bgColor rgb="FFEEF5FC"/>
        </patternFill>
      </fill>
    </ndxf>
  </rcc>
  <rcc rId="1410" sId="1">
    <oc r="A224">
      <f>ROW()-5</f>
    </oc>
    <nc r="A224">
      <f>ROW()-5</f>
    </nc>
  </rcc>
  <rcc rId="1411" sId="1" odxf="1" dxf="1">
    <oc r="A225">
      <f>ROW()-5</f>
    </oc>
    <nc r="A225">
      <f>ROW()-5</f>
    </nc>
    <odxf>
      <fill>
        <patternFill>
          <bgColor rgb="FFDBF0F9"/>
        </patternFill>
      </fill>
    </odxf>
    <ndxf>
      <fill>
        <patternFill>
          <bgColor rgb="FFEEF5FC"/>
        </patternFill>
      </fill>
    </ndxf>
  </rcc>
  <rcc rId="1412" sId="1">
    <oc r="A226">
      <f>ROW()-5</f>
    </oc>
    <nc r="A226">
      <f>ROW()-5</f>
    </nc>
  </rcc>
  <rcc rId="1413" sId="1" odxf="1" dxf="1">
    <oc r="A227">
      <f>ROW()-5</f>
    </oc>
    <nc r="A227">
      <f>ROW()-5</f>
    </nc>
    <odxf>
      <fill>
        <patternFill>
          <bgColor rgb="FFDBF0F9"/>
        </patternFill>
      </fill>
    </odxf>
    <ndxf>
      <fill>
        <patternFill>
          <bgColor rgb="FFEEF5FC"/>
        </patternFill>
      </fill>
    </ndxf>
  </rcc>
  <rcc rId="1414" sId="1">
    <oc r="A228">
      <f>ROW()-5</f>
    </oc>
    <nc r="A228">
      <f>ROW()-5</f>
    </nc>
  </rcc>
  <rcc rId="1415" sId="1" odxf="1" dxf="1">
    <oc r="A229">
      <f>ROW()-5</f>
    </oc>
    <nc r="A229">
      <f>ROW()-5</f>
    </nc>
    <odxf>
      <fill>
        <patternFill>
          <bgColor rgb="FFDBF0F9"/>
        </patternFill>
      </fill>
    </odxf>
    <ndxf>
      <fill>
        <patternFill>
          <bgColor rgb="FFEEF5FC"/>
        </patternFill>
      </fill>
    </ndxf>
  </rcc>
  <rcc rId="1416" sId="1">
    <oc r="A230">
      <f>ROW()-5</f>
    </oc>
    <nc r="A230">
      <f>ROW()-5</f>
    </nc>
  </rcc>
  <rcc rId="1417" sId="1" odxf="1" dxf="1">
    <oc r="A231">
      <f>ROW()-5</f>
    </oc>
    <nc r="A231">
      <f>ROW()-5</f>
    </nc>
    <odxf>
      <fill>
        <patternFill>
          <bgColor rgb="FFDBF0F9"/>
        </patternFill>
      </fill>
    </odxf>
    <ndxf>
      <fill>
        <patternFill>
          <bgColor rgb="FFEEF5FC"/>
        </patternFill>
      </fill>
    </ndxf>
  </rcc>
  <rcc rId="1418" sId="1">
    <oc r="A232">
      <f>ROW()-5</f>
    </oc>
    <nc r="A232">
      <f>ROW()-5</f>
    </nc>
  </rcc>
  <rcc rId="1419" sId="1" odxf="1" dxf="1">
    <oc r="A233">
      <f>ROW()-5</f>
    </oc>
    <nc r="A233">
      <f>ROW()-5</f>
    </nc>
    <odxf>
      <fill>
        <patternFill>
          <bgColor rgb="FFDBF0F9"/>
        </patternFill>
      </fill>
    </odxf>
    <ndxf>
      <fill>
        <patternFill>
          <bgColor rgb="FFEEF5FC"/>
        </patternFill>
      </fill>
    </ndxf>
  </rcc>
  <rcc rId="1420" sId="1">
    <oc r="A234">
      <f>ROW()-5</f>
    </oc>
    <nc r="A234">
      <f>ROW()-5</f>
    </nc>
  </rcc>
  <rcc rId="1421" sId="1" odxf="1" dxf="1">
    <oc r="A235">
      <f>ROW()-5</f>
    </oc>
    <nc r="A235">
      <f>ROW()-5</f>
    </nc>
    <odxf>
      <fill>
        <patternFill>
          <bgColor rgb="FFDBF0F9"/>
        </patternFill>
      </fill>
    </odxf>
    <ndxf>
      <fill>
        <patternFill>
          <bgColor rgb="FFEEF5FC"/>
        </patternFill>
      </fill>
    </ndxf>
  </rcc>
  <rcc rId="1422" sId="1">
    <oc r="A236">
      <f>ROW()-5</f>
    </oc>
    <nc r="A236">
      <f>ROW()-5</f>
    </nc>
  </rcc>
  <rcc rId="1423" sId="1" odxf="1" dxf="1">
    <oc r="A237">
      <f>ROW()-5</f>
    </oc>
    <nc r="A237">
      <f>ROW()-5</f>
    </nc>
    <odxf>
      <fill>
        <patternFill>
          <bgColor rgb="FFDBF0F9"/>
        </patternFill>
      </fill>
    </odxf>
    <ndxf>
      <fill>
        <patternFill>
          <bgColor rgb="FFEEF5FC"/>
        </patternFill>
      </fill>
    </ndxf>
  </rcc>
  <rcc rId="1424" sId="1">
    <oc r="A238">
      <f>ROW()-5</f>
    </oc>
    <nc r="A238">
      <f>ROW()-5</f>
    </nc>
  </rcc>
  <rcc rId="1425" sId="1" odxf="1" dxf="1">
    <oc r="A239">
      <f>ROW()-5</f>
    </oc>
    <nc r="A239">
      <f>ROW()-5</f>
    </nc>
    <odxf>
      <fill>
        <patternFill>
          <bgColor rgb="FFDBF0F9"/>
        </patternFill>
      </fill>
    </odxf>
    <ndxf>
      <fill>
        <patternFill>
          <bgColor rgb="FFEEF5FC"/>
        </patternFill>
      </fill>
    </ndxf>
  </rcc>
  <rcc rId="1426" sId="1">
    <oc r="A240">
      <f>ROW()-5</f>
    </oc>
    <nc r="A240">
      <f>ROW()-5</f>
    </nc>
  </rcc>
  <rcc rId="1427" sId="1" odxf="1" dxf="1">
    <oc r="A241">
      <f>ROW()-5</f>
    </oc>
    <nc r="A241">
      <f>ROW()-5</f>
    </nc>
    <odxf>
      <fill>
        <patternFill>
          <bgColor rgb="FFDBF0F9"/>
        </patternFill>
      </fill>
    </odxf>
    <ndxf>
      <fill>
        <patternFill>
          <bgColor rgb="FFEEF5FC"/>
        </patternFill>
      </fill>
    </ndxf>
  </rcc>
  <rcc rId="1428" sId="1">
    <oc r="A242">
      <f>ROW()-5</f>
    </oc>
    <nc r="A242">
      <f>ROW()-5</f>
    </nc>
  </rcc>
  <rcc rId="1429" sId="1" odxf="1" dxf="1">
    <oc r="A243">
      <f>ROW()-5</f>
    </oc>
    <nc r="A243">
      <f>ROW()-5</f>
    </nc>
    <odxf>
      <fill>
        <patternFill>
          <bgColor rgb="FFDBF0F9"/>
        </patternFill>
      </fill>
    </odxf>
    <ndxf>
      <fill>
        <patternFill>
          <bgColor rgb="FFEEF5FC"/>
        </patternFill>
      </fill>
    </ndxf>
  </rcc>
  <rcc rId="1430" sId="1">
    <oc r="A244">
      <f>ROW()-5</f>
    </oc>
    <nc r="A244">
      <f>ROW()-5</f>
    </nc>
  </rcc>
  <rcc rId="1431" sId="1" odxf="1" dxf="1">
    <oc r="A245">
      <f>ROW()-5</f>
    </oc>
    <nc r="A245">
      <f>ROW()-5</f>
    </nc>
    <odxf>
      <fill>
        <patternFill>
          <bgColor rgb="FFDBF0F9"/>
        </patternFill>
      </fill>
    </odxf>
    <ndxf>
      <fill>
        <patternFill>
          <bgColor rgb="FFEEF5FC"/>
        </patternFill>
      </fill>
    </ndxf>
  </rcc>
  <rcc rId="1432" sId="1">
    <oc r="A246">
      <f>ROW()-5</f>
    </oc>
    <nc r="A246">
      <f>ROW()-5</f>
    </nc>
  </rcc>
  <rcc rId="1433" sId="1" odxf="1" dxf="1">
    <oc r="A247">
      <f>ROW()-5</f>
    </oc>
    <nc r="A247">
      <f>ROW()-5</f>
    </nc>
    <odxf>
      <fill>
        <patternFill>
          <bgColor rgb="FFDBF0F9"/>
        </patternFill>
      </fill>
    </odxf>
    <ndxf>
      <fill>
        <patternFill>
          <bgColor rgb="FFEEF5FC"/>
        </patternFill>
      </fill>
    </ndxf>
  </rcc>
  <rcc rId="1434" sId="1">
    <oc r="A248">
      <f>ROW()-5</f>
    </oc>
    <nc r="A248">
      <f>ROW()-5</f>
    </nc>
  </rcc>
  <rcc rId="1435" sId="1" odxf="1" dxf="1">
    <oc r="A249">
      <f>ROW()-5</f>
    </oc>
    <nc r="A249">
      <f>ROW()-5</f>
    </nc>
    <odxf>
      <fill>
        <patternFill>
          <bgColor rgb="FFDBF0F9"/>
        </patternFill>
      </fill>
    </odxf>
    <ndxf>
      <fill>
        <patternFill>
          <bgColor rgb="FFEEF5FC"/>
        </patternFill>
      </fill>
    </ndxf>
  </rcc>
  <rcc rId="1436" sId="1">
    <oc r="A250">
      <f>ROW()-5</f>
    </oc>
    <nc r="A250">
      <f>ROW()-5</f>
    </nc>
  </rcc>
  <rcc rId="1437" sId="1" odxf="1" dxf="1">
    <oc r="A251">
      <f>ROW()-5</f>
    </oc>
    <nc r="A251">
      <f>ROW()-5</f>
    </nc>
    <odxf>
      <fill>
        <patternFill>
          <bgColor rgb="FFDBF0F9"/>
        </patternFill>
      </fill>
    </odxf>
    <ndxf>
      <fill>
        <patternFill>
          <bgColor rgb="FFEEF5FC"/>
        </patternFill>
      </fill>
    </ndxf>
  </rcc>
  <rcc rId="1438" sId="1">
    <oc r="A252">
      <f>ROW()-5</f>
    </oc>
    <nc r="A252">
      <f>ROW()-5</f>
    </nc>
  </rcc>
  <rcc rId="1439" sId="1" odxf="1" dxf="1">
    <oc r="A253">
      <f>ROW()-5</f>
    </oc>
    <nc r="A253">
      <f>ROW()-5</f>
    </nc>
    <odxf>
      <fill>
        <patternFill>
          <bgColor rgb="FFDBF0F9"/>
        </patternFill>
      </fill>
    </odxf>
    <ndxf>
      <fill>
        <patternFill>
          <bgColor rgb="FFEEF5FC"/>
        </patternFill>
      </fill>
    </ndxf>
  </rcc>
  <rcc rId="1440" sId="1">
    <oc r="A254">
      <f>ROW()-5</f>
    </oc>
    <nc r="A254">
      <f>ROW()-5</f>
    </nc>
  </rcc>
  <rcc rId="1441" sId="1" odxf="1" dxf="1">
    <oc r="A255">
      <f>ROW()-5</f>
    </oc>
    <nc r="A255">
      <f>ROW()-5</f>
    </nc>
    <odxf>
      <fill>
        <patternFill>
          <bgColor rgb="FFDBF0F9"/>
        </patternFill>
      </fill>
    </odxf>
    <ndxf>
      <fill>
        <patternFill>
          <bgColor rgb="FFEEF5FC"/>
        </patternFill>
      </fill>
    </ndxf>
  </rcc>
  <rcc rId="1442" sId="1">
    <oc r="A256">
      <f>ROW()-5</f>
    </oc>
    <nc r="A256">
      <f>ROW()-5</f>
    </nc>
  </rcc>
  <rcc rId="1443" sId="1" odxf="1" dxf="1">
    <oc r="A257">
      <f>ROW()-5</f>
    </oc>
    <nc r="A257">
      <f>ROW()-5</f>
    </nc>
    <odxf>
      <fill>
        <patternFill>
          <bgColor rgb="FFDBF0F9"/>
        </patternFill>
      </fill>
    </odxf>
    <ndxf>
      <fill>
        <patternFill>
          <bgColor rgb="FFEEF5FC"/>
        </patternFill>
      </fill>
    </ndxf>
  </rcc>
  <rcc rId="1444" sId="1">
    <oc r="A258">
      <f>ROW()-5</f>
    </oc>
    <nc r="A258">
      <f>ROW()-5</f>
    </nc>
  </rcc>
  <rcc rId="1445" sId="1" odxf="1" dxf="1">
    <oc r="A259">
      <f>ROW()-5</f>
    </oc>
    <nc r="A259">
      <f>ROW()-5</f>
    </nc>
    <odxf>
      <fill>
        <patternFill>
          <bgColor rgb="FFDBF0F9"/>
        </patternFill>
      </fill>
    </odxf>
    <ndxf>
      <fill>
        <patternFill>
          <bgColor rgb="FFEEF5FC"/>
        </patternFill>
      </fill>
    </ndxf>
  </rcc>
  <rcc rId="1446" sId="1">
    <oc r="A260">
      <f>ROW()-5</f>
    </oc>
    <nc r="A260">
      <f>ROW()-5</f>
    </nc>
  </rcc>
  <rcc rId="1447" sId="1" odxf="1" dxf="1">
    <oc r="A261">
      <f>ROW()-5</f>
    </oc>
    <nc r="A261">
      <f>ROW()-5</f>
    </nc>
    <odxf>
      <fill>
        <patternFill>
          <bgColor rgb="FFDBF0F9"/>
        </patternFill>
      </fill>
    </odxf>
    <ndxf>
      <fill>
        <patternFill>
          <bgColor rgb="FFEEF5FC"/>
        </patternFill>
      </fill>
    </ndxf>
  </rcc>
  <rcc rId="1448" sId="1">
    <oc r="A262">
      <f>ROW()-5</f>
    </oc>
    <nc r="A262">
      <f>ROW()-5</f>
    </nc>
  </rcc>
  <rcc rId="1449" sId="1" odxf="1" dxf="1">
    <oc r="A263">
      <f>ROW()-5</f>
    </oc>
    <nc r="A263">
      <f>ROW()-5</f>
    </nc>
    <odxf>
      <fill>
        <patternFill>
          <bgColor rgb="FFDBF0F9"/>
        </patternFill>
      </fill>
    </odxf>
    <ndxf>
      <fill>
        <patternFill>
          <bgColor rgb="FFEEF5FC"/>
        </patternFill>
      </fill>
    </ndxf>
  </rcc>
  <rcc rId="1450" sId="1">
    <oc r="A264">
      <f>ROW()-5</f>
    </oc>
    <nc r="A264">
      <f>ROW()-5</f>
    </nc>
  </rcc>
  <rcc rId="1451" sId="1" odxf="1" dxf="1">
    <oc r="A265">
      <f>ROW()-5</f>
    </oc>
    <nc r="A265">
      <f>ROW()-5</f>
    </nc>
    <odxf>
      <fill>
        <patternFill>
          <bgColor rgb="FFDBF0F9"/>
        </patternFill>
      </fill>
    </odxf>
    <ndxf>
      <fill>
        <patternFill>
          <bgColor rgb="FFEEF5FC"/>
        </patternFill>
      </fill>
    </ndxf>
  </rcc>
  <rcc rId="1452" sId="1">
    <oc r="A266">
      <f>ROW()-5</f>
    </oc>
    <nc r="A266">
      <f>ROW()-5</f>
    </nc>
  </rcc>
  <rcc rId="1453" sId="1" odxf="1" dxf="1">
    <oc r="A267">
      <f>ROW()-5</f>
    </oc>
    <nc r="A267">
      <f>ROW()-5</f>
    </nc>
    <odxf>
      <fill>
        <patternFill>
          <bgColor rgb="FFDBF0F9"/>
        </patternFill>
      </fill>
    </odxf>
    <ndxf>
      <fill>
        <patternFill>
          <bgColor rgb="FFEEF5FC"/>
        </patternFill>
      </fill>
    </ndxf>
  </rcc>
  <rcc rId="1454" sId="1">
    <oc r="A268">
      <f>ROW()-5</f>
    </oc>
    <nc r="A268">
      <f>ROW()-5</f>
    </nc>
  </rcc>
  <rcc rId="1455" sId="1" odxf="1" dxf="1">
    <oc r="A269">
      <f>ROW()-5</f>
    </oc>
    <nc r="A269">
      <f>ROW()-5</f>
    </nc>
    <odxf>
      <fill>
        <patternFill>
          <bgColor rgb="FFDBF0F9"/>
        </patternFill>
      </fill>
    </odxf>
    <ndxf>
      <fill>
        <patternFill>
          <bgColor rgb="FFEEF5FC"/>
        </patternFill>
      </fill>
    </ndxf>
  </rcc>
  <rcc rId="1456" sId="1">
    <oc r="A270">
      <f>ROW()-5</f>
    </oc>
    <nc r="A270">
      <f>ROW()-5</f>
    </nc>
  </rcc>
  <rcc rId="1457" sId="1" odxf="1" dxf="1">
    <oc r="A271">
      <f>ROW()-5</f>
    </oc>
    <nc r="A271">
      <f>ROW()-5</f>
    </nc>
    <odxf>
      <fill>
        <patternFill>
          <bgColor rgb="FFDBF0F9"/>
        </patternFill>
      </fill>
    </odxf>
    <ndxf>
      <fill>
        <patternFill>
          <bgColor rgb="FFEEF5FC"/>
        </patternFill>
      </fill>
    </ndxf>
  </rcc>
  <rcc rId="1458" sId="1">
    <oc r="A272">
      <f>ROW()-5</f>
    </oc>
    <nc r="A272">
      <f>ROW()-5</f>
    </nc>
  </rcc>
  <rcc rId="1459" sId="1" odxf="1" dxf="1">
    <oc r="A273">
      <f>ROW()-5</f>
    </oc>
    <nc r="A273">
      <f>ROW()-5</f>
    </nc>
    <odxf>
      <fill>
        <patternFill>
          <bgColor rgb="FFDBF0F9"/>
        </patternFill>
      </fill>
    </odxf>
    <ndxf>
      <fill>
        <patternFill>
          <bgColor rgb="FFEEF5FC"/>
        </patternFill>
      </fill>
    </ndxf>
  </rcc>
  <rcc rId="1460" sId="1">
    <oc r="A274">
      <f>ROW()-5</f>
    </oc>
    <nc r="A274">
      <f>ROW()-5</f>
    </nc>
  </rcc>
  <rcc rId="1461" sId="1" odxf="1" dxf="1">
    <oc r="A275">
      <f>ROW()-5</f>
    </oc>
    <nc r="A275">
      <f>ROW()-5</f>
    </nc>
    <odxf>
      <fill>
        <patternFill>
          <bgColor rgb="FFDBF0F9"/>
        </patternFill>
      </fill>
    </odxf>
    <ndxf>
      <fill>
        <patternFill>
          <bgColor rgb="FFEEF5FC"/>
        </patternFill>
      </fill>
    </ndxf>
  </rcc>
  <rcc rId="1462" sId="1">
    <oc r="A276">
      <f>ROW()-5</f>
    </oc>
    <nc r="A276">
      <f>ROW()-5</f>
    </nc>
  </rcc>
  <rcc rId="1463" sId="1" odxf="1" dxf="1">
    <oc r="A277">
      <f>ROW()-5</f>
    </oc>
    <nc r="A277">
      <f>ROW()-5</f>
    </nc>
    <odxf>
      <fill>
        <patternFill>
          <bgColor rgb="FFDBF0F9"/>
        </patternFill>
      </fill>
    </odxf>
    <ndxf>
      <fill>
        <patternFill>
          <bgColor rgb="FFEEF5FC"/>
        </patternFill>
      </fill>
    </ndxf>
  </rcc>
  <rcc rId="1464" sId="1">
    <oc r="A278">
      <f>ROW()-5</f>
    </oc>
    <nc r="A278">
      <f>ROW()-5</f>
    </nc>
  </rcc>
  <rcc rId="1465" sId="1" odxf="1" dxf="1">
    <oc r="A279">
      <f>ROW()-5</f>
    </oc>
    <nc r="A279">
      <f>ROW()-5</f>
    </nc>
    <odxf>
      <fill>
        <patternFill>
          <bgColor rgb="FFDBF0F9"/>
        </patternFill>
      </fill>
    </odxf>
    <ndxf>
      <fill>
        <patternFill>
          <bgColor rgb="FFEEF5FC"/>
        </patternFill>
      </fill>
    </ndxf>
  </rcc>
  <rcc rId="1466" sId="1">
    <oc r="A280">
      <f>ROW()-5</f>
    </oc>
    <nc r="A280">
      <f>ROW()-5</f>
    </nc>
  </rcc>
  <rcc rId="1467" sId="1" odxf="1" dxf="1">
    <oc r="A281">
      <f>ROW()-5</f>
    </oc>
    <nc r="A281">
      <f>ROW()-5</f>
    </nc>
    <odxf>
      <fill>
        <patternFill>
          <bgColor rgb="FFDBF0F9"/>
        </patternFill>
      </fill>
    </odxf>
    <ndxf>
      <fill>
        <patternFill>
          <bgColor rgb="FFEEF5FC"/>
        </patternFill>
      </fill>
    </ndxf>
  </rcc>
  <rcc rId="1468" sId="1">
    <oc r="A282">
      <f>ROW()-5</f>
    </oc>
    <nc r="A282">
      <f>ROW()-5</f>
    </nc>
  </rcc>
  <rcc rId="1469" sId="1" odxf="1" dxf="1">
    <oc r="A283">
      <f>ROW()-5</f>
    </oc>
    <nc r="A283">
      <f>ROW()-5</f>
    </nc>
    <odxf>
      <fill>
        <patternFill>
          <bgColor rgb="FFDBF0F9"/>
        </patternFill>
      </fill>
    </odxf>
    <ndxf>
      <fill>
        <patternFill>
          <bgColor rgb="FFEEF5FC"/>
        </patternFill>
      </fill>
    </ndxf>
  </rcc>
  <rcc rId="1470" sId="1">
    <oc r="A284">
      <f>ROW()-5</f>
    </oc>
    <nc r="A284">
      <f>ROW()-5</f>
    </nc>
  </rcc>
  <rcc rId="1471" sId="1" odxf="1" dxf="1">
    <oc r="A285">
      <f>ROW()-5</f>
    </oc>
    <nc r="A285">
      <f>ROW()-5</f>
    </nc>
    <odxf>
      <fill>
        <patternFill>
          <bgColor rgb="FFDBF0F9"/>
        </patternFill>
      </fill>
    </odxf>
    <ndxf>
      <fill>
        <patternFill>
          <bgColor rgb="FFEEF5FC"/>
        </patternFill>
      </fill>
    </ndxf>
  </rcc>
  <rcc rId="1472" sId="1">
    <oc r="A286">
      <f>ROW()-5</f>
    </oc>
    <nc r="A286">
      <f>ROW()-5</f>
    </nc>
  </rcc>
  <rcc rId="1473" sId="1" odxf="1" dxf="1">
    <oc r="A287">
      <f>ROW()-5</f>
    </oc>
    <nc r="A287">
      <f>ROW()-5</f>
    </nc>
    <odxf>
      <fill>
        <patternFill>
          <bgColor rgb="FFDBF0F9"/>
        </patternFill>
      </fill>
    </odxf>
    <ndxf>
      <fill>
        <patternFill>
          <bgColor rgb="FFEEF5FC"/>
        </patternFill>
      </fill>
    </ndxf>
  </rcc>
  <rcc rId="1474" sId="1">
    <oc r="A288">
      <f>ROW()-5</f>
    </oc>
    <nc r="A288">
      <f>ROW()-5</f>
    </nc>
  </rcc>
  <rcc rId="1475" sId="1" odxf="1" dxf="1">
    <oc r="A289">
      <f>ROW()-5</f>
    </oc>
    <nc r="A289">
      <f>ROW()-5</f>
    </nc>
    <odxf>
      <fill>
        <patternFill>
          <bgColor rgb="FFDBF0F9"/>
        </patternFill>
      </fill>
    </odxf>
    <ndxf>
      <fill>
        <patternFill>
          <bgColor rgb="FFEEF5FC"/>
        </patternFill>
      </fill>
    </ndxf>
  </rcc>
  <rcc rId="1476" sId="1">
    <oc r="A290">
      <f>ROW()-5</f>
    </oc>
    <nc r="A290">
      <f>ROW()-5</f>
    </nc>
  </rcc>
  <rcc rId="1477" sId="1" odxf="1" dxf="1">
    <oc r="A291">
      <f>ROW()-5</f>
    </oc>
    <nc r="A291">
      <f>ROW()-5</f>
    </nc>
    <odxf>
      <fill>
        <patternFill>
          <bgColor rgb="FFDBF0F9"/>
        </patternFill>
      </fill>
    </odxf>
    <ndxf>
      <fill>
        <patternFill>
          <bgColor rgb="FFEEF5FC"/>
        </patternFill>
      </fill>
    </ndxf>
  </rcc>
  <rcc rId="1478" sId="1">
    <oc r="A292">
      <f>ROW()-5</f>
    </oc>
    <nc r="A292">
      <f>ROW()-5</f>
    </nc>
  </rcc>
  <rcc rId="1479" sId="1" odxf="1" dxf="1">
    <oc r="A293">
      <f>ROW()-5</f>
    </oc>
    <nc r="A293">
      <f>ROW()-5</f>
    </nc>
    <odxf>
      <fill>
        <patternFill>
          <bgColor rgb="FFDBF0F9"/>
        </patternFill>
      </fill>
    </odxf>
    <ndxf>
      <fill>
        <patternFill>
          <bgColor rgb="FFEEF5FC"/>
        </patternFill>
      </fill>
    </ndxf>
  </rcc>
  <rcc rId="1480" sId="1">
    <oc r="A294">
      <f>ROW()-5</f>
    </oc>
    <nc r="A294">
      <f>ROW()-5</f>
    </nc>
  </rcc>
  <rcc rId="1481" sId="1" odxf="1" dxf="1">
    <oc r="A295">
      <f>ROW()-5</f>
    </oc>
    <nc r="A295">
      <f>ROW()-5</f>
    </nc>
    <odxf>
      <fill>
        <patternFill>
          <bgColor rgb="FFDBF0F9"/>
        </patternFill>
      </fill>
    </odxf>
    <ndxf>
      <fill>
        <patternFill>
          <bgColor rgb="FFEEF5FC"/>
        </patternFill>
      </fill>
    </ndxf>
  </rcc>
  <rcc rId="1482" sId="1">
    <oc r="A296">
      <f>ROW()-5</f>
    </oc>
    <nc r="A296">
      <f>ROW()-5</f>
    </nc>
  </rcc>
  <rcc rId="1483" sId="1" odxf="1" dxf="1">
    <oc r="A297">
      <f>ROW()-5</f>
    </oc>
    <nc r="A297">
      <f>ROW()-5</f>
    </nc>
    <odxf>
      <fill>
        <patternFill>
          <bgColor rgb="FFDBF0F9"/>
        </patternFill>
      </fill>
    </odxf>
    <ndxf>
      <fill>
        <patternFill>
          <bgColor rgb="FFEEF5FC"/>
        </patternFill>
      </fill>
    </ndxf>
  </rcc>
  <rcc rId="1484" sId="1">
    <oc r="A298">
      <f>ROW()-5</f>
    </oc>
    <nc r="A298">
      <f>ROW()-5</f>
    </nc>
  </rcc>
  <rcc rId="1485" sId="1">
    <oc r="A299">
      <f>ROW()-5</f>
    </oc>
    <nc r="A299">
      <f>ROW()-5</f>
    </nc>
  </rcc>
  <rcc rId="1486" sId="1" odxf="1" dxf="1">
    <oc r="A300">
      <f>ROW()-5</f>
    </oc>
    <nc r="A300">
      <f>ROW()-5</f>
    </nc>
    <odxf>
      <fill>
        <patternFill>
          <bgColor rgb="FFDBF0F9"/>
        </patternFill>
      </fill>
    </odxf>
    <ndxf>
      <fill>
        <patternFill>
          <bgColor rgb="FFEEF5FC"/>
        </patternFill>
      </fill>
    </ndxf>
  </rcc>
  <rcc rId="1487" sId="1">
    <oc r="A301">
      <f>ROW()-5</f>
    </oc>
    <nc r="A301">
      <f>ROW()-5</f>
    </nc>
  </rcc>
  <rcc rId="1488" sId="1" odxf="1" dxf="1">
    <oc r="A302">
      <f>ROW()-5</f>
    </oc>
    <nc r="A302">
      <f>ROW()-5</f>
    </nc>
    <odxf>
      <fill>
        <patternFill>
          <bgColor rgb="FFDBF0F9"/>
        </patternFill>
      </fill>
    </odxf>
    <ndxf>
      <fill>
        <patternFill>
          <bgColor rgb="FFEEF5FC"/>
        </patternFill>
      </fill>
    </ndxf>
  </rcc>
  <rcc rId="1489" sId="1">
    <oc r="A303">
      <f>ROW()-5</f>
    </oc>
    <nc r="A303">
      <f>ROW()-5</f>
    </nc>
  </rcc>
  <rcc rId="1490" sId="1" odxf="1" dxf="1">
    <oc r="A304">
      <f>ROW()-5</f>
    </oc>
    <nc r="A304">
      <f>ROW()-5</f>
    </nc>
    <odxf>
      <fill>
        <patternFill>
          <bgColor rgb="FFDBF0F9"/>
        </patternFill>
      </fill>
    </odxf>
    <ndxf>
      <fill>
        <patternFill>
          <bgColor rgb="FFEEF5FC"/>
        </patternFill>
      </fill>
    </ndxf>
  </rcc>
  <rcc rId="1491" sId="1">
    <oc r="A305">
      <f>ROW()-5</f>
    </oc>
    <nc r="A305">
      <f>ROW()-5</f>
    </nc>
  </rcc>
  <rcc rId="1492" sId="1" odxf="1" dxf="1">
    <oc r="A306">
      <f>ROW()-5</f>
    </oc>
    <nc r="A306">
      <f>ROW()-5</f>
    </nc>
    <odxf>
      <fill>
        <patternFill>
          <bgColor rgb="FFDBF0F9"/>
        </patternFill>
      </fill>
    </odxf>
    <ndxf>
      <fill>
        <patternFill>
          <bgColor rgb="FFEEF5FC"/>
        </patternFill>
      </fill>
    </ndxf>
  </rcc>
  <rcc rId="1493" sId="1">
    <oc r="A307">
      <f>ROW()-5</f>
    </oc>
    <nc r="A307">
      <f>ROW()-5</f>
    </nc>
  </rcc>
  <rcc rId="1494" sId="1" odxf="1" dxf="1">
    <oc r="A308">
      <f>ROW()-5</f>
    </oc>
    <nc r="A308">
      <f>ROW()-5</f>
    </nc>
    <odxf>
      <fill>
        <patternFill>
          <bgColor rgb="FFDBF0F9"/>
        </patternFill>
      </fill>
    </odxf>
    <ndxf>
      <fill>
        <patternFill>
          <bgColor rgb="FFEEF5FC"/>
        </patternFill>
      </fill>
    </ndxf>
  </rcc>
  <rcc rId="1495" sId="1">
    <oc r="A309">
      <f>ROW()-5</f>
    </oc>
    <nc r="A309">
      <f>ROW()-5</f>
    </nc>
  </rcc>
  <rcc rId="1496" sId="1" odxf="1" dxf="1">
    <oc r="A310">
      <f>ROW()-5</f>
    </oc>
    <nc r="A310">
      <f>ROW()-5</f>
    </nc>
    <odxf>
      <fill>
        <patternFill>
          <bgColor rgb="FFDBF0F9"/>
        </patternFill>
      </fill>
    </odxf>
    <ndxf>
      <fill>
        <patternFill>
          <bgColor rgb="FFEEF5FC"/>
        </patternFill>
      </fill>
    </ndxf>
  </rcc>
  <rcc rId="1497" sId="1">
    <oc r="A311">
      <f>ROW()-5</f>
    </oc>
    <nc r="A311">
      <f>ROW()-5</f>
    </nc>
  </rcc>
  <rcc rId="1498" sId="1" odxf="1" dxf="1">
    <oc r="A312">
      <f>ROW()-5</f>
    </oc>
    <nc r="A312">
      <f>ROW()-5</f>
    </nc>
    <odxf>
      <fill>
        <patternFill>
          <bgColor rgb="FFDBF0F9"/>
        </patternFill>
      </fill>
    </odxf>
    <ndxf>
      <fill>
        <patternFill>
          <bgColor rgb="FFEEF5FC"/>
        </patternFill>
      </fill>
    </ndxf>
  </rcc>
  <rcc rId="1499" sId="1">
    <oc r="A313">
      <f>ROW()-5</f>
    </oc>
    <nc r="A313">
      <f>ROW()-5</f>
    </nc>
  </rcc>
  <rcc rId="1500" sId="1" odxf="1" dxf="1">
    <oc r="A314">
      <f>ROW()-5</f>
    </oc>
    <nc r="A314">
      <f>ROW()-5</f>
    </nc>
    <odxf>
      <fill>
        <patternFill>
          <bgColor rgb="FFDBF0F9"/>
        </patternFill>
      </fill>
    </odxf>
    <ndxf>
      <fill>
        <patternFill>
          <bgColor rgb="FFEEF5FC"/>
        </patternFill>
      </fill>
    </ndxf>
  </rcc>
  <rcc rId="1501" sId="1">
    <oc r="A315">
      <f>ROW()-5</f>
    </oc>
    <nc r="A315">
      <f>ROW()-5</f>
    </nc>
  </rcc>
  <rcc rId="1502" sId="1" odxf="1" dxf="1">
    <oc r="A316">
      <f>ROW()-5</f>
    </oc>
    <nc r="A316">
      <f>ROW()-5</f>
    </nc>
    <odxf>
      <fill>
        <patternFill>
          <bgColor rgb="FFDBF0F9"/>
        </patternFill>
      </fill>
    </odxf>
    <ndxf>
      <fill>
        <patternFill>
          <bgColor rgb="FFEEF5FC"/>
        </patternFill>
      </fill>
    </ndxf>
  </rcc>
  <rcc rId="1503" sId="1">
    <oc r="A317">
      <f>ROW()-5</f>
    </oc>
    <nc r="A317">
      <f>ROW()-5</f>
    </nc>
  </rcc>
  <rcc rId="1504" sId="1" odxf="1" dxf="1">
    <oc r="A318">
      <f>ROW()-5</f>
    </oc>
    <nc r="A318">
      <f>ROW()-5</f>
    </nc>
    <odxf>
      <fill>
        <patternFill>
          <bgColor rgb="FFDBF0F9"/>
        </patternFill>
      </fill>
    </odxf>
    <ndxf>
      <fill>
        <patternFill>
          <bgColor rgb="FFEEF5FC"/>
        </patternFill>
      </fill>
    </ndxf>
  </rcc>
  <rcc rId="1505" sId="1">
    <oc r="A319">
      <f>ROW()-5</f>
    </oc>
    <nc r="A319">
      <f>ROW()-5</f>
    </nc>
  </rcc>
  <rcc rId="1506" sId="1" odxf="1" dxf="1">
    <oc r="A320">
      <f>ROW()-5</f>
    </oc>
    <nc r="A320">
      <f>ROW()-5</f>
    </nc>
    <odxf>
      <fill>
        <patternFill>
          <bgColor rgb="FFDBF0F9"/>
        </patternFill>
      </fill>
    </odxf>
    <ndxf>
      <fill>
        <patternFill>
          <bgColor rgb="FFEEF5FC"/>
        </patternFill>
      </fill>
    </ndxf>
  </rcc>
  <rcc rId="1507" sId="1">
    <oc r="A321">
      <f>ROW()-5</f>
    </oc>
    <nc r="A321">
      <f>ROW()-5</f>
    </nc>
  </rcc>
  <rcc rId="1508" sId="1" odxf="1" dxf="1">
    <oc r="A322">
      <f>ROW()-5</f>
    </oc>
    <nc r="A322">
      <f>ROW()-5</f>
    </nc>
    <odxf>
      <fill>
        <patternFill>
          <bgColor rgb="FFDBF0F9"/>
        </patternFill>
      </fill>
    </odxf>
    <ndxf>
      <fill>
        <patternFill>
          <bgColor rgb="FFEEF5FC"/>
        </patternFill>
      </fill>
    </ndxf>
  </rcc>
  <rcc rId="1509" sId="1">
    <oc r="A323">
      <f>ROW()-5</f>
    </oc>
    <nc r="A323">
      <f>ROW()-5</f>
    </nc>
  </rcc>
  <rcc rId="1510" sId="1" odxf="1" dxf="1">
    <oc r="A324">
      <f>ROW()-5</f>
    </oc>
    <nc r="A324">
      <f>ROW()-5</f>
    </nc>
    <odxf>
      <fill>
        <patternFill>
          <bgColor rgb="FFDBF0F9"/>
        </patternFill>
      </fill>
    </odxf>
    <ndxf>
      <fill>
        <patternFill>
          <bgColor rgb="FFEEF5FC"/>
        </patternFill>
      </fill>
    </ndxf>
  </rcc>
  <rcc rId="1511" sId="1">
    <oc r="A325">
      <f>ROW()-5</f>
    </oc>
    <nc r="A325">
      <f>ROW()-5</f>
    </nc>
  </rcc>
  <rcc rId="1512" sId="1" odxf="1" dxf="1">
    <oc r="A326">
      <f>ROW()-5</f>
    </oc>
    <nc r="A326">
      <f>ROW()-5</f>
    </nc>
    <odxf>
      <fill>
        <patternFill>
          <bgColor rgb="FFDBF0F9"/>
        </patternFill>
      </fill>
    </odxf>
    <ndxf>
      <fill>
        <patternFill>
          <bgColor rgb="FFEEF5FC"/>
        </patternFill>
      </fill>
    </ndxf>
  </rcc>
  <rcc rId="1513" sId="1">
    <oc r="A327">
      <f>ROW()-5</f>
    </oc>
    <nc r="A327">
      <f>ROW()-5</f>
    </nc>
  </rcc>
  <rcc rId="1514" sId="1" odxf="1" dxf="1">
    <oc r="A328">
      <f>ROW()-5</f>
    </oc>
    <nc r="A328">
      <f>ROW()-5</f>
    </nc>
    <odxf>
      <font>
        <sz val="20"/>
        <color auto="1"/>
        <name val="Calibri"/>
        <scheme val="none"/>
      </font>
      <fill>
        <patternFill>
          <bgColor rgb="FFDBF0F9"/>
        </patternFill>
      </fill>
    </odxf>
    <ndxf>
      <font>
        <sz val="16"/>
        <color auto="1"/>
        <name val="Calibri"/>
        <scheme val="none"/>
      </font>
      <fill>
        <patternFill>
          <bgColor rgb="FFEEF5FC"/>
        </patternFill>
      </fill>
    </ndxf>
  </rcc>
  <rcc rId="1515" sId="1" odxf="1" dxf="1">
    <oc r="A329">
      <f>ROW()-5</f>
    </oc>
    <nc r="A329">
      <f>ROW()-5</f>
    </nc>
    <odxf>
      <font>
        <sz val="20"/>
        <color auto="1"/>
        <name val="Calibri"/>
        <scheme val="none"/>
      </font>
    </odxf>
    <ndxf>
      <font>
        <sz val="16"/>
        <color auto="1"/>
        <name val="Calibri"/>
        <scheme val="none"/>
      </font>
    </ndxf>
  </rcc>
  <rcc rId="1516" sId="1" odxf="1" dxf="1">
    <oc r="A330">
      <f>ROW()-5</f>
    </oc>
    <nc r="A330">
      <f>ROW()-5</f>
    </nc>
    <odxf>
      <font>
        <sz val="20"/>
        <color auto="1"/>
        <name val="Calibri"/>
        <scheme val="none"/>
      </font>
      <fill>
        <patternFill>
          <bgColor rgb="FFDBF0F9"/>
        </patternFill>
      </fill>
    </odxf>
    <ndxf>
      <font>
        <sz val="16"/>
        <color auto="1"/>
        <name val="Calibri"/>
        <scheme val="none"/>
      </font>
      <fill>
        <patternFill>
          <bgColor rgb="FFEEF5FC"/>
        </patternFill>
      </fill>
    </ndxf>
  </rcc>
  <rcc rId="1517" sId="1" odxf="1" dxf="1">
    <oc r="A331">
      <f>ROW()-5</f>
    </oc>
    <nc r="A331">
      <f>ROW()-5</f>
    </nc>
    <odxf>
      <font>
        <sz val="20"/>
        <color auto="1"/>
        <name val="Calibri"/>
        <scheme val="none"/>
      </font>
    </odxf>
    <ndxf>
      <font>
        <sz val="16"/>
        <color auto="1"/>
        <name val="Calibri"/>
        <scheme val="none"/>
      </font>
    </ndxf>
  </rcc>
  <rcc rId="1518" sId="1" odxf="1" dxf="1">
    <oc r="A332">
      <f>ROW()-5</f>
    </oc>
    <nc r="A332">
      <f>ROW()-5</f>
    </nc>
    <odxf>
      <font>
        <sz val="20"/>
        <color auto="1"/>
        <name val="Calibri"/>
        <scheme val="none"/>
      </font>
      <fill>
        <patternFill>
          <bgColor rgb="FFDBF0F9"/>
        </patternFill>
      </fill>
    </odxf>
    <ndxf>
      <font>
        <sz val="16"/>
        <color auto="1"/>
        <name val="Calibri"/>
        <scheme val="none"/>
      </font>
      <fill>
        <patternFill>
          <bgColor rgb="FFEEF5FC"/>
        </patternFill>
      </fill>
    </ndxf>
  </rcc>
  <rcc rId="1519" sId="1" odxf="1" dxf="1">
    <oc r="A333">
      <f>ROW()-5</f>
    </oc>
    <nc r="A333">
      <f>ROW()-5</f>
    </nc>
    <odxf>
      <font>
        <sz val="20"/>
        <color auto="1"/>
        <name val="Calibri"/>
        <scheme val="none"/>
      </font>
    </odxf>
    <ndxf>
      <font>
        <sz val="16"/>
        <color auto="1"/>
        <name val="Calibri"/>
        <scheme val="none"/>
      </font>
    </ndxf>
  </rcc>
  <rcc rId="1520" sId="1" odxf="1" dxf="1">
    <oc r="A334">
      <f>ROW()-5</f>
    </oc>
    <nc r="A334">
      <f>ROW()-5</f>
    </nc>
    <odxf>
      <fill>
        <patternFill>
          <bgColor rgb="FFDBF0F9"/>
        </patternFill>
      </fill>
    </odxf>
    <ndxf>
      <fill>
        <patternFill>
          <bgColor rgb="FFEEF5FC"/>
        </patternFill>
      </fill>
    </ndxf>
  </rcc>
  <rcc rId="1521" sId="1">
    <oc r="A335">
      <f>ROW()-5</f>
    </oc>
    <nc r="A335">
      <f>ROW()-5</f>
    </nc>
  </rcc>
  <rcc rId="1522" sId="1" odxf="1" dxf="1">
    <oc r="A336">
      <f>ROW()-5</f>
    </oc>
    <nc r="A336">
      <f>ROW()-5</f>
    </nc>
    <odxf>
      <fill>
        <patternFill>
          <bgColor rgb="FFDBF0F9"/>
        </patternFill>
      </fill>
    </odxf>
    <ndxf>
      <fill>
        <patternFill>
          <bgColor rgb="FFEEF5FC"/>
        </patternFill>
      </fill>
    </ndxf>
  </rcc>
  <rcc rId="1523" sId="1">
    <oc r="A337">
      <f>ROW()-5</f>
    </oc>
    <nc r="A337">
      <f>ROW()-5</f>
    </nc>
  </rcc>
  <rcc rId="1524" sId="1" odxf="1" dxf="1">
    <oc r="A338">
      <f>ROW()-5</f>
    </oc>
    <nc r="A338">
      <f>ROW()-5</f>
    </nc>
    <odxf>
      <fill>
        <patternFill>
          <bgColor rgb="FFDBF0F9"/>
        </patternFill>
      </fill>
    </odxf>
    <ndxf>
      <fill>
        <patternFill>
          <bgColor rgb="FFEEF5FC"/>
        </patternFill>
      </fill>
    </ndxf>
  </rcc>
  <rcc rId="1525" sId="1">
    <oc r="A339">
      <f>ROW()-5</f>
    </oc>
    <nc r="A339">
      <f>ROW()-5</f>
    </nc>
  </rcc>
  <rcc rId="1526" sId="1" odxf="1" dxf="1">
    <oc r="A340">
      <f>ROW()-5</f>
    </oc>
    <nc r="A340">
      <f>ROW()-5</f>
    </nc>
    <odxf>
      <fill>
        <patternFill>
          <bgColor rgb="FFDBF0F9"/>
        </patternFill>
      </fill>
    </odxf>
    <ndxf>
      <fill>
        <patternFill>
          <bgColor rgb="FFEEF5FC"/>
        </patternFill>
      </fill>
    </ndxf>
  </rcc>
  <rcc rId="1527" sId="1">
    <oc r="A341">
      <f>ROW()-5</f>
    </oc>
    <nc r="A341">
      <f>ROW()-5</f>
    </nc>
  </rcc>
  <rcc rId="1528" sId="1" odxf="1" dxf="1">
    <oc r="A342">
      <f>ROW()-5</f>
    </oc>
    <nc r="A342">
      <f>ROW()-5</f>
    </nc>
    <odxf>
      <fill>
        <patternFill>
          <bgColor rgb="FFDBF0F9"/>
        </patternFill>
      </fill>
    </odxf>
    <ndxf>
      <fill>
        <patternFill>
          <bgColor rgb="FFEEF5FC"/>
        </patternFill>
      </fill>
    </ndxf>
  </rcc>
  <rcc rId="1529" sId="1">
    <oc r="A343">
      <f>ROW()-5</f>
    </oc>
    <nc r="A343">
      <f>ROW()-5</f>
    </nc>
  </rcc>
  <rcc rId="1530" sId="1" odxf="1" dxf="1">
    <oc r="A344">
      <f>ROW()-5</f>
    </oc>
    <nc r="A344">
      <f>ROW()-5</f>
    </nc>
    <odxf>
      <fill>
        <patternFill>
          <bgColor rgb="FFDBF0F9"/>
        </patternFill>
      </fill>
    </odxf>
    <ndxf>
      <fill>
        <patternFill>
          <bgColor rgb="FFEEF5FC"/>
        </patternFill>
      </fill>
    </ndxf>
  </rcc>
  <rcc rId="1531" sId="1">
    <oc r="A345">
      <f>ROW()-5</f>
    </oc>
    <nc r="A345">
      <f>ROW()-5</f>
    </nc>
  </rcc>
  <rcc rId="1532" sId="1" odxf="1" dxf="1">
    <oc r="A346">
      <f>ROW()-5</f>
    </oc>
    <nc r="A346">
      <f>ROW()-5</f>
    </nc>
    <odxf>
      <fill>
        <patternFill>
          <bgColor rgb="FFDBF0F9"/>
        </patternFill>
      </fill>
    </odxf>
    <ndxf>
      <fill>
        <patternFill>
          <bgColor rgb="FFEEF5FC"/>
        </patternFill>
      </fill>
    </ndxf>
  </rcc>
  <rcc rId="1533" sId="1">
    <oc r="A347">
      <f>ROW()-5</f>
    </oc>
    <nc r="A347">
      <f>ROW()-5</f>
    </nc>
  </rcc>
  <rcc rId="1534" sId="1" odxf="1" dxf="1">
    <oc r="A348">
      <f>ROW()-5</f>
    </oc>
    <nc r="A348">
      <f>ROW()-5</f>
    </nc>
    <odxf>
      <fill>
        <patternFill>
          <bgColor rgb="FFDBF0F9"/>
        </patternFill>
      </fill>
    </odxf>
    <ndxf>
      <fill>
        <patternFill>
          <bgColor rgb="FFEEF5FC"/>
        </patternFill>
      </fill>
    </ndxf>
  </rcc>
  <rcc rId="1535" sId="1">
    <oc r="A349">
      <f>ROW()-5</f>
    </oc>
    <nc r="A349">
      <f>ROW()-5</f>
    </nc>
  </rcc>
  <rcc rId="1536" sId="1" odxf="1" dxf="1">
    <oc r="A350">
      <f>ROW()-5</f>
    </oc>
    <nc r="A350">
      <f>ROW()-5</f>
    </nc>
    <odxf>
      <fill>
        <patternFill>
          <bgColor rgb="FFDBF0F9"/>
        </patternFill>
      </fill>
    </odxf>
    <ndxf>
      <fill>
        <patternFill>
          <bgColor rgb="FFEEF5FC"/>
        </patternFill>
      </fill>
    </ndxf>
  </rcc>
  <rcc rId="1537" sId="1">
    <oc r="A351">
      <f>ROW()-5</f>
    </oc>
    <nc r="A351">
      <f>ROW()-5</f>
    </nc>
  </rcc>
  <rcc rId="1538" sId="1" odxf="1" dxf="1">
    <oc r="A352">
      <f>ROW()-5</f>
    </oc>
    <nc r="A352">
      <f>ROW()-5</f>
    </nc>
    <odxf>
      <fill>
        <patternFill>
          <bgColor rgb="FFDBF0F9"/>
        </patternFill>
      </fill>
    </odxf>
    <ndxf>
      <fill>
        <patternFill>
          <bgColor rgb="FFEEF5FC"/>
        </patternFill>
      </fill>
    </ndxf>
  </rcc>
  <rcc rId="1539" sId="1">
    <oc r="A353">
      <f>ROW()-5</f>
    </oc>
    <nc r="A353">
      <f>ROW()-5</f>
    </nc>
  </rcc>
  <rcc rId="1540" sId="1" odxf="1" dxf="1">
    <oc r="A354">
      <f>ROW()-5</f>
    </oc>
    <nc r="A354">
      <f>ROW()-5</f>
    </nc>
    <odxf>
      <fill>
        <patternFill>
          <bgColor rgb="FFDBF0F9"/>
        </patternFill>
      </fill>
    </odxf>
    <ndxf>
      <fill>
        <patternFill>
          <bgColor rgb="FFEEF5FC"/>
        </patternFill>
      </fill>
    </ndxf>
  </rcc>
  <rcc rId="1541" sId="1">
    <oc r="A355">
      <f>ROW()-5</f>
    </oc>
    <nc r="A355">
      <f>ROW()-5</f>
    </nc>
  </rcc>
  <rcc rId="1542" sId="1" odxf="1" dxf="1">
    <oc r="A356">
      <f>ROW()-5</f>
    </oc>
    <nc r="A356">
      <f>ROW()-5</f>
    </nc>
    <odxf>
      <fill>
        <patternFill>
          <bgColor rgb="FFDBF0F9"/>
        </patternFill>
      </fill>
    </odxf>
    <ndxf>
      <fill>
        <patternFill>
          <bgColor rgb="FFEEF5FC"/>
        </patternFill>
      </fill>
    </ndxf>
  </rcc>
  <rcc rId="1543" sId="1">
    <oc r="A357">
      <f>ROW()-5</f>
    </oc>
    <nc r="A357">
      <f>ROW()-5</f>
    </nc>
  </rcc>
  <rcc rId="1544" sId="1" odxf="1" dxf="1">
    <oc r="A358">
      <f>ROW()-5</f>
    </oc>
    <nc r="A358">
      <f>ROW()-5</f>
    </nc>
    <odxf>
      <fill>
        <patternFill>
          <bgColor rgb="FFDBF0F9"/>
        </patternFill>
      </fill>
    </odxf>
    <ndxf>
      <fill>
        <patternFill>
          <bgColor rgb="FFEEF5FC"/>
        </patternFill>
      </fill>
    </ndxf>
  </rcc>
  <rcc rId="1545" sId="1">
    <oc r="A359">
      <f>ROW()-5</f>
    </oc>
    <nc r="A359">
      <f>ROW()-5</f>
    </nc>
  </rcc>
  <rcc rId="1546" sId="1" odxf="1" dxf="1">
    <oc r="A360">
      <f>ROW()-5</f>
    </oc>
    <nc r="A360">
      <f>ROW()-5</f>
    </nc>
    <odxf>
      <fill>
        <patternFill>
          <bgColor rgb="FFDBF0F9"/>
        </patternFill>
      </fill>
    </odxf>
    <ndxf>
      <fill>
        <patternFill>
          <bgColor rgb="FFEEF5FC"/>
        </patternFill>
      </fill>
    </ndxf>
  </rcc>
  <rcc rId="1547" sId="1">
    <oc r="A361">
      <f>ROW()-5</f>
    </oc>
    <nc r="A361">
      <f>ROW()-5</f>
    </nc>
  </rcc>
  <rcc rId="1548" sId="1" odxf="1" dxf="1">
    <oc r="A362">
      <f>ROW()-5</f>
    </oc>
    <nc r="A362">
      <f>ROW()-5</f>
    </nc>
    <odxf>
      <fill>
        <patternFill>
          <bgColor rgb="FFDBF0F9"/>
        </patternFill>
      </fill>
    </odxf>
    <ndxf>
      <fill>
        <patternFill>
          <bgColor rgb="FFEEF5FC"/>
        </patternFill>
      </fill>
    </ndxf>
  </rcc>
  <rcc rId="1549" sId="1">
    <oc r="A363">
      <f>ROW()-5</f>
    </oc>
    <nc r="A363">
      <f>ROW()-5</f>
    </nc>
  </rcc>
  <rcc rId="1550" sId="1" odxf="1" dxf="1">
    <oc r="A364">
      <f>ROW()-5</f>
    </oc>
    <nc r="A364">
      <f>ROW()-5</f>
    </nc>
    <odxf>
      <fill>
        <patternFill>
          <bgColor rgb="FFDBF0F9"/>
        </patternFill>
      </fill>
    </odxf>
    <ndxf>
      <fill>
        <patternFill>
          <bgColor rgb="FFEEF5FC"/>
        </patternFill>
      </fill>
    </ndxf>
  </rcc>
  <rcc rId="1551" sId="1">
    <oc r="A365">
      <f>ROW()-5</f>
    </oc>
    <nc r="A365">
      <f>ROW()-5</f>
    </nc>
  </rcc>
  <rcc rId="1552" sId="1" odxf="1" dxf="1">
    <oc r="A366">
      <f>ROW()-5</f>
    </oc>
    <nc r="A366">
      <f>ROW()-5</f>
    </nc>
    <odxf>
      <fill>
        <patternFill>
          <bgColor rgb="FFDBF0F9"/>
        </patternFill>
      </fill>
    </odxf>
    <ndxf>
      <fill>
        <patternFill>
          <bgColor rgb="FFEEF5FC"/>
        </patternFill>
      </fill>
    </ndxf>
  </rcc>
  <rcc rId="1553" sId="1">
    <oc r="A367">
      <f>ROW()-5</f>
    </oc>
    <nc r="A367">
      <f>ROW()-5</f>
    </nc>
  </rcc>
  <rcc rId="1554" sId="1" odxf="1" dxf="1">
    <oc r="A368">
      <f>ROW()-5</f>
    </oc>
    <nc r="A368">
      <f>ROW()-5</f>
    </nc>
    <odxf>
      <fill>
        <patternFill>
          <bgColor rgb="FFDBF0F9"/>
        </patternFill>
      </fill>
    </odxf>
    <ndxf>
      <fill>
        <patternFill>
          <bgColor rgb="FFEEF5FC"/>
        </patternFill>
      </fill>
    </ndxf>
  </rcc>
  <rcc rId="1555" sId="1">
    <oc r="A369">
      <f>ROW()-5</f>
    </oc>
    <nc r="A369">
      <f>ROW()-5</f>
    </nc>
  </rcc>
  <rcc rId="1556" sId="1" odxf="1" dxf="1">
    <oc r="A370">
      <f>ROW()-5</f>
    </oc>
    <nc r="A370">
      <f>ROW()-5</f>
    </nc>
    <odxf>
      <fill>
        <patternFill>
          <bgColor rgb="FFDBF0F9"/>
        </patternFill>
      </fill>
    </odxf>
    <ndxf>
      <fill>
        <patternFill>
          <bgColor rgb="FFEEF5FC"/>
        </patternFill>
      </fill>
    </ndxf>
  </rcc>
  <rcc rId="1557" sId="1">
    <oc r="A371">
      <f>ROW()-5</f>
    </oc>
    <nc r="A371">
      <f>ROW()-5</f>
    </nc>
  </rcc>
  <rcc rId="1558" sId="1" odxf="1" dxf="1">
    <oc r="A372">
      <f>ROW()-5</f>
    </oc>
    <nc r="A372">
      <f>ROW()-5</f>
    </nc>
    <odxf>
      <fill>
        <patternFill>
          <bgColor rgb="FFDBF0F9"/>
        </patternFill>
      </fill>
    </odxf>
    <ndxf>
      <fill>
        <patternFill>
          <bgColor rgb="FFEEF5FC"/>
        </patternFill>
      </fill>
    </ndxf>
  </rcc>
  <rcc rId="1559" sId="1">
    <oc r="A373">
      <f>ROW()-5</f>
    </oc>
    <nc r="A373">
      <f>ROW()-5</f>
    </nc>
  </rcc>
  <rcc rId="1560" sId="1" odxf="1" dxf="1">
    <oc r="A374">
      <f>ROW()-5</f>
    </oc>
    <nc r="A374">
      <f>ROW()-5</f>
    </nc>
    <odxf>
      <fill>
        <patternFill>
          <bgColor rgb="FFDBF0F9"/>
        </patternFill>
      </fill>
    </odxf>
    <ndxf>
      <fill>
        <patternFill>
          <bgColor rgb="FFEEF5FC"/>
        </patternFill>
      </fill>
    </ndxf>
  </rcc>
  <rcc rId="1561" sId="1">
    <oc r="A375">
      <f>ROW()-5</f>
    </oc>
    <nc r="A375">
      <f>ROW()-5</f>
    </nc>
  </rcc>
  <rcc rId="1562" sId="1" odxf="1" dxf="1">
    <oc r="A376">
      <f>ROW()-5</f>
    </oc>
    <nc r="A376">
      <f>ROW()-5</f>
    </nc>
    <odxf>
      <fill>
        <patternFill>
          <bgColor rgb="FFDBF0F9"/>
        </patternFill>
      </fill>
    </odxf>
    <ndxf>
      <fill>
        <patternFill>
          <bgColor rgb="FFEEF5FC"/>
        </patternFill>
      </fill>
    </ndxf>
  </rcc>
  <rcc rId="1563" sId="1">
    <oc r="A377">
      <f>ROW()-5</f>
    </oc>
    <nc r="A377">
      <f>ROW()-5</f>
    </nc>
  </rcc>
  <rcc rId="1564" sId="1" odxf="1" dxf="1">
    <oc r="A378">
      <f>ROW()-5</f>
    </oc>
    <nc r="A378">
      <f>ROW()-5</f>
    </nc>
    <odxf>
      <fill>
        <patternFill>
          <bgColor rgb="FFDBF0F9"/>
        </patternFill>
      </fill>
    </odxf>
    <ndxf>
      <fill>
        <patternFill>
          <bgColor rgb="FFEEF5FC"/>
        </patternFill>
      </fill>
    </ndxf>
  </rcc>
  <rcc rId="1565" sId="1">
    <oc r="A379">
      <f>ROW()-5</f>
    </oc>
    <nc r="A379">
      <f>ROW()-5</f>
    </nc>
  </rcc>
  <rcc rId="1566" sId="1" odxf="1" dxf="1">
    <oc r="A380">
      <f>ROW()-5</f>
    </oc>
    <nc r="A380">
      <f>ROW()-5</f>
    </nc>
    <odxf>
      <fill>
        <patternFill>
          <bgColor rgb="FFDBF0F9"/>
        </patternFill>
      </fill>
    </odxf>
    <ndxf>
      <fill>
        <patternFill>
          <bgColor rgb="FFEEF5FC"/>
        </patternFill>
      </fill>
    </ndxf>
  </rcc>
  <rcc rId="1567" sId="1">
    <oc r="A381">
      <f>ROW()-5</f>
    </oc>
    <nc r="A381">
      <f>ROW()-5</f>
    </nc>
  </rcc>
  <rcc rId="1568" sId="1" odxf="1" dxf="1">
    <oc r="A382">
      <f>ROW()-5</f>
    </oc>
    <nc r="A382">
      <f>ROW()-5</f>
    </nc>
    <odxf>
      <fill>
        <patternFill>
          <bgColor rgb="FFDBF0F9"/>
        </patternFill>
      </fill>
    </odxf>
    <ndxf>
      <fill>
        <patternFill>
          <bgColor rgb="FFEEF5FC"/>
        </patternFill>
      </fill>
    </ndxf>
  </rcc>
  <rcc rId="1569" sId="1">
    <oc r="A383">
      <f>ROW()-5</f>
    </oc>
    <nc r="A383">
      <f>ROW()-5</f>
    </nc>
  </rcc>
  <rcc rId="1570" sId="1" odxf="1" dxf="1">
    <oc r="A384">
      <f>ROW()-5</f>
    </oc>
    <nc r="A384">
      <f>ROW()-5</f>
    </nc>
    <odxf>
      <fill>
        <patternFill>
          <bgColor rgb="FFDBF0F9"/>
        </patternFill>
      </fill>
    </odxf>
    <ndxf>
      <fill>
        <patternFill>
          <bgColor rgb="FFEEF5FC"/>
        </patternFill>
      </fill>
    </ndxf>
  </rcc>
  <rcc rId="1571" sId="1">
    <oc r="A385">
      <f>ROW()-5</f>
    </oc>
    <nc r="A385">
      <f>ROW()-5</f>
    </nc>
  </rcc>
  <rcc rId="1572" sId="1" odxf="1" dxf="1">
    <oc r="A386">
      <f>ROW()-5</f>
    </oc>
    <nc r="A386">
      <f>ROW()-5</f>
    </nc>
    <odxf>
      <fill>
        <patternFill>
          <bgColor rgb="FFDBF0F9"/>
        </patternFill>
      </fill>
    </odxf>
    <ndxf>
      <fill>
        <patternFill>
          <bgColor rgb="FFEEF5FC"/>
        </patternFill>
      </fill>
    </ndxf>
  </rcc>
  <rcc rId="1573" sId="1">
    <oc r="A387">
      <f>ROW()-5</f>
    </oc>
    <nc r="A387">
      <f>ROW()-5</f>
    </nc>
  </rcc>
  <rcc rId="1574" sId="1" odxf="1" dxf="1">
    <oc r="A388">
      <f>ROW()-5</f>
    </oc>
    <nc r="A388">
      <f>ROW()-5</f>
    </nc>
    <odxf>
      <fill>
        <patternFill>
          <bgColor rgb="FFDBF0F9"/>
        </patternFill>
      </fill>
    </odxf>
    <ndxf>
      <fill>
        <patternFill>
          <bgColor rgb="FFEEF5FC"/>
        </patternFill>
      </fill>
    </ndxf>
  </rcc>
  <rcc rId="1575" sId="1">
    <oc r="A389">
      <f>ROW()-5</f>
    </oc>
    <nc r="A389">
      <f>ROW()-5</f>
    </nc>
  </rcc>
  <rcc rId="1576" sId="1" odxf="1" dxf="1">
    <oc r="A390">
      <f>ROW()-5</f>
    </oc>
    <nc r="A390">
      <f>ROW()-5</f>
    </nc>
    <odxf>
      <fill>
        <patternFill>
          <bgColor rgb="FFDBF0F9"/>
        </patternFill>
      </fill>
    </odxf>
    <ndxf>
      <fill>
        <patternFill>
          <bgColor rgb="FFEEF5FC"/>
        </patternFill>
      </fill>
    </ndxf>
  </rcc>
  <rcc rId="1577" sId="1">
    <oc r="A391">
      <f>ROW()-5</f>
    </oc>
    <nc r="A391">
      <f>ROW()-5</f>
    </nc>
  </rcc>
  <rcc rId="1578" sId="1" odxf="1" dxf="1">
    <oc r="A392">
      <f>ROW()-5</f>
    </oc>
    <nc r="A392">
      <f>ROW()-5</f>
    </nc>
    <odxf>
      <fill>
        <patternFill>
          <bgColor rgb="FFDBF0F9"/>
        </patternFill>
      </fill>
    </odxf>
    <ndxf>
      <fill>
        <patternFill>
          <bgColor rgb="FFEEF5FC"/>
        </patternFill>
      </fill>
    </ndxf>
  </rcc>
  <rcc rId="1579" sId="1">
    <oc r="A393">
      <f>ROW()-5</f>
    </oc>
    <nc r="A393">
      <f>ROW()-5</f>
    </nc>
  </rcc>
  <rcc rId="1580" sId="1" odxf="1" dxf="1">
    <oc r="A394">
      <f>ROW()-5</f>
    </oc>
    <nc r="A394">
      <f>ROW()-5</f>
    </nc>
    <odxf>
      <fill>
        <patternFill>
          <bgColor rgb="FFDBF0F9"/>
        </patternFill>
      </fill>
    </odxf>
    <ndxf>
      <fill>
        <patternFill>
          <bgColor rgb="FFEEF5FC"/>
        </patternFill>
      </fill>
    </ndxf>
  </rcc>
  <rcc rId="1581" sId="1">
    <oc r="A395">
      <f>ROW()-5</f>
    </oc>
    <nc r="A395">
      <f>ROW()-5</f>
    </nc>
  </rcc>
  <rcc rId="1582" sId="1" odxf="1" dxf="1">
    <oc r="A396">
      <f>ROW()-5</f>
    </oc>
    <nc r="A396">
      <f>ROW()-5</f>
    </nc>
    <odxf>
      <fill>
        <patternFill>
          <bgColor rgb="FFDBF0F9"/>
        </patternFill>
      </fill>
    </odxf>
    <ndxf>
      <fill>
        <patternFill>
          <bgColor rgb="FFEEF5FC"/>
        </patternFill>
      </fill>
    </ndxf>
  </rcc>
  <rcc rId="1583" sId="1">
    <oc r="A397">
      <f>ROW()-5</f>
    </oc>
    <nc r="A397">
      <f>ROW()-5</f>
    </nc>
  </rcc>
  <rcc rId="1584" sId="1" odxf="1" dxf="1">
    <oc r="A398">
      <f>ROW()-5</f>
    </oc>
    <nc r="A398">
      <f>ROW()-5</f>
    </nc>
    <odxf>
      <fill>
        <patternFill>
          <bgColor rgb="FFDBF0F9"/>
        </patternFill>
      </fill>
    </odxf>
    <ndxf>
      <fill>
        <patternFill>
          <bgColor rgb="FFEEF5FC"/>
        </patternFill>
      </fill>
    </ndxf>
  </rcc>
  <rcc rId="1585" sId="1">
    <oc r="A399">
      <f>ROW()-5</f>
    </oc>
    <nc r="A399">
      <f>ROW()-5</f>
    </nc>
  </rcc>
  <rcc rId="1586" sId="1" odxf="1" dxf="1">
    <oc r="A400">
      <f>ROW()-5</f>
    </oc>
    <nc r="A400">
      <f>ROW()-5</f>
    </nc>
    <odxf>
      <fill>
        <patternFill>
          <bgColor rgb="FFDBF0F9"/>
        </patternFill>
      </fill>
    </odxf>
    <ndxf>
      <fill>
        <patternFill>
          <bgColor rgb="FFEEF5FC"/>
        </patternFill>
      </fill>
    </ndxf>
  </rcc>
  <rcc rId="1587" sId="1">
    <oc r="A401">
      <f>ROW()-5</f>
    </oc>
    <nc r="A401">
      <f>ROW()-5</f>
    </nc>
  </rcc>
  <rcc rId="1588" sId="1" odxf="1" dxf="1">
    <oc r="A402">
      <f>ROW()-5</f>
    </oc>
    <nc r="A402">
      <f>ROW()-5</f>
    </nc>
    <odxf>
      <fill>
        <patternFill>
          <bgColor rgb="FFDBF0F9"/>
        </patternFill>
      </fill>
    </odxf>
    <ndxf>
      <fill>
        <patternFill>
          <bgColor rgb="FFEEF5FC"/>
        </patternFill>
      </fill>
    </ndxf>
  </rcc>
  <rcc rId="1589" sId="1">
    <oc r="A403">
      <f>ROW()-5</f>
    </oc>
    <nc r="A403">
      <f>ROW()-5</f>
    </nc>
  </rcc>
  <rcc rId="1590" sId="1" odxf="1" dxf="1">
    <oc r="A404">
      <f>ROW()-5</f>
    </oc>
    <nc r="A404">
      <f>ROW()-5</f>
    </nc>
    <odxf>
      <fill>
        <patternFill>
          <bgColor rgb="FFDBF0F9"/>
        </patternFill>
      </fill>
    </odxf>
    <ndxf>
      <fill>
        <patternFill>
          <bgColor rgb="FFEEF5FC"/>
        </patternFill>
      </fill>
    </ndxf>
  </rcc>
  <rcc rId="1591" sId="1">
    <oc r="A405">
      <f>ROW()-5</f>
    </oc>
    <nc r="A405">
      <f>ROW()-5</f>
    </nc>
  </rcc>
  <rcc rId="1592" sId="1" odxf="1" dxf="1">
    <oc r="A406">
      <f>ROW()-5</f>
    </oc>
    <nc r="A406">
      <f>ROW()-5</f>
    </nc>
    <odxf>
      <fill>
        <patternFill>
          <bgColor rgb="FFDBF0F9"/>
        </patternFill>
      </fill>
    </odxf>
    <ndxf>
      <fill>
        <patternFill>
          <bgColor rgb="FFEEF5FC"/>
        </patternFill>
      </fill>
    </ndxf>
  </rcc>
  <rcc rId="1593" sId="1">
    <oc r="A407">
      <f>ROW()-5</f>
    </oc>
    <nc r="A407">
      <f>ROW()-5</f>
    </nc>
  </rcc>
  <rcc rId="1594" sId="1" odxf="1" dxf="1">
    <oc r="A408">
      <f>ROW()-5</f>
    </oc>
    <nc r="A408">
      <f>ROW()-5</f>
    </nc>
    <odxf>
      <fill>
        <patternFill>
          <bgColor rgb="FFDBF0F9"/>
        </patternFill>
      </fill>
    </odxf>
    <ndxf>
      <fill>
        <patternFill>
          <bgColor rgb="FFEEF5FC"/>
        </patternFill>
      </fill>
    </ndxf>
  </rcc>
  <rcc rId="1595" sId="1">
    <oc r="A409">
      <f>ROW()-5</f>
    </oc>
    <nc r="A409">
      <f>ROW()-5</f>
    </nc>
  </rcc>
  <rcc rId="1596" sId="1" odxf="1" dxf="1">
    <oc r="A410">
      <f>ROW()-5</f>
    </oc>
    <nc r="A410">
      <f>ROW()-5</f>
    </nc>
    <odxf>
      <fill>
        <patternFill>
          <bgColor rgb="FFDBF0F9"/>
        </patternFill>
      </fill>
    </odxf>
    <ndxf>
      <fill>
        <patternFill>
          <bgColor rgb="FFEEF5FC"/>
        </patternFill>
      </fill>
    </ndxf>
  </rcc>
  <rcc rId="1597" sId="1">
    <oc r="A411">
      <f>ROW()-5</f>
    </oc>
    <nc r="A411">
      <f>ROW()-5</f>
    </nc>
  </rcc>
  <rcc rId="1598" sId="1" odxf="1" dxf="1">
    <oc r="A412">
      <f>ROW()-5</f>
    </oc>
    <nc r="A412">
      <f>ROW()-5</f>
    </nc>
    <odxf>
      <fill>
        <patternFill>
          <bgColor rgb="FFDBF0F9"/>
        </patternFill>
      </fill>
    </odxf>
    <ndxf>
      <fill>
        <patternFill>
          <bgColor rgb="FFEEF5FC"/>
        </patternFill>
      </fill>
    </ndxf>
  </rcc>
  <rcc rId="1599" sId="1">
    <oc r="A413">
      <f>ROW()-5</f>
    </oc>
    <nc r="A413">
      <f>ROW()-5</f>
    </nc>
  </rcc>
  <rcc rId="1600" sId="1" odxf="1" dxf="1">
    <oc r="A414">
      <f>ROW()-5</f>
    </oc>
    <nc r="A414">
      <f>ROW()-5</f>
    </nc>
    <odxf>
      <fill>
        <patternFill>
          <bgColor rgb="FFDBF0F9"/>
        </patternFill>
      </fill>
    </odxf>
    <ndxf>
      <fill>
        <patternFill>
          <bgColor rgb="FFEEF5FC"/>
        </patternFill>
      </fill>
    </ndxf>
  </rcc>
  <rcc rId="1601" sId="1">
    <oc r="A415">
      <f>ROW()-5</f>
    </oc>
    <nc r="A415">
      <f>ROW()-5</f>
    </nc>
  </rcc>
  <rcc rId="1602" sId="1" odxf="1" dxf="1">
    <oc r="A416">
      <f>ROW()-5</f>
    </oc>
    <nc r="A416">
      <f>ROW()-5</f>
    </nc>
    <odxf>
      <fill>
        <patternFill>
          <bgColor rgb="FFDBF0F9"/>
        </patternFill>
      </fill>
    </odxf>
    <ndxf>
      <fill>
        <patternFill>
          <bgColor rgb="FFEEF5FC"/>
        </patternFill>
      </fill>
    </ndxf>
  </rcc>
  <rcc rId="1603" sId="1">
    <oc r="A417">
      <f>ROW()-5</f>
    </oc>
    <nc r="A417">
      <f>ROW()-5</f>
    </nc>
  </rcc>
  <rcc rId="1604" sId="1" odxf="1" dxf="1">
    <oc r="A418">
      <f>ROW()-5</f>
    </oc>
    <nc r="A418">
      <f>ROW()-5</f>
    </nc>
    <odxf>
      <fill>
        <patternFill>
          <bgColor rgb="FFDBF0F9"/>
        </patternFill>
      </fill>
    </odxf>
    <ndxf>
      <fill>
        <patternFill>
          <bgColor rgb="FFEEF5FC"/>
        </patternFill>
      </fill>
    </ndxf>
  </rcc>
  <rcc rId="1605" sId="1">
    <oc r="A419">
      <f>ROW()-5</f>
    </oc>
    <nc r="A419">
      <f>ROW()-5</f>
    </nc>
  </rcc>
  <rcc rId="1606" sId="1" odxf="1" dxf="1">
    <oc r="A420">
      <f>ROW()-5</f>
    </oc>
    <nc r="A420">
      <f>ROW()-5</f>
    </nc>
    <odxf>
      <fill>
        <patternFill>
          <bgColor rgb="FFDBF0F9"/>
        </patternFill>
      </fill>
    </odxf>
    <ndxf>
      <fill>
        <patternFill>
          <bgColor rgb="FFEEF5FC"/>
        </patternFill>
      </fill>
    </ndxf>
  </rcc>
  <rcc rId="1607" sId="1">
    <oc r="A421">
      <f>ROW()-5</f>
    </oc>
    <nc r="A421">
      <f>ROW()-5</f>
    </nc>
  </rcc>
  <rcc rId="1608" sId="1" odxf="1" dxf="1">
    <oc r="A422">
      <f>ROW()-5</f>
    </oc>
    <nc r="A422">
      <f>ROW()-5</f>
    </nc>
    <odxf>
      <fill>
        <patternFill>
          <bgColor rgb="FFDBF0F9"/>
        </patternFill>
      </fill>
    </odxf>
    <ndxf>
      <fill>
        <patternFill>
          <bgColor rgb="FFEEF5FC"/>
        </patternFill>
      </fill>
    </ndxf>
  </rcc>
  <rcc rId="1609" sId="1">
    <oc r="A423">
      <v>490</v>
    </oc>
    <nc r="A423">
      <f>ROW()-5</f>
    </nc>
  </rcc>
  <rcc rId="1610" sId="1" odxf="1" dxf="1">
    <oc r="A424">
      <v>491</v>
    </oc>
    <nc r="A424">
      <f>ROW()-5</f>
    </nc>
    <odxf>
      <fill>
        <patternFill>
          <bgColor rgb="FFDBF0F9"/>
        </patternFill>
      </fill>
    </odxf>
    <ndxf>
      <fill>
        <patternFill>
          <bgColor rgb="FFEEF5FC"/>
        </patternFill>
      </fill>
    </ndxf>
  </rcc>
  <rcc rId="1611" sId="1">
    <oc r="A425">
      <f>ROW()-5</f>
    </oc>
    <nc r="A425">
      <f>ROW()-5</f>
    </nc>
  </rcc>
  <rcc rId="1612" sId="1" odxf="1" dxf="1">
    <oc r="A426">
      <f>ROW()-5</f>
    </oc>
    <nc r="A426">
      <f>ROW()-5</f>
    </nc>
    <odxf>
      <fill>
        <patternFill>
          <bgColor rgb="FFDBF0F9"/>
        </patternFill>
      </fill>
    </odxf>
    <ndxf>
      <fill>
        <patternFill>
          <bgColor rgb="FFEEF5FC"/>
        </patternFill>
      </fill>
    </ndxf>
  </rcc>
  <rcc rId="1613" sId="1">
    <oc r="A427">
      <f>ROW()-5</f>
    </oc>
    <nc r="A427">
      <f>ROW()-5</f>
    </nc>
  </rcc>
  <rcc rId="1614" sId="1" odxf="1" dxf="1">
    <oc r="A428">
      <f>ROW()-5</f>
    </oc>
    <nc r="A428">
      <f>ROW()-5</f>
    </nc>
    <odxf>
      <fill>
        <patternFill>
          <bgColor rgb="FFDBF0F9"/>
        </patternFill>
      </fill>
    </odxf>
    <ndxf>
      <fill>
        <patternFill>
          <bgColor rgb="FFEEF5FC"/>
        </patternFill>
      </fill>
    </ndxf>
  </rcc>
  <rcc rId="1615" sId="1">
    <oc r="A429">
      <f>ROW()-5</f>
    </oc>
    <nc r="A429">
      <f>ROW()-5</f>
    </nc>
  </rcc>
  <rcc rId="1616" sId="1" odxf="1" dxf="1">
    <oc r="A430">
      <f>ROW()-5</f>
    </oc>
    <nc r="A430">
      <f>ROW()-5</f>
    </nc>
    <odxf>
      <fill>
        <patternFill>
          <bgColor rgb="FFDBF0F9"/>
        </patternFill>
      </fill>
    </odxf>
    <ndxf>
      <fill>
        <patternFill>
          <bgColor rgb="FFEEF5FC"/>
        </patternFill>
      </fill>
    </ndxf>
  </rcc>
  <rcc rId="1617" sId="1">
    <oc r="A431">
      <f>ROW()-5</f>
    </oc>
    <nc r="A431">
      <f>ROW()-5</f>
    </nc>
  </rcc>
  <rcc rId="1618" sId="1" odxf="1" dxf="1">
    <oc r="A432">
      <f>ROW()-5</f>
    </oc>
    <nc r="A432">
      <f>ROW()-5</f>
    </nc>
    <odxf>
      <fill>
        <patternFill>
          <bgColor rgb="FFDBF0F9"/>
        </patternFill>
      </fill>
    </odxf>
    <ndxf>
      <fill>
        <patternFill>
          <bgColor rgb="FFEEF5FC"/>
        </patternFill>
      </fill>
    </ndxf>
  </rcc>
  <rcc rId="1619" sId="1">
    <oc r="A433">
      <f>ROW()-5</f>
    </oc>
    <nc r="A433">
      <f>ROW()-5</f>
    </nc>
  </rcc>
  <rcc rId="1620" sId="1" odxf="1" dxf="1">
    <oc r="A434">
      <f>ROW()-5</f>
    </oc>
    <nc r="A434">
      <f>ROW()-5</f>
    </nc>
    <odxf>
      <fill>
        <patternFill>
          <bgColor rgb="FFDBF0F9"/>
        </patternFill>
      </fill>
    </odxf>
    <ndxf>
      <fill>
        <patternFill>
          <bgColor rgb="FFEEF5FC"/>
        </patternFill>
      </fill>
    </ndxf>
  </rcc>
  <rcc rId="1621" sId="1">
    <oc r="A435">
      <f>ROW()-5</f>
    </oc>
    <nc r="A435">
      <f>ROW()-5</f>
    </nc>
  </rcc>
  <rcc rId="1622" sId="1" odxf="1" dxf="1">
    <oc r="A436">
      <f>ROW()-5</f>
    </oc>
    <nc r="A436">
      <f>ROW()-5</f>
    </nc>
    <odxf>
      <fill>
        <patternFill>
          <bgColor rgb="FFDBF0F9"/>
        </patternFill>
      </fill>
    </odxf>
    <ndxf>
      <fill>
        <patternFill>
          <bgColor rgb="FFEEF5FC"/>
        </patternFill>
      </fill>
    </ndxf>
  </rcc>
  <rcc rId="1623" sId="1">
    <oc r="A437">
      <f>ROW()-5</f>
    </oc>
    <nc r="A437">
      <f>ROW()-5</f>
    </nc>
  </rcc>
  <rcc rId="1624" sId="1" odxf="1" dxf="1">
    <oc r="A438">
      <f>ROW()-5</f>
    </oc>
    <nc r="A438">
      <f>ROW()-5</f>
    </nc>
    <odxf>
      <fill>
        <patternFill>
          <bgColor rgb="FFDBF0F9"/>
        </patternFill>
      </fill>
    </odxf>
    <ndxf>
      <fill>
        <patternFill>
          <bgColor rgb="FFEEF5FC"/>
        </patternFill>
      </fill>
    </ndxf>
  </rcc>
  <rcc rId="1625" sId="1">
    <oc r="A439">
      <f>ROW()-5</f>
    </oc>
    <nc r="A439">
      <f>ROW()-5</f>
    </nc>
  </rcc>
  <rcc rId="1626" sId="1" odxf="1" dxf="1">
    <oc r="A440">
      <f>ROW()-5</f>
    </oc>
    <nc r="A440">
      <f>ROW()-5</f>
    </nc>
    <odxf>
      <fill>
        <patternFill>
          <bgColor rgb="FFDBF0F9"/>
        </patternFill>
      </fill>
    </odxf>
    <ndxf>
      <fill>
        <patternFill>
          <bgColor rgb="FFEEF5FC"/>
        </patternFill>
      </fill>
    </ndxf>
  </rcc>
  <rcc rId="1627" sId="1">
    <oc r="A441">
      <f>ROW()-5</f>
    </oc>
    <nc r="A441">
      <f>ROW()-5</f>
    </nc>
  </rcc>
  <rcc rId="1628" sId="1" odxf="1" dxf="1">
    <oc r="A442">
      <f>ROW()-5</f>
    </oc>
    <nc r="A442">
      <f>ROW()-5</f>
    </nc>
    <odxf>
      <fill>
        <patternFill>
          <bgColor rgb="FFDBF0F9"/>
        </patternFill>
      </fill>
    </odxf>
    <ndxf>
      <fill>
        <patternFill>
          <bgColor rgb="FFEEF5FC"/>
        </patternFill>
      </fill>
    </ndxf>
  </rcc>
  <rcc rId="1629" sId="1">
    <oc r="A443">
      <f>ROW()-5</f>
    </oc>
    <nc r="A443">
      <f>ROW()-5</f>
    </nc>
  </rcc>
  <rcc rId="1630" sId="1" odxf="1" dxf="1">
    <oc r="A444">
      <f>ROW()-5</f>
    </oc>
    <nc r="A444">
      <f>ROW()-5</f>
    </nc>
    <odxf>
      <fill>
        <patternFill>
          <bgColor rgb="FFDBF0F9"/>
        </patternFill>
      </fill>
    </odxf>
    <ndxf>
      <fill>
        <patternFill>
          <bgColor rgb="FFEEF5FC"/>
        </patternFill>
      </fill>
    </ndxf>
  </rcc>
  <rcc rId="1631" sId="1">
    <oc r="A445">
      <f>ROW()-5</f>
    </oc>
    <nc r="A445">
      <f>ROW()-5</f>
    </nc>
  </rcc>
  <rcc rId="1632" sId="1" odxf="1" dxf="1">
    <oc r="A446">
      <f>ROW()-5</f>
    </oc>
    <nc r="A446">
      <f>ROW()-5</f>
    </nc>
    <odxf>
      <fill>
        <patternFill>
          <bgColor rgb="FFDBF0F9"/>
        </patternFill>
      </fill>
    </odxf>
    <ndxf>
      <fill>
        <patternFill>
          <bgColor rgb="FFEEF5FC"/>
        </patternFill>
      </fill>
    </ndxf>
  </rcc>
  <rcc rId="1633" sId="1">
    <oc r="A447">
      <f>ROW()-5</f>
    </oc>
    <nc r="A447">
      <f>ROW()-5</f>
    </nc>
  </rcc>
  <rcc rId="1634" sId="1" odxf="1" dxf="1">
    <oc r="A448">
      <f>ROW()-5</f>
    </oc>
    <nc r="A448">
      <f>ROW()-5</f>
    </nc>
    <odxf>
      <fill>
        <patternFill>
          <bgColor rgb="FFDBF0F9"/>
        </patternFill>
      </fill>
    </odxf>
    <ndxf>
      <fill>
        <patternFill>
          <bgColor rgb="FFEEF5FC"/>
        </patternFill>
      </fill>
    </ndxf>
  </rcc>
  <rcc rId="1635" sId="1">
    <oc r="A449">
      <f>ROW()-5</f>
    </oc>
    <nc r="A449">
      <f>ROW()-5</f>
    </nc>
  </rcc>
  <rcc rId="1636" sId="1" odxf="1" dxf="1">
    <oc r="A450">
      <f>ROW()-5</f>
    </oc>
    <nc r="A450">
      <f>ROW()-5</f>
    </nc>
    <odxf>
      <fill>
        <patternFill>
          <bgColor rgb="FFDBF0F9"/>
        </patternFill>
      </fill>
    </odxf>
    <ndxf>
      <fill>
        <patternFill>
          <bgColor rgb="FFEEF5FC"/>
        </patternFill>
      </fill>
    </ndxf>
  </rcc>
  <rcc rId="1637" sId="1">
    <oc r="A451">
      <f>ROW()-5</f>
    </oc>
    <nc r="A451">
      <f>ROW()-5</f>
    </nc>
  </rcc>
  <rcc rId="1638" sId="1" odxf="1" dxf="1">
    <oc r="A452">
      <f>ROW()-5</f>
    </oc>
    <nc r="A452">
      <f>ROW()-5</f>
    </nc>
    <odxf>
      <fill>
        <patternFill>
          <bgColor rgb="FFDBF0F9"/>
        </patternFill>
      </fill>
    </odxf>
    <ndxf>
      <fill>
        <patternFill>
          <bgColor rgb="FFEEF5FC"/>
        </patternFill>
      </fill>
    </ndxf>
  </rcc>
  <rcc rId="1639" sId="1">
    <oc r="A453">
      <f>ROW()-5</f>
    </oc>
    <nc r="A453">
      <f>ROW()-5</f>
    </nc>
  </rcc>
  <rcc rId="1640" sId="1" odxf="1" dxf="1">
    <oc r="A454">
      <f>ROW()-5</f>
    </oc>
    <nc r="A454">
      <f>ROW()-5</f>
    </nc>
    <odxf>
      <fill>
        <patternFill>
          <bgColor rgb="FFDBF0F9"/>
        </patternFill>
      </fill>
    </odxf>
    <ndxf>
      <fill>
        <patternFill>
          <bgColor rgb="FFEEF5FC"/>
        </patternFill>
      </fill>
    </ndxf>
  </rcc>
  <rcc rId="1641" sId="1">
    <oc r="A455">
      <f>ROW()-5</f>
    </oc>
    <nc r="A455">
      <f>ROW()-5</f>
    </nc>
  </rcc>
  <rcc rId="1642" sId="1" odxf="1" dxf="1">
    <oc r="A456">
      <f>ROW()-5</f>
    </oc>
    <nc r="A456">
      <f>ROW()-5</f>
    </nc>
    <odxf>
      <fill>
        <patternFill>
          <bgColor rgb="FFDBF0F9"/>
        </patternFill>
      </fill>
    </odxf>
    <ndxf>
      <fill>
        <patternFill>
          <bgColor rgb="FFEEF5FC"/>
        </patternFill>
      </fill>
    </ndxf>
  </rcc>
  <rcc rId="1643" sId="1">
    <oc r="A457">
      <f>ROW()-5</f>
    </oc>
    <nc r="A457">
      <f>ROW()-5</f>
    </nc>
  </rcc>
  <rcc rId="1644" sId="1" odxf="1" dxf="1">
    <oc r="A458">
      <f>ROW()-5</f>
    </oc>
    <nc r="A458">
      <f>ROW()-5</f>
    </nc>
    <odxf>
      <fill>
        <patternFill>
          <bgColor rgb="FFDBF0F9"/>
        </patternFill>
      </fill>
    </odxf>
    <ndxf>
      <fill>
        <patternFill>
          <bgColor rgb="FFEEF5FC"/>
        </patternFill>
      </fill>
    </ndxf>
  </rcc>
  <rcc rId="1645" sId="1">
    <oc r="A459">
      <f>ROW()-5</f>
    </oc>
    <nc r="A459">
      <f>ROW()-5</f>
    </nc>
  </rcc>
  <rcc rId="1646" sId="1" odxf="1" dxf="1">
    <oc r="A460">
      <f>ROW()-5</f>
    </oc>
    <nc r="A460">
      <f>ROW()-5</f>
    </nc>
    <odxf>
      <fill>
        <patternFill>
          <bgColor rgb="FFDBF0F9"/>
        </patternFill>
      </fill>
    </odxf>
    <ndxf>
      <fill>
        <patternFill>
          <bgColor rgb="FFEEF5FC"/>
        </patternFill>
      </fill>
    </ndxf>
  </rcc>
  <rcc rId="1647" sId="1">
    <oc r="A461">
      <f>ROW()-5</f>
    </oc>
    <nc r="A461">
      <f>ROW()-5</f>
    </nc>
  </rcc>
  <rcc rId="1648" sId="1" odxf="1" dxf="1">
    <oc r="A462">
      <f>ROW()-5</f>
    </oc>
    <nc r="A462">
      <f>ROW()-5</f>
    </nc>
    <odxf>
      <fill>
        <patternFill>
          <bgColor rgb="FFDBF0F9"/>
        </patternFill>
      </fill>
    </odxf>
    <ndxf>
      <fill>
        <patternFill>
          <bgColor rgb="FFEEF5FC"/>
        </patternFill>
      </fill>
    </ndxf>
  </rcc>
  <rcc rId="1649" sId="1">
    <oc r="A463">
      <f>ROW()-5</f>
    </oc>
    <nc r="A463">
      <f>ROW()-5</f>
    </nc>
  </rcc>
  <rcc rId="1650" sId="1" odxf="1" dxf="1">
    <oc r="A464">
      <f>ROW()-5</f>
    </oc>
    <nc r="A464">
      <f>ROW()-5</f>
    </nc>
    <odxf>
      <fill>
        <patternFill>
          <bgColor rgb="FFDBF0F9"/>
        </patternFill>
      </fill>
    </odxf>
    <ndxf>
      <fill>
        <patternFill>
          <bgColor rgb="FFEEF5FC"/>
        </patternFill>
      </fill>
    </ndxf>
  </rcc>
  <rcc rId="1651" sId="1">
    <oc r="A465">
      <f>ROW()-5</f>
    </oc>
    <nc r="A465">
      <f>ROW()-5</f>
    </nc>
  </rcc>
  <rcc rId="1652" sId="1" odxf="1" dxf="1">
    <oc r="A466">
      <f>ROW()-5</f>
    </oc>
    <nc r="A466">
      <f>ROW()-5</f>
    </nc>
    <odxf>
      <fill>
        <patternFill>
          <bgColor rgb="FFDBF0F9"/>
        </patternFill>
      </fill>
    </odxf>
    <ndxf>
      <fill>
        <patternFill>
          <bgColor rgb="FFEEF5FC"/>
        </patternFill>
      </fill>
    </ndxf>
  </rcc>
  <rcc rId="1653" sId="1">
    <oc r="A467">
      <f>ROW()-5</f>
    </oc>
    <nc r="A467">
      <f>ROW()-5</f>
    </nc>
  </rcc>
  <rcc rId="1654" sId="1" odxf="1" dxf="1">
    <oc r="A468">
      <f>ROW()-5</f>
    </oc>
    <nc r="A468">
      <f>ROW()-5</f>
    </nc>
    <odxf>
      <fill>
        <patternFill>
          <bgColor rgb="FFDBF0F9"/>
        </patternFill>
      </fill>
    </odxf>
    <ndxf>
      <fill>
        <patternFill>
          <bgColor rgb="FFEEF5FC"/>
        </patternFill>
      </fill>
    </ndxf>
  </rcc>
  <rcc rId="1655" sId="1">
    <oc r="A469">
      <f>ROW()-5</f>
    </oc>
    <nc r="A469">
      <f>ROW()-5</f>
    </nc>
  </rcc>
  <rcc rId="1656" sId="1" odxf="1" dxf="1">
    <oc r="A470">
      <f>ROW()-5</f>
    </oc>
    <nc r="A470">
      <f>ROW()-5</f>
    </nc>
    <odxf>
      <fill>
        <patternFill>
          <bgColor rgb="FFDBF0F9"/>
        </patternFill>
      </fill>
    </odxf>
    <ndxf>
      <fill>
        <patternFill>
          <bgColor rgb="FFEEF5FC"/>
        </patternFill>
      </fill>
    </ndxf>
  </rcc>
  <rcc rId="1657" sId="1">
    <oc r="A471">
      <f>ROW()-5</f>
    </oc>
    <nc r="A471">
      <f>ROW()-5</f>
    </nc>
  </rcc>
  <rcc rId="1658" sId="1" odxf="1" dxf="1">
    <oc r="A472">
      <f>ROW()-5</f>
    </oc>
    <nc r="A472">
      <f>ROW()-5</f>
    </nc>
    <odxf>
      <fill>
        <patternFill>
          <bgColor rgb="FFDBF0F9"/>
        </patternFill>
      </fill>
    </odxf>
    <ndxf>
      <fill>
        <patternFill>
          <bgColor rgb="FFEEF5FC"/>
        </patternFill>
      </fill>
    </ndxf>
  </rcc>
  <rcc rId="1659" sId="1">
    <oc r="A473">
      <f>ROW()-5</f>
    </oc>
    <nc r="A473">
      <f>ROW()-5</f>
    </nc>
  </rcc>
  <rcc rId="1660" sId="1" odxf="1" dxf="1">
    <oc r="A474">
      <f>ROW()-5</f>
    </oc>
    <nc r="A474">
      <f>ROW()-5</f>
    </nc>
    <odxf>
      <fill>
        <patternFill>
          <bgColor rgb="FFDBF0F9"/>
        </patternFill>
      </fill>
    </odxf>
    <ndxf>
      <fill>
        <patternFill>
          <bgColor rgb="FFEEF5FC"/>
        </patternFill>
      </fill>
    </ndxf>
  </rcc>
  <rcc rId="1661" sId="1">
    <oc r="A475">
      <f>ROW()-5</f>
    </oc>
    <nc r="A475">
      <f>ROW()-5</f>
    </nc>
  </rcc>
  <rcc rId="1662" sId="1" odxf="1" dxf="1">
    <oc r="A476">
      <f>ROW()-5</f>
    </oc>
    <nc r="A476">
      <f>ROW()-5</f>
    </nc>
    <odxf>
      <fill>
        <patternFill>
          <bgColor rgb="FFDBF0F9"/>
        </patternFill>
      </fill>
    </odxf>
    <ndxf>
      <fill>
        <patternFill>
          <bgColor rgb="FFEEF5FC"/>
        </patternFill>
      </fill>
    </ndxf>
  </rcc>
  <rcc rId="1663" sId="1">
    <oc r="A477">
      <f>ROW()-5</f>
    </oc>
    <nc r="A477">
      <f>ROW()-5</f>
    </nc>
  </rcc>
  <rcc rId="1664" sId="1" odxf="1" dxf="1">
    <oc r="A478">
      <f>ROW()-5</f>
    </oc>
    <nc r="A478">
      <f>ROW()-5</f>
    </nc>
    <odxf>
      <fill>
        <patternFill>
          <bgColor rgb="FFDBF0F9"/>
        </patternFill>
      </fill>
    </odxf>
    <ndxf>
      <fill>
        <patternFill>
          <bgColor rgb="FFEEF5FC"/>
        </patternFill>
      </fill>
    </ndxf>
  </rcc>
  <rcc rId="1665" sId="1">
    <oc r="A479">
      <f>ROW()-5</f>
    </oc>
    <nc r="A479">
      <f>ROW()-5</f>
    </nc>
  </rcc>
  <rcc rId="1666" sId="1" odxf="1" dxf="1">
    <oc r="A480">
      <f>ROW()-5</f>
    </oc>
    <nc r="A480">
      <f>ROW()-5</f>
    </nc>
    <odxf>
      <fill>
        <patternFill>
          <bgColor rgb="FFDBF0F9"/>
        </patternFill>
      </fill>
    </odxf>
    <ndxf>
      <fill>
        <patternFill>
          <bgColor rgb="FFEEF5FC"/>
        </patternFill>
      </fill>
    </ndxf>
  </rcc>
  <rcc rId="1667" sId="1">
    <oc r="A481">
      <f>ROW()-5</f>
    </oc>
    <nc r="A481">
      <f>ROW()-5</f>
    </nc>
  </rcc>
  <rcc rId="1668" sId="1" odxf="1" dxf="1">
    <oc r="A482">
      <f>ROW()-5</f>
    </oc>
    <nc r="A482">
      <f>ROW()-5</f>
    </nc>
    <odxf>
      <fill>
        <patternFill>
          <bgColor rgb="FFDBF0F9"/>
        </patternFill>
      </fill>
    </odxf>
    <ndxf>
      <fill>
        <patternFill>
          <bgColor rgb="FFEEF5FC"/>
        </patternFill>
      </fill>
    </ndxf>
  </rcc>
  <rcc rId="1669" sId="1">
    <oc r="A483">
      <f>ROW()-5</f>
    </oc>
    <nc r="A483">
      <f>ROW()-5</f>
    </nc>
  </rcc>
  <rcc rId="1670" sId="1" odxf="1" dxf="1">
    <oc r="A484">
      <f>ROW()-5</f>
    </oc>
    <nc r="A484">
      <f>ROW()-5</f>
    </nc>
    <odxf>
      <fill>
        <patternFill>
          <bgColor rgb="FFDBF0F9"/>
        </patternFill>
      </fill>
    </odxf>
    <ndxf>
      <fill>
        <patternFill>
          <bgColor rgb="FFEEF5FC"/>
        </patternFill>
      </fill>
    </ndxf>
  </rcc>
  <rcc rId="1671" sId="1">
    <oc r="A485">
      <f>ROW()-5</f>
    </oc>
    <nc r="A485">
      <f>ROW()-5</f>
    </nc>
  </rcc>
  <rcc rId="1672" sId="1" odxf="1" dxf="1">
    <oc r="A486">
      <f>ROW()-5</f>
    </oc>
    <nc r="A486">
      <f>ROW()-5</f>
    </nc>
    <odxf>
      <fill>
        <patternFill>
          <bgColor rgb="FFDBF0F9"/>
        </patternFill>
      </fill>
    </odxf>
    <ndxf>
      <fill>
        <patternFill>
          <bgColor rgb="FFEEF5FC"/>
        </patternFill>
      </fill>
    </ndxf>
  </rcc>
  <rcc rId="1673" sId="1">
    <oc r="A487">
      <f>ROW()-5</f>
    </oc>
    <nc r="A487">
      <f>ROW()-5</f>
    </nc>
  </rcc>
  <rcc rId="1674" sId="1" odxf="1" dxf="1">
    <oc r="A488">
      <f>ROW()-5</f>
    </oc>
    <nc r="A488">
      <f>ROW()-5</f>
    </nc>
    <odxf>
      <fill>
        <patternFill>
          <bgColor rgb="FFDBF0F9"/>
        </patternFill>
      </fill>
    </odxf>
    <ndxf>
      <fill>
        <patternFill>
          <bgColor rgb="FFEEF5FC"/>
        </patternFill>
      </fill>
    </ndxf>
  </rcc>
  <rcc rId="1675" sId="1">
    <oc r="A489">
      <f>ROW()-5</f>
    </oc>
    <nc r="A489">
      <f>ROW()-5</f>
    </nc>
  </rcc>
  <rcc rId="1676" sId="1" odxf="1" dxf="1">
    <oc r="A490">
      <f>ROW()-5</f>
    </oc>
    <nc r="A490">
      <f>ROW()-5</f>
    </nc>
    <odxf>
      <fill>
        <patternFill>
          <bgColor rgb="FFDBF0F9"/>
        </patternFill>
      </fill>
    </odxf>
    <ndxf>
      <fill>
        <patternFill>
          <bgColor rgb="FFEEF5FC"/>
        </patternFill>
      </fill>
    </ndxf>
  </rcc>
  <rcc rId="1677" sId="1">
    <oc r="A491">
      <f>ROW()-5</f>
    </oc>
    <nc r="A491">
      <f>ROW()-5</f>
    </nc>
  </rcc>
  <rcc rId="1678" sId="1" odxf="1" dxf="1">
    <oc r="A492">
      <f>ROW()-5</f>
    </oc>
    <nc r="A492">
      <f>ROW()-5</f>
    </nc>
    <odxf>
      <fill>
        <patternFill>
          <bgColor rgb="FFDBF0F9"/>
        </patternFill>
      </fill>
    </odxf>
    <ndxf>
      <fill>
        <patternFill>
          <bgColor rgb="FFEEF5FC"/>
        </patternFill>
      </fill>
    </ndxf>
  </rcc>
  <rcc rId="1679" sId="1">
    <oc r="A493">
      <f>ROW()-5</f>
    </oc>
    <nc r="A493">
      <f>ROW()-5</f>
    </nc>
  </rcc>
  <rcc rId="1680" sId="1" odxf="1" dxf="1">
    <oc r="A494">
      <f>ROW()-5</f>
    </oc>
    <nc r="A494">
      <f>ROW()-5</f>
    </nc>
    <odxf>
      <fill>
        <patternFill>
          <bgColor rgb="FFDBF0F9"/>
        </patternFill>
      </fill>
    </odxf>
    <ndxf>
      <fill>
        <patternFill>
          <bgColor rgb="FFEEF5FC"/>
        </patternFill>
      </fill>
    </ndxf>
  </rcc>
  <rcc rId="1681" sId="1">
    <oc r="A495">
      <f>ROW()-5</f>
    </oc>
    <nc r="A495">
      <f>ROW()-5</f>
    </nc>
  </rcc>
  <rcc rId="1682" sId="1" odxf="1" dxf="1">
    <oc r="A496">
      <f>ROW()-5</f>
    </oc>
    <nc r="A496">
      <f>ROW()-5</f>
    </nc>
    <odxf>
      <fill>
        <patternFill>
          <bgColor rgb="FFDBF0F9"/>
        </patternFill>
      </fill>
    </odxf>
    <ndxf>
      <fill>
        <patternFill>
          <bgColor rgb="FFEEF5FC"/>
        </patternFill>
      </fill>
    </ndxf>
  </rcc>
  <rcc rId="1683" sId="1">
    <oc r="A497">
      <f>ROW()-5</f>
    </oc>
    <nc r="A497">
      <f>ROW()-5</f>
    </nc>
  </rcc>
  <rcc rId="1684" sId="1" odxf="1" dxf="1">
    <oc r="A498">
      <f>ROW()-5</f>
    </oc>
    <nc r="A498">
      <f>ROW()-5</f>
    </nc>
    <odxf>
      <fill>
        <patternFill>
          <bgColor rgb="FFDBF0F9"/>
        </patternFill>
      </fill>
    </odxf>
    <ndxf>
      <fill>
        <patternFill>
          <bgColor rgb="FFEEF5FC"/>
        </patternFill>
      </fill>
    </ndxf>
  </rcc>
  <rcc rId="1685" sId="1">
    <oc r="A499">
      <f>ROW()-5</f>
    </oc>
    <nc r="A499">
      <f>ROW()-5</f>
    </nc>
  </rcc>
  <rcc rId="1686" sId="1" odxf="1" dxf="1">
    <oc r="A500">
      <f>ROW()-5</f>
    </oc>
    <nc r="A500">
      <f>ROW()-5</f>
    </nc>
    <odxf>
      <fill>
        <patternFill>
          <bgColor rgb="FFDBF0F9"/>
        </patternFill>
      </fill>
    </odxf>
    <ndxf>
      <fill>
        <patternFill>
          <bgColor rgb="FFEEF5FC"/>
        </patternFill>
      </fill>
    </ndxf>
  </rcc>
  <rcc rId="1687" sId="1">
    <oc r="A501">
      <f>ROW()-5</f>
    </oc>
    <nc r="A501">
      <f>ROW()-5</f>
    </nc>
  </rcc>
  <rcc rId="1688" sId="1" odxf="1" dxf="1">
    <oc r="A502">
      <f>ROW()-5</f>
    </oc>
    <nc r="A502">
      <f>ROW()-5</f>
    </nc>
    <odxf>
      <fill>
        <patternFill>
          <bgColor rgb="FFDBF0F9"/>
        </patternFill>
      </fill>
    </odxf>
    <ndxf>
      <fill>
        <patternFill>
          <bgColor rgb="FFEEF5FC"/>
        </patternFill>
      </fill>
    </ndxf>
  </rcc>
  <rcc rId="1689" sId="1">
    <oc r="A503">
      <f>ROW()-5</f>
    </oc>
    <nc r="A503">
      <f>ROW()-5</f>
    </nc>
  </rcc>
  <rcc rId="1690" sId="1" odxf="1" dxf="1">
    <oc r="A504">
      <f>ROW()-5</f>
    </oc>
    <nc r="A504">
      <f>ROW()-5</f>
    </nc>
    <odxf>
      <fill>
        <patternFill>
          <bgColor rgb="FFDBF0F9"/>
        </patternFill>
      </fill>
    </odxf>
    <ndxf>
      <fill>
        <patternFill>
          <bgColor rgb="FFEEF5FC"/>
        </patternFill>
      </fill>
    </ndxf>
  </rcc>
  <rcc rId="1691" sId="1">
    <oc r="A505">
      <f>ROW()-5</f>
    </oc>
    <nc r="A505">
      <f>ROW()-5</f>
    </nc>
  </rcc>
  <rcc rId="1692" sId="1" odxf="1" dxf="1">
    <oc r="A506">
      <f>ROW()-5</f>
    </oc>
    <nc r="A506">
      <f>ROW()-5</f>
    </nc>
    <odxf>
      <fill>
        <patternFill>
          <bgColor rgb="FFDBF0F9"/>
        </patternFill>
      </fill>
    </odxf>
    <ndxf>
      <fill>
        <patternFill>
          <bgColor rgb="FFEEF5FC"/>
        </patternFill>
      </fill>
    </ndxf>
  </rcc>
  <rcc rId="1693" sId="1">
    <oc r="A507">
      <f>ROW()-5</f>
    </oc>
    <nc r="A507">
      <f>ROW()-5</f>
    </nc>
  </rcc>
  <rcc rId="1694" sId="1" odxf="1" dxf="1">
    <oc r="A508">
      <f>ROW()-5</f>
    </oc>
    <nc r="A508">
      <f>ROW()-5</f>
    </nc>
    <odxf>
      <fill>
        <patternFill>
          <bgColor rgb="FFDBF0F9"/>
        </patternFill>
      </fill>
    </odxf>
    <ndxf>
      <fill>
        <patternFill>
          <bgColor rgb="FFEEF5FC"/>
        </patternFill>
      </fill>
    </ndxf>
  </rcc>
  <rcc rId="1695" sId="1">
    <oc r="A509">
      <f>ROW()-5</f>
    </oc>
    <nc r="A509">
      <f>ROW()-5</f>
    </nc>
  </rcc>
  <rcc rId="1696" sId="1" odxf="1" dxf="1">
    <oc r="A510">
      <f>ROW()-5</f>
    </oc>
    <nc r="A510">
      <f>ROW()-5</f>
    </nc>
    <odxf>
      <fill>
        <patternFill>
          <bgColor rgb="FFDBF0F9"/>
        </patternFill>
      </fill>
    </odxf>
    <ndxf>
      <fill>
        <patternFill>
          <bgColor rgb="FFEEF5FC"/>
        </patternFill>
      </fill>
    </ndxf>
  </rcc>
  <rcc rId="1697" sId="1">
    <oc r="A511">
      <f>ROW()-5</f>
    </oc>
    <nc r="A511">
      <f>ROW()-5</f>
    </nc>
  </rcc>
  <rcc rId="1698" sId="1" odxf="1" dxf="1">
    <oc r="A512">
      <f>ROW()-5</f>
    </oc>
    <nc r="A512">
      <f>ROW()-5</f>
    </nc>
    <odxf>
      <fill>
        <patternFill>
          <bgColor rgb="FFDBF0F9"/>
        </patternFill>
      </fill>
    </odxf>
    <ndxf>
      <fill>
        <patternFill>
          <bgColor rgb="FFEEF5FC"/>
        </patternFill>
      </fill>
    </ndxf>
  </rcc>
  <rcc rId="1699" sId="1">
    <oc r="A513">
      <f>ROW()-5</f>
    </oc>
    <nc r="A513">
      <f>ROW()-5</f>
    </nc>
  </rcc>
  <rcc rId="1700" sId="1" odxf="1" dxf="1">
    <oc r="A514">
      <f>ROW()-5</f>
    </oc>
    <nc r="A514">
      <f>ROW()-5</f>
    </nc>
    <odxf>
      <fill>
        <patternFill>
          <bgColor rgb="FFDBF0F9"/>
        </patternFill>
      </fill>
    </odxf>
    <ndxf>
      <fill>
        <patternFill>
          <bgColor rgb="FFEEF5FC"/>
        </patternFill>
      </fill>
    </ndxf>
  </rcc>
  <rcc rId="1701" sId="1">
    <oc r="A515">
      <f>ROW()-5</f>
    </oc>
    <nc r="A515">
      <f>ROW()-5</f>
    </nc>
  </rcc>
  <rcc rId="1702" sId="1" odxf="1" dxf="1">
    <oc r="A516">
      <f>ROW()-5</f>
    </oc>
    <nc r="A516">
      <f>ROW()-5</f>
    </nc>
    <odxf>
      <fill>
        <patternFill>
          <bgColor rgb="FFDBF0F9"/>
        </patternFill>
      </fill>
    </odxf>
    <ndxf>
      <fill>
        <patternFill>
          <bgColor rgb="FFEEF5FC"/>
        </patternFill>
      </fill>
    </ndxf>
  </rcc>
  <rcc rId="1703" sId="1">
    <oc r="A517">
      <f>ROW()-5</f>
    </oc>
    <nc r="A517">
      <f>ROW()-5</f>
    </nc>
  </rcc>
  <rcc rId="1704" sId="1" odxf="1" dxf="1">
    <oc r="A518">
      <f>ROW()-5</f>
    </oc>
    <nc r="A518">
      <f>ROW()-5</f>
    </nc>
    <odxf>
      <fill>
        <patternFill>
          <bgColor rgb="FFDBF0F9"/>
        </patternFill>
      </fill>
    </odxf>
    <ndxf>
      <fill>
        <patternFill>
          <bgColor rgb="FFEEF5FC"/>
        </patternFill>
      </fill>
    </ndxf>
  </rcc>
  <rcc rId="1705" sId="1">
    <oc r="A519">
      <f>ROW()-5</f>
    </oc>
    <nc r="A519">
      <f>ROW()-5</f>
    </nc>
  </rcc>
  <rcc rId="1706" sId="1" odxf="1" dxf="1">
    <oc r="A520">
      <f>ROW()-5</f>
    </oc>
    <nc r="A520">
      <f>ROW()-5</f>
    </nc>
    <odxf>
      <fill>
        <patternFill>
          <bgColor rgb="FFDBF0F9"/>
        </patternFill>
      </fill>
    </odxf>
    <ndxf>
      <fill>
        <patternFill>
          <bgColor rgb="FFEEF5FC"/>
        </patternFill>
      </fill>
    </ndxf>
  </rcc>
  <rcc rId="1707" sId="1">
    <oc r="A521">
      <f>ROW()-5</f>
    </oc>
    <nc r="A521">
      <f>ROW()-5</f>
    </nc>
  </rcc>
  <rcc rId="1708" sId="1" odxf="1" dxf="1">
    <oc r="A522">
      <f>ROW()-5</f>
    </oc>
    <nc r="A522">
      <f>ROW()-5</f>
    </nc>
    <odxf>
      <fill>
        <patternFill>
          <bgColor rgb="FFDBF0F9"/>
        </patternFill>
      </fill>
    </odxf>
    <ndxf>
      <fill>
        <patternFill>
          <bgColor rgb="FFEEF5FC"/>
        </patternFill>
      </fill>
    </ndxf>
  </rcc>
  <rcc rId="1709" sId="1">
    <oc r="A523">
      <f>ROW()-5</f>
    </oc>
    <nc r="A523">
      <f>ROW()-5</f>
    </nc>
  </rcc>
  <rcc rId="1710" sId="1" odxf="1" dxf="1">
    <oc r="A524">
      <f>ROW()-5</f>
    </oc>
    <nc r="A524">
      <f>ROW()-5</f>
    </nc>
    <odxf>
      <fill>
        <patternFill>
          <bgColor rgb="FFDBF0F9"/>
        </patternFill>
      </fill>
    </odxf>
    <ndxf>
      <fill>
        <patternFill>
          <bgColor rgb="FFEEF5FC"/>
        </patternFill>
      </fill>
    </ndxf>
  </rcc>
  <rcc rId="1711" sId="1">
    <oc r="A525">
      <f>ROW()-5</f>
    </oc>
    <nc r="A525">
      <f>ROW()-5</f>
    </nc>
  </rcc>
  <rcc rId="1712" sId="1" odxf="1" dxf="1">
    <oc r="A526">
      <f>ROW()-5</f>
    </oc>
    <nc r="A526">
      <f>ROW()-5</f>
    </nc>
    <odxf>
      <fill>
        <patternFill>
          <bgColor rgb="FFDBF0F9"/>
        </patternFill>
      </fill>
    </odxf>
    <ndxf>
      <fill>
        <patternFill>
          <bgColor rgb="FFEEF5FC"/>
        </patternFill>
      </fill>
    </ndxf>
  </rcc>
  <rcc rId="1713" sId="1">
    <oc r="A527">
      <f>ROW()-5</f>
    </oc>
    <nc r="A527">
      <f>ROW()-5</f>
    </nc>
  </rcc>
  <rcc rId="1714" sId="1" odxf="1" dxf="1">
    <oc r="A528">
      <f>ROW()-5</f>
    </oc>
    <nc r="A528">
      <f>ROW()-5</f>
    </nc>
    <odxf>
      <fill>
        <patternFill>
          <bgColor rgb="FFDBF0F9"/>
        </patternFill>
      </fill>
    </odxf>
    <ndxf>
      <fill>
        <patternFill>
          <bgColor rgb="FFEEF5FC"/>
        </patternFill>
      </fill>
    </ndxf>
  </rcc>
  <rcc rId="1715" sId="1">
    <oc r="A529">
      <f>ROW()-5</f>
    </oc>
    <nc r="A529">
      <f>ROW()-5</f>
    </nc>
  </rcc>
  <rcc rId="1716" sId="1" odxf="1" dxf="1">
    <oc r="A530">
      <f>ROW()-5</f>
    </oc>
    <nc r="A530">
      <f>ROW()-5</f>
    </nc>
    <odxf>
      <fill>
        <patternFill>
          <bgColor rgb="FFDBF0F9"/>
        </patternFill>
      </fill>
    </odxf>
    <ndxf>
      <fill>
        <patternFill>
          <bgColor rgb="FFEEF5FC"/>
        </patternFill>
      </fill>
    </ndxf>
  </rcc>
  <rcc rId="1717" sId="1">
    <oc r="A531">
      <f>ROW()-5</f>
    </oc>
    <nc r="A531">
      <f>ROW()-5</f>
    </nc>
  </rcc>
  <rcc rId="1718" sId="1" odxf="1" dxf="1">
    <oc r="A532">
      <f>ROW()-5</f>
    </oc>
    <nc r="A532">
      <f>ROW()-5</f>
    </nc>
    <odxf>
      <fill>
        <patternFill>
          <bgColor rgb="FFDBF0F9"/>
        </patternFill>
      </fill>
    </odxf>
    <ndxf>
      <fill>
        <patternFill>
          <bgColor rgb="FFEEF5FC"/>
        </patternFill>
      </fill>
    </ndxf>
  </rcc>
  <rcc rId="1719" sId="1">
    <oc r="A533">
      <f>ROW()-5</f>
    </oc>
    <nc r="A533">
      <f>ROW()-5</f>
    </nc>
  </rcc>
  <rcc rId="1720" sId="1" odxf="1" dxf="1">
    <oc r="A534">
      <f>ROW()-5</f>
    </oc>
    <nc r="A534">
      <f>ROW()-5</f>
    </nc>
    <odxf>
      <fill>
        <patternFill>
          <bgColor rgb="FFDBF0F9"/>
        </patternFill>
      </fill>
    </odxf>
    <ndxf>
      <fill>
        <patternFill>
          <bgColor rgb="FFEEF5FC"/>
        </patternFill>
      </fill>
    </ndxf>
  </rcc>
  <rcc rId="1721" sId="1">
    <oc r="A535">
      <f>ROW()-5</f>
    </oc>
    <nc r="A535">
      <f>ROW()-5</f>
    </nc>
  </rcc>
  <rcc rId="1722" sId="1" odxf="1" dxf="1">
    <oc r="A536">
      <f>ROW()-5</f>
    </oc>
    <nc r="A536">
      <f>ROW()-5</f>
    </nc>
    <odxf>
      <fill>
        <patternFill>
          <bgColor rgb="FFDBF0F9"/>
        </patternFill>
      </fill>
    </odxf>
    <ndxf>
      <fill>
        <patternFill>
          <bgColor rgb="FFEEF5FC"/>
        </patternFill>
      </fill>
    </ndxf>
  </rcc>
  <rcc rId="1723" sId="1">
    <oc r="A537">
      <f>ROW()-5</f>
    </oc>
    <nc r="A537">
      <f>ROW()-5</f>
    </nc>
  </rcc>
  <rcc rId="1724" sId="1" odxf="1" dxf="1">
    <oc r="A538">
      <f>ROW()-5</f>
    </oc>
    <nc r="A538">
      <f>ROW()-5</f>
    </nc>
    <odxf>
      <fill>
        <patternFill>
          <bgColor rgb="FFDBF0F9"/>
        </patternFill>
      </fill>
    </odxf>
    <ndxf>
      <fill>
        <patternFill>
          <bgColor rgb="FFEEF5FC"/>
        </patternFill>
      </fill>
    </ndxf>
  </rcc>
  <rcc rId="1725" sId="1">
    <oc r="A539">
      <f>ROW()-5</f>
    </oc>
    <nc r="A539">
      <f>ROW()-5</f>
    </nc>
  </rcc>
  <rcc rId="1726" sId="1" odxf="1" dxf="1">
    <oc r="A540">
      <f>ROW()-5</f>
    </oc>
    <nc r="A540">
      <f>ROW()-5</f>
    </nc>
    <odxf>
      <fill>
        <patternFill>
          <bgColor rgb="FFDBF0F9"/>
        </patternFill>
      </fill>
    </odxf>
    <ndxf>
      <fill>
        <patternFill>
          <bgColor rgb="FFEEF5FC"/>
        </patternFill>
      </fill>
    </ndxf>
  </rcc>
  <rcc rId="1727" sId="1">
    <oc r="A541">
      <f>ROW()-5</f>
    </oc>
    <nc r="A541">
      <f>ROW()-5</f>
    </nc>
  </rcc>
  <rcc rId="1728" sId="1" odxf="1" dxf="1">
    <oc r="A542">
      <f>ROW()-5</f>
    </oc>
    <nc r="A542">
      <f>ROW()-5</f>
    </nc>
    <odxf>
      <fill>
        <patternFill>
          <bgColor rgb="FFDBF0F9"/>
        </patternFill>
      </fill>
    </odxf>
    <ndxf>
      <fill>
        <patternFill>
          <bgColor rgb="FFEEF5FC"/>
        </patternFill>
      </fill>
    </ndxf>
  </rcc>
  <rcc rId="1729" sId="1">
    <oc r="A543">
      <f>ROW()-5</f>
    </oc>
    <nc r="A543">
      <f>ROW()-5</f>
    </nc>
  </rcc>
  <rcc rId="1730" sId="1" odxf="1" dxf="1">
    <oc r="A544">
      <f>ROW()-5</f>
    </oc>
    <nc r="A544">
      <f>ROW()-5</f>
    </nc>
    <odxf>
      <fill>
        <patternFill>
          <bgColor rgb="FFDBF0F9"/>
        </patternFill>
      </fill>
    </odxf>
    <ndxf>
      <fill>
        <patternFill>
          <bgColor rgb="FFEEF5FC"/>
        </patternFill>
      </fill>
    </ndxf>
  </rcc>
  <rcc rId="1731" sId="1">
    <oc r="A545">
      <f>ROW()-5</f>
    </oc>
    <nc r="A545">
      <f>ROW()-5</f>
    </nc>
  </rcc>
  <rcc rId="1732" sId="1" odxf="1" dxf="1">
    <oc r="A546">
      <f>ROW()-5</f>
    </oc>
    <nc r="A546">
      <f>ROW()-5</f>
    </nc>
    <odxf>
      <fill>
        <patternFill>
          <bgColor rgb="FFDBF0F9"/>
        </patternFill>
      </fill>
    </odxf>
    <ndxf>
      <fill>
        <patternFill>
          <bgColor rgb="FFEEF5FC"/>
        </patternFill>
      </fill>
    </ndxf>
  </rcc>
  <rcc rId="1733" sId="1">
    <oc r="A547">
      <f>ROW()-5</f>
    </oc>
    <nc r="A547">
      <f>ROW()-5</f>
    </nc>
  </rcc>
  <rcc rId="1734" sId="1" odxf="1" dxf="1">
    <oc r="A548">
      <f>ROW()-5</f>
    </oc>
    <nc r="A548">
      <f>ROW()-5</f>
    </nc>
    <odxf>
      <fill>
        <patternFill>
          <bgColor rgb="FFDBF0F9"/>
        </patternFill>
      </fill>
    </odxf>
    <ndxf>
      <fill>
        <patternFill>
          <bgColor rgb="FFEEF5FC"/>
        </patternFill>
      </fill>
    </ndxf>
  </rcc>
  <rcc rId="1735" sId="1">
    <oc r="A549">
      <f>ROW()-5</f>
    </oc>
    <nc r="A549">
      <f>ROW()-5</f>
    </nc>
  </rcc>
  <rcc rId="1736" sId="1" odxf="1" dxf="1">
    <oc r="A550">
      <f>ROW()-5</f>
    </oc>
    <nc r="A550">
      <f>ROW()-5</f>
    </nc>
    <odxf>
      <fill>
        <patternFill>
          <bgColor rgb="FFDBF0F9"/>
        </patternFill>
      </fill>
    </odxf>
    <ndxf>
      <fill>
        <patternFill>
          <bgColor rgb="FFEEF5FC"/>
        </patternFill>
      </fill>
    </ndxf>
  </rcc>
  <rcc rId="1737" sId="1">
    <oc r="A551">
      <f>ROW()-5</f>
    </oc>
    <nc r="A551">
      <f>ROW()-5</f>
    </nc>
  </rcc>
  <rcc rId="1738" sId="1" odxf="1" dxf="1">
    <oc r="A552">
      <f>ROW()-5</f>
    </oc>
    <nc r="A552">
      <f>ROW()-5</f>
    </nc>
    <odxf>
      <fill>
        <patternFill>
          <bgColor rgb="FFDBF0F9"/>
        </patternFill>
      </fill>
    </odxf>
    <ndxf>
      <fill>
        <patternFill>
          <bgColor rgb="FFEEF5FC"/>
        </patternFill>
      </fill>
    </ndxf>
  </rcc>
  <rcc rId="1739" sId="1">
    <oc r="A553">
      <f>ROW()-5</f>
    </oc>
    <nc r="A553">
      <f>ROW()-5</f>
    </nc>
  </rcc>
  <rcc rId="1740" sId="1" odxf="1" dxf="1">
    <oc r="A554">
      <f>ROW()-5</f>
    </oc>
    <nc r="A554">
      <f>ROW()-5</f>
    </nc>
    <odxf>
      <fill>
        <patternFill>
          <bgColor rgb="FFDBF0F9"/>
        </patternFill>
      </fill>
    </odxf>
    <ndxf>
      <fill>
        <patternFill>
          <bgColor rgb="FFEEF5FC"/>
        </patternFill>
      </fill>
    </ndxf>
  </rcc>
  <rcc rId="1741" sId="1">
    <oc r="A555">
      <f>ROW()-5</f>
    </oc>
    <nc r="A555">
      <f>ROW()-5</f>
    </nc>
  </rcc>
  <rcc rId="1742" sId="1" odxf="1" dxf="1">
    <oc r="A556">
      <f>ROW()-5</f>
    </oc>
    <nc r="A556">
      <f>ROW()-5</f>
    </nc>
    <odxf>
      <fill>
        <patternFill>
          <bgColor rgb="FFDBF0F9"/>
        </patternFill>
      </fill>
    </odxf>
    <ndxf>
      <fill>
        <patternFill>
          <bgColor rgb="FFEEF5FC"/>
        </patternFill>
      </fill>
    </ndxf>
  </rcc>
  <rcc rId="1743" sId="1">
    <oc r="A557">
      <f>ROW()-5</f>
    </oc>
    <nc r="A557">
      <f>ROW()-5</f>
    </nc>
  </rcc>
  <rcc rId="1744" sId="1" odxf="1" dxf="1">
    <oc r="A558">
      <f>ROW()-5</f>
    </oc>
    <nc r="A558">
      <f>ROW()-5</f>
    </nc>
    <odxf>
      <fill>
        <patternFill>
          <bgColor rgb="FFDBF0F9"/>
        </patternFill>
      </fill>
    </odxf>
    <ndxf>
      <fill>
        <patternFill>
          <bgColor rgb="FFEEF5FC"/>
        </patternFill>
      </fill>
    </ndxf>
  </rcc>
  <rcc rId="1745" sId="1">
    <oc r="A559">
      <f>ROW()-5</f>
    </oc>
    <nc r="A559">
      <f>ROW()-5</f>
    </nc>
  </rcc>
  <rcc rId="1746" sId="1" odxf="1" dxf="1">
    <oc r="A560">
      <f>ROW()-5</f>
    </oc>
    <nc r="A560">
      <f>ROW()-5</f>
    </nc>
    <odxf>
      <fill>
        <patternFill>
          <bgColor rgb="FFDBF0F9"/>
        </patternFill>
      </fill>
    </odxf>
    <ndxf>
      <fill>
        <patternFill>
          <bgColor rgb="FFEEF5FC"/>
        </patternFill>
      </fill>
    </ndxf>
  </rcc>
  <rcc rId="1747" sId="1">
    <oc r="A561">
      <f>ROW()-5</f>
    </oc>
    <nc r="A561">
      <f>ROW()-5</f>
    </nc>
  </rcc>
  <rcc rId="1748" sId="1" odxf="1" dxf="1">
    <oc r="A562">
      <f>ROW()-5</f>
    </oc>
    <nc r="A562">
      <f>ROW()-5</f>
    </nc>
    <odxf>
      <fill>
        <patternFill>
          <bgColor rgb="FFDBF0F9"/>
        </patternFill>
      </fill>
    </odxf>
    <ndxf>
      <fill>
        <patternFill>
          <bgColor rgb="FFEEF5FC"/>
        </patternFill>
      </fill>
    </ndxf>
  </rcc>
  <rcc rId="1749" sId="1">
    <oc r="A563">
      <f>ROW()-5</f>
    </oc>
    <nc r="A563">
      <f>ROW()-5</f>
    </nc>
  </rcc>
  <rcc rId="1750" sId="1" odxf="1" dxf="1">
    <oc r="A564">
      <f>ROW()-5</f>
    </oc>
    <nc r="A564">
      <f>ROW()-5</f>
    </nc>
    <odxf>
      <fill>
        <patternFill>
          <bgColor rgb="FFDBF0F9"/>
        </patternFill>
      </fill>
    </odxf>
    <ndxf>
      <fill>
        <patternFill>
          <bgColor rgb="FFEEF5FC"/>
        </patternFill>
      </fill>
    </ndxf>
  </rcc>
  <rcc rId="1751" sId="1">
    <oc r="A565">
      <f>ROW()-5</f>
    </oc>
    <nc r="A565">
      <f>ROW()-5</f>
    </nc>
  </rcc>
  <rcc rId="1752" sId="1" odxf="1" dxf="1">
    <oc r="A566">
      <f>ROW()-5</f>
    </oc>
    <nc r="A566">
      <f>ROW()-5</f>
    </nc>
    <odxf>
      <fill>
        <patternFill>
          <bgColor rgb="FFDBF0F9"/>
        </patternFill>
      </fill>
    </odxf>
    <ndxf>
      <fill>
        <patternFill>
          <bgColor rgb="FFEEF5FC"/>
        </patternFill>
      </fill>
    </ndxf>
  </rcc>
  <rcc rId="1753" sId="1">
    <oc r="A567">
      <f>ROW()-5</f>
    </oc>
    <nc r="A567">
      <f>ROW()-5</f>
    </nc>
  </rcc>
  <rcc rId="1754" sId="1" odxf="1" dxf="1">
    <oc r="A568">
      <f>ROW()-5</f>
    </oc>
    <nc r="A568">
      <f>ROW()-5</f>
    </nc>
    <odxf>
      <fill>
        <patternFill>
          <bgColor rgb="FFDBF0F9"/>
        </patternFill>
      </fill>
    </odxf>
    <ndxf>
      <fill>
        <patternFill>
          <bgColor rgb="FFEEF5FC"/>
        </patternFill>
      </fill>
    </ndxf>
  </rcc>
  <rcc rId="1755" sId="1">
    <oc r="A569">
      <f>ROW()-5</f>
    </oc>
    <nc r="A569">
      <f>ROW()-5</f>
    </nc>
  </rcc>
  <rcc rId="1756" sId="1" odxf="1" dxf="1">
    <oc r="A570">
      <f>ROW()-5</f>
    </oc>
    <nc r="A570">
      <f>ROW()-5</f>
    </nc>
    <odxf>
      <fill>
        <patternFill>
          <bgColor rgb="FFDBF0F9"/>
        </patternFill>
      </fill>
    </odxf>
    <ndxf>
      <fill>
        <patternFill>
          <bgColor rgb="FFEEF5FC"/>
        </patternFill>
      </fill>
    </ndxf>
  </rcc>
  <rcc rId="1757" sId="1">
    <oc r="A571">
      <f>ROW()-5</f>
    </oc>
    <nc r="A571">
      <f>ROW()-5</f>
    </nc>
  </rcc>
  <rcc rId="1758" sId="1" odxf="1" dxf="1">
    <oc r="A572">
      <f>ROW()-5</f>
    </oc>
    <nc r="A572">
      <f>ROW()-5</f>
    </nc>
    <odxf>
      <fill>
        <patternFill>
          <bgColor rgb="FFDBF0F9"/>
        </patternFill>
      </fill>
    </odxf>
    <ndxf>
      <fill>
        <patternFill>
          <bgColor rgb="FFEEF5FC"/>
        </patternFill>
      </fill>
    </ndxf>
  </rcc>
  <rcc rId="1759" sId="1">
    <oc r="A573">
      <f>ROW()-5</f>
    </oc>
    <nc r="A573">
      <f>ROW()-5</f>
    </nc>
  </rcc>
  <rcc rId="1760" sId="1" odxf="1" dxf="1">
    <oc r="A574">
      <f>ROW()-5</f>
    </oc>
    <nc r="A574">
      <f>ROW()-5</f>
    </nc>
    <odxf>
      <fill>
        <patternFill>
          <bgColor rgb="FFDBF0F9"/>
        </patternFill>
      </fill>
    </odxf>
    <ndxf>
      <fill>
        <patternFill>
          <bgColor rgb="FFEEF5FC"/>
        </patternFill>
      </fill>
    </ndxf>
  </rcc>
  <rcc rId="1761" sId="1">
    <oc r="A575">
      <f>ROW()-5</f>
    </oc>
    <nc r="A575">
      <f>ROW()-5</f>
    </nc>
  </rcc>
  <rcc rId="1762" sId="1" odxf="1" dxf="1">
    <oc r="A576">
      <f>ROW()-5</f>
    </oc>
    <nc r="A576">
      <f>ROW()-5</f>
    </nc>
    <odxf>
      <fill>
        <patternFill>
          <bgColor rgb="FFDBF0F9"/>
        </patternFill>
      </fill>
    </odxf>
    <ndxf>
      <fill>
        <patternFill>
          <bgColor rgb="FFEEF5FC"/>
        </patternFill>
      </fill>
    </ndxf>
  </rcc>
  <rcc rId="1763" sId="1">
    <oc r="A577">
      <f>ROW()-5</f>
    </oc>
    <nc r="A577">
      <f>ROW()-5</f>
    </nc>
  </rcc>
  <rcc rId="1764" sId="1" odxf="1" dxf="1">
    <oc r="A578">
      <f>ROW()-5</f>
    </oc>
    <nc r="A578">
      <f>ROW()-5</f>
    </nc>
    <odxf>
      <fill>
        <patternFill>
          <bgColor rgb="FFDBF0F9"/>
        </patternFill>
      </fill>
    </odxf>
    <ndxf>
      <fill>
        <patternFill>
          <bgColor rgb="FFEEF5FC"/>
        </patternFill>
      </fill>
    </ndxf>
  </rcc>
  <rcc rId="1765" sId="1">
    <oc r="A579">
      <f>ROW()-5</f>
    </oc>
    <nc r="A579">
      <f>ROW()-5</f>
    </nc>
  </rcc>
  <rcc rId="1766" sId="1" odxf="1" dxf="1">
    <oc r="A580">
      <f>ROW()-5</f>
    </oc>
    <nc r="A580">
      <f>ROW()-5</f>
    </nc>
    <odxf>
      <fill>
        <patternFill>
          <bgColor rgb="FFDBF0F9"/>
        </patternFill>
      </fill>
    </odxf>
    <ndxf>
      <fill>
        <patternFill>
          <bgColor rgb="FFEEF5FC"/>
        </patternFill>
      </fill>
    </ndxf>
  </rcc>
  <rcc rId="1767" sId="1">
    <oc r="A581">
      <f>ROW()-5</f>
    </oc>
    <nc r="A581">
      <f>ROW()-5</f>
    </nc>
  </rcc>
  <rcc rId="1768" sId="1" odxf="1" dxf="1">
    <oc r="A582">
      <f>ROW()-5</f>
    </oc>
    <nc r="A582">
      <f>ROW()-5</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7" sId="1" numFmtId="19">
    <nc r="AS496">
      <v>47744</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1" sId="1">
    <oc r="AH69" t="inlineStr">
      <is>
        <t>03 - Cláusula Vigente</t>
      </is>
    </oc>
    <nc r="AH69" t="inlineStr">
      <is>
        <t>01 - Retirada Total</t>
      </is>
    </nc>
  </rcc>
  <rcc rId="1792" sId="1">
    <oc r="AI69" t="inlineStr">
      <is>
        <t>Titularidade de àrea, PB, Licença Ambiental préviae Declaração sobre sustentabilidade do objeto, Anteprojeto ou TR Conj Art 12, inc. I ou III, "a", da Port conjuntiva MGI/MF/CGU nº3224</t>
      </is>
    </oc>
    <nc r="AI69"/>
  </rcc>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3" sId="1" numFmtId="4">
    <oc r="R24">
      <v>2889910.73</v>
    </oc>
    <nc r="R24">
      <v>2541702.89</v>
    </nc>
  </rcc>
  <rcc rId="1794" sId="1" numFmtId="4">
    <oc r="R25">
      <v>2692126.03</v>
    </oc>
    <nc r="R25">
      <v>2889910.73</v>
    </nc>
  </rcc>
  <rcc rId="1795" sId="1" numFmtId="4">
    <oc r="R31">
      <v>3264126.2</v>
    </oc>
    <nc r="R31">
      <v>3280528.85</v>
    </nc>
  </rcc>
  <rcc rId="1796" sId="1" numFmtId="4">
    <oc r="R26">
      <v>2899171.81</v>
    </oc>
    <nc r="R26">
      <v>2913740.52</v>
    </nc>
  </rcc>
  <rcc rId="1797" sId="1" numFmtId="4">
    <nc r="R29">
      <v>2784091.15</v>
    </nc>
  </rcc>
  <rcc rId="1798" sId="1" numFmtId="4">
    <nc r="R30">
      <v>2667050.2799999998</v>
    </nc>
  </rcc>
  <rcc rId="1799" sId="1" numFmtId="4">
    <nc r="R33">
      <v>2586651.41</v>
    </nc>
  </rcc>
  <rcc rId="1800" sId="1" numFmtId="4">
    <nc r="R28">
      <v>2579083.42</v>
    </nc>
  </rcc>
  <rcc rId="1801" sId="1" numFmtId="4">
    <nc r="R27">
      <v>2617664.69</v>
    </nc>
  </rcc>
  <rcc rId="1802" sId="1" numFmtId="4">
    <nc r="R35">
      <v>2729451.91</v>
    </nc>
  </rcc>
  <rcc rId="1803" sId="1" numFmtId="4">
    <nc r="R21">
      <v>3251366.25</v>
    </nc>
  </rcc>
  <rcc rId="1804" sId="1" numFmtId="4">
    <nc r="R34">
      <v>3206192.64</v>
    </nc>
  </rcc>
  <rcc rId="1805" sId="1" numFmtId="4">
    <nc r="R22">
      <v>2716453.18</v>
    </nc>
  </rcc>
  <rcc rId="1806" sId="1" numFmtId="4">
    <nc r="R23">
      <v>3199451.6</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1" sId="1">
    <o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12" sId="1">
    <o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13" sId="1">
    <o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4" sId="1">
    <o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5"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16" sId="1">
    <oc r="AT122" t="inlineStr">
      <is>
        <r>
          <rPr>
            <b/>
            <sz val="16"/>
            <rFont val="Calibri"/>
            <family val="2"/>
          </rPr>
          <t xml:space="preserve">CE GIGOV/SA 4423/2026 - Enviado dia 17/07/26 - informamos que procedemos ao desbloqueio de R$ 24.526,13.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2" sId="1">
    <o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23" sId="1">
    <o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24" sId="1">
    <o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5" sId="1">
    <o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6" sId="1">
    <o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27" sId="1">
    <o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7" sId="1">
    <oc r="AC310"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nc>
  </rcc>
  <rcc rId="1838" sId="1">
    <oc r="AC312"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c rId="1839" sId="1">
    <oc r="AC313" t="inlineStr">
      <is>
        <r>
          <t xml:space="preserve">CE GIGOV/SA 4629/2026 - Solicitações para continuidade da análise da VRPL (27/07/26).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nc>
  </rcc>
  <rcc rId="1840" sId="1">
    <oc r="AC314" t="inlineStr">
      <is>
        <t>CE GIGOV/SA 4621/2026 - Solicitações para Continuidade do Processo - análise VRPL (27/07/26).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nc>
  </rcc>
  <rcc rId="1841" sId="1">
    <oc r="AC315" t="inlineStr">
      <is>
        <t>CE GIGOV/SA 4646/2026 - Solicitações para Continuidade da Análise da VRPL (28/07/26)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nc>
  </rcc>
  <rcc rId="1842" sId="1">
    <oc r="AC316" t="inlineStr">
      <is>
        <r>
          <t xml:space="preserve">CE GIGOV/AS 4690/2026 - Solicitações para continuidade do Processo - análise VRPL (29/07/26)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nc>
  </rcc>
  <rcc rId="1843" sId="1">
    <oc r="AC317" t="inlineStr">
      <is>
        <t>CE GIGOV/SA 4628/2026 - Solicitações para Continuidade do Processo - análise VRPL (27/07/26)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8" sId="1" numFmtId="19">
    <oc r="AJ61">
      <v>46232</v>
    </oc>
    <nc r="AJ61">
      <v>46296</v>
    </nc>
  </rcc>
  <rcc rId="1849" sId="1" numFmtId="19">
    <oc r="AJ65">
      <v>46232</v>
    </oc>
    <nc r="AJ65">
      <v>46296</v>
    </nc>
  </rcc>
  <rcc rId="1850" sId="1" numFmtId="19">
    <oc r="AJ73">
      <v>46232</v>
    </oc>
    <nc r="AJ73">
      <v>46296</v>
    </nc>
  </rcc>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1" sId="1" numFmtId="19">
    <oc r="AJ56">
      <v>46232</v>
    </oc>
    <nc r="AJ56">
      <v>46296</v>
    </nc>
  </rcc>
  <rcc rId="1852" sId="1" numFmtId="19">
    <oc r="AJ58">
      <v>46232</v>
    </oc>
    <nc r="AJ58">
      <v>46296</v>
    </nc>
  </rcc>
  <rcc rId="1853" sId="1" numFmtId="19">
    <oc r="AJ66">
      <v>46232</v>
    </oc>
    <nc r="AJ66">
      <v>46296</v>
    </nc>
  </rcc>
  <rcc rId="1854" sId="1" numFmtId="19">
    <oc r="AJ67">
      <v>46232</v>
    </oc>
    <nc r="AJ67">
      <v>46296</v>
    </nc>
  </rcc>
  <rcc rId="1855" sId="1" numFmtId="19">
    <oc r="AJ68">
      <v>46232</v>
    </oc>
    <nc r="AJ68">
      <v>46296</v>
    </nc>
  </rcc>
  <rcc rId="1856" sId="1" numFmtId="19">
    <oc r="AJ74">
      <v>46232</v>
    </oc>
    <nc r="AJ74">
      <v>46296</v>
    </nc>
  </rcc>
  <rcc rId="1857" sId="1" numFmtId="19">
    <oc r="AJ69">
      <v>46232</v>
    </oc>
    <nc r="AJ69"/>
  </rcc>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8" sId="1">
    <oc r="AC69" t="inlineStr">
      <is>
        <t>Documentação técnica da proposta enviada pela CONDER 14/05/26, em proceso de análise qualitativa na CAIXA.</t>
      </is>
    </oc>
    <nc r="AC69"/>
  </rcc>
  <rcc rId="1859" sId="1">
    <oc r="AB69" t="inlineStr">
      <is>
        <t>LAE/SPA</t>
      </is>
    </oc>
    <nc r="AB69"/>
  </rcc>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Z8" start="0" length="2147483647">
    <dxf>
      <font>
        <color rgb="FFFF0000"/>
      </font>
    </dxf>
  </rfmt>
  <rcc rId="1860" sId="1">
    <oc r="AC8" t="inlineStr">
      <is>
        <r>
          <rPr>
            <b/>
            <sz val="16"/>
            <rFont val="Calibri"/>
            <family val="2"/>
          </rPr>
          <t>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nc>
  </rcc>
  <rcc rId="1861" sId="1">
    <oc r="AE8" t="inlineStr">
      <is>
        <t>Acompanhar conclusão dos levantamentos dos mobiliários necessários para compor o TPS para iniciar processo licitatório.</t>
      </is>
    </oc>
    <n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nc>
  </rcc>
  <rcc rId="1862" sId="1">
    <oc r="AC9" t="inlineStr">
      <is>
        <r>
          <t xml:space="preserve">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oc>
    <n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rcc>
  <rcc rId="1863" sId="1">
    <oc r="AE9" t="inlineStr">
      <is>
        <t>Homologar licitação e contratar empresa para instalação da sinalização.</t>
      </is>
    </oc>
    <nc r="AE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rcc>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9" sId="1">
    <oc r="AT9"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0" sId="1">
    <oc r="AT8"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1" sId="1">
    <oc r="AU8"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cc rId="1872" sId="1">
    <oc r="AU9"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3" sId="1">
    <o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oc>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2">
    <oc r="B3" t="inlineStr">
      <is>
        <t>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is>
    </oc>
    <nc r="B3" t="inlineStr">
      <is>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is>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5" sId="1">
    <o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Existem tratativas técnicas para atender às necessidades da LATAM de iniciar as operações do Aeroporto em NOV/26. Segundo a DTE, a operação independe do conclusão do TPS. 
- Pendente licitar Mobiliário para TPS: Em levantamento das necessidades para elaboração de TR e Edital para futura licitação e compra.
Conforme DTE/SEINFRA, não será possível a compatibilização dos cronogramas de execução de INFRA e TPS para entrega total do equipamento em data única, devido às demandas específicas do TPS.</t>
        </r>
      </is>
    </oc>
    <n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nc>
  </rcc>
  <rfmt sheetId="1" sqref="Z11" start="0" length="2147483647">
    <dxf>
      <font>
        <color rgb="FFFF0000"/>
      </font>
    </dxf>
  </rfmt>
  <rfmt sheetId="1" sqref="AA11" start="0" length="2147483647">
    <dxf>
      <font>
        <color rgb="FFFF0000"/>
      </font>
    </dxf>
  </rfmt>
  <rfmt sheetId="1" sqref="AD11" start="0" length="2147483647">
    <dxf>
      <font>
        <color rgb="FFFF0000"/>
      </font>
    </dxf>
  </rfmt>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1" sId="1" odxf="1" dxf="1">
    <oc r="Q13">
      <f>SUM(PAC!$M13:$P13)</f>
    </oc>
    <nc r="Q13">
      <f>SUM(PAC!$M13:$P13)</f>
    </nc>
    <odxf>
      <numFmt numFmtId="166" formatCode="0.000,,\ &quot;Mi&quot;"/>
      <fill>
        <patternFill>
          <bgColor rgb="FFEEF5FC"/>
        </patternFill>
      </fill>
    </odxf>
    <ndxf>
      <numFmt numFmtId="165" formatCode="0.00,,\ &quot;Mi&quot;"/>
      <fill>
        <patternFill>
          <bgColor rgb="FFDBF0F9"/>
        </patternFill>
      </fill>
    </ndxf>
  </rcc>
  <rcc rId="1882" sId="1" odxf="1" dxf="1">
    <oc r="Q386">
      <f>SUM(PAC!$M386:$P386)</f>
    </oc>
    <nc r="Q386">
      <f>SUM(PAC!$M386:$P386)</f>
    </nc>
    <odxf>
      <numFmt numFmtId="166" formatCode="0.000,,\ &quot;Mi&quot;"/>
      <fill>
        <patternFill>
          <bgColor rgb="FFEEF5FC"/>
        </patternFill>
      </fill>
    </odxf>
    <ndxf>
      <numFmt numFmtId="165" formatCode="0.00,,\ &quot;Mi&quot;"/>
      <fill>
        <patternFill>
          <bgColor rgb="FFDBF0F9"/>
        </patternFill>
      </fill>
    </ndxf>
  </rcc>
  <rcc rId="1883" sId="1" odxf="1" dxf="1">
    <oc r="Q388">
      <f>SUM(PAC!$M388:$P388)</f>
    </oc>
    <nc r="Q388">
      <f>SUM(PAC!$M388:$P388)</f>
    </nc>
    <odxf>
      <numFmt numFmtId="166" formatCode="0.000,,\ &quot;Mi&quot;"/>
      <fill>
        <patternFill>
          <bgColor rgb="FFEEF5FC"/>
        </patternFill>
      </fill>
    </odxf>
    <ndxf>
      <numFmt numFmtId="165" formatCode="0.00,,\ &quot;Mi&quot;"/>
      <fill>
        <patternFill>
          <bgColor rgb="FFDBF0F9"/>
        </patternFill>
      </fill>
    </ndxf>
  </rcc>
  <rcc rId="1884" sId="1" odxf="1" dxf="1">
    <oc r="Q390">
      <f>SUM(PAC!$M390:$P390)</f>
    </oc>
    <nc r="Q390">
      <f>SUM(PAC!$M390:$P390)</f>
    </nc>
    <odxf>
      <numFmt numFmtId="166" formatCode="0.000,,\ &quot;Mi&quot;"/>
      <fill>
        <patternFill>
          <bgColor rgb="FFEEF5FC"/>
        </patternFill>
      </fill>
    </odxf>
    <ndxf>
      <numFmt numFmtId="165" formatCode="0.00,,\ &quot;Mi&quot;"/>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0" sId="1" odxf="1" dxf="1">
    <oc r="Q476">
      <f>SUM(PAC!$M476:$P476)</f>
    </oc>
    <nc r="Q476">
      <f>SUM(PAC!$M476:$P476)</f>
    </nc>
    <odxf>
      <numFmt numFmtId="166" formatCode="0.000,,\ &quot;Mi&quot;"/>
      <fill>
        <patternFill>
          <bgColor rgb="FFEEF5FC"/>
        </patternFill>
      </fill>
    </odxf>
    <ndxf>
      <numFmt numFmtId="165" formatCode="0.00,,\ &quot;Mi&quot;"/>
      <fill>
        <patternFill>
          <bgColor rgb="FFDBF0F9"/>
        </patternFill>
      </fill>
    </ndxf>
  </rcc>
  <rcc rId="1891" sId="1" odxf="1" dxf="1">
    <oc r="Q478">
      <f>SUM(PAC!$M478:$P478)</f>
    </oc>
    <nc r="Q478">
      <f>SUM(PAC!$M478:$P478)</f>
    </nc>
    <odxf>
      <numFmt numFmtId="166" formatCode="0.000,,\ &quot;Mi&quot;"/>
      <fill>
        <patternFill>
          <bgColor rgb="FFEEF5FC"/>
        </patternFill>
      </fill>
    </odxf>
    <ndxf>
      <numFmt numFmtId="165" formatCode="0.00,,\ &quot;Mi&quot;"/>
      <fill>
        <patternFill>
          <bgColor rgb="FFDBF0F9"/>
        </patternFill>
      </fill>
    </ndxf>
  </rcc>
  <rcc rId="1892" sId="1" odxf="1" dxf="1">
    <oc r="Q474">
      <f>SUM(PAC!$M474:$P474)</f>
    </oc>
    <nc r="Q474">
      <f>SUM(PAC!$M474:$P474)</f>
    </nc>
    <odxf>
      <numFmt numFmtId="166" formatCode="0.000,,\ &quot;Mi&quot;"/>
      <fill>
        <patternFill>
          <bgColor rgb="FFEEF5FC"/>
        </patternFill>
      </fill>
    </odxf>
    <ndxf>
      <numFmt numFmtId="165" formatCode="0.00,,\ &quot;Mi&quot;"/>
      <fill>
        <patternFill>
          <bgColor rgb="FFDBF0F9"/>
        </patternFill>
      </fill>
    </ndxf>
  </rcc>
  <rcc rId="1893" sId="1" odxf="1" dxf="1">
    <oc r="Q472">
      <f>SUM(PAC!$M472:$P472)</f>
    </oc>
    <nc r="Q472">
      <f>SUM(PAC!$M472:$P472)</f>
    </nc>
    <odxf>
      <numFmt numFmtId="166" formatCode="0.000,,\ &quot;Mi&quot;"/>
      <fill>
        <patternFill>
          <bgColor rgb="FFEEF5FC"/>
        </patternFill>
      </fill>
    </odxf>
    <ndxf>
      <numFmt numFmtId="165" formatCode="0.00,,\ &quot;Mi&quot;"/>
      <fill>
        <patternFill>
          <bgColor rgb="FFDBF0F9"/>
        </patternFill>
      </fill>
    </ndxf>
  </rcc>
  <rcc rId="1894" sId="1" odxf="1" dxf="1">
    <oc r="Q470">
      <f>SUM(PAC!$M470:$P470)</f>
    </oc>
    <nc r="Q470">
      <f>SUM(PAC!$M470:$P470)</f>
    </nc>
    <odxf>
      <numFmt numFmtId="166" formatCode="0.000,,\ &quot;Mi&quot;"/>
      <fill>
        <patternFill>
          <bgColor rgb="FFEEF5FC"/>
        </patternFill>
      </fill>
    </odxf>
    <ndxf>
      <numFmt numFmtId="165" formatCode="0.00,,\ &quot;Mi&quot;"/>
      <fill>
        <patternFill>
          <bgColor rgb="FFDBF0F9"/>
        </patternFill>
      </fill>
    </ndxf>
  </rcc>
  <rcc rId="1895" sId="1" odxf="1" dxf="1">
    <oc r="Q384">
      <f>SUM(PAC!$M384:$P384)</f>
    </oc>
    <nc r="Q384">
      <f>SUM(PAC!$M384:$P384)</f>
    </nc>
    <odxf>
      <numFmt numFmtId="166" formatCode="0.000,,\ &quot;Mi&quot;"/>
    </odxf>
    <ndxf>
      <numFmt numFmtId="165" formatCode="0.00,,\ &quot;Mi&quot;"/>
    </ndxf>
  </rcc>
  <rcc rId="1896" sId="1" odxf="1" dxf="1">
    <oc r="Q385">
      <f>SUM(PAC!$M385:$P385)</f>
    </oc>
    <nc r="Q385">
      <f>SUM(PAC!$M385:$P385)</f>
    </nc>
    <odxf>
      <numFmt numFmtId="166" formatCode="0.000,,\ &quot;Mi&quot;"/>
    </odxf>
    <ndxf>
      <numFmt numFmtId="165" formatCode="0.00,,\ &quot;Mi&quot;"/>
    </ndxf>
  </rcc>
  <rcc rId="1897" sId="1">
    <oc r="Q386">
      <f>SUM(PAC!$M386:$P386)</f>
    </oc>
    <nc r="Q386">
      <f>SUM(PAC!$M386:$P386)</f>
    </nc>
  </rcc>
  <rcc rId="1898" sId="1" odxf="1" dxf="1">
    <oc r="Q387">
      <f>SUM(PAC!$M387:$P387)</f>
    </oc>
    <nc r="Q387">
      <f>SUM(PAC!$M387:$P387)</f>
    </nc>
    <odxf>
      <numFmt numFmtId="166" formatCode="0.000,,\ &quot;Mi&quot;"/>
    </odxf>
    <ndxf>
      <numFmt numFmtId="165" formatCode="0.00,,\ &quot;Mi&quot;"/>
    </ndxf>
  </rcc>
  <rcc rId="1899" sId="1">
    <oc r="Q388">
      <f>SUM(PAC!$M388:$P388)</f>
    </oc>
    <nc r="Q388">
      <f>SUM(PAC!$M388:$P388)</f>
    </nc>
  </rcc>
  <rcc rId="1900" sId="1" odxf="1" dxf="1">
    <oc r="Q389">
      <f>SUM(PAC!$M389:$P389)</f>
    </oc>
    <nc r="Q389">
      <f>SUM(PAC!$M389:$P389)</f>
    </nc>
    <odxf>
      <numFmt numFmtId="166" formatCode="0.000,,\ &quot;Mi&quot;"/>
    </odxf>
    <ndxf>
      <numFmt numFmtId="165" formatCode="0.00,,\ &quot;Mi&quot;"/>
    </ndxf>
  </rcc>
  <rcc rId="1901" sId="1">
    <oc r="Q390">
      <f>SUM(PAC!$M390:$P390)</f>
    </oc>
    <nc r="Q390">
      <f>SUM(PAC!$M390:$P390)</f>
    </nc>
  </rcc>
  <rcc rId="1902" sId="1" odxf="1" dxf="1">
    <oc r="Q391">
      <f>SUM(PAC!$M391:$P391)</f>
    </oc>
    <nc r="Q391">
      <f>SUM(PAC!$M391:$P391)</f>
    </nc>
    <odxf>
      <numFmt numFmtId="166" formatCode="0.000,,\ &quot;Mi&quot;"/>
    </odxf>
    <ndxf>
      <numFmt numFmtId="165" formatCode="0.00,,\ &quot;Mi&quot;"/>
    </ndxf>
  </rcc>
  <rcc rId="1903" sId="1" odxf="1" dxf="1">
    <oc r="Q392">
      <f>SUM(PAC!$M392:$P392)</f>
    </oc>
    <nc r="Q392">
      <f>SUM(PAC!$M392:$P392)</f>
    </nc>
    <odxf>
      <numFmt numFmtId="166" formatCode="0.000,,\ &quot;Mi&quot;"/>
    </odxf>
    <ndxf>
      <numFmt numFmtId="165" formatCode="0.00,,\ &quot;Mi&quot;"/>
    </ndxf>
  </rcc>
  <rcc rId="1904" sId="1" odxf="1" dxf="1">
    <oc r="Q393">
      <f>SUM(PAC!$M393:$P393)</f>
    </oc>
    <nc r="Q393">
      <f>SUM(PAC!$M393:$P393)</f>
    </nc>
    <odxf>
      <numFmt numFmtId="166" formatCode="0.000,,\ &quot;Mi&quot;"/>
    </odxf>
    <ndxf>
      <numFmt numFmtId="165" formatCode="0.00,,\ &quot;Mi&quot;"/>
    </ndxf>
  </rcc>
  <rcc rId="1905" sId="1" odxf="1" dxf="1">
    <oc r="Q394">
      <f>SUM(PAC!$M394:$P394)</f>
    </oc>
    <nc r="Q394">
      <f>SUM(PAC!$M394:$P394)</f>
    </nc>
    <odxf>
      <numFmt numFmtId="166" formatCode="0.000,,\ &quot;Mi&quot;"/>
    </odxf>
    <ndxf>
      <numFmt numFmtId="165" formatCode="0.00,,\ &quot;Mi&quot;"/>
    </ndxf>
  </rcc>
  <rcc rId="1906" sId="1" odxf="1" dxf="1">
    <oc r="Q395">
      <f>SUM(PAC!$M395:$P395)</f>
    </oc>
    <nc r="Q395">
      <f>SUM(PAC!$M395:$P395)</f>
    </nc>
    <odxf>
      <numFmt numFmtId="166" formatCode="0.000,,\ &quot;Mi&quot;"/>
    </odxf>
    <ndxf>
      <numFmt numFmtId="165" formatCode="0.00,,\ &quot;Mi&quot;"/>
    </ndxf>
  </rcc>
  <rcc rId="1907" sId="1" odxf="1" dxf="1">
    <oc r="Q396">
      <f>SUM(PAC!$M396:$P396)</f>
    </oc>
    <nc r="Q396">
      <f>SUM(PAC!$M396:$P396)</f>
    </nc>
    <odxf>
      <numFmt numFmtId="166" formatCode="0.000,,\ &quot;Mi&quot;"/>
    </odxf>
    <ndxf>
      <numFmt numFmtId="165" formatCode="0.00,,\ &quot;Mi&quot;"/>
    </ndxf>
  </rcc>
  <rcc rId="1908" sId="1" odxf="1" dxf="1">
    <oc r="Q397">
      <f>SUM(PAC!$M397:$P397)</f>
    </oc>
    <nc r="Q397">
      <f>SUM(PAC!$M397:$P397)</f>
    </nc>
    <odxf>
      <numFmt numFmtId="166" formatCode="0.000,,\ &quot;Mi&quot;"/>
    </odxf>
    <ndxf>
      <numFmt numFmtId="165" formatCode="0.00,,\ &quot;Mi&quot;"/>
    </ndxf>
  </rcc>
  <rcc rId="1909" sId="1">
    <oc r="Q398">
      <f>SUM(PAC!$M398:$P398)</f>
    </oc>
    <nc r="Q398">
      <f>SUM(PAC!$M398:$P398)</f>
    </nc>
  </rcc>
  <rcc rId="1910" sId="1" odxf="1" dxf="1">
    <oc r="Q399">
      <f>SUM(PAC!$M399:$P399)</f>
    </oc>
    <nc r="Q399">
      <f>SUM(PAC!$M399:$P399)</f>
    </nc>
    <odxf>
      <numFmt numFmtId="166" formatCode="0.000,,\ &quot;Mi&quot;"/>
    </odxf>
    <ndxf>
      <numFmt numFmtId="165" formatCode="0.00,,\ &quot;Mi&quot;"/>
    </ndxf>
  </rcc>
  <rcc rId="1911" sId="1">
    <oc r="Q400">
      <f>SUM(PAC!$M400:$P400)</f>
    </oc>
    <nc r="Q400">
      <f>SUM(PAC!$M400:$P400)</f>
    </nc>
  </rcc>
  <rcc rId="1912" sId="1" odxf="1" dxf="1">
    <oc r="Q401">
      <f>SUM(PAC!$M401:$P401)</f>
    </oc>
    <nc r="Q401">
      <f>SUM(PAC!$M401:$P401)</f>
    </nc>
    <odxf>
      <numFmt numFmtId="166" formatCode="0.000,,\ &quot;Mi&quot;"/>
    </odxf>
    <ndxf>
      <numFmt numFmtId="165" formatCode="0.00,,\ &quot;Mi&quot;"/>
    </ndxf>
  </rcc>
  <rcc rId="1913" sId="1">
    <oc r="Q402">
      <f>SUM(PAC!$M402:$P402)</f>
    </oc>
    <nc r="Q402">
      <f>SUM(PAC!$M402:$P402)</f>
    </nc>
  </rcc>
  <rcc rId="1914" sId="1" odxf="1" dxf="1">
    <oc r="Q403">
      <f>SUM(PAC!$M403:$P403)</f>
    </oc>
    <nc r="Q403">
      <f>SUM(PAC!$M403:$P403)</f>
    </nc>
    <odxf>
      <numFmt numFmtId="166" formatCode="0.000,,\ &quot;Mi&quot;"/>
    </odxf>
    <ndxf>
      <numFmt numFmtId="165" formatCode="0.00,,\ &quot;Mi&quot;"/>
    </ndxf>
  </rcc>
  <rcc rId="1915" sId="1">
    <oc r="Q404">
      <f>SUM(PAC!$M404:$P404)</f>
    </oc>
    <nc r="Q404">
      <f>SUM(PAC!$M404:$P404)</f>
    </nc>
  </rcc>
  <rcc rId="1916" sId="1" odxf="1" dxf="1">
    <oc r="Q405">
      <f>SUM(PAC!$M405:$P405)</f>
    </oc>
    <nc r="Q405">
      <f>SUM(PAC!$M405:$P405)</f>
    </nc>
    <odxf>
      <numFmt numFmtId="166" formatCode="0.000,,\ &quot;Mi&quot;"/>
    </odxf>
    <ndxf>
      <numFmt numFmtId="165" formatCode="0.00,,\ &quot;Mi&quot;"/>
    </ndxf>
  </rcc>
  <rcc rId="1917" sId="1">
    <oc r="Q406">
      <f>SUM(PAC!$M406:$P406)</f>
    </oc>
    <nc r="Q406">
      <f>SUM(PAC!$M406:$P406)</f>
    </nc>
  </rcc>
  <rcc rId="1918" sId="1" odxf="1" dxf="1">
    <oc r="Q407">
      <f>SUM(PAC!$M407:$P407)</f>
    </oc>
    <nc r="Q407">
      <f>SUM(PAC!$M407:$P407)</f>
    </nc>
    <odxf>
      <numFmt numFmtId="166" formatCode="0.000,,\ &quot;Mi&quot;"/>
    </odxf>
    <ndxf>
      <numFmt numFmtId="165" formatCode="0.00,,\ &quot;Mi&quot;"/>
    </ndxf>
  </rcc>
  <rcc rId="1919" sId="1" odxf="1" dxf="1">
    <oc r="Q408">
      <f>SUM(PAC!$M408:$P408)</f>
    </oc>
    <nc r="Q408">
      <f>SUM(PAC!$M408:$P408)</f>
    </nc>
    <odxf>
      <numFmt numFmtId="166" formatCode="0.000,,\ &quot;Mi&quot;"/>
    </odxf>
    <ndxf>
      <numFmt numFmtId="165" formatCode="0.00,,\ &quot;Mi&quot;"/>
    </ndxf>
  </rcc>
  <rcc rId="1920" sId="1" odxf="1" dxf="1">
    <oc r="Q409">
      <f>SUM(PAC!$M409:$P409)</f>
    </oc>
    <nc r="Q409">
      <f>SUM(PAC!$M409:$P409)</f>
    </nc>
    <odxf>
      <numFmt numFmtId="166" formatCode="0.000,,\ &quot;Mi&quot;"/>
    </odxf>
    <ndxf>
      <numFmt numFmtId="165" formatCode="0.00,,\ &quot;Mi&quot;"/>
    </ndxf>
  </rcc>
  <rcc rId="1921" sId="1" odxf="1" dxf="1">
    <oc r="Q410">
      <f>SUM(PAC!$M410:$P410)</f>
    </oc>
    <nc r="Q410">
      <f>SUM(PAC!$M410:$P410)</f>
    </nc>
    <odxf>
      <numFmt numFmtId="166" formatCode="0.000,,\ &quot;Mi&quot;"/>
      <fill>
        <patternFill>
          <bgColor rgb="FFEEF5FC"/>
        </patternFill>
      </fill>
    </odxf>
    <ndxf>
      <numFmt numFmtId="165" formatCode="0.00,,\ &quot;Mi&quot;"/>
      <fill>
        <patternFill>
          <bgColor rgb="FFDBF0F9"/>
        </patternFill>
      </fill>
    </ndxf>
  </rcc>
  <rcc rId="1922" sId="1" odxf="1" dxf="1">
    <oc r="Q411">
      <f>SUM(PAC!$M411:$P411)</f>
    </oc>
    <nc r="Q411">
      <f>SUM(PAC!$M411:$P411)</f>
    </nc>
    <odxf>
      <numFmt numFmtId="166" formatCode="0.000,,\ &quot;Mi&quot;"/>
    </odxf>
    <ndxf>
      <numFmt numFmtId="165" formatCode="0.00,,\ &quot;Mi&quot;"/>
    </ndxf>
  </rcc>
  <rcc rId="1923" sId="1" odxf="1" dxf="1">
    <oc r="Q412">
      <f>SUM(PAC!$M412:$P412)</f>
    </oc>
    <nc r="Q412">
      <f>SUM(PAC!$M412:$P412)</f>
    </nc>
    <odxf>
      <numFmt numFmtId="166" formatCode="0.000,,\ &quot;Mi&quot;"/>
      <fill>
        <patternFill>
          <bgColor rgb="FFEEF5FC"/>
        </patternFill>
      </fill>
    </odxf>
    <ndxf>
      <numFmt numFmtId="165" formatCode="0.00,,\ &quot;Mi&quot;"/>
      <fill>
        <patternFill>
          <bgColor rgb="FFDBF0F9"/>
        </patternFill>
      </fill>
    </ndxf>
  </rcc>
  <rcc rId="1924" sId="1" odxf="1" dxf="1">
    <oc r="Q413">
      <f>SUM(PAC!$M413:$P413)</f>
    </oc>
    <nc r="Q413">
      <f>SUM(PAC!$M413:$P413)</f>
    </nc>
    <odxf>
      <numFmt numFmtId="166" formatCode="0.000,,\ &quot;Mi&quot;"/>
    </odxf>
    <ndxf>
      <numFmt numFmtId="165" formatCode="0.00,,\ &quot;Mi&quot;"/>
    </ndxf>
  </rcc>
  <rcc rId="1925" sId="1">
    <oc r="Q414">
      <f>SUM(PAC!$M414:$P414)</f>
    </oc>
    <nc r="Q414">
      <f>SUM(PAC!$M414:$P414)</f>
    </nc>
  </rcc>
  <rcc rId="1926" sId="1" odxf="1" dxf="1">
    <oc r="Q415">
      <f>SUM(PAC!$M415:$P415)</f>
    </oc>
    <nc r="Q415">
      <f>SUM(PAC!$M415:$P415)</f>
    </nc>
    <odxf>
      <numFmt numFmtId="166" formatCode="0.000,,\ &quot;Mi&quot;"/>
    </odxf>
    <ndxf>
      <numFmt numFmtId="165" formatCode="0.00,,\ &quot;Mi&quot;"/>
    </ndxf>
  </rcc>
  <rcc rId="1927" sId="1">
    <oc r="Q416">
      <f>SUM(PAC!$M416:$P416)</f>
    </oc>
    <nc r="Q416">
      <f>SUM(PAC!$M416:$P416)</f>
    </nc>
  </rcc>
  <rcc rId="1928" sId="1" odxf="1" dxf="1">
    <oc r="Q417">
      <f>SUM(PAC!$M417:$P417)</f>
    </oc>
    <nc r="Q417">
      <f>SUM(PAC!$M417:$P417)</f>
    </nc>
    <odxf>
      <numFmt numFmtId="166" formatCode="0.000,,\ &quot;Mi&quot;"/>
    </odxf>
    <ndxf>
      <numFmt numFmtId="165" formatCode="0.00,,\ &quot;Mi&quot;"/>
    </ndxf>
  </rcc>
  <rcc rId="1929" sId="1" odxf="1" dxf="1">
    <oc r="Q418">
      <f>SUM(PAC!$M418:$P418)</f>
    </oc>
    <nc r="Q418">
      <f>SUM(PAC!$M418:$P418)</f>
    </nc>
    <odxf>
      <numFmt numFmtId="166" formatCode="0.000,,\ &quot;Mi&quot;"/>
    </odxf>
    <ndxf>
      <numFmt numFmtId="165" formatCode="0.00,,\ &quot;Mi&quot;"/>
    </ndxf>
  </rcc>
  <rcc rId="1930" sId="1" odxf="1" dxf="1">
    <oc r="Q419">
      <f>SUM(PAC!$M419:$P419)</f>
    </oc>
    <nc r="Q419">
      <f>SUM(PAC!$M419:$P419)</f>
    </nc>
    <odxf>
      <numFmt numFmtId="166" formatCode="0.000,,\ &quot;Mi&quot;"/>
    </odxf>
    <ndxf>
      <numFmt numFmtId="165" formatCode="0.00,,\ &quot;Mi&quot;"/>
    </ndxf>
  </rcc>
  <rcc rId="1931" sId="1" odxf="1" dxf="1">
    <oc r="Q420">
      <f>SUM(PAC!$M420:$P420)</f>
    </oc>
    <nc r="Q420">
      <f>SUM(PAC!$M420:$P420)</f>
    </nc>
    <odxf>
      <numFmt numFmtId="166" formatCode="0.000,,\ &quot;Mi&quot;"/>
      <fill>
        <patternFill>
          <bgColor rgb="FFEEF5FC"/>
        </patternFill>
      </fill>
    </odxf>
    <ndxf>
      <numFmt numFmtId="165" formatCode="0.00,,\ &quot;Mi&quot;"/>
      <fill>
        <patternFill>
          <bgColor rgb="FFDBF0F9"/>
        </patternFill>
      </fill>
    </ndxf>
  </rcc>
  <rcc rId="1932" sId="1" odxf="1" dxf="1">
    <oc r="Q421">
      <f>SUM(PAC!$M421:$P421)</f>
    </oc>
    <nc r="Q421">
      <f>SUM(PAC!$M421:$P421)</f>
    </nc>
    <odxf>
      <numFmt numFmtId="166" formatCode="0.000,,\ &quot;Mi&quot;"/>
    </odxf>
    <ndxf>
      <numFmt numFmtId="165" formatCode="0.00,,\ &quot;Mi&quot;"/>
    </ndxf>
  </rcc>
  <rcc rId="1933" sId="1" odxf="1" dxf="1">
    <oc r="Q422">
      <f>SUM(PAC!$M422:$P422)</f>
    </oc>
    <nc r="Q422">
      <f>SUM(PAC!$M422:$P422)</f>
    </nc>
    <odxf>
      <numFmt numFmtId="166" formatCode="0.000,,\ &quot;Mi&quot;"/>
    </odxf>
    <ndxf>
      <numFmt numFmtId="165" formatCode="0.00,,\ &quot;Mi&quot;"/>
    </ndxf>
  </rcc>
  <rcc rId="1934" sId="1" odxf="1" dxf="1">
    <oc r="Q423">
      <f>SUM(PAC!$M423:$P423)</f>
    </oc>
    <nc r="Q423">
      <f>SUM(PAC!$M423:$P423)</f>
    </nc>
    <odxf>
      <numFmt numFmtId="166" formatCode="0.000,,\ &quot;Mi&quot;"/>
    </odxf>
    <ndxf>
      <numFmt numFmtId="165" formatCode="0.00,,\ &quot;Mi&quot;"/>
    </ndxf>
  </rcc>
  <rcc rId="1935" sId="1">
    <oc r="Q424">
      <f>SUM(PAC!$M424:$P424)</f>
    </oc>
    <nc r="Q424">
      <f>SUM(PAC!$M424:$P424)</f>
    </nc>
  </rcc>
  <rcc rId="1936" sId="1" odxf="1" dxf="1">
    <oc r="Q425">
      <f>SUM(PAC!$M425:$P425)</f>
    </oc>
    <nc r="Q425">
      <f>SUM(PAC!$M425:$P425)</f>
    </nc>
    <odxf>
      <numFmt numFmtId="166" formatCode="0.000,,\ &quot;Mi&quot;"/>
    </odxf>
    <ndxf>
      <numFmt numFmtId="165" formatCode="0.00,,\ &quot;Mi&quot;"/>
    </ndxf>
  </rcc>
  <rcc rId="1937" sId="1" odxf="1" dxf="1">
    <oc r="Q426">
      <f>SUM(PAC!$M426:$P426)</f>
    </oc>
    <nc r="Q426">
      <f>SUM(PAC!$M426:$P426)</f>
    </nc>
    <odxf>
      <numFmt numFmtId="166" formatCode="0.000,,\ &quot;Mi&quot;"/>
      <fill>
        <patternFill>
          <bgColor rgb="FFEEF5FC"/>
        </patternFill>
      </fill>
    </odxf>
    <ndxf>
      <numFmt numFmtId="165" formatCode="0.00,,\ &quot;Mi&quot;"/>
      <fill>
        <patternFill>
          <bgColor rgb="FFDBF0F9"/>
        </patternFill>
      </fill>
    </ndxf>
  </rcc>
  <rcc rId="1938" sId="1" odxf="1" dxf="1">
    <oc r="Q427">
      <f>SUM(PAC!$M427:$P427)</f>
    </oc>
    <nc r="Q427">
      <f>SUM(PAC!$M427:$P427)</f>
    </nc>
    <odxf>
      <numFmt numFmtId="166" formatCode="0.000,,\ &quot;Mi&quot;"/>
    </odxf>
    <ndxf>
      <numFmt numFmtId="165" formatCode="0.00,,\ &quot;Mi&quot;"/>
    </ndxf>
  </rcc>
  <rcc rId="1939" sId="1" odxf="1" dxf="1">
    <oc r="Q428">
      <f>SUM(PAC!$M428:$P428)</f>
    </oc>
    <nc r="Q428">
      <f>SUM(PAC!$M428:$P428)</f>
    </nc>
    <odxf>
      <numFmt numFmtId="166" formatCode="0.000,,\ &quot;Mi&quot;"/>
      <fill>
        <patternFill>
          <bgColor rgb="FFEEF5FC"/>
        </patternFill>
      </fill>
    </odxf>
    <ndxf>
      <numFmt numFmtId="165" formatCode="0.00,,\ &quot;Mi&quot;"/>
      <fill>
        <patternFill>
          <bgColor rgb="FFDBF0F9"/>
        </patternFill>
      </fill>
    </ndxf>
  </rcc>
  <rcc rId="1940" sId="1" odxf="1" dxf="1">
    <oc r="Q429">
      <f>SUM(PAC!$M429:$P429)</f>
    </oc>
    <nc r="Q429">
      <f>SUM(PAC!$M429:$P429)</f>
    </nc>
    <odxf>
      <numFmt numFmtId="166" formatCode="0.000,,\ &quot;Mi&quot;"/>
    </odxf>
    <ndxf>
      <numFmt numFmtId="165" formatCode="0.00,,\ &quot;Mi&quot;"/>
    </ndxf>
  </rcc>
  <rcc rId="1941" sId="1" odxf="1" dxf="1">
    <oc r="Q430">
      <f>SUM(PAC!$M430:$P430)</f>
    </oc>
    <nc r="Q430">
      <f>SUM(PAC!$M430:$P430)</f>
    </nc>
    <odxf>
      <numFmt numFmtId="166" formatCode="0.000,,\ &quot;Mi&quot;"/>
      <fill>
        <patternFill>
          <bgColor rgb="FFEEF5FC"/>
        </patternFill>
      </fill>
    </odxf>
    <ndxf>
      <numFmt numFmtId="165" formatCode="0.00,,\ &quot;Mi&quot;"/>
      <fill>
        <patternFill>
          <bgColor rgb="FFDBF0F9"/>
        </patternFill>
      </fill>
    </ndxf>
  </rcc>
  <rcc rId="1942" sId="1" odxf="1" dxf="1">
    <oc r="Q431">
      <f>SUM(PAC!$M431:$P431)</f>
    </oc>
    <nc r="Q431">
      <f>SUM(PAC!$M431:$P431)</f>
    </nc>
    <odxf>
      <numFmt numFmtId="166" formatCode="0.000,,\ &quot;Mi&quot;"/>
    </odxf>
    <ndxf>
      <numFmt numFmtId="165" formatCode="0.00,,\ &quot;Mi&quot;"/>
    </ndxf>
  </rcc>
  <rcc rId="1943" sId="1" odxf="1" dxf="1">
    <oc r="Q432">
      <f>SUM(PAC!$M432:$P432)</f>
    </oc>
    <nc r="Q432">
      <f>SUM(PAC!$M432:$P432)</f>
    </nc>
    <odxf>
      <numFmt numFmtId="166" formatCode="0.000,,\ &quot;Mi&quot;"/>
      <fill>
        <patternFill>
          <bgColor rgb="FFEEF5FC"/>
        </patternFill>
      </fill>
    </odxf>
    <ndxf>
      <numFmt numFmtId="165" formatCode="0.00,,\ &quot;Mi&quot;"/>
      <fill>
        <patternFill>
          <bgColor rgb="FFDBF0F9"/>
        </patternFill>
      </fill>
    </ndxf>
  </rcc>
  <rcc rId="1944" sId="1" odxf="1" dxf="1">
    <oc r="Q433">
      <f>SUM(PAC!$M433:$P433)</f>
    </oc>
    <nc r="Q433">
      <f>SUM(PAC!$M433:$P433)</f>
    </nc>
    <odxf>
      <numFmt numFmtId="166" formatCode="0.000,,\ &quot;Mi&quot;"/>
    </odxf>
    <ndxf>
      <numFmt numFmtId="165" formatCode="0.00,,\ &quot;Mi&quot;"/>
    </ndxf>
  </rcc>
  <rcc rId="1945" sId="1" odxf="1" dxf="1">
    <oc r="Q434">
      <f>SUM(PAC!$M434:$P434)</f>
    </oc>
    <nc r="Q434">
      <f>SUM(PAC!$M434:$P434)</f>
    </nc>
    <odxf>
      <numFmt numFmtId="166" formatCode="0.000,,\ &quot;Mi&quot;"/>
    </odxf>
    <ndxf>
      <numFmt numFmtId="165" formatCode="0.00,,\ &quot;Mi&quot;"/>
    </ndxf>
  </rcc>
  <rcc rId="1946" sId="1" odxf="1" dxf="1">
    <oc r="Q435">
      <f>SUM(PAC!$M435:$P435)</f>
    </oc>
    <nc r="Q435">
      <f>SUM(PAC!$M435:$P435)</f>
    </nc>
    <odxf>
      <numFmt numFmtId="166" formatCode="0.000,,\ &quot;Mi&quot;"/>
    </odxf>
    <ndxf>
      <numFmt numFmtId="165" formatCode="0.00,,\ &quot;Mi&quot;"/>
    </ndxf>
  </rcc>
  <rcc rId="1947" sId="1" odxf="1" dxf="1">
    <oc r="Q436">
      <f>SUM(PAC!$M436:$P436)</f>
    </oc>
    <nc r="Q436">
      <f>SUM(PAC!$M436:$P436)</f>
    </nc>
    <odxf>
      <numFmt numFmtId="166" formatCode="0.000,,\ &quot;Mi&quot;"/>
      <fill>
        <patternFill>
          <bgColor rgb="FFEEF5FC"/>
        </patternFill>
      </fill>
    </odxf>
    <ndxf>
      <numFmt numFmtId="165" formatCode="0.00,,\ &quot;Mi&quot;"/>
      <fill>
        <patternFill>
          <bgColor rgb="FFDBF0F9"/>
        </patternFill>
      </fill>
    </ndxf>
  </rcc>
  <rcc rId="1948" sId="1" odxf="1" dxf="1">
    <oc r="Q437">
      <f>SUM(PAC!$M437:$P437)</f>
    </oc>
    <nc r="Q437">
      <f>SUM(PAC!$M437:$P437)</f>
    </nc>
    <odxf>
      <numFmt numFmtId="166" formatCode="0.000,,\ &quot;Mi&quot;"/>
    </odxf>
    <ndxf>
      <numFmt numFmtId="165" formatCode="0.00,,\ &quot;Mi&quot;"/>
    </ndxf>
  </rcc>
  <rcc rId="1949" sId="1" odxf="1" dxf="1">
    <oc r="Q438">
      <f>SUM(PAC!$M438:$P438)</f>
    </oc>
    <nc r="Q438">
      <f>SUM(PAC!$M438:$P438)</f>
    </nc>
    <odxf>
      <numFmt numFmtId="166" formatCode="0.000,,\ &quot;Mi&quot;"/>
    </odxf>
    <ndxf>
      <numFmt numFmtId="165" formatCode="0.00,,\ &quot;Mi&quot;"/>
    </ndxf>
  </rcc>
  <rcc rId="1950" sId="1" odxf="1" dxf="1">
    <oc r="Q439">
      <f>SUM(PAC!$M439:$P439)</f>
    </oc>
    <nc r="Q439">
      <f>SUM(PAC!$M439:$P439)</f>
    </nc>
    <odxf>
      <numFmt numFmtId="166" formatCode="0.000,,\ &quot;Mi&quot;"/>
    </odxf>
    <ndxf>
      <numFmt numFmtId="165" formatCode="0.00,,\ &quot;Mi&quot;"/>
    </ndxf>
  </rcc>
  <rcc rId="1951" sId="1" odxf="1" dxf="1">
    <oc r="Q440">
      <f>SUM(PAC!$M440:$P440)</f>
    </oc>
    <nc r="Q440">
      <f>SUM(PAC!$M440:$P440)</f>
    </nc>
    <odxf>
      <numFmt numFmtId="166" formatCode="0.000,,\ &quot;Mi&quot;"/>
      <fill>
        <patternFill>
          <bgColor rgb="FFEEF5FC"/>
        </patternFill>
      </fill>
    </odxf>
    <ndxf>
      <numFmt numFmtId="165" formatCode="0.00,,\ &quot;Mi&quot;"/>
      <fill>
        <patternFill>
          <bgColor rgb="FFDBF0F9"/>
        </patternFill>
      </fill>
    </ndxf>
  </rcc>
  <rcc rId="1952" sId="1" odxf="1" dxf="1">
    <oc r="Q441">
      <f>SUM(PAC!$M441:$P441)</f>
    </oc>
    <nc r="Q441">
      <f>SUM(PAC!$M441:$P441)</f>
    </nc>
    <odxf>
      <numFmt numFmtId="166" formatCode="0.000,,\ &quot;Mi&quot;"/>
    </odxf>
    <ndxf>
      <numFmt numFmtId="165" formatCode="0.00,,\ &quot;Mi&quot;"/>
    </ndxf>
  </rcc>
  <rcc rId="1953" sId="1" odxf="1" dxf="1">
    <oc r="Q442">
      <f>SUM(PAC!$M442:$P442)</f>
    </oc>
    <nc r="Q442">
      <f>SUM(PAC!$M442:$P442)</f>
    </nc>
    <odxf>
      <numFmt numFmtId="166" formatCode="0.000,,\ &quot;Mi&quot;"/>
      <fill>
        <patternFill>
          <bgColor rgb="FFEEF5FC"/>
        </patternFill>
      </fill>
    </odxf>
    <ndxf>
      <numFmt numFmtId="165" formatCode="0.00,,\ &quot;Mi&quot;"/>
      <fill>
        <patternFill>
          <bgColor rgb="FFDBF0F9"/>
        </patternFill>
      </fill>
    </ndxf>
  </rcc>
  <rcc rId="1954" sId="1" odxf="1" dxf="1">
    <oc r="Q443">
      <f>SUM(PAC!$M443:$P443)</f>
    </oc>
    <nc r="Q443">
      <f>SUM(PAC!$M443:$P443)</f>
    </nc>
    <odxf>
      <numFmt numFmtId="166" formatCode="0.000,,\ &quot;Mi&quot;"/>
    </odxf>
    <ndxf>
      <numFmt numFmtId="165" formatCode="0.00,,\ &quot;Mi&quot;"/>
    </ndxf>
  </rcc>
  <rcc rId="1955" sId="1" odxf="1" dxf="1">
    <oc r="Q444">
      <f>SUM(PAC!$M444:$P444)</f>
    </oc>
    <nc r="Q444">
      <f>SUM(PAC!$M444:$P444)</f>
    </nc>
    <odxf>
      <numFmt numFmtId="166" formatCode="0.000,,\ &quot;Mi&quot;"/>
      <fill>
        <patternFill>
          <bgColor rgb="FFEEF5FC"/>
        </patternFill>
      </fill>
    </odxf>
    <ndxf>
      <numFmt numFmtId="165" formatCode="0.00,,\ &quot;Mi&quot;"/>
      <fill>
        <patternFill>
          <bgColor rgb="FFDBF0F9"/>
        </patternFill>
      </fill>
    </ndxf>
  </rcc>
  <rcc rId="1956" sId="1" odxf="1" dxf="1">
    <oc r="Q445">
      <f>SUM(PAC!$M445:$P445)</f>
    </oc>
    <nc r="Q445">
      <f>SUM(PAC!$M445:$P445)</f>
    </nc>
    <odxf>
      <numFmt numFmtId="166" formatCode="0.000,,\ &quot;Mi&quot;"/>
    </odxf>
    <ndxf>
      <numFmt numFmtId="165" formatCode="0.00,,\ &quot;Mi&quot;"/>
    </ndxf>
  </rcc>
  <rcc rId="1957" sId="1" odxf="1" dxf="1">
    <oc r="Q446">
      <f>SUM(PAC!$M446:$P446)</f>
    </oc>
    <nc r="Q446">
      <f>SUM(PAC!$M446:$P446)</f>
    </nc>
    <odxf>
      <numFmt numFmtId="166" formatCode="0.000,,\ &quot;Mi&quot;"/>
    </odxf>
    <ndxf>
      <numFmt numFmtId="165" formatCode="0.00,,\ &quot;Mi&quot;"/>
    </ndxf>
  </rcc>
  <rcc rId="1958" sId="1" odxf="1" dxf="1">
    <oc r="Q447">
      <f>SUM(PAC!$M447:$P447)</f>
    </oc>
    <nc r="Q447">
      <f>SUM(PAC!$M447:$P447)</f>
    </nc>
    <odxf>
      <numFmt numFmtId="166" formatCode="0.000,,\ &quot;Mi&quot;"/>
    </odxf>
    <ndxf>
      <numFmt numFmtId="165" formatCode="0.00,,\ &quot;Mi&quot;"/>
    </ndxf>
  </rcc>
  <rcc rId="1959" sId="1" odxf="1" dxf="1">
    <oc r="Q448">
      <f>SUM(PAC!$M448:$P448)</f>
    </oc>
    <nc r="Q448">
      <f>SUM(PAC!$M448:$P448)</f>
    </nc>
    <odxf>
      <numFmt numFmtId="166" formatCode="0.000,,\ &quot;Mi&quot;"/>
    </odxf>
    <ndxf>
      <numFmt numFmtId="165" formatCode="0.00,,\ &quot;Mi&quot;"/>
    </ndxf>
  </rcc>
  <rcc rId="1960" sId="1" odxf="1" dxf="1">
    <oc r="Q449">
      <f>SUM(PAC!$M449:$P449)</f>
    </oc>
    <nc r="Q449">
      <f>SUM(PAC!$M449:$P449)</f>
    </nc>
    <odxf>
      <numFmt numFmtId="166" formatCode="0.000,,\ &quot;Mi&quot;"/>
    </odxf>
    <ndxf>
      <numFmt numFmtId="165" formatCode="0.00,,\ &quot;Mi&quot;"/>
    </ndxf>
  </rcc>
  <rcc rId="1961" sId="1" odxf="1" dxf="1">
    <oc r="Q450">
      <f>SUM(PAC!$M450:$P450)</f>
    </oc>
    <nc r="Q450">
      <f>SUM(PAC!$M450:$P450)</f>
    </nc>
    <odxf>
      <numFmt numFmtId="166" formatCode="0.000,,\ &quot;Mi&quot;"/>
    </odxf>
    <ndxf>
      <numFmt numFmtId="165" formatCode="0.00,,\ &quot;Mi&quot;"/>
    </ndxf>
  </rcc>
  <rcc rId="1962" sId="1" odxf="1" dxf="1">
    <oc r="Q451">
      <f>SUM(PAC!$M451:$P451)</f>
    </oc>
    <nc r="Q451">
      <f>SUM(PAC!$M451:$P451)</f>
    </nc>
    <odxf>
      <numFmt numFmtId="166" formatCode="0.000,,\ &quot;Mi&quot;"/>
    </odxf>
    <ndxf>
      <numFmt numFmtId="165" formatCode="0.00,,\ &quot;Mi&quot;"/>
    </ndxf>
  </rcc>
  <rcc rId="1963" sId="1" odxf="1" dxf="1">
    <oc r="Q452">
      <f>SUM(PAC!$M452:$P452)</f>
    </oc>
    <nc r="Q452">
      <f>SUM(PAC!$M452:$P452)</f>
    </nc>
    <odxf>
      <numFmt numFmtId="166" formatCode="0.000,,\ &quot;Mi&quot;"/>
    </odxf>
    <ndxf>
      <numFmt numFmtId="165" formatCode="0.00,,\ &quot;Mi&quot;"/>
    </ndxf>
  </rcc>
  <rcc rId="1964" sId="1" odxf="1" dxf="1">
    <oc r="Q453">
      <f>SUM(PAC!$M453:$P453)</f>
    </oc>
    <nc r="Q453">
      <f>SUM(PAC!$M453:$P453)</f>
    </nc>
    <odxf>
      <numFmt numFmtId="166" formatCode="0.000,,\ &quot;Mi&quot;"/>
    </odxf>
    <ndxf>
      <numFmt numFmtId="165" formatCode="0.00,,\ &quot;Mi&quot;"/>
    </ndxf>
  </rcc>
  <rcc rId="1965" sId="1" odxf="1" dxf="1">
    <oc r="Q454">
      <f>SUM(PAC!$M454:$P454)</f>
    </oc>
    <nc r="Q454">
      <f>SUM(PAC!$M454:$P454)</f>
    </nc>
    <odxf>
      <numFmt numFmtId="166" formatCode="0.000,,\ &quot;Mi&quot;"/>
    </odxf>
    <ndxf>
      <numFmt numFmtId="165" formatCode="0.00,,\ &quot;Mi&quot;"/>
    </ndxf>
  </rcc>
  <rcc rId="1966" sId="1" odxf="1" dxf="1">
    <oc r="Q455">
      <f>SUM(PAC!$M455:$P455)</f>
    </oc>
    <nc r="Q455">
      <f>SUM(PAC!$M455:$P455)</f>
    </nc>
    <odxf>
      <numFmt numFmtId="166" formatCode="0.000,,\ &quot;Mi&quot;"/>
    </odxf>
    <ndxf>
      <numFmt numFmtId="165" formatCode="0.00,,\ &quot;Mi&quot;"/>
    </ndxf>
  </rcc>
  <rcc rId="1967" sId="1" odxf="1" dxf="1">
    <oc r="Q456">
      <f>SUM(PAC!$M456:$P456)</f>
    </oc>
    <nc r="Q456">
      <f>SUM(PAC!$M456:$P456)</f>
    </nc>
    <odxf>
      <numFmt numFmtId="166" formatCode="0.000,,\ &quot;Mi&quot;"/>
    </odxf>
    <ndxf>
      <numFmt numFmtId="165" formatCode="0.00,,\ &quot;Mi&quot;"/>
    </ndxf>
  </rcc>
  <rcc rId="1968" sId="1" odxf="1" dxf="1">
    <oc r="Q457">
      <f>SUM(PAC!$M457:$P457)</f>
    </oc>
    <nc r="Q457">
      <f>SUM(PAC!$M457:$P457)</f>
    </nc>
    <odxf>
      <numFmt numFmtId="166" formatCode="0.000,,\ &quot;Mi&quot;"/>
    </odxf>
    <ndxf>
      <numFmt numFmtId="165" formatCode="0.00,,\ &quot;Mi&quot;"/>
    </ndxf>
  </rcc>
  <rcc rId="1969" sId="1" odxf="1" dxf="1">
    <oc r="Q458">
      <f>SUM(PAC!$M458:$P458)</f>
    </oc>
    <nc r="Q458">
      <f>SUM(PAC!$M458:$P458)</f>
    </nc>
    <odxf>
      <numFmt numFmtId="166" formatCode="0.000,,\ &quot;Mi&quot;"/>
      <fill>
        <patternFill>
          <bgColor rgb="FFEEF5FC"/>
        </patternFill>
      </fill>
    </odxf>
    <ndxf>
      <numFmt numFmtId="165" formatCode="0.00,,\ &quot;Mi&quot;"/>
      <fill>
        <patternFill>
          <bgColor rgb="FFDBF0F9"/>
        </patternFill>
      </fill>
    </ndxf>
  </rcc>
  <rcc rId="1970" sId="1" odxf="1" dxf="1">
    <oc r="Q459">
      <f>SUM(PAC!$M459:$P459)</f>
    </oc>
    <nc r="Q459">
      <f>SUM(PAC!$M459:$P459)</f>
    </nc>
    <odxf>
      <numFmt numFmtId="166" formatCode="0.000,,\ &quot;Mi&quot;"/>
    </odxf>
    <ndxf>
      <numFmt numFmtId="165" formatCode="0.00,,\ &quot;Mi&quot;"/>
    </ndxf>
  </rcc>
  <rcc rId="1971" sId="1" odxf="1" dxf="1">
    <oc r="Q460">
      <f>SUM(PAC!$M460:$P460)</f>
    </oc>
    <nc r="Q460">
      <f>SUM(PAC!$M460:$P460)</f>
    </nc>
    <odxf>
      <numFmt numFmtId="166" formatCode="0.000,,\ &quot;Mi&quot;"/>
      <fill>
        <patternFill>
          <bgColor rgb="FFEEF5FC"/>
        </patternFill>
      </fill>
    </odxf>
    <ndxf>
      <numFmt numFmtId="165" formatCode="0.00,,\ &quot;Mi&quot;"/>
      <fill>
        <patternFill>
          <bgColor rgb="FFDBF0F9"/>
        </patternFill>
      </fill>
    </ndxf>
  </rcc>
  <rcc rId="1972" sId="1" odxf="1" dxf="1">
    <oc r="Q461">
      <f>SUM(PAC!$M461:$P461)</f>
    </oc>
    <nc r="Q461">
      <f>SUM(PAC!$M461:$P461)</f>
    </nc>
    <odxf>
      <numFmt numFmtId="166" formatCode="0.000,,\ &quot;Mi&quot;"/>
    </odxf>
    <ndxf>
      <numFmt numFmtId="165" formatCode="0.00,,\ &quot;Mi&quot;"/>
    </ndxf>
  </rcc>
  <rcc rId="1973" sId="1" odxf="1" dxf="1">
    <oc r="Q462">
      <f>SUM(PAC!$M462:$P462)</f>
    </oc>
    <nc r="Q462">
      <f>SUM(PAC!$M462:$P462)</f>
    </nc>
    <odxf>
      <numFmt numFmtId="166" formatCode="0.000,,\ &quot;Mi&quot;"/>
    </odxf>
    <ndxf>
      <numFmt numFmtId="165" formatCode="0.00,,\ &quot;Mi&quot;"/>
    </ndxf>
  </rcc>
  <rcc rId="1974" sId="1" odxf="1" dxf="1">
    <oc r="Q463">
      <f>SUM(PAC!$M463:$P463)</f>
    </oc>
    <nc r="Q463">
      <f>SUM(PAC!$M463:$P463)</f>
    </nc>
    <odxf>
      <numFmt numFmtId="166" formatCode="0.000,,\ &quot;Mi&quot;"/>
    </odxf>
    <ndxf>
      <numFmt numFmtId="165" formatCode="0.00,,\ &quot;Mi&quot;"/>
    </ndxf>
  </rcc>
  <rcc rId="1975" sId="1" odxf="1" dxf="1">
    <oc r="Q464">
      <f>SUM(PAC!$M464:$P464)</f>
    </oc>
    <nc r="Q464">
      <f>SUM(PAC!$M464:$P464)</f>
    </nc>
    <odxf>
      <numFmt numFmtId="166" formatCode="0.000,,\ &quot;Mi&quot;"/>
    </odxf>
    <ndxf>
      <numFmt numFmtId="165" formatCode="0.00,,\ &quot;Mi&quot;"/>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81" sId="1" numFmtId="4">
    <oc r="AA77">
      <v>3</v>
    </oc>
    <nc r="AA77">
      <v>3.5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2" sId="1" numFmtId="4">
    <oc r="AA79">
      <v>6</v>
    </oc>
    <nc r="AA79">
      <v>6.5</v>
    </nc>
  </rcc>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3" sId="1" numFmtId="4">
    <oc r="AA83">
      <v>3.05</v>
    </oc>
    <nc r="AA83">
      <v>3.1</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9" sId="1" numFmtId="4">
    <oc r="AA84">
      <v>3.05</v>
    </oc>
    <nc r="AA84">
      <v>3.5</v>
    </nc>
  </rcc>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0" sId="1" numFmtId="4">
    <oc r="AA82">
      <v>3.05</v>
    </oc>
    <nc r="AA82">
      <v>3.5</v>
    </nc>
  </rcc>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1" sId="1" numFmtId="4">
    <oc r="AA117">
      <v>4.5999999999999996</v>
    </oc>
    <nc r="AA117">
      <v>82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2" sId="1" numFmtId="4">
    <nc r="AA113">
      <v>1</v>
    </nc>
  </rcc>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3" sId="1" numFmtId="4">
    <oc r="AA80">
      <v>3</v>
    </oc>
    <nc r="AA80">
      <v>4</v>
    </nc>
  </rcc>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4" sId="1" numFmtId="4">
    <nc r="AA78">
      <v>1</v>
    </nc>
  </rcc>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5" sId="1" numFmtId="4">
    <oc r="AA81">
      <v>9</v>
    </oc>
    <nc r="AA81">
      <v>20</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1" sId="1" numFmtId="4">
    <oc r="AA119">
      <v>1</v>
    </oc>
    <nc r="AA119">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7" sId="1" numFmtId="4">
    <oc r="AA109">
      <v>1</v>
    </oc>
    <nc r="AA109">
      <v>3</v>
    </nc>
  </rcc>
  <rcc rId="2028"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4" sId="1" numFmtId="4">
    <oc r="AA121">
      <v>1</v>
    </oc>
    <nc r="AA121">
      <v>2</v>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5" sId="1" numFmtId="4">
    <oc r="AA118">
      <v>2</v>
    </oc>
    <nc r="AA118">
      <v>3</v>
    </nc>
  </rcc>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6" sId="1">
    <oc r="AC118" t="inlineStr">
      <is>
        <t>Empresa contratada entregar a CONDER os projetos executivos (Já foram iniciados topografia e sondagem).</t>
      </is>
    </oc>
    <nc r="AC118" t="inlineStr">
      <is>
        <t>Monitorar execução da obra.</t>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numFmtId="4">
    <oc r="AA122">
      <v>29.5</v>
    </oc>
    <nc r="AA122">
      <v>32</v>
    </nc>
  </rcc>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2" sId="1" numFmtId="4">
    <oc r="B8">
      <v>2023</v>
    </oc>
    <nc r="B8"/>
  </rcc>
  <rcc rId="2043" sId="1">
    <oc r="C8" t="inlineStr">
      <is>
        <t>EQUIPAMENTOS</t>
      </is>
    </oc>
    <nc r="C8"/>
  </rcc>
  <rcc rId="2044" sId="1">
    <oc r="D8" t="inlineStr">
      <is>
        <t>PAC ORIGINAL</t>
      </is>
    </oc>
    <nc r="D8"/>
  </rcc>
  <rcc rId="2045" sId="1">
    <oc r="E8" t="inlineStr">
      <is>
        <t>Aeroporto de Barreiras (EQUIPAMENTOS DO TPS - MOBILIÁRIO)</t>
      </is>
    </oc>
    <nc r="E8"/>
  </rcc>
  <rcc rId="2046" sId="1">
    <oc r="F8" t="inlineStr">
      <is>
        <t>Infraestrutura</t>
      </is>
    </oc>
    <nc r="F8"/>
  </rcc>
  <rcc rId="2047" sId="1">
    <oc r="G8" t="inlineStr">
      <is>
        <t>Aeroporto (EQUIPAMENTOS)</t>
      </is>
    </oc>
    <nc r="G8"/>
  </rcc>
  <rcc rId="2048" sId="1">
    <oc r="H8" t="inlineStr">
      <is>
        <t>SEINFRA</t>
      </is>
    </oc>
    <nc r="H8"/>
  </rcc>
  <rcc rId="2049" sId="1">
    <oc r="I8" t="inlineStr">
      <is>
        <t>01 - Gov. Estado - SEINFRA</t>
      </is>
    </oc>
    <nc r="I8"/>
  </rcc>
  <rcc rId="2050" sId="1">
    <oc r="J8" t="inlineStr">
      <is>
        <t>Barreiras</t>
      </is>
    </oc>
    <nc r="J8"/>
  </rcc>
  <rcc rId="2051" sId="1">
    <oc r="Q8">
      <f>SUM(PAC!$M8:$P8)</f>
    </oc>
    <nc r="Q8"/>
  </rcc>
  <rcc rId="2052" sId="1">
    <oc r="S8">
      <f>IF(PAC!$R8&gt;0,PAC!$R8,PAC!$Q8)</f>
    </oc>
    <nc r="S8"/>
  </rcc>
  <rcc rId="2053" sId="1" numFmtId="4">
    <oc r="W8">
      <v>3</v>
    </oc>
    <nc r="W8"/>
  </rcc>
  <rcc rId="2054" sId="1">
    <oc r="X8" t="inlineStr">
      <is>
        <t>F02 - LICITAÇÃO</t>
      </is>
    </oc>
    <nc r="X8"/>
  </rcc>
  <rcc rId="2055" sId="1">
    <oc r="Y8" t="inlineStr">
      <is>
        <t>05 - À LICITAR</t>
      </is>
    </oc>
    <nc r="Y8"/>
  </rcc>
  <rcc rId="2056" sId="1" numFmtId="19">
    <oc r="Z8">
      <v>46295</v>
    </oc>
    <nc r="Z8"/>
  </rcc>
  <rcc rId="2057" sId="1">
    <oc r="AB8" t="inlineStr">
      <is>
        <t>Elaboração TR e Edital</t>
      </is>
    </oc>
    <nc r="AB8"/>
  </rcc>
  <rcc rId="2058" sId="1">
    <o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rcc>
  <rcc rId="2059" sId="1" numFmtId="19">
    <oc r="AD8">
      <v>46234</v>
    </oc>
    <nc r="AD8"/>
  </rcc>
  <rcc rId="2060" sId="1">
    <o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oc>
    <nc r="AE8"/>
  </rcc>
  <rcc rId="2061" sId="1">
    <oc r="AK8" t="inlineStr">
      <is>
        <t>https://governodabahia.plataformatarget.com.br/web/fbb30a88-ec24-4177-87a2-2b54f6b0731e</t>
      </is>
    </oc>
    <nc r="AK8"/>
  </rcc>
  <rcc rId="2062" sId="1">
    <oc r="AL8" t="inlineStr">
      <is>
        <t>https://maps.app.goo.gl/y2A6Z8frmTDtxnL48</t>
      </is>
    </oc>
    <nc r="AL8"/>
  </rcc>
  <rcc rId="2063" sId="1">
    <o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oc>
    <nc r="AT8"/>
  </rcc>
  <rcc rId="2064" sId="1">
    <o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oc>
    <nc r="AU8"/>
  </rcc>
  <rcc rId="2065" sId="1">
    <oc r="AX8">
      <f>IFERROR(IF(PAC!$X8="F01 - CAPTAÇÃO DE RECURSO",1,""),"")</f>
    </oc>
    <nc r="AX8"/>
  </rcc>
  <rcc rId="2066" sId="1">
    <oc r="AY8">
      <f>IFERROR(IF(PAC!$X8="F02 - LICITAÇÃO",1,""),"")</f>
    </oc>
    <nc r="AY8"/>
  </rcc>
  <rcc rId="2067" sId="1">
    <oc r="AZ8">
      <f>IFERROR(IF(PAC!$X$6:$X$582="F03 - EXECUÇÃO DO OBJETO",1,""),"")</f>
    </oc>
    <nc r="AZ8"/>
  </rcc>
  <rcc rId="2068" sId="1">
    <oc r="BA8">
      <f>IFERROR(IF(PAC!$X$6:$X$582="F04 - CONCLUÍDA",1,""),"")</f>
    </oc>
    <nc r="BA8"/>
  </rcc>
  <rcc rId="2069" sId="1">
    <oc r="BB8">
      <f>IF(PAC!$R8&gt;0,0,PAC!$Q8)</f>
    </oc>
    <nc r="BB8"/>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numFmtId="4">
    <oc r="AA90">
      <v>1</v>
    </oc>
    <nc r="AA90">
      <v>3</v>
    </nc>
  </rcc>
  <rcc rId="2075" sId="1">
    <oc r="AC90" t="inlineStr">
      <is>
        <t>Empresa contratada entregar a CONDER os projetos executivos (Já foram iniciados topografia e sondagem).</t>
      </is>
    </oc>
    <nc r="AC90" t="inlineStr">
      <is>
        <t>Monitorar execução da obra.</t>
      </is>
    </nc>
  </rcc>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6" sId="1" numFmtId="4">
    <oc r="AA107">
      <v>4</v>
    </oc>
    <nc r="AA107">
      <v>11.61</v>
    </nc>
  </rcc>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7" sId="1" numFmtId="4">
    <oc r="AA130">
      <v>10</v>
    </oc>
    <nc r="AA130">
      <v>15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8" sId="1" numFmtId="4">
    <nc r="AA86">
      <v>3</v>
    </nc>
  </rcc>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9" sId="1" numFmtId="4">
    <nc r="AA137">
      <v>3</v>
    </nc>
  </rcc>
  <rcc rId="2080" sId="1" numFmtId="4">
    <nc r="AA127">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4">
    <oc r="AA135">
      <v>72</v>
    </oc>
    <nc r="AA135">
      <v>75</v>
    </nc>
  </rcc>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7" sId="1" numFmtId="4">
    <nc r="AA133">
      <v>3</v>
    </nc>
  </rcc>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8" sId="1" numFmtId="4">
    <oc r="AA110">
      <v>1</v>
    </oc>
    <nc r="AA110">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4" sId="1" numFmtId="4">
    <oc r="AA111">
      <v>9.5</v>
    </oc>
    <nc r="AA111">
      <v>10.5</v>
    </nc>
  </rcc>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5" sId="1" numFmtId="4">
    <oc r="AA123">
      <v>1</v>
    </oc>
    <nc r="AA123">
      <v>2</v>
    </nc>
  </rcc>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6" sId="1" numFmtId="4">
    <oc r="AA124">
      <v>1</v>
    </oc>
    <nc r="AA124">
      <v>2</v>
    </nc>
  </rcc>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7" sId="1" numFmtId="4">
    <oc r="AA126">
      <v>1</v>
    </oc>
    <nc r="AA126">
      <v>2</v>
    </nc>
  </rcc>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oc r="AA142">
      <v>3</v>
    </oc>
    <nc r="AA142">
      <v>10.5</v>
    </nc>
  </rcc>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9" sId="1" numFmtId="4">
    <oc r="AA142">
      <v>10.5</v>
    </oc>
    <nc r="AA142">
      <v>3.5</v>
    </nc>
  </rcc>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0" sId="1">
    <oc r="AC142" t="inlineStr">
      <is>
        <t>Empresa contratada entregar a CONDER os projetos executivos (Já foram iniciados topografia e sondagem).</t>
      </is>
    </oc>
    <nc r="AC142" t="inlineStr">
      <is>
        <t xml:space="preserve">
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6" sId="1" numFmtId="4">
    <oc r="AA91">
      <v>64.02</v>
    </oc>
    <nc r="AA91">
      <v>64.38</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7" sId="1" numFmtId="4">
    <oc r="AA101">
      <v>59.87</v>
    </oc>
    <nc r="AA101">
      <v>64.33</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3" sId="1">
    <oc r="AC93" t="inlineStr">
      <is>
        <t xml:space="preserve">Monitorar execução da obra. </t>
      </is>
    </oc>
    <nc r="AC93" t="inlineStr">
      <is>
        <t xml:space="preserve">Monitorar execução da obra. 
</t>
      </is>
    </nc>
  </rcc>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4" sId="1" numFmtId="4">
    <oc r="AA96">
      <v>49.22</v>
    </oc>
    <nc r="AA96">
      <v>58.78</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5" sId="1" numFmtId="4">
    <oc r="AA103">
      <v>12</v>
    </oc>
    <nc r="AA103">
      <v>12.1</v>
    </nc>
  </rcc>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6" sId="1" numFmtId="4">
    <oc r="AA114">
      <v>23.96</v>
    </oc>
    <nc r="AA114">
      <v>24.2</v>
    </nc>
  </rcc>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7" sId="1" numFmtId="4">
    <oc r="AA108">
      <v>24.5</v>
    </oc>
    <nc r="AA108">
      <v>24.95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7" sId="1" numFmtId="4">
    <oc r="AA129">
      <v>15</v>
    </oc>
    <nc r="AA129">
      <v>19.68</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8" sId="1" numFmtId="4">
    <oc r="AA131">
      <v>7</v>
    </oc>
    <nc r="AA131">
      <v>9</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9" sId="1" numFmtId="4">
    <oc r="AA87">
      <v>3.04</v>
    </oc>
    <nc r="AA87">
      <v>3.5</v>
    </nc>
  </rcc>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0" sId="1" numFmtId="4">
    <oc r="AA95">
      <v>3.04</v>
    </oc>
    <nc r="AA95">
      <v>3.5</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1" sId="1" numFmtId="4">
    <oc r="AA88">
      <v>23.1</v>
    </oc>
    <nc r="AA88">
      <v>44.42</v>
    </nc>
  </rcc>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2" sId="1" numFmtId="4">
    <oc r="AA98">
      <v>3</v>
    </oc>
    <nc r="AA98">
      <v>3.1</v>
    </nc>
  </rcc>
  <rcc rId="2133" sId="1">
    <oc r="AC98" t="inlineStr">
      <is>
        <t>Empresa contratada entregar a CONDER os projetos executivos (Já foram iniciados topografia e sondagem).</t>
      </is>
    </oc>
    <nc r="AC98" t="inlineStr">
      <is>
        <t>Monitorar execução da obra.</t>
      </is>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4" sId="1">
    <oc r="AL253" t="inlineStr">
      <is>
        <t>-https://maps.app.goo.gl/MSUyEFhzcrBwbz3c6</t>
      </is>
    </oc>
    <nc r="AL253" t="inlineStr">
      <is>
        <t>https://maps.app.goo.gl/MSUyEFhzcrBwbz3c6</t>
      </is>
    </nc>
  </rcc>
  <rcc rId="2135" sId="1">
    <oc r="AL266" t="inlineStr">
      <is>
        <t>-https://maps.app.goo.gl/VRMtkD8hwYF7tuu3A</t>
      </is>
    </oc>
    <nc r="AL266" t="inlineStr">
      <is>
        <t>https://maps.app.goo.gl/VRMtkD8hwYF7tuu3A</t>
      </is>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0" sId="1" numFmtId="4">
    <oc r="AA128">
      <v>10</v>
    </oc>
    <nc r="AA128">
      <v>19.510000000000002</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1" sId="1" numFmtId="4">
    <oc r="AA132">
      <v>10</v>
    </oc>
    <nc r="AA132">
      <v>11</v>
    </nc>
  </rcc>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2" sId="1" numFmtId="4">
    <oc r="AA136">
      <v>4</v>
    </oc>
    <nc r="AA136">
      <v>6</v>
    </nc>
  </rcc>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3" sId="1" numFmtId="4">
    <oc r="AA85">
      <v>15</v>
    </oc>
    <nc r="AA85">
      <v>45</v>
    </nc>
  </rcc>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4">
    <oc r="AA134">
      <v>15</v>
    </oc>
    <nc r="AA134">
      <v>29</v>
    </nc>
  </rcc>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5" sId="1" numFmtId="4">
    <oc r="AA99">
      <v>2</v>
    </oc>
    <nc r="AA99">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1" sId="1" numFmtId="4">
    <oc r="AA97">
      <v>2</v>
    </oc>
    <nc r="AA97">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7" sId="1" numFmtId="4">
    <oc r="AA106">
      <v>19</v>
    </oc>
    <nc r="AA106">
      <v>21</v>
    </nc>
  </rcc>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8" sId="1" numFmtId="19">
    <oc r="AJ54">
      <v>46232</v>
    </oc>
    <nc r="AJ54">
      <v>46296</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4" sId="1">
    <oc r="AB76" t="inlineStr">
      <is>
        <t>Emissão do aceite VRPL</t>
      </is>
    </oc>
    <nc r="AB76" t="inlineStr">
      <is>
        <t>Emissão de AIO</t>
      </is>
    </nc>
  </rcc>
  <rcc rId="2165" sId="1">
    <oc r="AC76" t="inlineStr">
      <is>
        <t xml:space="preserve">CONDER - enviar os documentos da licitação para obtenção do VRPL </t>
      </is>
    </oc>
    <nc r="AC76" t="inlineStr">
      <is>
        <t xml:space="preserve">VRPL Concluida, após o período de defeso eleitoral o Ministério poderá emitir AIO </t>
      </is>
    </nc>
  </rcc>
  <rcc rId="2166" sId="1">
    <oc r="AE76" t="inlineStr">
      <is>
        <t>-Verificação da Realização do Processo Licitatório - VRPL;
-Autorização do Ministério Gestor para os eventos de assinatura de contratos;
-Autorização para Início de Objeto - AIO
-Assinatura da Ordem de Serviço;
-Monitoramento da Execução de Obras;</t>
      </is>
    </oc>
    <nc r="AE76" t="inlineStr">
      <is>
        <t>-Autorização para Início de Objeto - AIO
-Assinatura da Ordem de Serviço;
-Monitoramento da Execução de Obras;</t>
      </is>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2" sId="1">
    <o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173" sId="1">
    <o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174" sId="1">
    <oc r="AT90" t="inlineStr">
      <is>
        <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90"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175" sId="1">
    <o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6" sId="1">
    <o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7" sId="1">
    <o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8" sId="1">
    <o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179" sId="1">
    <o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0" sId="1">
    <oc r="AT98" t="inlineStr">
      <is>
        <r>
          <rPr>
            <b/>
            <sz val="16"/>
            <rFont val="Calibri"/>
            <family val="2"/>
          </rPr>
          <t xml:space="preserve">CE GIGOV/SA 4129/2026 - Enviado dia 07/07/26 - Pendências Técnicas - Apresentação de RATS fev_2026.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8"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181" sId="1">
    <o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2" sId="1">
    <o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3" sId="1">
    <o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184" sId="1">
    <o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0" sId="1">
    <o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1" sId="1">
    <o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2" sId="1">
    <o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3" sId="1">
    <o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194" sId="1">
    <o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5" sId="1">
    <o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196" sId="1">
    <o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7" sId="1">
    <o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8" sId="1">
    <o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9" sId="1">
    <o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200" sId="1">
    <o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Y483" t="inlineStr">
      <is>
        <t>05 - À LICITAR</t>
      </is>
    </oc>
    <nc r="Y483" t="inlineStr">
      <is>
        <t>04 - LICITAÇÃO /CONTRATAÇÃO</t>
      </is>
    </nc>
  </rcc>
  <rcc rId="2207" sId="1">
    <oc r="AB483" t="inlineStr">
      <is>
        <t>Publicar Aviso da Licitação</t>
      </is>
    </oc>
    <nc r="AB483" t="inlineStr">
      <is>
        <t>Abertura das Propostas</t>
      </is>
    </nc>
  </rcc>
  <rcc rId="2208" sId="1" numFmtId="19">
    <oc r="AD483">
      <v>46295</v>
    </oc>
    <nc r="AD483">
      <v>46266</v>
    </nc>
  </rcc>
  <rcc rId="2209" sId="1">
    <oc r="AE483" t="inlineStr">
      <is>
        <t>Abertura das propostas</t>
      </is>
    </oc>
    <nc r="AE483" t="inlineStr">
      <is>
        <t>Homologação</t>
      </is>
    </nc>
  </rcc>
  <rcc rId="2210" sId="1" numFmtId="19">
    <oc r="AN483">
      <v>46295</v>
    </oc>
    <nc r="AN483">
      <v>46244</v>
    </nc>
  </rcc>
  <rcc rId="2211" sId="1" numFmtId="19">
    <nc r="AO483">
      <v>46266</v>
    </nc>
  </rcc>
  <rcc rId="2212" sId="1">
    <oc r="AU483"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oc>
    <nc r="AU483" t="inlineStr">
      <is>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is>
    </nc>
  </rcc>
  <rcc rId="2213" sId="1">
    <oc r="AC483" t="inlineStr">
      <is>
        <t xml:space="preserve">
A Obra será relicitada. Previsão de publicação de edital em 30/09/2026 
</t>
      </is>
    </oc>
    <nc r="AC483"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9" sId="1">
    <nc r="T309" t="inlineStr">
      <is>
        <t>DFG Empreendimentos e Incorporações LTDA.</t>
      </is>
    </nc>
  </rcc>
  <rcc rId="2220" sId="1" numFmtId="4">
    <nc r="R309">
      <v>3025130.64</v>
    </nc>
  </rcc>
  <rcc rId="2221" sId="1">
    <oc r="AC309" t="inlineStr">
      <is>
        <t>Resultado da Licitação / Adjud. e Homologação DOE - 02/07/26
Empresa: DFG Empreendimentos e Incorporações LTDA.
Valor: R$ 3.025.130,64
Documentação para VRPL enviada em 16/07/26 (Transferegov)</t>
      </is>
    </oc>
    <nc r="AC309" t="inlineStr">
      <is>
        <t>Análise Iniciada pela Mandatária / Condedente em 07/08/26 (Trasnferegov).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6" sId="1">
    <oc r="AC309" t="inlineStr">
      <is>
        <t>Análise Iniciada pela Mandatária / Condedente em 07/08/26 (Trasnferegov).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7" sId="1">
    <nc r="T310" t="inlineStr">
      <is>
        <t>Lima Diniz Construções Ltda.</t>
      </is>
    </nc>
  </rcc>
  <rcc rId="2228" sId="1" numFmtId="4">
    <nc r="R310">
      <v>2949205.66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o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8" sId="1" numFmtId="4">
    <nc r="R311">
      <v>5681948.6900000004</v>
    </nc>
  </rcc>
  <rcc rId="2239" sId="1">
    <nc r="T311" t="inlineStr">
      <is>
        <t>DFG Empreendimentos e Incorporações LTDA.</t>
      </is>
    </nc>
  </rcc>
  <rcc rId="2240" sId="1">
    <oc r="AC311" t="inlineStr">
      <is>
        <r>
          <t xml:space="preserve">Resultado da Licitação / Adjud. e Homologação DOE - 02/07/26
Empresa: DFG Empreendimentos e Incorporações
LTDA
Valor: R$ 5.681.948,69 (Aviso Retificação - 14/07/26)
</t>
        </r>
        <r>
          <rPr>
            <strike/>
            <sz val="16"/>
            <rFont val="Calibri"/>
            <family val="2"/>
          </rPr>
          <t>R$ 5.682.948,69</t>
        </r>
        <r>
          <rPr>
            <sz val="16"/>
            <rFont val="Calibri"/>
            <family val="2"/>
          </rPr>
          <t xml:space="preserve">
Documentação para VRPL enviada em 16/07/26 (Transferegov)</t>
        </r>
      </is>
    </oc>
    <nc r="AC311" t="inlineStr">
      <is>
        <r>
          <t xml:space="preserve">Resultado da Licitação / Adjud. e Homologação DOE - 02/07/26 (Retificado o valor no DOE 14/07/26)
</t>
        </r>
        <r>
          <rPr>
            <sz val="16"/>
            <rFont val="Calibri"/>
            <family val="2"/>
          </rPr>
          <t xml:space="preserve">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45" sId="1">
    <oc r="AC311" t="inlineStr">
      <is>
        <r>
          <t xml:space="preserve">Resultado da Licitação / Adjud. e Homologação DOE - 02/07/26 (Retificado o valor no DOE 14/07/26)
</t>
        </r>
        <r>
          <rPr>
            <sz val="16"/>
            <rFont val="Calibri"/>
            <family val="2"/>
          </rPr>
          <t xml:space="preserve">
Documentação para VRPL enviada em 16/07/26 (Transferegov)</t>
        </r>
      </is>
    </oc>
    <nc r="AC311" t="inlineStr">
      <is>
        <t>Análise Iniciada pela Mandatária / Condedente em 07/08/26 (Trasnferegov 11/08/26).
Resultado da Licitação / Adjud. e Homologação DOE - 02/07/26 (Retificado o valor no DOE 14/07/26)
Documentação para VRPL enviada em 16/07/26 (Transferegov)</t>
      </is>
    </nc>
  </rcc>
  <rcc rId="2246" sId="1">
    <oc r="AC309" t="inlineStr">
      <is>
        <t>Análise Iniciada pela Mandatária / Condedente em 07/08/26 (Trasnferegov 11/08/26).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cc rId="2247" sId="1">
    <o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2" sId="1">
    <oc r="AC311" t="inlineStr">
      <is>
        <t>Análise Iniciada pela Mandatária / Condedente em 07/08/26 (Trasnferegov 11/08/26).
Resultado da Licitação / Adjud. e Homologação DOE - 02/07/26 (Retificado o valor no DOE 14/07/26)
Documentação para VRPL enviada em 16/07/26 (Transferegov)</t>
      </is>
    </oc>
    <nc r="AC311" t="inlineStr">
      <is>
        <t>Análise Iniciada pela Mandatária / Condedente em 07/08/26 (Trasnferegov 11/08/26).
Resultado da Licitação / Adjud. e Homologação DOE - 02/07/26 (Retificado o valor no DOE 14/07/26)
Documentação para VRPL enviada em 16/07/26 (Transferegov)</t>
      </is>
    </nc>
  </rcc>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5" sId="1">
    <nc r="T312" t="inlineStr">
      <is>
        <t>DFG Empreendimentos e Incorporações LTDA.</t>
      </is>
    </nc>
  </rcc>
  <rcc rId="2266" sId="1" numFmtId="4">
    <nc r="R312">
      <v>5309637.0599999996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1" sId="1">
    <o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6"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2" sId="1">
    <nc r="T313" t="inlineStr">
      <is>
        <t>DFG Empreendimentos e Incorporações LTDA.</t>
      </is>
    </nc>
  </rcc>
  <rcc rId="2283" sId="1" numFmtId="4">
    <nc r="R313">
      <v>5526257.3600000003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8" sId="1">
    <o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7" sId="1" numFmtId="4">
    <nc r="R314">
      <v>2880784.34</v>
    </nc>
  </rcc>
  <rcc rId="2298" sId="1">
    <nc r="T314"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3" sId="1">
    <o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Documentação para VRPL enviada em 26/06/26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c r="T315" t="inlineStr">
      <is>
        <t>DFG Empreendimentos e Incorporações LTDA.</t>
      </is>
    </nc>
  </rcc>
  <rcc rId="2309" sId="1" numFmtId="4">
    <nc r="R315">
      <v>3146955.42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o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Documentação para VRPL enviada em 03/07/26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9" sId="1">
    <nc r="T316"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4" sId="1" numFmtId="4">
    <nc r="R316">
      <v>5106637.3600000003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9" sId="1">
    <o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8" sId="1">
    <nc r="T317" t="inlineStr">
      <is>
        <t>Lima Diniz Construções Ltda.</t>
      </is>
    </nc>
  </rcc>
  <rcc rId="2339" sId="1" numFmtId="4">
    <nc r="R317">
      <v>5905368.4800000004</v>
    </nc>
  </rcc>
  <rcc rId="2340" sId="1">
    <o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c r="T318"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8" sId="1" numFmtId="4">
    <nc r="R318">
      <v>5581190.7000000002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3" sId="1">
    <oc r="AC318" t="inlineStr">
      <is>
        <r>
          <t xml:space="preserve">Resultado da Licitação / Adjud. e Homologação DOE - 02/07/26
Empresa: DFG Empreendimentos e Incorporações LTDA
Valor: R$ 5.581.190,70 (Aviso Retificação DOE 14/07/26) 
</t>
        </r>
        <r>
          <rPr>
            <strike/>
            <sz val="16"/>
            <rFont val="Calibri"/>
            <family val="2"/>
          </rPr>
          <t>R$ 5.581.790,70</t>
        </r>
        <r>
          <rPr>
            <sz val="16"/>
            <rFont val="Calibri"/>
            <family val="2"/>
          </rPr>
          <t xml:space="preserve">
Documentação para VRPL enviada em 16/07/26 (Transferegov)</t>
        </r>
      </is>
    </oc>
    <nc r="AC318" t="inlineStr">
      <is>
        <r>
          <t xml:space="preserve">Resultado da Licitação / Adjud. e Homologação DOE - 02/07/26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8" sId="1">
    <oc r="AC318" t="inlineStr">
      <is>
        <r>
          <t xml:space="preserve">Resultado da Licitação / Adjud. e Homologação DOE - 02/07/26
</t>
        </r>
        <r>
          <rPr>
            <sz val="16"/>
            <rFont val="Calibri"/>
            <family val="2"/>
          </rPr>
          <t>Documentação para VRPL enviada em 16/07/26 (Transferegov)</t>
        </r>
      </is>
    </oc>
    <nc r="AC318" t="inlineStr">
      <is>
        <t>Análise iniciada pela Mandatária / Concedente em 10/08/26 (Transferego 11/08/26)
Resultado da Licitação / Adjud. e Homologação DOE - 02/07/26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numFmtId="4">
    <nc r="R319">
      <v>5396903.54</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2" sId="1">
    <nc r="T319" t="inlineStr">
      <is>
        <t>Lima Diniz Construções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7" sId="1">
    <oc r="AC319" t="inlineStr">
      <is>
        <t>Adjudicação e Homologação Publicada no DOE de 04/06/26
Abertura das Propostas: 05/05/2026
Empresa: Lima Diniza Construçoes Ltda.
Valor: R$ 5.396.903,54
Documentação para VRPL enviada em 16/07/26 (Transferegov)</t>
      </is>
    </oc>
    <nc r="AC319" t="inlineStr">
      <is>
        <t>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2" sId="1">
    <oc r="AC319" t="inlineStr">
      <is>
        <t>Adjudicação e Homologação Publicada no DOE de 04/06/26
Documentação para VRPL enviada em 16/07/26 (Transferegov)</t>
      </is>
    </oc>
    <nc r="AC319" t="inlineStr">
      <is>
        <t>Análise iniciada pela Mandatária / Concedente em 03/08/26 (Transferego 11/08/26)
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7" sId="1">
    <oc r="AG380" t="inlineStr">
      <is>
        <t>Mcidades
968582/2024
CAIXA
Contrato: 
1098260-32</t>
      </is>
    </oc>
    <nc r="AG380" t="inlineStr">
      <is>
        <t>MCidades
968582/2024
CAIXA
Contrato: 
1098260-32</t>
      </is>
    </nc>
  </rcc>
  <rcc rId="2418" sId="1">
    <oc r="AG381" t="inlineStr">
      <is>
        <t>Mcidades
968583/2024
CAIXA
Contrato: 
1098261-58</t>
      </is>
    </oc>
    <nc r="AG381" t="inlineStr">
      <is>
        <t>MCidades
968583/2024
CAIXA
Contrato: 
1098261-58</t>
      </is>
    </nc>
  </rcc>
  <rcc rId="2419" sId="1">
    <oc r="AG382" t="inlineStr">
      <is>
        <t>Mcidades
968584/2024
CAIXA
Contrato: 
1098262-73</t>
      </is>
    </oc>
    <nc r="AG382" t="inlineStr">
      <is>
        <t>MCidades
968584/2024
CAIXA
Contrato: 
1098262-73</t>
      </is>
    </nc>
  </rcc>
  <rcc rId="2420" sId="1">
    <oc r="AG383" t="inlineStr">
      <is>
        <t>Mcidades
968371/2024
CAIXA
Contrato: 
1098208-49</t>
      </is>
    </oc>
    <nc r="AG383" t="inlineStr">
      <is>
        <t>MCidades
968371/2024
CAIXA
Contrato: 
1098208-49</t>
      </is>
    </nc>
  </rcc>
  <rcc rId="2421" sId="1">
    <oc r="AT447"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7" t="inlineStr">
      <is>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is>
    </nc>
  </rcc>
  <rcc rId="2422" sId="1">
    <oc r="AT448"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oc>
    <nc r="AT448"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nc>
  </rcc>
  <rcc rId="2423" sId="1">
    <oc r="AG449" t="inlineStr">
      <is>
        <t>Mcidades
968341/2024
CAIXA
Contrato: 1098146-20</t>
      </is>
    </oc>
    <nc r="AG449" t="inlineStr">
      <is>
        <t>MCidades
968341/2024
CAIXA
Contrato: 1098146-20</t>
      </is>
    </nc>
  </rcc>
  <rcc rId="2424" sId="1">
    <oc r="AT449"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49" t="inlineStr">
      <is>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c rId="2425" sId="1">
    <oc r="AT450"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0"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nc>
  </rcc>
  <rcc rId="2426" sId="1">
    <oc r="AG453" t="inlineStr">
      <is>
        <t>Mcidades
968243/2024
CAIXA
Contrato: 1098112-6</t>
      </is>
    </oc>
    <nc r="AG453" t="inlineStr">
      <is>
        <t>MCidades
968243/2024
CAIXA
Contrato: 1098112-6</t>
      </is>
    </nc>
  </rcc>
  <rcc rId="2427" sId="1">
    <oc r="AT453"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oc>
    <nc r="AT453"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nc>
  </rcc>
  <rcc rId="2428" sId="1">
    <oc r="AG454" t="inlineStr">
      <is>
        <t>Mcidades
968230/2024
CAIXA
Contrato: 1098064-73</t>
      </is>
    </oc>
    <nc r="AG454" t="inlineStr">
      <is>
        <t>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AG379" t="inlineStr">
      <is>
        <t>MCidades
968369/2024
CAIXA
Contrato: 
1098207-24</t>
      </is>
    </oc>
    <nc r="AG379" t="inlineStr">
      <is>
        <t>Termo de Compromisso MCidades
968369/2024
CAIXA
Contrato: 
1098207-24</t>
      </is>
    </nc>
  </rcc>
  <rcc rId="2435" sId="1">
    <oc r="AG380" t="inlineStr">
      <is>
        <t>MCidades
968582/2024
CAIXA
Contrato: 
1098260-32</t>
      </is>
    </oc>
    <nc r="AG380" t="inlineStr">
      <is>
        <t>Termo de Compromisso MCidades
968582/2024
CAIXA
Contrato: 
1098260-32</t>
      </is>
    </nc>
  </rcc>
  <rcc rId="2436" sId="1">
    <oc r="AG381" t="inlineStr">
      <is>
        <t>MCidades
968583/2024
CAIXA
Contrato: 
1098261-58</t>
      </is>
    </oc>
    <nc r="AG381" t="inlineStr">
      <is>
        <t>Termo de Compromisso MCidades
968583/2024
CAIXA
Contrato: 
1098261-58</t>
      </is>
    </nc>
  </rcc>
  <rcc rId="2437" sId="1">
    <oc r="AG382" t="inlineStr">
      <is>
        <t>MCidades
968584/2024
CAIXA
Contrato: 
1098262-73</t>
      </is>
    </oc>
    <nc r="AG382" t="inlineStr">
      <is>
        <t>Termo de Compromisso MCidades
968584/2024
CAIXA
Contrato: 
1098262-73</t>
      </is>
    </nc>
  </rcc>
  <rcc rId="2438" sId="1">
    <oc r="AG383" t="inlineStr">
      <is>
        <t>MCidades
968371/2024
CAIXA
Contrato: 
1098208-49</t>
      </is>
    </oc>
    <nc r="AG383" t="inlineStr">
      <is>
        <t>Termo de Compromisso MCidades
968371/2024
CAIXA
Contrato: 
1098208-49</t>
      </is>
    </nc>
  </rcc>
  <rcc rId="2439" sId="1">
    <oc r="AG426" t="inlineStr">
      <is>
        <t xml:space="preserve">MCidades
966497/2024
CAIXA
Contrato: 1096936-61 </t>
      </is>
    </oc>
    <nc r="AG426" t="inlineStr">
      <is>
        <t xml:space="preserve">Termo de Compromisso MCidades
966497/2024
CAIXA
Contrato: 1096936-61 </t>
      </is>
    </nc>
  </rcc>
  <rcc rId="2440" sId="1">
    <oc r="AG427" t="inlineStr">
      <is>
        <t xml:space="preserve">MCidades
966499/2024
CAIXA
Contrato: 1096938-0 </t>
      </is>
    </oc>
    <nc r="AG427" t="inlineStr">
      <is>
        <t xml:space="preserve">Termo de Compromisso MCidades
966499/2024
CAIXA
Contrato: 1096938-0 </t>
      </is>
    </nc>
  </rcc>
  <rcc rId="2441" sId="1">
    <oc r="AG428" t="inlineStr">
      <is>
        <t xml:space="preserve">MCidades
966501/2024
CAIXA
Contrato: 1096939-25 </t>
      </is>
    </oc>
    <nc r="AG428" t="inlineStr">
      <is>
        <t xml:space="preserve">Termo de Compromisso MCidades
966501/2024
CAIXA
Contrato: 1096939-25 </t>
      </is>
    </nc>
  </rcc>
  <rcc rId="2442" sId="1">
    <oc r="AG429" t="inlineStr">
      <is>
        <t xml:space="preserve">MCidades
966713/2024
CAIXA
Contrato: 1096942-83 </t>
      </is>
    </oc>
    <nc r="AG429" t="inlineStr">
      <is>
        <t xml:space="preserve">Termo de Compromisso MCidades
966713/2024
CAIXA
Contrato: 1096942-83 </t>
      </is>
    </nc>
  </rcc>
  <rcc rId="2443" sId="1">
    <oc r="AG430" t="inlineStr">
      <is>
        <t xml:space="preserve">MCidades
966502/2024
CAIXA
Contrato: 1096943-7 </t>
      </is>
    </oc>
    <nc r="AG430" t="inlineStr">
      <is>
        <t xml:space="preserve">Termo de Compromisso MCidades
966502/2024
CAIXA
Contrato: 1096943-7 </t>
      </is>
    </nc>
  </rcc>
  <rcc rId="2444" sId="1">
    <oc r="AG431" t="inlineStr">
      <is>
        <t xml:space="preserve">MCidades
966496/2024
CAIXA
Contrato: 1096935-45 </t>
      </is>
    </oc>
    <nc r="AG431" t="inlineStr">
      <is>
        <t xml:space="preserve">Termo de Compromisso MCidades
966496/2024
CAIXA
Contrato: 1096935-45 </t>
      </is>
    </nc>
  </rcc>
  <rcc rId="2445" sId="1">
    <oc r="AG432" t="inlineStr">
      <is>
        <t>MCidades
966498/2024
CAIXA
Contrato: 1096937-86</t>
      </is>
    </oc>
    <nc r="AG432" t="inlineStr">
      <is>
        <t>Termo de Compromisso MCidades
966498/2024
CAIXA
Contrato: 1096937-86</t>
      </is>
    </nc>
  </rcc>
  <rcc rId="2446" sId="1">
    <oc r="AG433" t="inlineStr">
      <is>
        <t xml:space="preserve">MCidades
966716/2024
CAIXA
Contrato: 1096940-42 </t>
      </is>
    </oc>
    <nc r="AG433" t="inlineStr">
      <is>
        <t xml:space="preserve">Termo de Compromisso MCidades
966716/2024
CAIXA
Contrato: 1096940-42 </t>
      </is>
    </nc>
  </rcc>
  <rcc rId="2447" sId="1">
    <oc r="AG434" t="inlineStr">
      <is>
        <t xml:space="preserve">MCidades
966715/2024
CAIXA
Contrato: 1096941-68 </t>
      </is>
    </oc>
    <nc r="AG434" t="inlineStr">
      <is>
        <t xml:space="preserve">Termo de Compromisso MCidades
966715/2024
CAIXA
Contrato: 1096941-68 </t>
      </is>
    </nc>
  </rcc>
  <rcc rId="2448" sId="1">
    <oc r="AG447" t="inlineStr">
      <is>
        <t xml:space="preserve">MCidades
968352/2024
CAIXA
Contrato: 1098178-94
</t>
      </is>
    </oc>
    <nc r="AG447" t="inlineStr">
      <is>
        <t xml:space="preserve">Termo de Compromisso MCidades
968352/2024
CAIXA
Contrato: 1098178-94
</t>
      </is>
    </nc>
  </rcc>
  <rcc rId="2449" sId="1">
    <oc r="AG448" t="inlineStr">
      <is>
        <t xml:space="preserve">MCidades
968349/2024
CAIXA
Contrato: 1098194-29
</t>
      </is>
    </oc>
    <nc r="AG448" t="inlineStr">
      <is>
        <t xml:space="preserve">Termo de Compromisso MCidades
968349/2024
CAIXA
Contrato: 1098194-29
</t>
      </is>
    </nc>
  </rcc>
  <rcc rId="2450" sId="1">
    <oc r="AG449" t="inlineStr">
      <is>
        <t>MCidades
968341/2024
CAIXA
Contrato: 1098146-20</t>
      </is>
    </oc>
    <nc r="AG449" t="inlineStr">
      <is>
        <t>Termo de Compromisso MCidades
968341/2024
CAIXA
Contrato: 1098146-20</t>
      </is>
    </nc>
  </rcc>
  <rcc rId="2451" sId="1">
    <oc r="AG450" t="inlineStr">
      <is>
        <t>MCidades
968236/2024
CAIXA
Contrato: 1098113-21</t>
      </is>
    </oc>
    <nc r="AG450" t="inlineStr">
      <is>
        <t>Termo de Compromisso MCidades
968236/2024
CAIXA
Contrato: 1098113-21</t>
      </is>
    </nc>
  </rcc>
  <rcc rId="2452" sId="1">
    <oc r="AG453" t="inlineStr">
      <is>
        <t>MCidades
968243/2024
CAIXA
Contrato: 1098112-6</t>
      </is>
    </oc>
    <nc r="AG453" t="inlineStr">
      <is>
        <t>Termo de Compromisso MCidades
968243/2024
CAIXA
Contrato: 1098112-6</t>
      </is>
    </nc>
  </rcc>
  <rcc rId="2453" sId="1">
    <oc r="AG454" t="inlineStr">
      <is>
        <t>MCidades
968230/2024
CAIXA
Contrato: 1098064-73</t>
      </is>
    </oc>
    <nc r="AG454" t="inlineStr">
      <is>
        <t>Termo de Compromisso 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9" sId="1">
    <oc r="AC334" t="inlineStr">
      <is>
        <t>Projetos executivos em elaboração, sendo que o projeto de 04 pontos de encostas já aprovados.
Mobilização de obra em 02 pontos de encosta em 15/06/26 (informação Conder).</t>
      </is>
    </oc>
    <nc r="AC334" t="inlineStr">
      <is>
        <t xml:space="preserve">Em execução 03 encostas (03, 04 e 07).
</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4" sId="1">
    <oc r="AC334" t="inlineStr">
      <is>
        <t xml:space="preserve">Em execução 03 encostas (03, 04 e 07).
</t>
      </is>
    </oc>
    <nc r="AC334" t="inlineStr">
      <is>
        <t>Em execução 03 encostas (03, 04 e 07).</t>
      </is>
    </nc>
  </rcc>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0" sId="1">
    <oc r="AT69" t="inlineStr">
      <is>
        <r>
          <rPr>
            <sz val="16"/>
            <rFont val="Calibri"/>
            <family val="2"/>
          </rPr>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9"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2471" sId="1">
    <oc r="AT46" t="inlineStr">
      <is>
        <r>
          <t xml:space="preserve">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6"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2" sId="1">
    <oc r="AT76" t="inlineStr">
      <is>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6" t="inlineStr">
      <is>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3" sId="1">
    <oc r="AT54" t="inlineStr">
      <is>
        <r>
          <t xml:space="preserve">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oc>
    <nc r="AT54" t="inlineStr">
      <is>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nc>
  </rcc>
  <rcc rId="2474" sId="1">
    <o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5" sId="1">
    <oc r="AT59" t="inlineStr">
      <is>
        <t>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oc>
    <nc r="AT59" t="inlineStr">
      <is>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nc>
  </rcc>
  <rcc rId="2476" sId="1">
    <oc r="AT75" t="inlineStr">
      <is>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5"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7" sId="1">
    <oc r="AT496" t="inlineStr">
      <is>
        <r>
          <t xml:space="preserve">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6"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2478" sId="1">
    <oc r="AT325" t="inlineStr">
      <is>
        <t>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is>
    </oc>
    <nc r="AT325"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479" sId="1">
    <oc r="AU325" t="inlineStr">
      <is>
        <r>
          <t>Homologação e Adjudicação do objeto contratual em favor do vencedor  publicado no DOE 07/07/2026
Comunicado de Recurso LP Internacional n°25.004
EXTRATO DE JULGAMENTO DE RECURSO - LP 25.004 - DOE 04/07/26 - CTB</t>
        </r>
        <r>
          <rPr>
            <sz val="16"/>
            <rFont val="Calibri"/>
            <family val="2"/>
          </rPr>
          <t xml:space="preserve">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5"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480" sId="1">
    <oc r="AC325" t="inlineStr">
      <is>
        <t>CTB publicar a convocação para assinatura de conmtrato</t>
      </is>
    </oc>
    <nc r="AC325" t="inlineStr">
      <is>
        <t>Licitação Revogada - CTB aguardar prazo de contestação e republicar o edital.</t>
      </is>
    </nc>
  </rcc>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1" sId="1">
    <o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oc>
    <n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nc>
  </rcc>
  <rcc rId="2482" sId="1" numFmtId="4">
    <oc r="AA44">
      <v>35.200000000000003</v>
    </oc>
    <nc r="AA44">
      <v>41.5</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7" sId="1">
    <o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oc>
    <nc r="AC44"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nc>
  </rcc>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6" sId="1">
    <oc r="AC334" t="inlineStr">
      <is>
        <t>Em execução 03 encostas (03, 04 e 07).</t>
      </is>
    </oc>
    <nc r="AC334" t="inlineStr">
      <is>
        <t>Em execução de obras em 03 contenções de encostas (03, 04 e 07).</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1" sId="1">
    <oc r="AC334" t="inlineStr">
      <is>
        <t>Em execução de obras em 03 contenções de encostas (03, 04 e 07).</t>
      </is>
    </oc>
    <nc r="AC334" t="inlineStr">
      <is>
        <t>Em execução 03 obras de contenção de encosta (03, 04 e 07).</t>
      </is>
    </nc>
  </rcc>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2" sId="1">
    <oc r="A363">
      <f>ROW()-5</f>
    </oc>
    <nc r="A363">
      <f>ROW()-5</f>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7" sId="1" numFmtId="4">
    <nc r="AA362">
      <v>10</v>
    </nc>
  </rcc>
  <rcc rId="2508" sId="1" numFmtId="4">
    <nc r="AA363">
      <v>10</v>
    </nc>
  </rcc>
  <rcc rId="2509" sId="1">
    <oc r="AC362" t="inlineStr">
      <is>
        <t>Ordem de Serviço emitida em 07/04/26 (inf. Conder).</t>
      </is>
    </oc>
    <nc r="AC362"/>
  </rcc>
  <rcc rId="2510" sId="1">
    <oc r="AC363" t="inlineStr">
      <is>
        <t>Ordem de Serviço emitida em 07/04/26 (inf. Conder).</t>
      </is>
    </oc>
    <nc r="AC363"/>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5" sId="1">
    <nc r="AC362" t="inlineStr">
      <is>
        <t>Informação Conder</t>
      </is>
    </nc>
  </rcc>
  <rcc rId="2516" sId="1">
    <nc r="AC363" t="inlineStr">
      <is>
        <t>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1" sId="1">
    <oc r="AC362" t="inlineStr">
      <is>
        <t>Informação Conder</t>
      </is>
    </oc>
    <nc r="AC362" t="inlineStr">
      <is>
        <t>Informação Conder (12/8/26)</t>
      </is>
    </nc>
  </rcc>
  <rcc rId="2522" sId="1">
    <oc r="AC363" t="inlineStr">
      <is>
        <t>Informação Conder</t>
      </is>
    </oc>
    <nc r="AC363" t="inlineStr">
      <is>
        <t>Informação Conder (12/8/26)</t>
      </is>
    </nc>
  </rcc>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nc>
  </rcc>
  <rcc rId="2528" sId="1" numFmtId="19">
    <nc r="Z364">
      <v>46248</v>
    </nc>
  </rcc>
  <rcc rId="2529" sId="1" numFmtId="19">
    <nc r="Z365">
      <v>46248</v>
    </nc>
  </rcc>
  <rcc rId="2530" sId="1" numFmtId="19">
    <nc r="Z366">
      <v>46248</v>
    </nc>
  </rcc>
  <rcc rId="2531" sId="1" numFmtId="19">
    <nc r="Z367">
      <v>46248</v>
    </nc>
  </rcc>
  <rcc rId="2532" sId="1" numFmtId="19">
    <nc r="Z368">
      <v>46248</v>
    </nc>
  </rcc>
  <rcc rId="2533"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4"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5"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6"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5" sId="1">
    <o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6" sId="1">
    <oc r="AT11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3"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7" sId="1">
    <oc r="AT11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8" sId="1">
    <oc r="AT11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6"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9" sId="1">
    <oc r="AT119"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0" sId="1">
    <oc r="AT120" t="inlineStr">
      <is>
        <r>
          <rPr>
            <b/>
            <sz val="16"/>
            <rFont val="Calibri"/>
            <family val="2"/>
          </rPr>
          <t xml:space="preserve">CE GIGOV/SA 4519/2026 -Enviado dia 24/07/26 - Quadro de Composição do Investimento (QCI).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1" sId="1">
    <oc r="AT121"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2" sId="1">
    <o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3" sId="1">
    <o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2554" sId="1">
    <oc r="AT12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5" sId="1">
    <o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1" sId="1">
    <o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562"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D10" start="0" length="2147483647">
    <dxf>
      <font>
        <color rgb="FFFF0000"/>
      </font>
    </dxf>
  </rfmt>
  <rfmt sheetId="1" sqref="Z10" start="0" length="2147483647">
    <dxf>
      <font>
        <color rgb="FFFF0000"/>
      </font>
    </dxf>
  </rfmt>
  <rfmt sheetId="1" sqref="AA10" start="0" length="2147483647">
    <dxf>
      <font>
        <color rgb="FFFF0000"/>
      </font>
    </dxf>
  </rfmt>
  <rcc rId="2568" sId="1">
    <oc r="X283" t="inlineStr">
      <is>
        <t>F01 - CAPTAÇÃO DE RECURSO</t>
      </is>
    </oc>
    <nc r="X283" t="inlineStr">
      <is>
        <t>F02 - LICITAÇÃO</t>
      </is>
    </nc>
  </rcc>
  <rcc rId="2569" sId="1">
    <oc r="Y283" t="inlineStr">
      <is>
        <t>05 - À LICITAR</t>
      </is>
    </oc>
    <nc r="Y283" t="inlineStr">
      <is>
        <t>04 - LICITAÇÃO /CONTRATAÇÃO</t>
      </is>
    </nc>
  </rcc>
  <rcc rId="2570" sId="1">
    <oc r="AB283" t="inlineStr">
      <is>
        <t>DNIT licitar obra.</t>
      </is>
    </oc>
    <nc r="AB283" t="inlineStr">
      <is>
        <t xml:space="preserve">Homologar e Adjudicar Licitação </t>
      </is>
    </nc>
  </rcc>
  <rcc rId="2571" sId="1">
    <oc r="AC283" t="inlineStr">
      <is>
        <t>DNIT licitar a obra, após conclusão e aprovação do projeto básico, conforme Boletim Administrativo Edição nº 082 de 05/05/2025 - Portaria nº 2687, de 28/04/25.</t>
      </is>
    </oc>
    <nc r="AC283" t="inlineStr">
      <is>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is>
    </nc>
  </rcc>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2" sId="1">
    <oc r="AE283" t="inlineStr">
      <is>
        <t>DNIT licitar obra.</t>
      </is>
    </oc>
    <nc r="AE283" t="inlineStr">
      <is>
        <t xml:space="preserve">Homologar e Adjudicar Licitação </t>
      </is>
    </nc>
  </rcc>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577" sId="1" ref="A8:XFD8" action="deleteRow">
    <undo index="0" exp="area" ref3D="1" dr="$AL$1:$AN$1048576" dn="Z_83779279_67B1_4521_A1E4_214B232BDCAE_.wvu.Cols" sId="1"/>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2" exp="area" ref3D="1" dr="$AH$1:$AP$1048576" dn="Z_970D1C79_0BDD_428A_B1F8_9D0298518B53_.wvu.Cols" sId="1"/>
    <undo index="1" exp="area" ref3D="1" dr="$O$1:$W$1048576" dn="Z_970D1C79_0BDD_428A_B1F8_9D0298518B53_.wvu.Cols" sId="1"/>
    <undo index="0" exp="area" ref3D="1" dr="$BG$1:$BG$1048576" dn="Z_A10EBD83_7D03_4E3F_9980_D4843478A706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undo index="0" exp="area" ref3D="1" dr="$A$1:$A$1048576" dn="Z_535F29DD_DAB5_45F1_B721_096B9A19B9FA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fmt sheetId="1" sqref="B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C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D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F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G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I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J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K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N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O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Q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R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S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T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U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V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W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X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Y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Z8" start="0" length="0">
      <dxf>
        <font>
          <sz val="16"/>
          <color rgb="FFFF0000"/>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A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B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C8" start="0" length="0">
      <dxf>
        <font>
          <sz val="16"/>
          <color auto="1"/>
          <name val="Calibri"/>
          <scheme val="none"/>
        </font>
        <numFmt numFmtId="30" formatCode="@"/>
        <fill>
          <patternFill patternType="solid">
            <bgColor rgb="FFEEF5FC"/>
          </patternFill>
        </fill>
        <alignment horizontal="left" vertical="center" wrapText="1" readingOrder="0"/>
        <border outline="0">
          <left style="medium">
            <color theme="0"/>
          </left>
          <top style="medium">
            <color theme="0"/>
          </top>
        </border>
      </dxf>
    </rfmt>
    <rfmt sheetId="1" sqref="AD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F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K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L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M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T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U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V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X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Y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Z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A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B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right style="medium">
            <color theme="0"/>
          </right>
          <top style="medium">
            <color theme="0"/>
          </top>
        </border>
      </dxf>
    </rfmt>
  </rr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2" sId="1" numFmtId="19">
    <nc r="Z282">
      <v>46325</v>
    </nc>
  </rcc>
  <rcc rId="2583" sId="1" odxf="1" dxf="1" numFmtId="19">
    <nc r="AD282">
      <v>46325</v>
    </nc>
    <odxf>
      <numFmt numFmtId="19" formatCode="dd/mm/yyyy"/>
    </odxf>
    <ndxf>
      <numFmt numFmtId="167" formatCode="dd/mm/yy;@"/>
    </ndxf>
  </rcc>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4" sId="1">
    <oc r="Q7">
      <f>SUM(PAC!$M7:$P7)</f>
    </oc>
    <nc r="Q7">
      <f>SUM(PAC!$M7:$P7)</f>
    </nc>
  </rcc>
  <rcc rId="2585" sId="1">
    <oc r="Q8">
      <f>SUM(PAC!$M8:$P8)</f>
    </oc>
    <nc r="Q8">
      <f>SUM(PAC!$M8:$P8)</f>
    </nc>
  </rcc>
  <rcc rId="2586" sId="1">
    <oc r="Q9">
      <f>SUM(PAC!$M9:$P9)</f>
    </oc>
    <nc r="Q9">
      <f>SUM(PAC!$M9:$P9)</f>
    </nc>
  </rcc>
  <rcc rId="2587" sId="1">
    <oc r="Q10">
      <f>SUM(PAC!$M10:$P10)</f>
    </oc>
    <nc r="Q10">
      <f>SUM(PAC!$M10:$P10)</f>
    </nc>
  </rcc>
  <rcc rId="2588" sId="1">
    <oc r="Q11">
      <f>SUM(PAC!$M11:$P11)</f>
    </oc>
    <nc r="Q11">
      <f>SUM(PAC!$M11:$P11)</f>
    </nc>
  </rcc>
  <rcc rId="2589" sId="1" odxf="1" dxf="1">
    <oc r="Q12">
      <f>SUM(PAC!$M12:$P12)</f>
    </oc>
    <nc r="Q12">
      <f>SUM(PAC!$M12:$P12)</f>
    </nc>
    <odxf>
      <numFmt numFmtId="165" formatCode="0.00,,\ &quot;Mi&quot;"/>
      <fill>
        <patternFill>
          <bgColor rgb="FFDBF0F9"/>
        </patternFill>
      </fill>
    </odxf>
    <ndxf>
      <numFmt numFmtId="166" formatCode="0.000,,\ &quot;Mi&quot;"/>
      <fill>
        <patternFill>
          <bgColor rgb="FFEEF5FC"/>
        </patternFill>
      </fill>
    </ndxf>
  </rcc>
  <rcc rId="2590" sId="1">
    <oc r="Q13">
      <f>SUM(PAC!$M13:$P13)</f>
    </oc>
    <nc r="Q13">
      <f>SUM(PAC!$M13:$P13)</f>
    </nc>
  </rcc>
  <rcc rId="2591" sId="1" odxf="1" dxf="1">
    <oc r="Q14">
      <f>SUM(PAC!$M14:$P14)</f>
    </oc>
    <nc r="Q14">
      <f>SUM(PAC!$M14:$P14)</f>
    </nc>
    <odxf>
      <numFmt numFmtId="165" formatCode="0.00,,\ &quot;Mi&quot;"/>
      <fill>
        <patternFill>
          <bgColor rgb="FFDBF0F9"/>
        </patternFill>
      </fill>
    </odxf>
    <ndxf>
      <numFmt numFmtId="166" formatCode="0.000,,\ &quot;Mi&quot;"/>
      <fill>
        <patternFill>
          <bgColor rgb="FFEEF5FC"/>
        </patternFill>
      </fill>
    </ndxf>
  </rcc>
  <rcc rId="2592" sId="1">
    <oc r="Q15">
      <f>SUM(PAC!$M15:$P15)</f>
    </oc>
    <nc r="Q15">
      <f>SUM(PAC!$M15:$P15)</f>
    </nc>
  </rcc>
  <rcc rId="2593" sId="1">
    <oc r="Q16">
      <f>SUM(PAC!$M16:$P16)</f>
    </oc>
    <nc r="Q16">
      <f>SUM(PAC!$M16:$P16)</f>
    </nc>
  </rcc>
  <rcc rId="2594" sId="1">
    <oc r="Q17">
      <f>SUM(PAC!$M17:$P17)</f>
    </oc>
    <nc r="Q17">
      <f>SUM(PAC!$M17:$P17)</f>
    </nc>
  </rcc>
  <rcc rId="2595" sId="1">
    <oc r="Q18">
      <f>SUM(PAC!$M18:$P18)</f>
    </oc>
    <nc r="Q18">
      <f>SUM(PAC!$M18:$P18)</f>
    </nc>
  </rcc>
  <rcc rId="2596" sId="1">
    <oc r="Q19">
      <f>SUM(PAC!$M19:$P19)</f>
    </oc>
    <nc r="Q19">
      <f>SUM(PAC!$M19:$P19)</f>
    </nc>
  </rcc>
  <rcc rId="2597" sId="1">
    <oc r="Q20">
      <f>SUM(PAC!$M20:$P20)</f>
    </oc>
    <nc r="Q20">
      <f>SUM(PAC!$M20:$P20)</f>
    </nc>
  </rcc>
  <rcc rId="2598" sId="1">
    <oc r="Q21">
      <f>SUM(PAC!$M21:$P21)</f>
    </oc>
    <nc r="Q21">
      <f>SUM(PAC!$M21:$P21)</f>
    </nc>
  </rcc>
  <rcc rId="2599" sId="1">
    <oc r="Q22">
      <f>SUM(PAC!$M22:$P22)</f>
    </oc>
    <nc r="Q22">
      <f>SUM(PAC!$M22:$P22)</f>
    </nc>
  </rcc>
  <rcc rId="2600" sId="1">
    <oc r="Q23">
      <f>SUM(PAC!$M23:$P23)</f>
    </oc>
    <nc r="Q23">
      <f>SUM(PAC!$M23:$P23)</f>
    </nc>
  </rcc>
  <rcc rId="2601" sId="1">
    <oc r="Q24">
      <f>SUM(PAC!$M24:$P24)</f>
    </oc>
    <nc r="Q24">
      <f>SUM(PAC!$M24:$P24)</f>
    </nc>
  </rcc>
  <rcc rId="2602" sId="1">
    <oc r="Q25">
      <f>SUM(PAC!$M25:$P25)</f>
    </oc>
    <nc r="Q25">
      <f>SUM(PAC!$M25:$P25)</f>
    </nc>
  </rcc>
  <rcc rId="2603" sId="1">
    <oc r="Q26">
      <f>SUM(PAC!$M26:$P26)</f>
    </oc>
    <nc r="Q26">
      <f>SUM(PAC!$M26:$P26)</f>
    </nc>
  </rcc>
  <rcc rId="2604" sId="1">
    <oc r="Q27">
      <f>SUM(PAC!$M27:$P27)</f>
    </oc>
    <nc r="Q27">
      <f>SUM(PAC!$M27:$P27)</f>
    </nc>
  </rcc>
  <rcc rId="2605" sId="1">
    <oc r="Q28">
      <f>SUM(PAC!$M28:$P28)</f>
    </oc>
    <nc r="Q28">
      <f>SUM(PAC!$M28:$P28)</f>
    </nc>
  </rcc>
  <rcc rId="2606" sId="1">
    <oc r="Q29">
      <f>SUM(PAC!$M29:$P29)</f>
    </oc>
    <nc r="Q29">
      <f>SUM(PAC!$M29:$P29)</f>
    </nc>
  </rcc>
  <rcc rId="2607" sId="1">
    <oc r="Q30">
      <f>SUM(PAC!$M30:$P30)</f>
    </oc>
    <nc r="Q30">
      <f>SUM(PAC!$M30:$P30)</f>
    </nc>
  </rcc>
  <rcc rId="2608" sId="1">
    <oc r="Q31">
      <f>SUM(PAC!$M31:$P31)</f>
    </oc>
    <nc r="Q31">
      <f>SUM(PAC!$M31:$P31)</f>
    </nc>
  </rcc>
  <rcc rId="2609" sId="1">
    <oc r="Q32">
      <f>SUM(PAC!$M32:$P32)</f>
    </oc>
    <nc r="Q32">
      <f>SUM(PAC!$M32:$P32)</f>
    </nc>
  </rcc>
  <rcc rId="2610" sId="1">
    <oc r="Q33">
      <f>SUM(PAC!$M33:$P33)</f>
    </oc>
    <nc r="Q33">
      <f>SUM(PAC!$M33:$P33)</f>
    </nc>
  </rcc>
  <rcc rId="2611" sId="1">
    <oc r="Q34">
      <f>SUM(PAC!$M34:$P34)</f>
    </oc>
    <nc r="Q34">
      <f>SUM(PAC!$M34:$P34)</f>
    </nc>
  </rcc>
  <rcc rId="2612" sId="1">
    <oc r="Q35">
      <f>SUM(PAC!$M35:$P35)</f>
    </oc>
    <nc r="Q35">
      <f>SUM(PAC!$M35:$P35)</f>
    </nc>
  </rcc>
  <rcc rId="2613" sId="1">
    <oc r="Q36">
      <f>SUM(PAC!$M36:$P36)</f>
    </oc>
    <nc r="Q36">
      <f>SUM(PAC!$M36:$P36)</f>
    </nc>
  </rcc>
  <rcc rId="2614" sId="1">
    <oc r="Q37">
      <f>SUM(PAC!$M37:$P37)</f>
    </oc>
    <nc r="Q37">
      <f>SUM(PAC!$M37:$P37)</f>
    </nc>
  </rcc>
  <rcc rId="2615" sId="1">
    <oc r="Q38">
      <f>SUM(PAC!$M38:$P38)</f>
    </oc>
    <nc r="Q38">
      <f>SUM(PAC!$M38:$P38)</f>
    </nc>
  </rcc>
  <rcc rId="2616" sId="1">
    <oc r="Q39">
      <f>SUM(PAC!$M39:$P39)</f>
    </oc>
    <nc r="Q39">
      <f>SUM(PAC!$M39:$P39)</f>
    </nc>
  </rcc>
  <rcc rId="2617" sId="1">
    <oc r="Q40">
      <f>SUM(PAC!$M40:$P40)</f>
    </oc>
    <nc r="Q40">
      <f>SUM(PAC!$M40:$P40)</f>
    </nc>
  </rcc>
  <rcc rId="2618" sId="1">
    <oc r="Q41">
      <f>SUM(PAC!$M41:$P41)</f>
    </oc>
    <nc r="Q41">
      <f>SUM(PAC!$M41:$P41)</f>
    </nc>
  </rcc>
  <rcc rId="2619" sId="1">
    <oc r="Q42">
      <f>SUM(PAC!$M42:$P42)</f>
    </oc>
    <nc r="Q42">
      <f>SUM(PAC!$M42:$P42)</f>
    </nc>
  </rcc>
  <rcc rId="2620" sId="1">
    <oc r="Q43">
      <f>SUM(PAC!$M43:$P43)</f>
    </oc>
    <nc r="Q43">
      <f>SUM(PAC!$M43:$P43)</f>
    </nc>
  </rcc>
  <rcc rId="2621" sId="1">
    <oc r="Q44">
      <f>SUM(PAC!$M44:$P44)</f>
    </oc>
    <nc r="Q44">
      <f>SUM(PAC!$M44:$P44)</f>
    </nc>
  </rcc>
  <rcc rId="2622" sId="1">
    <oc r="Q45">
      <f>SUM(PAC!$M45:$P45)</f>
    </oc>
    <nc r="Q45">
      <f>SUM(PAC!$M45:$P45)</f>
    </nc>
  </rcc>
  <rcc rId="2623" sId="1">
    <oc r="Q46">
      <f>SUM(PAC!$M46:$P46)</f>
    </oc>
    <nc r="Q46">
      <f>SUM(PAC!$M46:$P46)</f>
    </nc>
  </rcc>
  <rcc rId="2624" sId="1">
    <oc r="Q47">
      <f>SUM(PAC!$M47:$P47)</f>
    </oc>
    <nc r="Q47">
      <f>SUM(PAC!$M47:$P47)</f>
    </nc>
  </rcc>
  <rcc rId="2625" sId="1">
    <oc r="Q48">
      <f>SUM(PAC!$M48:$P48)</f>
    </oc>
    <nc r="Q48">
      <f>SUM(PAC!$M48:$P48)</f>
    </nc>
  </rcc>
  <rcc rId="2626" sId="1">
    <oc r="Q49">
      <f>SUM(PAC!$M49:$P49)</f>
    </oc>
    <nc r="Q49">
      <f>SUM(PAC!$M49:$P49)</f>
    </nc>
  </rcc>
  <rcc rId="2627" sId="1">
    <oc r="Q50">
      <f>SUM(PAC!$M50:$P50)</f>
    </oc>
    <nc r="Q50">
      <f>SUM(PAC!$M50:$P50)</f>
    </nc>
  </rcc>
  <rcc rId="2628" sId="1">
    <oc r="Q51">
      <f>SUM(PAC!$M51:$P51)</f>
    </oc>
    <nc r="Q51">
      <f>SUM(PAC!$M51:$P51)</f>
    </nc>
  </rcc>
  <rcc rId="2629" sId="1">
    <oc r="Q52">
      <f>SUM(PAC!$M52:$P52)</f>
    </oc>
    <nc r="Q52">
      <f>SUM(PAC!$M52:$P52)</f>
    </nc>
  </rcc>
  <rcc rId="2630" sId="1">
    <oc r="Q53">
      <f>SUM(PAC!$M53:$P53)</f>
    </oc>
    <nc r="Q53">
      <f>SUM(PAC!$M53:$P53)</f>
    </nc>
  </rcc>
  <rcc rId="2631" sId="1">
    <oc r="Q54">
      <f>SUM(PAC!$M54:$P54)</f>
    </oc>
    <nc r="Q54">
      <f>SUM(PAC!$M54:$P54)</f>
    </nc>
  </rcc>
  <rcc rId="2632" sId="1">
    <oc r="Q55">
      <f>SUM(PAC!$M55:$P55)</f>
    </oc>
    <nc r="Q55">
      <f>SUM(PAC!$M55:$P55)</f>
    </nc>
  </rcc>
  <rcc rId="2633" sId="1">
    <oc r="Q56">
      <f>SUM(PAC!$M56:$P56)</f>
    </oc>
    <nc r="Q56">
      <f>SUM(PAC!$M56:$P56)</f>
    </nc>
  </rcc>
  <rcc rId="2634" sId="1">
    <oc r="Q57">
      <f>SUM(PAC!$M57:$P57)</f>
    </oc>
    <nc r="Q57">
      <f>SUM(PAC!$M57:$P57)</f>
    </nc>
  </rcc>
  <rcc rId="2635" sId="1">
    <oc r="Q58">
      <f>SUM(PAC!$M58:$P58)</f>
    </oc>
    <nc r="Q58">
      <f>SUM(PAC!$M58:$P58)</f>
    </nc>
  </rcc>
  <rcc rId="2636" sId="1">
    <oc r="Q59">
      <f>SUM(PAC!$M59:$P59)</f>
    </oc>
    <nc r="Q59">
      <f>SUM(PAC!$M59:$P59)</f>
    </nc>
  </rcc>
  <rcc rId="2637" sId="1">
    <oc r="Q60">
      <f>SUM(PAC!$M60:$P60)</f>
    </oc>
    <nc r="Q60">
      <f>SUM(PAC!$M60:$P60)</f>
    </nc>
  </rcc>
  <rcc rId="2638" sId="1">
    <oc r="Q61">
      <f>SUM(PAC!$M61:$P61)</f>
    </oc>
    <nc r="Q61">
      <f>SUM(PAC!$M61:$P61)</f>
    </nc>
  </rcc>
  <rcc rId="2639" sId="1">
    <oc r="Q62">
      <f>SUM(PAC!$M62:$P62)</f>
    </oc>
    <nc r="Q62">
      <f>SUM(PAC!$M62:$P62)</f>
    </nc>
  </rcc>
  <rcc rId="2640" sId="1">
    <oc r="Q63">
      <f>SUM(PAC!$M63:$P63)</f>
    </oc>
    <nc r="Q63">
      <f>SUM(PAC!$M63:$P63)</f>
    </nc>
  </rcc>
  <rcc rId="2641" sId="1">
    <oc r="Q64">
      <f>SUM(PAC!$M64:$P64)</f>
    </oc>
    <nc r="Q64">
      <f>SUM(PAC!$M64:$P64)</f>
    </nc>
  </rcc>
  <rcc rId="2642" sId="1">
    <oc r="Q65">
      <f>SUM(PAC!$M65:$P65)</f>
    </oc>
    <nc r="Q65">
      <f>SUM(PAC!$M65:$P65)</f>
    </nc>
  </rcc>
  <rcc rId="2643" sId="1">
    <oc r="Q66">
      <f>SUM(PAC!$M66:$P66)</f>
    </oc>
    <nc r="Q66">
      <f>SUM(PAC!$M66:$P66)</f>
    </nc>
  </rcc>
  <rcc rId="2644" sId="1">
    <oc r="Q67">
      <f>SUM(PAC!$M67:$P67)</f>
    </oc>
    <nc r="Q67">
      <f>SUM(PAC!$M67:$P67)</f>
    </nc>
  </rcc>
  <rcc rId="2645" sId="1">
    <oc r="Q68">
      <f>SUM(PAC!$M68:$P68)</f>
    </oc>
    <nc r="Q68">
      <f>SUM(PAC!$M68:$P68)</f>
    </nc>
  </rcc>
  <rcc rId="2646" sId="1">
    <oc r="Q69">
      <f>SUM(PAC!$M69:$P69)</f>
    </oc>
    <nc r="Q69">
      <f>SUM(PAC!$M69:$P69)</f>
    </nc>
  </rcc>
  <rcc rId="2647" sId="1">
    <oc r="Q70">
      <f>SUM(PAC!$M70:$P70)</f>
    </oc>
    <nc r="Q70">
      <f>SUM(PAC!$M70:$P70)</f>
    </nc>
  </rcc>
  <rcc rId="2648" sId="1">
    <oc r="Q71">
      <f>SUM(PAC!$M71:$P71)</f>
    </oc>
    <nc r="Q71">
      <f>SUM(PAC!$M71:$P71)</f>
    </nc>
  </rcc>
  <rcc rId="2649" sId="1">
    <oc r="Q72">
      <f>SUM(PAC!$M72:$P72)</f>
    </oc>
    <nc r="Q72">
      <f>SUM(PAC!$M72:$P72)</f>
    </nc>
  </rcc>
  <rcc rId="2650" sId="1">
    <oc r="Q73">
      <f>SUM(PAC!$M73:$P73)</f>
    </oc>
    <nc r="Q73">
      <f>SUM(PAC!$M73:$P73)</f>
    </nc>
  </rcc>
  <rcc rId="2651" sId="1">
    <oc r="Q74">
      <f>SUM(PAC!$M74:$P74)</f>
    </oc>
    <nc r="Q74">
      <f>SUM(PAC!$M74:$P74)</f>
    </nc>
  </rcc>
  <rcc rId="2652" sId="1">
    <oc r="Q75">
      <f>SUM(PAC!$M75:$P75)</f>
    </oc>
    <nc r="Q75">
      <f>SUM(PAC!$M75:$P75)</f>
    </nc>
  </rcc>
  <rcc rId="2653" sId="1">
    <oc r="Q76">
      <f>SUM(PAC!$M76:$P76)</f>
    </oc>
    <nc r="Q76">
      <f>SUM(PAC!$M76:$P76)</f>
    </nc>
  </rcc>
  <rcc rId="2654" sId="1">
    <oc r="Q77">
      <f>SUM(PAC!$M77:$P77)</f>
    </oc>
    <nc r="Q77">
      <f>SUM(PAC!$M77:$P77)</f>
    </nc>
  </rcc>
  <rcc rId="2655" sId="1">
    <oc r="Q78">
      <f>SUM(PAC!$M78:$P78)</f>
    </oc>
    <nc r="Q78">
      <f>SUM(PAC!$M78:$P78)</f>
    </nc>
  </rcc>
  <rcc rId="2656" sId="1">
    <oc r="Q79">
      <f>SUM(PAC!$M79:$P79)</f>
    </oc>
    <nc r="Q79">
      <f>SUM(PAC!$M79:$P79)</f>
    </nc>
  </rcc>
  <rcc rId="2657" sId="1">
    <oc r="Q80">
      <f>SUM(PAC!$M80:$P80)</f>
    </oc>
    <nc r="Q80">
      <f>SUM(PAC!$M80:$P80)</f>
    </nc>
  </rcc>
  <rcc rId="2658" sId="1">
    <oc r="Q81">
      <f>SUM(PAC!$M81:$P81)</f>
    </oc>
    <nc r="Q81">
      <f>SUM(PAC!$M81:$P81)</f>
    </nc>
  </rcc>
  <rcc rId="2659" sId="1">
    <oc r="Q82">
      <f>SUM(PAC!$M82:$P82)</f>
    </oc>
    <nc r="Q82">
      <f>SUM(PAC!$M82:$P82)</f>
    </nc>
  </rcc>
  <rcc rId="2660" sId="1">
    <oc r="Q83">
      <f>SUM(PAC!$M83:$P83)</f>
    </oc>
    <nc r="Q83">
      <f>SUM(PAC!$M83:$P83)</f>
    </nc>
  </rcc>
  <rcc rId="2661" sId="1">
    <oc r="Q84">
      <f>SUM(PAC!$M84:$P84)</f>
    </oc>
    <nc r="Q84">
      <f>SUM(PAC!$M84:$P84)</f>
    </nc>
  </rcc>
  <rcc rId="2662" sId="1">
    <oc r="Q85">
      <f>SUM(PAC!$M85:$P85)</f>
    </oc>
    <nc r="Q85">
      <f>SUM(PAC!$M85:$P85)</f>
    </nc>
  </rcc>
  <rcc rId="2663" sId="1">
    <oc r="Q86">
      <f>SUM(PAC!$M86:$P86)</f>
    </oc>
    <nc r="Q86">
      <f>SUM(PAC!$M86:$P86)</f>
    </nc>
  </rcc>
  <rcc rId="2664" sId="1">
    <oc r="Q87">
      <f>SUM(PAC!$M87:$P87)</f>
    </oc>
    <nc r="Q87">
      <f>SUM(PAC!$M87:$P87)</f>
    </nc>
  </rcc>
  <rcc rId="2665" sId="1">
    <oc r="Q88">
      <f>SUM(PAC!$M88:$P88)</f>
    </oc>
    <nc r="Q88">
      <f>SUM(PAC!$M88:$P88)</f>
    </nc>
  </rcc>
  <rcc rId="2666" sId="1">
    <oc r="Q89">
      <f>SUM(PAC!$M89:$P89)</f>
    </oc>
    <nc r="Q89">
      <f>SUM(PAC!$M89:$P89)</f>
    </nc>
  </rcc>
  <rcc rId="2667" sId="1">
    <oc r="Q90">
      <f>SUM(PAC!$M90:$P90)</f>
    </oc>
    <nc r="Q90">
      <f>SUM(PAC!$M90:$P90)</f>
    </nc>
  </rcc>
  <rcc rId="2668" sId="1">
    <oc r="Q91">
      <f>SUM(PAC!$M91:$P91)</f>
    </oc>
    <nc r="Q91">
      <f>SUM(PAC!$M91:$P91)</f>
    </nc>
  </rcc>
  <rcc rId="2669" sId="1">
    <oc r="Q92">
      <f>SUM(PAC!$M92:$P92)</f>
    </oc>
    <nc r="Q92">
      <f>SUM(PAC!$M92:$P92)</f>
    </nc>
  </rcc>
  <rcc rId="2670" sId="1">
    <oc r="Q93">
      <f>SUM(PAC!$M93:$P93)</f>
    </oc>
    <nc r="Q93">
      <f>SUM(PAC!$M93:$P93)</f>
    </nc>
  </rcc>
  <rcc rId="2671" sId="1">
    <oc r="Q94">
      <f>SUM(PAC!$M94:$P94)</f>
    </oc>
    <nc r="Q94">
      <f>SUM(PAC!$M94:$P94)</f>
    </nc>
  </rcc>
  <rcc rId="2672" sId="1">
    <oc r="Q95">
      <f>SUM(PAC!$M95:$P95)</f>
    </oc>
    <nc r="Q95">
      <f>SUM(PAC!$M95:$P95)</f>
    </nc>
  </rcc>
  <rcc rId="2673" sId="1">
    <oc r="Q96">
      <f>SUM(PAC!$M96:$P96)</f>
    </oc>
    <nc r="Q96">
      <f>SUM(PAC!$M96:$P96)</f>
    </nc>
  </rcc>
  <rcc rId="2674" sId="1">
    <oc r="Q97">
      <f>SUM(PAC!$M97:$P97)</f>
    </oc>
    <nc r="Q97">
      <f>SUM(PAC!$M97:$P97)</f>
    </nc>
  </rcc>
  <rcc rId="2675" sId="1">
    <oc r="Q98">
      <f>SUM(PAC!$M98:$P98)</f>
    </oc>
    <nc r="Q98">
      <f>SUM(PAC!$M98:$P98)</f>
    </nc>
  </rcc>
  <rcc rId="2676" sId="1">
    <oc r="Q99">
      <f>SUM(PAC!$M99:$P99)</f>
    </oc>
    <nc r="Q99">
      <f>SUM(PAC!$M99:$P99)</f>
    </nc>
  </rcc>
  <rcc rId="2677" sId="1">
    <oc r="Q100">
      <f>SUM(PAC!$M100:$P100)</f>
    </oc>
    <nc r="Q100">
      <f>SUM(PAC!$M100:$P100)</f>
    </nc>
  </rcc>
  <rcc rId="2678" sId="1">
    <oc r="Q101">
      <f>SUM(PAC!$M101:$P101)</f>
    </oc>
    <nc r="Q101">
      <f>SUM(PAC!$M101:$P101)</f>
    </nc>
  </rcc>
  <rcc rId="2679" sId="1">
    <oc r="Q102">
      <f>SUM(PAC!$M102:$P102)</f>
    </oc>
    <nc r="Q102">
      <f>SUM(PAC!$M102:$P102)</f>
    </nc>
  </rcc>
  <rcc rId="2680" sId="1">
    <oc r="Q103">
      <f>SUM(PAC!$M103:$P103)</f>
    </oc>
    <nc r="Q103">
      <f>SUM(PAC!$M103:$P103)</f>
    </nc>
  </rcc>
  <rcc rId="2681" sId="1">
    <oc r="Q104">
      <f>SUM(PAC!$M104:$P104)</f>
    </oc>
    <nc r="Q104">
      <f>SUM(PAC!$M104:$P104)</f>
    </nc>
  </rcc>
  <rcc rId="2682" sId="1">
    <oc r="Q105">
      <f>SUM(PAC!$M105:$P105)</f>
    </oc>
    <nc r="Q105">
      <f>SUM(PAC!$M105:$P105)</f>
    </nc>
  </rcc>
  <rcc rId="2683" sId="1">
    <oc r="Q106">
      <f>SUM(PAC!$M106:$P106)</f>
    </oc>
    <nc r="Q106">
      <f>SUM(PAC!$M106:$P106)</f>
    </nc>
  </rcc>
  <rcc rId="2684" sId="1">
    <oc r="Q107">
      <f>SUM(PAC!$M107:$P107)</f>
    </oc>
    <nc r="Q107">
      <f>SUM(PAC!$M107:$P107)</f>
    </nc>
  </rcc>
  <rcc rId="2685" sId="1">
    <oc r="Q108">
      <f>SUM(PAC!$M108:$P108)</f>
    </oc>
    <nc r="Q108">
      <f>SUM(PAC!$M108:$P108)</f>
    </nc>
  </rcc>
  <rcc rId="2686" sId="1">
    <oc r="Q109">
      <f>SUM(PAC!$M109:$P109)</f>
    </oc>
    <nc r="Q109">
      <f>SUM(PAC!$M109:$P109)</f>
    </nc>
  </rcc>
  <rcc rId="2687" sId="1">
    <oc r="Q110">
      <f>SUM(PAC!$M110:$P110)</f>
    </oc>
    <nc r="Q110">
      <f>SUM(PAC!$M110:$P110)</f>
    </nc>
  </rcc>
  <rcc rId="2688" sId="1">
    <oc r="Q111">
      <f>SUM(PAC!$M111:$P111)</f>
    </oc>
    <nc r="Q111">
      <f>SUM(PAC!$M111:$P111)</f>
    </nc>
  </rcc>
  <rcc rId="2689" sId="1">
    <oc r="Q112">
      <f>SUM(PAC!$M112:$P112)</f>
    </oc>
    <nc r="Q112">
      <f>SUM(PAC!$M112:$P112)</f>
    </nc>
  </rcc>
  <rcc rId="2690" sId="1">
    <oc r="Q113">
      <f>SUM(PAC!$M113:$P113)</f>
    </oc>
    <nc r="Q113">
      <f>SUM(PAC!$M113:$P113)</f>
    </nc>
  </rcc>
  <rcc rId="2691" sId="1">
    <oc r="Q114">
      <f>SUM(PAC!$M114:$P114)</f>
    </oc>
    <nc r="Q114">
      <f>SUM(PAC!$M114:$P114)</f>
    </nc>
  </rcc>
  <rcc rId="2692" sId="1">
    <oc r="Q115">
      <f>SUM(PAC!$M115:$P115)</f>
    </oc>
    <nc r="Q115">
      <f>SUM(PAC!$M115:$P115)</f>
    </nc>
  </rcc>
  <rcc rId="2693" sId="1">
    <oc r="Q116">
      <f>SUM(PAC!$M116:$P116)</f>
    </oc>
    <nc r="Q116">
      <f>SUM(PAC!$M116:$P116)</f>
    </nc>
  </rcc>
  <rcc rId="2694" sId="1">
    <oc r="Q117">
      <f>SUM(PAC!$M117:$P117)</f>
    </oc>
    <nc r="Q117">
      <f>SUM(PAC!$M117:$P117)</f>
    </nc>
  </rcc>
  <rcc rId="2695" sId="1">
    <oc r="Q118">
      <f>SUM(PAC!$M118:$P118)</f>
    </oc>
    <nc r="Q118">
      <f>SUM(PAC!$M118:$P118)</f>
    </nc>
  </rcc>
  <rcc rId="2696" sId="1">
    <oc r="Q119">
      <f>SUM(PAC!$M119:$P119)</f>
    </oc>
    <nc r="Q119">
      <f>SUM(PAC!$M119:$P119)</f>
    </nc>
  </rcc>
  <rcc rId="2697" sId="1">
    <oc r="Q120">
      <f>SUM(PAC!$M120:$P120)</f>
    </oc>
    <nc r="Q120">
      <f>SUM(PAC!$M120:$P120)</f>
    </nc>
  </rcc>
  <rcc rId="2698" sId="1">
    <oc r="Q121">
      <f>SUM(PAC!$M121:$P121)</f>
    </oc>
    <nc r="Q121">
      <f>SUM(PAC!$M121:$P121)</f>
    </nc>
  </rcc>
  <rcc rId="2699" sId="1">
    <oc r="Q122">
      <f>SUM(PAC!$M122:$P122)</f>
    </oc>
    <nc r="Q122">
      <f>SUM(PAC!$M122:$P122)</f>
    </nc>
  </rcc>
  <rcc rId="2700" sId="1">
    <oc r="Q123">
      <f>SUM(PAC!$M123:$P123)</f>
    </oc>
    <nc r="Q123">
      <f>SUM(PAC!$M123:$P123)</f>
    </nc>
  </rcc>
  <rcc rId="2701" sId="1">
    <oc r="Q124">
      <f>SUM(PAC!$M124:$P124)</f>
    </oc>
    <nc r="Q124">
      <f>SUM(PAC!$M124:$P124)</f>
    </nc>
  </rcc>
  <rcc rId="2702" sId="1">
    <oc r="Q125">
      <f>SUM(PAC!$M125:$P125)</f>
    </oc>
    <nc r="Q125">
      <f>SUM(PAC!$M125:$P125)</f>
    </nc>
  </rcc>
  <rcc rId="2703" sId="1">
    <oc r="Q126">
      <f>SUM(PAC!$M126:$P126)</f>
    </oc>
    <nc r="Q126">
      <f>SUM(PAC!$M126:$P126)</f>
    </nc>
  </rcc>
  <rcc rId="2704" sId="1">
    <oc r="Q127">
      <f>SUM(PAC!$M127:$P127)</f>
    </oc>
    <nc r="Q127">
      <f>SUM(PAC!$M127:$P127)</f>
    </nc>
  </rcc>
  <rcc rId="2705" sId="1">
    <oc r="Q128">
      <f>SUM(PAC!$M128:$P128)</f>
    </oc>
    <nc r="Q128">
      <f>SUM(PAC!$M128:$P128)</f>
    </nc>
  </rcc>
  <rcc rId="2706" sId="1">
    <oc r="Q129">
      <f>SUM(PAC!$M129:$P129)</f>
    </oc>
    <nc r="Q129">
      <f>SUM(PAC!$M129:$P129)</f>
    </nc>
  </rcc>
  <rcc rId="2707" sId="1">
    <oc r="Q130">
      <f>SUM(PAC!$M130:$P130)</f>
    </oc>
    <nc r="Q130">
      <f>SUM(PAC!$M130:$P130)</f>
    </nc>
  </rcc>
  <rcc rId="2708" sId="1">
    <oc r="Q131">
      <f>SUM(PAC!$M131:$P131)</f>
    </oc>
    <nc r="Q131">
      <f>SUM(PAC!$M131:$P131)</f>
    </nc>
  </rcc>
  <rcc rId="2709" sId="1">
    <oc r="Q132">
      <f>SUM(PAC!$M132:$P132)</f>
    </oc>
    <nc r="Q132">
      <f>SUM(PAC!$M132:$P132)</f>
    </nc>
  </rcc>
  <rcc rId="2710" sId="1">
    <oc r="Q133">
      <f>SUM(PAC!$M133:$P133)</f>
    </oc>
    <nc r="Q133">
      <f>SUM(PAC!$M133:$P133)</f>
    </nc>
  </rcc>
  <rcc rId="2711" sId="1">
    <oc r="Q134">
      <f>SUM(PAC!$M134:$P134)</f>
    </oc>
    <nc r="Q134">
      <f>SUM(PAC!$M134:$P134)</f>
    </nc>
  </rcc>
  <rcc rId="2712" sId="1">
    <oc r="Q135">
      <f>SUM(PAC!$M135:$P135)</f>
    </oc>
    <nc r="Q135">
      <f>SUM(PAC!$M135:$P135)</f>
    </nc>
  </rcc>
  <rcc rId="2713" sId="1">
    <oc r="Q136">
      <f>SUM(PAC!$M136:$P136)</f>
    </oc>
    <nc r="Q136">
      <f>SUM(PAC!$M136:$P136)</f>
    </nc>
  </rcc>
  <rcc rId="2714" sId="1">
    <oc r="Q137">
      <f>SUM(PAC!$M137:$P137)</f>
    </oc>
    <nc r="Q137">
      <f>SUM(PAC!$M137:$P137)</f>
    </nc>
  </rcc>
  <rcc rId="2715" sId="1">
    <oc r="Q138">
      <f>SUM(PAC!$M138:$P138)</f>
    </oc>
    <nc r="Q138">
      <f>SUM(PAC!$M138:$P138)</f>
    </nc>
  </rcc>
  <rcc rId="2716" sId="1">
    <oc r="Q139">
      <f>SUM(PAC!$M139:$P139)</f>
    </oc>
    <nc r="Q139">
      <f>SUM(PAC!$M139:$P139)</f>
    </nc>
  </rcc>
  <rcc rId="2717" sId="1">
    <oc r="Q140">
      <f>SUM(PAC!$M140:$P140)</f>
    </oc>
    <nc r="Q140">
      <f>SUM(PAC!$M140:$P140)</f>
    </nc>
  </rcc>
  <rcc rId="2718" sId="1">
    <oc r="Q141">
      <f>SUM(PAC!$M141:$P141)</f>
    </oc>
    <nc r="Q141">
      <f>SUM(PAC!$M141:$P141)</f>
    </nc>
  </rcc>
  <rcc rId="2719" sId="1">
    <oc r="Q142">
      <f>SUM(PAC!$M142:$P142)</f>
    </oc>
    <nc r="Q142">
      <f>SUM(PAC!$M142:$P142)</f>
    </nc>
  </rcc>
  <rcc rId="2720" sId="1">
    <oc r="Q143">
      <f>SUM(PAC!$M143:$P143)</f>
    </oc>
    <nc r="Q143">
      <f>SUM(PAC!$M143:$P143)</f>
    </nc>
  </rcc>
  <rcc rId="2721" sId="1">
    <oc r="Q144">
      <f>SUM(PAC!$M144:$P144)</f>
    </oc>
    <nc r="Q144">
      <f>SUM(PAC!$M144:$P144)</f>
    </nc>
  </rcc>
  <rcc rId="2722" sId="1">
    <oc r="Q145">
      <f>SUM(PAC!$M145:$P145)</f>
    </oc>
    <nc r="Q145">
      <f>SUM(PAC!$M145:$P145)</f>
    </nc>
  </rcc>
  <rcc rId="2723" sId="1">
    <oc r="Q146">
      <f>SUM(PAC!$M146:$P146)</f>
    </oc>
    <nc r="Q146">
      <f>SUM(PAC!$M146:$P146)</f>
    </nc>
  </rcc>
  <rcc rId="2724" sId="1">
    <oc r="Q147">
      <f>SUM(PAC!$M147:$P147)</f>
    </oc>
    <nc r="Q147">
      <f>SUM(PAC!$M147:$P147)</f>
    </nc>
  </rcc>
  <rcc rId="2725" sId="1">
    <oc r="Q148">
      <f>SUM(PAC!$M148:$P148)</f>
    </oc>
    <nc r="Q148">
      <f>SUM(PAC!$M148:$P148)</f>
    </nc>
  </rcc>
  <rcc rId="2726" sId="1">
    <oc r="Q149">
      <f>SUM(PAC!$M149:$P149)</f>
    </oc>
    <nc r="Q149">
      <f>SUM(PAC!$M149:$P149)</f>
    </nc>
  </rcc>
  <rcc rId="2727" sId="1">
    <oc r="Q150">
      <f>SUM(PAC!$M150:$P150)</f>
    </oc>
    <nc r="Q150">
      <f>SUM(PAC!$M150:$P150)</f>
    </nc>
  </rcc>
  <rcc rId="2728" sId="1">
    <oc r="Q151">
      <f>SUM(PAC!$M151:$P151)</f>
    </oc>
    <nc r="Q151">
      <f>SUM(PAC!$M151:$P151)</f>
    </nc>
  </rcc>
  <rcc rId="2729" sId="1">
    <oc r="Q152">
      <f>SUM(PAC!$M152:$P152)</f>
    </oc>
    <nc r="Q152">
      <f>SUM(PAC!$M152:$P152)</f>
    </nc>
  </rcc>
  <rcc rId="2730" sId="1">
    <oc r="Q153">
      <f>SUM(PAC!$M153:$P153)</f>
    </oc>
    <nc r="Q153">
      <f>SUM(PAC!$M153:$P153)</f>
    </nc>
  </rcc>
  <rcc rId="2731" sId="1">
    <oc r="Q154">
      <f>SUM(PAC!$M154:$P154)</f>
    </oc>
    <nc r="Q154">
      <f>SUM(PAC!$M154:$P154)</f>
    </nc>
  </rcc>
  <rcc rId="2732" sId="1">
    <oc r="Q155">
      <f>SUM(PAC!$M155:$P155)</f>
    </oc>
    <nc r="Q155">
      <f>SUM(PAC!$M155:$P155)</f>
    </nc>
  </rcc>
  <rcc rId="2733" sId="1">
    <oc r="Q156">
      <f>SUM(PAC!$M156:$P156)</f>
    </oc>
    <nc r="Q156">
      <f>SUM(PAC!$M156:$P156)</f>
    </nc>
  </rcc>
  <rcc rId="2734" sId="1">
    <oc r="Q157">
      <f>SUM(PAC!$M157:$P157)</f>
    </oc>
    <nc r="Q157">
      <f>SUM(PAC!$M157:$P157)</f>
    </nc>
  </rcc>
  <rcc rId="2735" sId="1">
    <oc r="Q158">
      <f>SUM(PAC!$M158:$P158)</f>
    </oc>
    <nc r="Q158">
      <f>SUM(PAC!$M158:$P158)</f>
    </nc>
  </rcc>
  <rcc rId="2736" sId="1">
    <oc r="Q159">
      <f>SUM(PAC!$M159:$P159)</f>
    </oc>
    <nc r="Q159">
      <f>SUM(PAC!$M159:$P159)</f>
    </nc>
  </rcc>
  <rcc rId="2737" sId="1">
    <oc r="Q160">
      <f>SUM(PAC!$M160:$P160)</f>
    </oc>
    <nc r="Q160">
      <f>SUM(PAC!$M160:$P160)</f>
    </nc>
  </rcc>
  <rcc rId="2738" sId="1">
    <oc r="Q161">
      <f>SUM(PAC!$M161:$P161)</f>
    </oc>
    <nc r="Q161">
      <f>SUM(PAC!$M161:$P161)</f>
    </nc>
  </rcc>
  <rcc rId="2739" sId="1">
    <oc r="Q162">
      <f>SUM(PAC!$M162:$P162)</f>
    </oc>
    <nc r="Q162">
      <f>SUM(PAC!$M162:$P162)</f>
    </nc>
  </rcc>
  <rcc rId="2740" sId="1">
    <oc r="Q163">
      <f>SUM(PAC!$M163:$P163)</f>
    </oc>
    <nc r="Q163">
      <f>SUM(PAC!$M163:$P163)</f>
    </nc>
  </rcc>
  <rcc rId="2741" sId="1">
    <oc r="Q164">
      <f>SUM(PAC!$M164:$P164)</f>
    </oc>
    <nc r="Q164">
      <f>SUM(PAC!$M164:$P164)</f>
    </nc>
  </rcc>
  <rcc rId="2742" sId="1">
    <oc r="Q165">
      <f>SUM(PAC!$M165:$P165)</f>
    </oc>
    <nc r="Q165">
      <f>SUM(PAC!$M165:$P165)</f>
    </nc>
  </rcc>
  <rcc rId="2743" sId="1">
    <oc r="Q166">
      <f>SUM(PAC!$M166:$P166)</f>
    </oc>
    <nc r="Q166">
      <f>SUM(PAC!$M166:$P166)</f>
    </nc>
  </rcc>
  <rcc rId="2744" sId="1">
    <oc r="Q167">
      <f>SUM(PAC!$M167:$P167)</f>
    </oc>
    <nc r="Q167">
      <f>SUM(PAC!$M167:$P167)</f>
    </nc>
  </rcc>
  <rcc rId="2745" sId="1">
    <oc r="Q168">
      <f>SUM(PAC!$M168:$P168)</f>
    </oc>
    <nc r="Q168">
      <f>SUM(PAC!$M168:$P168)</f>
    </nc>
  </rcc>
  <rcc rId="2746" sId="1">
    <oc r="Q169">
      <f>SUM(PAC!$M169:$P169)</f>
    </oc>
    <nc r="Q169">
      <f>SUM(PAC!$M169:$P169)</f>
    </nc>
  </rcc>
  <rcc rId="2747" sId="1">
    <oc r="Q170">
      <f>SUM(PAC!$M170:$P170)</f>
    </oc>
    <nc r="Q170">
      <f>SUM(PAC!$M170:$P170)</f>
    </nc>
  </rcc>
  <rcc rId="2748" sId="1">
    <oc r="Q171">
      <f>SUM(PAC!$M171:$P171)</f>
    </oc>
    <nc r="Q171">
      <f>SUM(PAC!$M171:$P171)</f>
    </nc>
  </rcc>
  <rcc rId="2749" sId="1">
    <oc r="Q172">
      <f>SUM(PAC!$M172:$P172)</f>
    </oc>
    <nc r="Q172">
      <f>SUM(PAC!$M172:$P172)</f>
    </nc>
  </rcc>
  <rcc rId="2750" sId="1">
    <oc r="Q173">
      <f>SUM(PAC!$M173:$P173)</f>
    </oc>
    <nc r="Q173">
      <f>SUM(PAC!$M173:$P173)</f>
    </nc>
  </rcc>
  <rcc rId="2751" sId="1">
    <oc r="Q174">
      <f>SUM(PAC!$M174:$P174)</f>
    </oc>
    <nc r="Q174">
      <f>SUM(PAC!$M174:$P174)</f>
    </nc>
  </rcc>
  <rcc rId="2752" sId="1">
    <oc r="Q175">
      <f>SUM(PAC!$M175:$P175)</f>
    </oc>
    <nc r="Q175">
      <f>SUM(PAC!$M175:$P175)</f>
    </nc>
  </rcc>
  <rcc rId="2753" sId="1">
    <oc r="Q176">
      <f>SUM(PAC!$M176:$P176)</f>
    </oc>
    <nc r="Q176">
      <f>SUM(PAC!$M176:$P176)</f>
    </nc>
  </rcc>
  <rcc rId="2754" sId="1">
    <oc r="Q177">
      <f>SUM(PAC!$M177:$P177)</f>
    </oc>
    <nc r="Q177">
      <f>SUM(PAC!$M177:$P177)</f>
    </nc>
  </rcc>
  <rcc rId="2755" sId="1">
    <oc r="Q178">
      <f>SUM(PAC!$M178:$P178)</f>
    </oc>
    <nc r="Q178">
      <f>SUM(PAC!$M178:$P178)</f>
    </nc>
  </rcc>
  <rcc rId="2756" sId="1">
    <oc r="Q179">
      <f>SUM(PAC!$M179:$P179)</f>
    </oc>
    <nc r="Q179">
      <f>SUM(PAC!$M179:$P179)</f>
    </nc>
  </rcc>
  <rcc rId="2757" sId="1">
    <oc r="Q180">
      <f>SUM(PAC!$M180:$P180)</f>
    </oc>
    <nc r="Q180">
      <f>SUM(PAC!$M180:$P180)</f>
    </nc>
  </rcc>
  <rcc rId="2758" sId="1">
    <oc r="Q181">
      <f>SUM(PAC!$M181:$P181)</f>
    </oc>
    <nc r="Q181">
      <f>SUM(PAC!$M181:$P181)</f>
    </nc>
  </rcc>
  <rcc rId="2759" sId="1">
    <oc r="Q182">
      <f>SUM(PAC!$M182:$P182)</f>
    </oc>
    <nc r="Q182">
      <f>SUM(PAC!$M182:$P182)</f>
    </nc>
  </rcc>
  <rcc rId="2760" sId="1">
    <oc r="Q183">
      <f>SUM(PAC!$M183:$P183)</f>
    </oc>
    <nc r="Q183">
      <f>SUM(PAC!$M183:$P183)</f>
    </nc>
  </rcc>
  <rcc rId="2761" sId="1">
    <oc r="Q184">
      <f>SUM(PAC!$M184:$P184)</f>
    </oc>
    <nc r="Q184">
      <f>SUM(PAC!$M184:$P184)</f>
    </nc>
  </rcc>
  <rcc rId="2762" sId="1">
    <oc r="Q185">
      <f>SUM(PAC!$M185:$P185)</f>
    </oc>
    <nc r="Q185">
      <f>SUM(PAC!$M185:$P185)</f>
    </nc>
  </rcc>
  <rcc rId="2763" sId="1">
    <oc r="Q186">
      <f>SUM(PAC!$M186:$P186)</f>
    </oc>
    <nc r="Q186">
      <f>SUM(PAC!$M186:$P186)</f>
    </nc>
  </rcc>
  <rcc rId="2764" sId="1">
    <oc r="Q187">
      <f>SUM(PAC!$M187:$P187)</f>
    </oc>
    <nc r="Q187">
      <f>SUM(PAC!$M187:$P187)</f>
    </nc>
  </rcc>
  <rcc rId="2765" sId="1">
    <oc r="Q188">
      <f>SUM(PAC!$M188:$P188)</f>
    </oc>
    <nc r="Q188">
      <f>SUM(PAC!$M188:$P188)</f>
    </nc>
  </rcc>
  <rcc rId="2766" sId="1">
    <oc r="Q189">
      <f>SUM(PAC!$M189:$P189)</f>
    </oc>
    <nc r="Q189">
      <f>SUM(PAC!$M189:$P189)</f>
    </nc>
  </rcc>
  <rcc rId="2767" sId="1">
    <oc r="Q190">
      <f>SUM(PAC!$M190:$P190)</f>
    </oc>
    <nc r="Q190">
      <f>SUM(PAC!$M190:$P190)</f>
    </nc>
  </rcc>
  <rcc rId="2768" sId="1">
    <oc r="Q191">
      <f>SUM(PAC!$M191:$P191)</f>
    </oc>
    <nc r="Q191">
      <f>SUM(PAC!$M191:$P191)</f>
    </nc>
  </rcc>
  <rcc rId="2769" sId="1">
    <oc r="Q192">
      <f>SUM(PAC!$M192:$P192)</f>
    </oc>
    <nc r="Q192">
      <f>SUM(PAC!$M192:$P192)</f>
    </nc>
  </rcc>
  <rcc rId="2770" sId="1">
    <oc r="Q193">
      <f>SUM(PAC!$M193:$P193)</f>
    </oc>
    <nc r="Q193">
      <f>SUM(PAC!$M193:$P193)</f>
    </nc>
  </rcc>
  <rcc rId="2771" sId="1">
    <oc r="Q194">
      <f>SUM(PAC!$M194:$P194)</f>
    </oc>
    <nc r="Q194">
      <f>SUM(PAC!$M194:$P194)</f>
    </nc>
  </rcc>
  <rcc rId="2772" sId="1">
    <oc r="Q195">
      <f>SUM(PAC!$M195:$P195)</f>
    </oc>
    <nc r="Q195">
      <f>SUM(PAC!$M195:$P195)</f>
    </nc>
  </rcc>
  <rcc rId="2773" sId="1">
    <oc r="Q196">
      <f>SUM(PAC!$M196:$P196)</f>
    </oc>
    <nc r="Q196">
      <f>SUM(PAC!$M196:$P196)</f>
    </nc>
  </rcc>
  <rcc rId="2774" sId="1">
    <oc r="Q197">
      <f>SUM(PAC!$M197:$P197)</f>
    </oc>
    <nc r="Q197">
      <f>SUM(PAC!$M197:$P197)</f>
    </nc>
  </rcc>
  <rcc rId="2775" sId="1">
    <oc r="Q198">
      <f>SUM(PAC!$M198:$P198)</f>
    </oc>
    <nc r="Q198">
      <f>SUM(PAC!$M198:$P198)</f>
    </nc>
  </rcc>
  <rcc rId="2776" sId="1">
    <oc r="Q199">
      <f>SUM(PAC!$M199:$P199)</f>
    </oc>
    <nc r="Q199">
      <f>SUM(PAC!$M199:$P199)</f>
    </nc>
  </rcc>
  <rcc rId="2777" sId="1">
    <oc r="Q200">
      <f>SUM(PAC!$M200:$P200)</f>
    </oc>
    <nc r="Q200">
      <f>SUM(PAC!$M200:$P200)</f>
    </nc>
  </rcc>
  <rcc rId="2778" sId="1">
    <oc r="Q201">
      <f>SUM(PAC!$M201:$P201)</f>
    </oc>
    <nc r="Q201">
      <f>SUM(PAC!$M201:$P201)</f>
    </nc>
  </rcc>
  <rcc rId="2779" sId="1">
    <oc r="Q202">
      <f>SUM(PAC!$M202:$P202)</f>
    </oc>
    <nc r="Q202">
      <f>SUM(PAC!$M202:$P202)</f>
    </nc>
  </rcc>
  <rcc rId="2780" sId="1">
    <oc r="Q203">
      <f>SUM(PAC!$M203:$P203)</f>
    </oc>
    <nc r="Q203">
      <f>SUM(PAC!$M203:$P203)</f>
    </nc>
  </rcc>
  <rcc rId="2781" sId="1">
    <oc r="Q204">
      <f>SUM(PAC!$M204:$P204)</f>
    </oc>
    <nc r="Q204">
      <f>SUM(PAC!$M204:$P204)</f>
    </nc>
  </rcc>
  <rcc rId="2782" sId="1">
    <oc r="Q205">
      <f>SUM(PAC!$M205:$P205)</f>
    </oc>
    <nc r="Q205">
      <f>SUM(PAC!$M205:$P205)</f>
    </nc>
  </rcc>
  <rcc rId="2783" sId="1">
    <oc r="Q206">
      <f>SUM(PAC!$M206:$P206)</f>
    </oc>
    <nc r="Q206">
      <f>SUM(PAC!$M206:$P206)</f>
    </nc>
  </rcc>
  <rcc rId="2784" sId="1">
    <oc r="Q207">
      <f>SUM(PAC!$M207:$P207)</f>
    </oc>
    <nc r="Q207">
      <f>SUM(PAC!$M207:$P207)</f>
    </nc>
  </rcc>
  <rcc rId="2785" sId="1">
    <oc r="Q208">
      <f>SUM(PAC!$M208:$P208)</f>
    </oc>
    <nc r="Q208">
      <f>SUM(PAC!$M208:$P208)</f>
    </nc>
  </rcc>
  <rcc rId="2786" sId="1">
    <oc r="Q209">
      <f>SUM(PAC!$M209:$P209)</f>
    </oc>
    <nc r="Q209">
      <f>SUM(PAC!$M209:$P209)</f>
    </nc>
  </rcc>
  <rcc rId="2787" sId="1">
    <oc r="Q210">
      <f>SUM(PAC!$M210:$P210)</f>
    </oc>
    <nc r="Q210">
      <f>SUM(PAC!$M210:$P210)</f>
    </nc>
  </rcc>
  <rcc rId="2788" sId="1">
    <oc r="Q211">
      <f>SUM(PAC!$M211:$P211)</f>
    </oc>
    <nc r="Q211">
      <f>SUM(PAC!$M211:$P211)</f>
    </nc>
  </rcc>
  <rcc rId="2789" sId="1">
    <oc r="Q212">
      <f>SUM(PAC!$M212:$P212)</f>
    </oc>
    <nc r="Q212">
      <f>SUM(PAC!$M212:$P212)</f>
    </nc>
  </rcc>
  <rcc rId="2790" sId="1">
    <oc r="Q213">
      <f>SUM(PAC!$M213:$P213)</f>
    </oc>
    <nc r="Q213">
      <f>SUM(PAC!$M213:$P213)</f>
    </nc>
  </rcc>
  <rcc rId="2791" sId="1">
    <oc r="Q214">
      <f>SUM(PAC!$M214:$P214)</f>
    </oc>
    <nc r="Q214">
      <f>SUM(PAC!$M214:$P214)</f>
    </nc>
  </rcc>
  <rcc rId="2792" sId="1">
    <oc r="Q215">
      <f>SUM(PAC!$M215:$P215)</f>
    </oc>
    <nc r="Q215">
      <f>SUM(PAC!$M215:$P215)</f>
    </nc>
  </rcc>
  <rcc rId="2793" sId="1">
    <oc r="Q216">
      <f>SUM(PAC!$M216:$P216)</f>
    </oc>
    <nc r="Q216">
      <f>SUM(PAC!$M216:$P216)</f>
    </nc>
  </rcc>
  <rcc rId="2794" sId="1">
    <oc r="Q217">
      <f>SUM(PAC!$M217:$P217)</f>
    </oc>
    <nc r="Q217">
      <f>SUM(PAC!$M217:$P217)</f>
    </nc>
  </rcc>
  <rcc rId="2795" sId="1">
    <oc r="Q218">
      <f>SUM(PAC!$M218:$P218)</f>
    </oc>
    <nc r="Q218">
      <f>SUM(PAC!$M218:$P218)</f>
    </nc>
  </rcc>
  <rcc rId="2796" sId="1">
    <oc r="Q219">
      <f>SUM(PAC!$M219:$P219)</f>
    </oc>
    <nc r="Q219">
      <f>SUM(PAC!$M219:$P219)</f>
    </nc>
  </rcc>
  <rcc rId="2797" sId="1">
    <oc r="Q220">
      <f>SUM(PAC!$M220:$P220)</f>
    </oc>
    <nc r="Q220">
      <f>SUM(PAC!$M220:$P220)</f>
    </nc>
  </rcc>
  <rcc rId="2798" sId="1">
    <oc r="Q221">
      <f>SUM(PAC!$M221:$P221)</f>
    </oc>
    <nc r="Q221">
      <f>SUM(PAC!$M221:$P221)</f>
    </nc>
  </rcc>
  <rcc rId="2799" sId="1">
    <oc r="Q222">
      <f>SUM(PAC!$M222:$P222)</f>
    </oc>
    <nc r="Q222">
      <f>SUM(PAC!$M222:$P222)</f>
    </nc>
  </rcc>
  <rcc rId="2800" sId="1">
    <oc r="Q223">
      <f>SUM(PAC!$M223:$P223)</f>
    </oc>
    <nc r="Q223">
      <f>SUM(PAC!$M223:$P223)</f>
    </nc>
  </rcc>
  <rcc rId="2801" sId="1">
    <oc r="Q224">
      <f>SUM(PAC!$M224:$P224)</f>
    </oc>
    <nc r="Q224">
      <f>SUM(PAC!$M224:$P224)</f>
    </nc>
  </rcc>
  <rcc rId="2802" sId="1">
    <oc r="Q225">
      <f>SUM(PAC!$M225:$P225)</f>
    </oc>
    <nc r="Q225">
      <f>SUM(PAC!$M225:$P225)</f>
    </nc>
  </rcc>
  <rcc rId="2803" sId="1">
    <oc r="Q226">
      <f>SUM(PAC!$M226:$P226)</f>
    </oc>
    <nc r="Q226">
      <f>SUM(PAC!$M226:$P226)</f>
    </nc>
  </rcc>
  <rcc rId="2804" sId="1">
    <oc r="Q227">
      <f>SUM(PAC!$M227:$P227)</f>
    </oc>
    <nc r="Q227">
      <f>SUM(PAC!$M227:$P227)</f>
    </nc>
  </rcc>
  <rcc rId="2805" sId="1">
    <oc r="Q228">
      <f>SUM(PAC!$M228:$P228)</f>
    </oc>
    <nc r="Q228">
      <f>SUM(PAC!$M228:$P228)</f>
    </nc>
  </rcc>
  <rcc rId="2806" sId="1">
    <oc r="Q229">
      <f>SUM(PAC!$M229:$P229)</f>
    </oc>
    <nc r="Q229">
      <f>SUM(PAC!$M229:$P229)</f>
    </nc>
  </rcc>
  <rcc rId="2807" sId="1">
    <oc r="Q230">
      <f>SUM(PAC!$M230:$P230)</f>
    </oc>
    <nc r="Q230">
      <f>SUM(PAC!$M230:$P230)</f>
    </nc>
  </rcc>
  <rcc rId="2808" sId="1">
    <oc r="Q231">
      <f>SUM(PAC!$M231:$P231)</f>
    </oc>
    <nc r="Q231">
      <f>SUM(PAC!$M231:$P231)</f>
    </nc>
  </rcc>
  <rcc rId="2809" sId="1">
    <oc r="Q232">
      <f>SUM(PAC!$M232:$P232)</f>
    </oc>
    <nc r="Q232">
      <f>SUM(PAC!$M232:$P232)</f>
    </nc>
  </rcc>
  <rcc rId="2810" sId="1">
    <oc r="Q233">
      <f>SUM(PAC!$M233:$P233)</f>
    </oc>
    <nc r="Q233">
      <f>SUM(PAC!$M233:$P233)</f>
    </nc>
  </rcc>
  <rcc rId="2811" sId="1">
    <oc r="Q234">
      <f>SUM(PAC!$M234:$P234)</f>
    </oc>
    <nc r="Q234">
      <f>SUM(PAC!$M234:$P234)</f>
    </nc>
  </rcc>
  <rcc rId="2812" sId="1">
    <oc r="Q235">
      <f>SUM(PAC!$M235:$P235)</f>
    </oc>
    <nc r="Q235">
      <f>SUM(PAC!$M235:$P235)</f>
    </nc>
  </rcc>
  <rcc rId="2813" sId="1">
    <oc r="Q236">
      <f>SUM(PAC!$M236:$P236)</f>
    </oc>
    <nc r="Q236">
      <f>SUM(PAC!$M236:$P236)</f>
    </nc>
  </rcc>
  <rcc rId="2814" sId="1">
    <oc r="Q237">
      <f>SUM(PAC!$M237:$P237)</f>
    </oc>
    <nc r="Q237">
      <f>SUM(PAC!$M237:$P237)</f>
    </nc>
  </rcc>
  <rcc rId="2815" sId="1">
    <oc r="Q238">
      <f>SUM(PAC!$M238:$P238)</f>
    </oc>
    <nc r="Q238">
      <f>SUM(PAC!$M238:$P238)</f>
    </nc>
  </rcc>
  <rcc rId="2816" sId="1">
    <oc r="Q239">
      <f>SUM(PAC!$M239:$P239)</f>
    </oc>
    <nc r="Q239">
      <f>SUM(PAC!$M239:$P239)</f>
    </nc>
  </rcc>
  <rcc rId="2817" sId="1">
    <oc r="Q240">
      <f>SUM(PAC!$M240:$P240)</f>
    </oc>
    <nc r="Q240">
      <f>SUM(PAC!$M240:$P240)</f>
    </nc>
  </rcc>
  <rcc rId="2818" sId="1">
    <oc r="Q241">
      <f>SUM(PAC!$M241:$P241)</f>
    </oc>
    <nc r="Q241">
      <f>SUM(PAC!$M241:$P241)</f>
    </nc>
  </rcc>
  <rcc rId="2819" sId="1">
    <oc r="Q242">
      <f>SUM(PAC!$M242:$P242)</f>
    </oc>
    <nc r="Q242">
      <f>SUM(PAC!$M242:$P242)</f>
    </nc>
  </rcc>
  <rcc rId="2820" sId="1">
    <oc r="Q243">
      <f>SUM(PAC!$M243:$P243)</f>
    </oc>
    <nc r="Q243">
      <f>SUM(PAC!$M243:$P243)</f>
    </nc>
  </rcc>
  <rcc rId="2821" sId="1">
    <oc r="Q244">
      <f>SUM(PAC!$M244:$P244)</f>
    </oc>
    <nc r="Q244">
      <f>SUM(PAC!$M244:$P244)</f>
    </nc>
  </rcc>
  <rcc rId="2822" sId="1">
    <oc r="Q245">
      <f>SUM(PAC!$M245:$P245)</f>
    </oc>
    <nc r="Q245">
      <f>SUM(PAC!$M245:$P245)</f>
    </nc>
  </rcc>
  <rcc rId="2823" sId="1">
    <oc r="Q246">
      <f>SUM(PAC!$M246:$P246)</f>
    </oc>
    <nc r="Q246">
      <f>SUM(PAC!$M246:$P246)</f>
    </nc>
  </rcc>
  <rcc rId="2824" sId="1">
    <oc r="Q247">
      <f>SUM(PAC!$M247:$P247)</f>
    </oc>
    <nc r="Q247">
      <f>SUM(PAC!$M247:$P247)</f>
    </nc>
  </rcc>
  <rcc rId="2825" sId="1">
    <oc r="Q248">
      <f>SUM(PAC!$M248:$P248)</f>
    </oc>
    <nc r="Q248">
      <f>SUM(PAC!$M248:$P248)</f>
    </nc>
  </rcc>
  <rcc rId="2826" sId="1">
    <oc r="Q249">
      <f>SUM(PAC!$M249:$P249)</f>
    </oc>
    <nc r="Q249">
      <f>SUM(PAC!$M249:$P249)</f>
    </nc>
  </rcc>
  <rcc rId="2827" sId="1">
    <oc r="Q250">
      <f>SUM(PAC!$M250:$P250)</f>
    </oc>
    <nc r="Q250">
      <f>SUM(PAC!$M250:$P250)</f>
    </nc>
  </rcc>
  <rcc rId="2828" sId="1">
    <oc r="Q251">
      <f>SUM(PAC!$M251:$P251)</f>
    </oc>
    <nc r="Q251">
      <f>SUM(PAC!$M251:$P251)</f>
    </nc>
  </rcc>
  <rcc rId="2829" sId="1">
    <oc r="Q252">
      <f>SUM(PAC!$M252:$P252)</f>
    </oc>
    <nc r="Q252">
      <f>SUM(PAC!$M252:$P252)</f>
    </nc>
  </rcc>
  <rcc rId="2830" sId="1">
    <oc r="Q253">
      <f>SUM(PAC!$M253:$P253)</f>
    </oc>
    <nc r="Q253">
      <f>SUM(PAC!$M253:$P253)</f>
    </nc>
  </rcc>
  <rcc rId="2831" sId="1">
    <oc r="Q254">
      <f>SUM(PAC!$M254:$P254)</f>
    </oc>
    <nc r="Q254">
      <f>SUM(PAC!$M254:$P254)</f>
    </nc>
  </rcc>
  <rcc rId="2832" sId="1">
    <oc r="Q255">
      <f>SUM(PAC!$M255:$P255)</f>
    </oc>
    <nc r="Q255">
      <f>SUM(PAC!$M255:$P255)</f>
    </nc>
  </rcc>
  <rcc rId="2833" sId="1">
    <oc r="Q256">
      <f>SUM(PAC!$M256:$P256)</f>
    </oc>
    <nc r="Q256">
      <f>SUM(PAC!$M256:$P256)</f>
    </nc>
  </rcc>
  <rcc rId="2834" sId="1">
    <oc r="Q257">
      <f>SUM(PAC!$M257:$P257)</f>
    </oc>
    <nc r="Q257">
      <f>SUM(PAC!$M257:$P257)</f>
    </nc>
  </rcc>
  <rcc rId="2835" sId="1">
    <oc r="Q258">
      <f>SUM(PAC!$M258:$P258)</f>
    </oc>
    <nc r="Q258">
      <f>SUM(PAC!$M258:$P258)</f>
    </nc>
  </rcc>
  <rcc rId="2836" sId="1">
    <oc r="Q259">
      <f>SUM(PAC!$M259:$P259)</f>
    </oc>
    <nc r="Q259">
      <f>SUM(PAC!$M259:$P259)</f>
    </nc>
  </rcc>
  <rcc rId="2837" sId="1">
    <oc r="Q260">
      <f>SUM(PAC!$M260:$P260)</f>
    </oc>
    <nc r="Q260">
      <f>SUM(PAC!$M260:$P260)</f>
    </nc>
  </rcc>
  <rcc rId="2838" sId="1">
    <oc r="Q261">
      <f>SUM(PAC!$M261:$P261)</f>
    </oc>
    <nc r="Q261">
      <f>SUM(PAC!$M261:$P261)</f>
    </nc>
  </rcc>
  <rcc rId="2839" sId="1">
    <oc r="Q262">
      <f>SUM(PAC!$M262:$P262)</f>
    </oc>
    <nc r="Q262">
      <f>SUM(PAC!$M262:$P262)</f>
    </nc>
  </rcc>
  <rcc rId="2840" sId="1">
    <oc r="Q263">
      <f>SUM(PAC!$M263:$P263)</f>
    </oc>
    <nc r="Q263">
      <f>SUM(PAC!$M263:$P263)</f>
    </nc>
  </rcc>
  <rcc rId="2841" sId="1">
    <oc r="Q264">
      <f>SUM(PAC!$M264:$P264)</f>
    </oc>
    <nc r="Q264">
      <f>SUM(PAC!$M264:$P264)</f>
    </nc>
  </rcc>
  <rcc rId="2842" sId="1">
    <oc r="Q265">
      <f>SUM(PAC!$M265:$P265)</f>
    </oc>
    <nc r="Q265">
      <f>SUM(PAC!$M265:$P265)</f>
    </nc>
  </rcc>
  <rcc rId="2843" sId="1">
    <oc r="Q266">
      <f>SUM(PAC!$M266:$P266)</f>
    </oc>
    <nc r="Q266">
      <f>SUM(PAC!$M266:$P266)</f>
    </nc>
  </rcc>
  <rcc rId="2844" sId="1">
    <oc r="Q267">
      <f>SUM(PAC!$M267:$P267)</f>
    </oc>
    <nc r="Q267">
      <f>SUM(PAC!$M267:$P267)</f>
    </nc>
  </rcc>
  <rcc rId="2845" sId="1">
    <oc r="Q268">
      <f>SUM(PAC!$M268:$P268)</f>
    </oc>
    <nc r="Q268">
      <f>SUM(PAC!$M268:$P268)</f>
    </nc>
  </rcc>
  <rcc rId="2846" sId="1">
    <oc r="Q269">
      <f>SUM(PAC!$M269:$P269)</f>
    </oc>
    <nc r="Q269">
      <f>SUM(PAC!$M269:$P269)</f>
    </nc>
  </rcc>
  <rcc rId="2847" sId="1">
    <oc r="Q270">
      <f>SUM(PAC!$M270:$P270)</f>
    </oc>
    <nc r="Q270">
      <f>SUM(PAC!$M270:$P270)</f>
    </nc>
  </rcc>
  <rcc rId="2848" sId="1">
    <oc r="Q271">
      <f>SUM(PAC!$M271:$P271)</f>
    </oc>
    <nc r="Q271">
      <f>SUM(PAC!$M271:$P271)</f>
    </nc>
  </rcc>
  <rcc rId="2849" sId="1">
    <oc r="Q272">
      <f>SUM(PAC!$M272:$P272)</f>
    </oc>
    <nc r="Q272">
      <f>SUM(PAC!$M272:$P272)</f>
    </nc>
  </rcc>
  <rcc rId="2850" sId="1">
    <oc r="Q273">
      <f>SUM(PAC!$M273:$P273)</f>
    </oc>
    <nc r="Q273">
      <f>SUM(PAC!$M273:$P273)</f>
    </nc>
  </rcc>
  <rcc rId="2851" sId="1">
    <oc r="Q274">
      <f>SUM(PAC!$M274:$P274)</f>
    </oc>
    <nc r="Q274">
      <f>SUM(PAC!$M274:$P274)</f>
    </nc>
  </rcc>
  <rcc rId="2852" sId="1">
    <oc r="Q275">
      <f>SUM(PAC!$M275:$P275)</f>
    </oc>
    <nc r="Q275">
      <f>SUM(PAC!$M275:$P275)</f>
    </nc>
  </rcc>
  <rcc rId="2853" sId="1">
    <oc r="Q276">
      <f>SUM(PAC!$M276:$P276)</f>
    </oc>
    <nc r="Q276">
      <f>SUM(PAC!$M276:$P276)</f>
    </nc>
  </rcc>
  <rcc rId="2854" sId="1">
    <oc r="Q277">
      <f>SUM(PAC!$M277:$P277)</f>
    </oc>
    <nc r="Q277">
      <f>SUM(PAC!$M277:$P277)</f>
    </nc>
  </rcc>
  <rcc rId="2855" sId="1">
    <oc r="Q278">
      <f>SUM(PAC!$M278:$P278)</f>
    </oc>
    <nc r="Q278">
      <f>SUM(PAC!$M278:$P278)</f>
    </nc>
  </rcc>
  <rcc rId="2856" sId="1">
    <oc r="Q279">
      <f>SUM(PAC!$M279:$P279)</f>
    </oc>
    <nc r="Q279">
      <f>SUM(PAC!$M279:$P279)</f>
    </nc>
  </rcc>
  <rcc rId="2857" sId="1">
    <oc r="Q280">
      <f>SUM(PAC!$M280:$P280)</f>
    </oc>
    <nc r="Q280">
      <f>SUM(PAC!$M280:$P280)</f>
    </nc>
  </rcc>
  <rcc rId="2858" sId="1">
    <oc r="Q281">
      <f>SUM(PAC!$M281:$P281)</f>
    </oc>
    <nc r="Q281">
      <f>SUM(PAC!$M281:$P281)</f>
    </nc>
  </rcc>
  <rcc rId="2859" sId="1">
    <oc r="Q282">
      <f>SUM(PAC!$M282:$P282)</f>
    </oc>
    <nc r="Q282">
      <f>SUM(PAC!$M282:$P282)</f>
    </nc>
  </rcc>
  <rcc rId="2860" sId="1">
    <oc r="Q283">
      <f>SUM(PAC!$M283:$P283)</f>
    </oc>
    <nc r="Q283">
      <f>SUM(PAC!$M283:$P283)</f>
    </nc>
  </rcc>
  <rcc rId="2861" sId="1">
    <oc r="Q284">
      <f>SUM(PAC!$M284:$P284)</f>
    </oc>
    <nc r="Q284">
      <f>SUM(PAC!$M284:$P284)</f>
    </nc>
  </rcc>
  <rcc rId="2862" sId="1">
    <oc r="Q285">
      <f>SUM(PAC!$M285:$P285)</f>
    </oc>
    <nc r="Q285">
      <f>SUM(PAC!$M285:$P285)</f>
    </nc>
  </rcc>
  <rcc rId="2863" sId="1">
    <oc r="Q286">
      <f>SUM(PAC!$M286:$P286)</f>
    </oc>
    <nc r="Q286">
      <f>SUM(PAC!$M286:$P286)</f>
    </nc>
  </rcc>
  <rcc rId="2864" sId="1">
    <oc r="Q287">
      <f>SUM(PAC!$M287:$P287)</f>
    </oc>
    <nc r="Q287">
      <f>SUM(PAC!$M287:$P287)</f>
    </nc>
  </rcc>
  <rcc rId="2865" sId="1">
    <oc r="Q288">
      <f>SUM(PAC!$M288:$P288)</f>
    </oc>
    <nc r="Q288">
      <f>SUM(PAC!$M288:$P288)</f>
    </nc>
  </rcc>
  <rcc rId="2866" sId="1">
    <oc r="Q289">
      <f>SUM(PAC!$M289:$P289)</f>
    </oc>
    <nc r="Q289">
      <f>SUM(PAC!$M289:$P289)</f>
    </nc>
  </rcc>
  <rcc rId="2867" sId="1">
    <oc r="Q290">
      <f>SUM(PAC!$M290:$P290)</f>
    </oc>
    <nc r="Q290">
      <f>SUM(PAC!$M290:$P290)</f>
    </nc>
  </rcc>
  <rcc rId="2868" sId="1">
    <oc r="Q291">
      <f>SUM(PAC!$M291:$P291)</f>
    </oc>
    <nc r="Q291">
      <f>SUM(PAC!$M291:$P291)</f>
    </nc>
  </rcc>
  <rcc rId="2869" sId="1">
    <oc r="Q292">
      <f>SUM(PAC!$M292:$P292)</f>
    </oc>
    <nc r="Q292">
      <f>SUM(PAC!$M292:$P292)</f>
    </nc>
  </rcc>
  <rcc rId="2870" sId="1">
    <oc r="Q293">
      <f>SUM(PAC!$M293:$P293)</f>
    </oc>
    <nc r="Q293">
      <f>SUM(PAC!$M293:$P293)</f>
    </nc>
  </rcc>
  <rcc rId="2871" sId="1">
    <oc r="Q294">
      <f>SUM(PAC!$M294:$P294)</f>
    </oc>
    <nc r="Q294">
      <f>SUM(PAC!$M294:$P294)</f>
    </nc>
  </rcc>
  <rcc rId="2872" sId="1">
    <oc r="Q295">
      <f>SUM(PAC!$M295:$P295)</f>
    </oc>
    <nc r="Q295">
      <f>SUM(PAC!$M295:$P295)</f>
    </nc>
  </rcc>
  <rcc rId="2873" sId="1" numFmtId="4">
    <oc r="Q296">
      <v>500218916.00999999</v>
    </oc>
    <nc r="Q296">
      <f>SUM(PAC!$M296:$P296)</f>
    </nc>
  </rcc>
  <rcc rId="2874" sId="1">
    <oc r="Q297">
      <f>SUM(PAC!$M297:$P297)</f>
    </oc>
    <nc r="Q297">
      <f>SUM(PAC!$M297:$P297)</f>
    </nc>
  </rcc>
  <rcc rId="2875" sId="1">
    <oc r="Q298">
      <f>SUM(PAC!$M298:$P298)</f>
    </oc>
    <nc r="Q298">
      <f>SUM(PAC!$M298:$P298)</f>
    </nc>
  </rcc>
  <rcc rId="2876" sId="1">
    <oc r="Q299">
      <f>SUM(PAC!$M299:$P299)</f>
    </oc>
    <nc r="Q299">
      <f>SUM(PAC!$M299:$P299)</f>
    </nc>
  </rcc>
  <rcc rId="2877" sId="1">
    <oc r="Q300">
      <f>SUM(PAC!$M300:$P300)</f>
    </oc>
    <nc r="Q300">
      <f>SUM(PAC!$M300:$P300)</f>
    </nc>
  </rcc>
  <rcc rId="2878" sId="1">
    <oc r="Q301">
      <f>SUM(PAC!$M301:$P301)</f>
    </oc>
    <nc r="Q301">
      <f>SUM(PAC!$M301:$P301)</f>
    </nc>
  </rcc>
  <rcc rId="2879" sId="1">
    <oc r="Q302">
      <f>SUM(PAC!$M302:$P302)</f>
    </oc>
    <nc r="Q302">
      <f>SUM(PAC!$M302:$P302)</f>
    </nc>
  </rcc>
  <rcc rId="2880" sId="1">
    <oc r="Q303">
      <f>SUM(PAC!$M303:$P303)</f>
    </oc>
    <nc r="Q303">
      <f>SUM(PAC!$M303:$P303)</f>
    </nc>
  </rcc>
  <rcc rId="2881" sId="1">
    <oc r="Q304">
      <f>SUM(PAC!$M304:$P304)</f>
    </oc>
    <nc r="Q304">
      <f>SUM(PAC!$M304:$P304)</f>
    </nc>
  </rcc>
  <rcc rId="2882" sId="1">
    <oc r="Q305">
      <f>SUM(PAC!$M305:$P305)</f>
    </oc>
    <nc r="Q305">
      <f>SUM(PAC!$M305:$P305)</f>
    </nc>
  </rcc>
  <rcc rId="2883" sId="1">
    <oc r="Q306">
      <f>SUM(PAC!$M306:$P306)</f>
    </oc>
    <nc r="Q306">
      <f>SUM(PAC!$M306:$P306)</f>
    </nc>
  </rcc>
  <rcc rId="2884" sId="1">
    <oc r="Q307">
      <f>SUM(PAC!$M307:$P307)</f>
    </oc>
    <nc r="Q307">
      <f>SUM(PAC!$M307:$P307)</f>
    </nc>
  </rcc>
  <rcc rId="2885" sId="1">
    <oc r="Q308">
      <f>SUM(PAC!$M308:$P308)</f>
    </oc>
    <nc r="Q308">
      <f>SUM(PAC!$M308:$P308)</f>
    </nc>
  </rcc>
  <rcc rId="2886" sId="1">
    <oc r="Q309">
      <f>SUM(PAC!$M309:$P309)</f>
    </oc>
    <nc r="Q309">
      <f>SUM(PAC!$M309:$P309)</f>
    </nc>
  </rcc>
  <rcc rId="2887" sId="1">
    <oc r="Q310">
      <f>SUM(PAC!$M310:$P310)</f>
    </oc>
    <nc r="Q310">
      <f>SUM(PAC!$M310:$P310)</f>
    </nc>
  </rcc>
  <rcc rId="2888" sId="1">
    <oc r="Q311">
      <f>SUM(PAC!$M311:$P311)</f>
    </oc>
    <nc r="Q311">
      <f>SUM(PAC!$M311:$P311)</f>
    </nc>
  </rcc>
  <rcc rId="2889" sId="1">
    <oc r="Q312">
      <f>SUM(PAC!$M312:$P312)</f>
    </oc>
    <nc r="Q312">
      <f>SUM(PAC!$M312:$P312)</f>
    </nc>
  </rcc>
  <rcc rId="2890" sId="1">
    <oc r="Q313">
      <f>SUM(PAC!$M313:$P313)</f>
    </oc>
    <nc r="Q313">
      <f>SUM(PAC!$M313:$P313)</f>
    </nc>
  </rcc>
  <rcc rId="2891" sId="1">
    <oc r="Q314">
      <f>SUM(PAC!$M314:$P314)</f>
    </oc>
    <nc r="Q314">
      <f>SUM(PAC!$M314:$P314)</f>
    </nc>
  </rcc>
  <rcc rId="2892" sId="1">
    <oc r="Q315">
      <f>SUM(PAC!$M315:$P315)</f>
    </oc>
    <nc r="Q315">
      <f>SUM(PAC!$M315:$P315)</f>
    </nc>
  </rcc>
  <rcc rId="2893" sId="1">
    <oc r="Q316">
      <f>SUM(PAC!$M316:$P316)</f>
    </oc>
    <nc r="Q316">
      <f>SUM(PAC!$M316:$P316)</f>
    </nc>
  </rcc>
  <rcc rId="2894" sId="1">
    <oc r="Q317">
      <f>SUM(PAC!$M317:$P317)</f>
    </oc>
    <nc r="Q317">
      <f>SUM(PAC!$M317:$P317)</f>
    </nc>
  </rcc>
  <rcc rId="2895" sId="1">
    <oc r="Q318">
      <f>SUM(PAC!$M318:$P318)</f>
    </oc>
    <nc r="Q318">
      <f>SUM(PAC!$M318:$P318)</f>
    </nc>
  </rcc>
  <rcc rId="2896" sId="1">
    <oc r="Q319">
      <f>SUM(PAC!$M319:$P319)</f>
    </oc>
    <nc r="Q319">
      <f>SUM(PAC!$M319:$P319)</f>
    </nc>
  </rcc>
  <rcc rId="2897" sId="1">
    <oc r="Q320">
      <f>SUM(PAC!$M320:$P320)</f>
    </oc>
    <nc r="Q320">
      <f>SUM(PAC!$M320:$P320)</f>
    </nc>
  </rcc>
  <rcc rId="2898" sId="1">
    <oc r="Q321">
      <f>SUM(PAC!$M321:$P321)</f>
    </oc>
    <nc r="Q321">
      <f>SUM(PAC!$M321:$P321)</f>
    </nc>
  </rcc>
  <rcc rId="2899" sId="1">
    <oc r="Q322">
      <f>SUM(PAC!$M322:$P322)</f>
    </oc>
    <nc r="Q322">
      <f>SUM(PAC!$M322:$P322)</f>
    </nc>
  </rcc>
  <rcc rId="2900" sId="1">
    <oc r="Q323">
      <f>SUM(PAC!$M323:$P323)</f>
    </oc>
    <nc r="Q323">
      <f>SUM(PAC!$M323:$P323)</f>
    </nc>
  </rcc>
  <rcc rId="2901" sId="1">
    <oc r="Q324">
      <f>SUM(PAC!$M324:$P324)</f>
    </oc>
    <nc r="Q324">
      <f>SUM(PAC!$M324:$P324)</f>
    </nc>
  </rcc>
  <rcc rId="2902" sId="1">
    <oc r="Q325">
      <f>SUM(PAC!$M325:$P325)</f>
    </oc>
    <nc r="Q325">
      <f>SUM(PAC!$M325:$P325)</f>
    </nc>
  </rcc>
  <rcc rId="2903" sId="1">
    <oc r="Q326">
      <f>SUM(PAC!$M314:$P314)</f>
    </oc>
    <nc r="Q326">
      <f>SUM(PAC!$M326:$P326)</f>
    </nc>
  </rcc>
  <rcc rId="2904" sId="1">
    <oc r="Q327">
      <f>SUM(PAC!$M327:$P327)</f>
    </oc>
    <nc r="Q327">
      <f>SUM(PAC!$M327:$P327)</f>
    </nc>
  </rcc>
  <rcc rId="2905" sId="1">
    <oc r="Q328">
      <f>SUM(PAC!$M328:$P328)</f>
    </oc>
    <nc r="Q328">
      <f>SUM(PAC!$M328:$P328)</f>
    </nc>
  </rcc>
  <rcc rId="2906" sId="1">
    <oc r="Q329">
      <f>SUM(PAC!$M329:$P329)</f>
    </oc>
    <nc r="Q329">
      <f>SUM(PAC!$M329:$P329)</f>
    </nc>
  </rcc>
  <rcc rId="2907" sId="1">
    <oc r="Q330">
      <f>SUM(PAC!$M330:$P330)</f>
    </oc>
    <nc r="Q330">
      <f>SUM(PAC!$M330:$P330)</f>
    </nc>
  </rcc>
  <rcc rId="2908" sId="1">
    <oc r="Q331">
      <f>SUM(PAC!$M331:$P331)</f>
    </oc>
    <nc r="Q331">
      <f>SUM(PAC!$M331:$P331)</f>
    </nc>
  </rcc>
  <rcc rId="2909" sId="1">
    <oc r="Q332">
      <f>SUM(PAC!$M332:$P332)</f>
    </oc>
    <nc r="Q332">
      <f>SUM(PAC!$M332:$P332)</f>
    </nc>
  </rcc>
  <rcc rId="2910" sId="1">
    <oc r="Q333">
      <f>SUM(PAC!$M333:$P333)</f>
    </oc>
    <nc r="Q333">
      <f>SUM(PAC!$M333:$P333)</f>
    </nc>
  </rcc>
  <rcc rId="2911" sId="1">
    <oc r="Q334">
      <f>SUM(PAC!$M334:$P334)</f>
    </oc>
    <nc r="Q334">
      <f>SUM(PAC!$M334:$P334)</f>
    </nc>
  </rcc>
  <rcc rId="2912" sId="1">
    <oc r="Q335">
      <f>SUM(PAC!$M335:$P335)</f>
    </oc>
    <nc r="Q335">
      <f>SUM(PAC!$M335:$P335)</f>
    </nc>
  </rcc>
  <rcc rId="2913" sId="1">
    <oc r="Q336">
      <f>SUM(PAC!$M336:$P336)</f>
    </oc>
    <nc r="Q336">
      <f>SUM(PAC!$M336:$P336)</f>
    </nc>
  </rcc>
  <rcc rId="2914" sId="1">
    <oc r="Q337">
      <f>SUM(PAC!$M337:$P337)</f>
    </oc>
    <nc r="Q337">
      <f>SUM(PAC!$M337:$P337)</f>
    </nc>
  </rcc>
  <rcc rId="2915" sId="1">
    <oc r="Q338">
      <f>SUM(PAC!$M338:$P338)</f>
    </oc>
    <nc r="Q338">
      <f>SUM(PAC!$M338:$P338)</f>
    </nc>
  </rcc>
  <rcc rId="2916" sId="1">
    <oc r="Q339">
      <f>SUM(PAC!$M339:$P339)</f>
    </oc>
    <nc r="Q339">
      <f>SUM(PAC!$M339:$P339)</f>
    </nc>
  </rcc>
  <rcc rId="2917" sId="1">
    <oc r="Q340">
      <f>SUM(PAC!$M340:$P340)</f>
    </oc>
    <nc r="Q340">
      <f>SUM(PAC!$M340:$P340)</f>
    </nc>
  </rcc>
  <rcc rId="2918" sId="1">
    <oc r="Q341">
      <f>SUM(PAC!$M341:$P341)</f>
    </oc>
    <nc r="Q341">
      <f>SUM(PAC!$M341:$P341)</f>
    </nc>
  </rcc>
  <rcc rId="2919" sId="1">
    <oc r="Q342">
      <f>SUM(PAC!$M342:$P342)</f>
    </oc>
    <nc r="Q342">
      <f>SUM(PAC!$M342:$P342)</f>
    </nc>
  </rcc>
  <rcc rId="2920" sId="1">
    <oc r="Q343">
      <f>SUM(PAC!$M343:$P343)</f>
    </oc>
    <nc r="Q343">
      <f>SUM(PAC!$M343:$P343)</f>
    </nc>
  </rcc>
  <rcc rId="2921" sId="1">
    <oc r="Q344">
      <f>SUM(PAC!$M344:$P344)</f>
    </oc>
    <nc r="Q344">
      <f>SUM(PAC!$M344:$P344)</f>
    </nc>
  </rcc>
  <rcc rId="2922" sId="1">
    <oc r="Q345">
      <f>SUM(PAC!$M345:$P345)</f>
    </oc>
    <nc r="Q345">
      <f>SUM(PAC!$M345:$P345)</f>
    </nc>
  </rcc>
  <rcc rId="2923" sId="1">
    <oc r="Q346">
      <f>SUM(PAC!$M346:$P346)</f>
    </oc>
    <nc r="Q346">
      <f>SUM(PAC!$M346:$P346)</f>
    </nc>
  </rcc>
  <rcc rId="2924" sId="1">
    <oc r="Q347">
      <f>SUM(PAC!$M347:$P347)</f>
    </oc>
    <nc r="Q347">
      <f>SUM(PAC!$M347:$P347)</f>
    </nc>
  </rcc>
  <rcc rId="2925" sId="1">
    <oc r="Q348">
      <f>SUM(PAC!$M348:$P348)</f>
    </oc>
    <nc r="Q348">
      <f>SUM(PAC!$M348:$P348)</f>
    </nc>
  </rcc>
  <rcc rId="2926" sId="1">
    <oc r="Q349">
      <f>SUM(PAC!$M349:$P349)</f>
    </oc>
    <nc r="Q349">
      <f>SUM(PAC!$M349:$P349)</f>
    </nc>
  </rcc>
  <rcc rId="2927" sId="1">
    <oc r="Q350">
      <f>SUM(PAC!$M350:$P350)</f>
    </oc>
    <nc r="Q350">
      <f>SUM(PAC!$M350:$P350)</f>
    </nc>
  </rcc>
  <rcc rId="2928" sId="1">
    <oc r="Q351">
      <f>SUM(PAC!$M351:$P351)</f>
    </oc>
    <nc r="Q351">
      <f>SUM(PAC!$M351:$P351)</f>
    </nc>
  </rcc>
  <rcc rId="2929" sId="1">
    <oc r="Q352">
      <f>SUM(PAC!$M352:$P352)</f>
    </oc>
    <nc r="Q352">
      <f>SUM(PAC!$M352:$P352)</f>
    </nc>
  </rcc>
  <rcc rId="2930" sId="1">
    <oc r="Q353">
      <f>SUM(PAC!$M353:$P353)</f>
    </oc>
    <nc r="Q353">
      <f>SUM(PAC!$M353:$P353)</f>
    </nc>
  </rcc>
  <rcc rId="2931" sId="1">
    <oc r="Q354">
      <f>SUM(PAC!$M354:$P354)</f>
    </oc>
    <nc r="Q354">
      <f>SUM(PAC!$M354:$P354)</f>
    </nc>
  </rcc>
  <rcc rId="2932" sId="1">
    <oc r="Q355">
      <f>SUM(PAC!$M355:$P355)</f>
    </oc>
    <nc r="Q355">
      <f>SUM(PAC!$M355:$P355)</f>
    </nc>
  </rcc>
  <rcc rId="2933" sId="1">
    <oc r="Q356">
      <f>SUM(PAC!$M356:$P356)</f>
    </oc>
    <nc r="Q356">
      <f>SUM(PAC!$M356:$P356)</f>
    </nc>
  </rcc>
  <rcc rId="2934" sId="1">
    <oc r="Q357">
      <f>SUM(PAC!$M357:$P357)</f>
    </oc>
    <nc r="Q357">
      <f>SUM(PAC!$M357:$P357)</f>
    </nc>
  </rcc>
  <rcc rId="2935" sId="1">
    <oc r="Q358">
      <f>SUM(PAC!$M358:$P358)</f>
    </oc>
    <nc r="Q358">
      <f>SUM(PAC!$M358:$P358)</f>
    </nc>
  </rcc>
  <rcc rId="2936" sId="1">
    <oc r="Q359">
      <f>SUM(PAC!$M359:$P359)</f>
    </oc>
    <nc r="Q359">
      <f>SUM(PAC!$M359:$P359)</f>
    </nc>
  </rcc>
  <rcc rId="2937" sId="1">
    <oc r="Q360">
      <f>SUM(PAC!$M360:$P360)</f>
    </oc>
    <nc r="Q360">
      <f>SUM(PAC!$M360:$P360)</f>
    </nc>
  </rcc>
  <rcc rId="2938" sId="1">
    <oc r="Q361">
      <f>SUM(PAC!$M361:$P361)</f>
    </oc>
    <nc r="Q361">
      <f>SUM(PAC!$M361:$P361)</f>
    </nc>
  </rcc>
  <rcc rId="2939" sId="1">
    <oc r="Q362">
      <f>SUM(PAC!$M362:$P362)</f>
    </oc>
    <nc r="Q362">
      <f>SUM(PAC!$M362:$P362)</f>
    </nc>
  </rcc>
  <rcc rId="2940" sId="1">
    <oc r="Q363">
      <f>SUM(PAC!$M363:$P363)</f>
    </oc>
    <nc r="Q363">
      <f>SUM(PAC!$M363:$P363)</f>
    </nc>
  </rcc>
  <rcc rId="2941" sId="1">
    <oc r="Q364">
      <f>SUM(PAC!$M364:$P364)</f>
    </oc>
    <nc r="Q364">
      <f>SUM(PAC!$M364:$P364)</f>
    </nc>
  </rcc>
  <rcc rId="2942" sId="1">
    <oc r="Q365">
      <f>SUM(PAC!$M365:$P365)</f>
    </oc>
    <nc r="Q365">
      <f>SUM(PAC!$M365:$P365)</f>
    </nc>
  </rcc>
  <rcc rId="2943" sId="1">
    <oc r="Q366">
      <f>SUM(PAC!$M366:$P366)</f>
    </oc>
    <nc r="Q366">
      <f>SUM(PAC!$M366:$P366)</f>
    </nc>
  </rcc>
  <rcc rId="2944" sId="1">
    <oc r="Q367">
      <f>SUM(PAC!$M367:$P367)</f>
    </oc>
    <nc r="Q367">
      <f>SUM(PAC!$M367:$P367)</f>
    </nc>
  </rcc>
  <rcc rId="2945" sId="1">
    <oc r="Q368">
      <f>SUM(PAC!$M368:$P368)</f>
    </oc>
    <nc r="Q368">
      <f>SUM(PAC!$M368:$P368)</f>
    </nc>
  </rcc>
  <rcc rId="2946" sId="1">
    <oc r="Q369">
      <f>SUM(PAC!$M369:$P369)</f>
    </oc>
    <nc r="Q369">
      <f>SUM(PAC!$M369:$P369)</f>
    </nc>
  </rcc>
  <rcc rId="2947" sId="1">
    <oc r="Q370">
      <f>SUM(PAC!$M370:$P370)</f>
    </oc>
    <nc r="Q370">
      <f>SUM(PAC!$M370:$P370)</f>
    </nc>
  </rcc>
  <rcc rId="2948" sId="1">
    <oc r="Q371">
      <f>SUM(PAC!$M371:$P371)</f>
    </oc>
    <nc r="Q371">
      <f>SUM(PAC!$M371:$P371)</f>
    </nc>
  </rcc>
  <rcc rId="2949" sId="1">
    <oc r="Q372">
      <f>SUM(PAC!$M372:$P372)</f>
    </oc>
    <nc r="Q372">
      <f>SUM(PAC!$M372:$P372)</f>
    </nc>
  </rcc>
  <rcc rId="2950" sId="1" odxf="1" dxf="1">
    <oc r="Q373">
      <f>SUM(PAC!$M373:$P373)</f>
    </oc>
    <nc r="Q373">
      <f>SUM(PAC!$M373:$P373)</f>
    </nc>
    <odxf>
      <fill>
        <patternFill>
          <bgColor rgb="FFDBF0F9"/>
        </patternFill>
      </fill>
    </odxf>
    <ndxf>
      <fill>
        <patternFill>
          <bgColor rgb="FFEEF5FC"/>
        </patternFill>
      </fill>
    </ndxf>
  </rcc>
  <rcc rId="2951" sId="1">
    <oc r="Q374">
      <f>SUM(PAC!$M374:$P374)</f>
    </oc>
    <nc r="Q374">
      <f>SUM(PAC!$M374:$P374)</f>
    </nc>
  </rcc>
  <rcc rId="2952" sId="1" odxf="1" dxf="1">
    <oc r="Q375">
      <f>SUM(PAC!$M375:$P375)</f>
    </oc>
    <nc r="Q375">
      <f>SUM(PAC!$M375:$P375)</f>
    </nc>
    <odxf>
      <fill>
        <patternFill>
          <bgColor rgb="FFDBF0F9"/>
        </patternFill>
      </fill>
    </odxf>
    <ndxf>
      <fill>
        <patternFill>
          <bgColor rgb="FFEEF5FC"/>
        </patternFill>
      </fill>
    </ndxf>
  </rcc>
  <rcc rId="2953" sId="1">
    <oc r="Q376">
      <f>SUM(PAC!$M376:$P376)</f>
    </oc>
    <nc r="Q376">
      <f>SUM(PAC!$M376:$P376)</f>
    </nc>
  </rcc>
  <rcc rId="2954" sId="1" odxf="1" dxf="1">
    <oc r="Q377">
      <f>SUM(PAC!$M377:$P377)</f>
    </oc>
    <nc r="Q377">
      <f>SUM(PAC!$M377:$P377)</f>
    </nc>
    <odxf>
      <fill>
        <patternFill>
          <bgColor rgb="FFDBF0F9"/>
        </patternFill>
      </fill>
    </odxf>
    <ndxf>
      <fill>
        <patternFill>
          <bgColor rgb="FFEEF5FC"/>
        </patternFill>
      </fill>
    </ndxf>
  </rcc>
  <rcc rId="2955" sId="1">
    <oc r="Q378">
      <f>SUM(PAC!$M378:$P378)</f>
    </oc>
    <nc r="Q378">
      <f>SUM(PAC!$M378:$P378)</f>
    </nc>
  </rcc>
  <rcc rId="2956" sId="1" odxf="1" dxf="1">
    <oc r="Q379">
      <f>SUM(PAC!$M379:$P379)</f>
    </oc>
    <nc r="Q379">
      <f>SUM(PAC!$M379:$P379)</f>
    </nc>
    <odxf>
      <fill>
        <patternFill>
          <bgColor rgb="FFDBF0F9"/>
        </patternFill>
      </fill>
    </odxf>
    <ndxf>
      <fill>
        <patternFill>
          <bgColor rgb="FFEEF5FC"/>
        </patternFill>
      </fill>
    </ndxf>
  </rcc>
  <rcc rId="2957" sId="1">
    <oc r="Q380">
      <f>SUM(PAC!$M380:$P380)</f>
    </oc>
    <nc r="Q380">
      <f>SUM(PAC!$M380:$P380)</f>
    </nc>
  </rcc>
  <rcc rId="2958" sId="1" odxf="1" dxf="1">
    <oc r="Q381">
      <f>SUM(PAC!$M381:$P381)</f>
    </oc>
    <nc r="Q381">
      <f>SUM(PAC!$M381:$P381)</f>
    </nc>
    <odxf>
      <fill>
        <patternFill>
          <bgColor rgb="FFDBF0F9"/>
        </patternFill>
      </fill>
    </odxf>
    <ndxf>
      <fill>
        <patternFill>
          <bgColor rgb="FFEEF5FC"/>
        </patternFill>
      </fill>
    </ndxf>
  </rcc>
  <rcc rId="2959" sId="1">
    <oc r="Q382">
      <f>SUM(PAC!$M382:$P382)</f>
    </oc>
    <nc r="Q382">
      <f>SUM(PAC!$M382:$P382)</f>
    </nc>
  </rcc>
  <rcc rId="2960" sId="1" odxf="1" dxf="1">
    <oc r="Q383">
      <f>SUM(PAC!$M383:$P383)</f>
    </oc>
    <nc r="Q383">
      <f>SUM(PAC!$M383:$P383)</f>
    </nc>
    <odxf>
      <numFmt numFmtId="165" formatCode="0.00,,\ &quot;Mi&quot;"/>
      <fill>
        <patternFill>
          <bgColor rgb="FFDBF0F9"/>
        </patternFill>
      </fill>
    </odxf>
    <ndxf>
      <numFmt numFmtId="166" formatCode="0.000,,\ &quot;Mi&quot;"/>
      <fill>
        <patternFill>
          <bgColor rgb="FFEEF5FC"/>
        </patternFill>
      </fill>
    </ndxf>
  </rcc>
  <rcc rId="2961" sId="1" odxf="1" dxf="1">
    <oc r="Q384">
      <f>SUM(PAC!$M384:$P384)</f>
    </oc>
    <nc r="Q384">
      <f>SUM(PAC!$M384:$P384)</f>
    </nc>
    <odxf>
      <numFmt numFmtId="165" formatCode="0.00,,\ &quot;Mi&quot;"/>
    </odxf>
    <ndxf>
      <numFmt numFmtId="166" formatCode="0.000,,\ &quot;Mi&quot;"/>
    </ndxf>
  </rcc>
  <rcc rId="2962" sId="1" odxf="1" dxf="1">
    <oc r="Q385">
      <f>SUM(PAC!$M385:$P385)</f>
    </oc>
    <nc r="Q385">
      <f>SUM(PAC!$M385:$P385)</f>
    </nc>
    <odxf>
      <numFmt numFmtId="165" formatCode="0.00,,\ &quot;Mi&quot;"/>
      <fill>
        <patternFill>
          <bgColor rgb="FFDBF0F9"/>
        </patternFill>
      </fill>
    </odxf>
    <ndxf>
      <numFmt numFmtId="166" formatCode="0.000,,\ &quot;Mi&quot;"/>
      <fill>
        <patternFill>
          <bgColor rgb="FFEEF5FC"/>
        </patternFill>
      </fill>
    </ndxf>
  </rcc>
  <rcc rId="2963" sId="1" odxf="1" dxf="1">
    <oc r="Q386">
      <f>SUM(PAC!$M386:$P386)</f>
    </oc>
    <nc r="Q386">
      <f>SUM(PAC!$M386:$P386)</f>
    </nc>
    <odxf>
      <numFmt numFmtId="165" formatCode="0.00,,\ &quot;Mi&quot;"/>
    </odxf>
    <ndxf>
      <numFmt numFmtId="166" formatCode="0.000,,\ &quot;Mi&quot;"/>
    </ndxf>
  </rcc>
  <rcc rId="2964" sId="1" odxf="1" dxf="1">
    <oc r="Q387">
      <f>SUM(PAC!$M387:$P387)</f>
    </oc>
    <nc r="Q387">
      <f>SUM(PAC!$M387:$P387)</f>
    </nc>
    <odxf>
      <numFmt numFmtId="165" formatCode="0.00,,\ &quot;Mi&quot;"/>
      <fill>
        <patternFill>
          <bgColor rgb="FFDBF0F9"/>
        </patternFill>
      </fill>
    </odxf>
    <ndxf>
      <numFmt numFmtId="166" formatCode="0.000,,\ &quot;Mi&quot;"/>
      <fill>
        <patternFill>
          <bgColor rgb="FFEEF5FC"/>
        </patternFill>
      </fill>
    </ndxf>
  </rcc>
  <rcc rId="2965" sId="1" odxf="1" dxf="1">
    <oc r="Q388">
      <f>SUM(PAC!$M388:$P388)</f>
    </oc>
    <nc r="Q388">
      <f>SUM(PAC!$M388:$P388)</f>
    </nc>
    <odxf>
      <numFmt numFmtId="165" formatCode="0.00,,\ &quot;Mi&quot;"/>
    </odxf>
    <ndxf>
      <numFmt numFmtId="166" formatCode="0.000,,\ &quot;Mi&quot;"/>
    </ndxf>
  </rcc>
  <rcc rId="2966" sId="1" odxf="1" dxf="1">
    <oc r="Q389">
      <f>SUM(PAC!$M389:$P389)</f>
    </oc>
    <nc r="Q389">
      <f>SUM(PAC!$M389:$P389)</f>
    </nc>
    <odxf>
      <numFmt numFmtId="165" formatCode="0.00,,\ &quot;Mi&quot;"/>
      <fill>
        <patternFill>
          <bgColor rgb="FFDBF0F9"/>
        </patternFill>
      </fill>
    </odxf>
    <ndxf>
      <numFmt numFmtId="166" formatCode="0.000,,\ &quot;Mi&quot;"/>
      <fill>
        <patternFill>
          <bgColor rgb="FFEEF5FC"/>
        </patternFill>
      </fill>
    </ndxf>
  </rcc>
  <rcc rId="2967" sId="1" odxf="1" dxf="1">
    <oc r="Q390">
      <f>SUM(PAC!$M390:$P390)</f>
    </oc>
    <nc r="Q390">
      <f>SUM(PAC!$M390:$P390)</f>
    </nc>
    <odxf>
      <numFmt numFmtId="165" formatCode="0.00,,\ &quot;Mi&quot;"/>
    </odxf>
    <ndxf>
      <numFmt numFmtId="166" formatCode="0.000,,\ &quot;Mi&quot;"/>
    </ndxf>
  </rcc>
  <rcc rId="2968" sId="1" odxf="1" dxf="1">
    <oc r="Q391">
      <f>SUM(PAC!$M391:$P391)</f>
    </oc>
    <nc r="Q391">
      <f>SUM(PAC!$M391:$P391)</f>
    </nc>
    <odxf>
      <numFmt numFmtId="165" formatCode="0.00,,\ &quot;Mi&quot;"/>
      <fill>
        <patternFill>
          <bgColor rgb="FFDBF0F9"/>
        </patternFill>
      </fill>
    </odxf>
    <ndxf>
      <numFmt numFmtId="166" formatCode="0.000,,\ &quot;Mi&quot;"/>
      <fill>
        <patternFill>
          <bgColor rgb="FFEEF5FC"/>
        </patternFill>
      </fill>
    </ndxf>
  </rcc>
  <rcc rId="2969" sId="1" odxf="1" dxf="1">
    <oc r="Q392">
      <f>SUM(PAC!$M392:$P392)</f>
    </oc>
    <nc r="Q392">
      <f>SUM(PAC!$M392:$P392)</f>
    </nc>
    <odxf>
      <numFmt numFmtId="165" formatCode="0.00,,\ &quot;Mi&quot;"/>
    </odxf>
    <ndxf>
      <numFmt numFmtId="166" formatCode="0.000,,\ &quot;Mi&quot;"/>
    </ndxf>
  </rcc>
  <rcc rId="2970" sId="1" odxf="1" dxf="1">
    <oc r="Q393">
      <f>SUM(PAC!$M393:$P393)</f>
    </oc>
    <nc r="Q393">
      <f>SUM(PAC!$M393:$P393)</f>
    </nc>
    <odxf>
      <numFmt numFmtId="165" formatCode="0.00,,\ &quot;Mi&quot;"/>
      <fill>
        <patternFill>
          <bgColor rgb="FFDBF0F9"/>
        </patternFill>
      </fill>
    </odxf>
    <ndxf>
      <numFmt numFmtId="166" formatCode="0.000,,\ &quot;Mi&quot;"/>
      <fill>
        <patternFill>
          <bgColor rgb="FFEEF5FC"/>
        </patternFill>
      </fill>
    </ndxf>
  </rcc>
  <rcc rId="2971" sId="1" odxf="1" dxf="1">
    <oc r="Q394">
      <f>SUM(PAC!$M394:$P394)</f>
    </oc>
    <nc r="Q394">
      <f>SUM(PAC!$M394:$P394)</f>
    </nc>
    <odxf>
      <numFmt numFmtId="165" formatCode="0.00,,\ &quot;Mi&quot;"/>
    </odxf>
    <ndxf>
      <numFmt numFmtId="166" formatCode="0.000,,\ &quot;Mi&quot;"/>
    </ndxf>
  </rcc>
  <rcc rId="2972" sId="1" odxf="1" dxf="1">
    <oc r="Q395">
      <f>SUM(PAC!$M395:$P395)</f>
    </oc>
    <nc r="Q395">
      <f>SUM(PAC!$M395:$P395)</f>
    </nc>
    <odxf>
      <numFmt numFmtId="165" formatCode="0.00,,\ &quot;Mi&quot;"/>
      <fill>
        <patternFill>
          <bgColor rgb="FFDBF0F9"/>
        </patternFill>
      </fill>
    </odxf>
    <ndxf>
      <numFmt numFmtId="166" formatCode="0.000,,\ &quot;Mi&quot;"/>
      <fill>
        <patternFill>
          <bgColor rgb="FFEEF5FC"/>
        </patternFill>
      </fill>
    </ndxf>
  </rcc>
  <rcc rId="2973" sId="1" odxf="1" dxf="1">
    <oc r="Q396">
      <f>SUM(PAC!$M396:$P396)</f>
    </oc>
    <nc r="Q396">
      <f>SUM(PAC!$M396:$P396)</f>
    </nc>
    <odxf>
      <numFmt numFmtId="165" formatCode="0.00,,\ &quot;Mi&quot;"/>
    </odxf>
    <ndxf>
      <numFmt numFmtId="166" formatCode="0.000,,\ &quot;Mi&quot;"/>
    </ndxf>
  </rcc>
  <rcc rId="2974" sId="1" odxf="1" dxf="1">
    <oc r="Q397">
      <f>SUM(PAC!$M397:$P397)</f>
    </oc>
    <nc r="Q397">
      <f>SUM(PAC!$M397:$P397)</f>
    </nc>
    <odxf>
      <numFmt numFmtId="165" formatCode="0.00,,\ &quot;Mi&quot;"/>
      <fill>
        <patternFill>
          <bgColor rgb="FFDBF0F9"/>
        </patternFill>
      </fill>
    </odxf>
    <ndxf>
      <numFmt numFmtId="166" formatCode="0.000,,\ &quot;Mi&quot;"/>
      <fill>
        <patternFill>
          <bgColor rgb="FFEEF5FC"/>
        </patternFill>
      </fill>
    </ndxf>
  </rcc>
  <rcc rId="2975" sId="1" odxf="1" dxf="1">
    <oc r="Q398">
      <f>SUM(PAC!$M398:$P398)</f>
    </oc>
    <nc r="Q398">
      <f>SUM(PAC!$M398:$P398)</f>
    </nc>
    <odxf>
      <numFmt numFmtId="165" formatCode="0.00,,\ &quot;Mi&quot;"/>
    </odxf>
    <ndxf>
      <numFmt numFmtId="166" formatCode="0.000,,\ &quot;Mi&quot;"/>
    </ndxf>
  </rcc>
  <rcc rId="2976" sId="1" odxf="1" dxf="1">
    <oc r="Q399">
      <f>SUM(PAC!$M399:$P399)</f>
    </oc>
    <nc r="Q399">
      <f>SUM(PAC!$M399:$P399)</f>
    </nc>
    <odxf>
      <numFmt numFmtId="165" formatCode="0.00,,\ &quot;Mi&quot;"/>
      <fill>
        <patternFill>
          <bgColor rgb="FFDBF0F9"/>
        </patternFill>
      </fill>
    </odxf>
    <ndxf>
      <numFmt numFmtId="166" formatCode="0.000,,\ &quot;Mi&quot;"/>
      <fill>
        <patternFill>
          <bgColor rgb="FFEEF5FC"/>
        </patternFill>
      </fill>
    </ndxf>
  </rcc>
  <rcc rId="2977" sId="1" odxf="1" dxf="1">
    <oc r="Q400">
      <f>SUM(PAC!$M400:$P400)</f>
    </oc>
    <nc r="Q400">
      <f>SUM(PAC!$M400:$P400)</f>
    </nc>
    <odxf>
      <numFmt numFmtId="165" formatCode="0.00,,\ &quot;Mi&quot;"/>
    </odxf>
    <ndxf>
      <numFmt numFmtId="166" formatCode="0.000,,\ &quot;Mi&quot;"/>
    </ndxf>
  </rcc>
  <rcc rId="2978" sId="1" odxf="1" dxf="1">
    <oc r="Q401">
      <f>SUM(PAC!$M401:$P401)</f>
    </oc>
    <nc r="Q401">
      <f>SUM(PAC!$M401:$P401)</f>
    </nc>
    <odxf>
      <numFmt numFmtId="165" formatCode="0.00,,\ &quot;Mi&quot;"/>
      <fill>
        <patternFill>
          <bgColor rgb="FFDBF0F9"/>
        </patternFill>
      </fill>
    </odxf>
    <ndxf>
      <numFmt numFmtId="166" formatCode="0.000,,\ &quot;Mi&quot;"/>
      <fill>
        <patternFill>
          <bgColor rgb="FFEEF5FC"/>
        </patternFill>
      </fill>
    </ndxf>
  </rcc>
  <rcc rId="2979" sId="1" odxf="1" dxf="1">
    <oc r="Q402">
      <f>SUM(PAC!$M402:$P402)</f>
    </oc>
    <nc r="Q402">
      <f>SUM(PAC!$M402:$P402)</f>
    </nc>
    <odxf>
      <numFmt numFmtId="165" formatCode="0.00,,\ &quot;Mi&quot;"/>
    </odxf>
    <ndxf>
      <numFmt numFmtId="166" formatCode="0.000,,\ &quot;Mi&quot;"/>
    </ndxf>
  </rcc>
  <rcc rId="2980" sId="1" odxf="1" dxf="1">
    <oc r="Q403">
      <f>SUM(PAC!$M403:$P403)</f>
    </oc>
    <nc r="Q403">
      <f>SUM(PAC!$M403:$P403)</f>
    </nc>
    <odxf>
      <numFmt numFmtId="165" formatCode="0.00,,\ &quot;Mi&quot;"/>
      <fill>
        <patternFill>
          <bgColor rgb="FFDBF0F9"/>
        </patternFill>
      </fill>
    </odxf>
    <ndxf>
      <numFmt numFmtId="166" formatCode="0.000,,\ &quot;Mi&quot;"/>
      <fill>
        <patternFill>
          <bgColor rgb="FFEEF5FC"/>
        </patternFill>
      </fill>
    </ndxf>
  </rcc>
  <rcc rId="2981" sId="1" odxf="1" dxf="1">
    <oc r="Q404">
      <f>SUM(PAC!$M404:$P404)</f>
    </oc>
    <nc r="Q404">
      <f>SUM(PAC!$M404:$P404)</f>
    </nc>
    <odxf>
      <numFmt numFmtId="165" formatCode="0.00,,\ &quot;Mi&quot;"/>
    </odxf>
    <ndxf>
      <numFmt numFmtId="166" formatCode="0.000,,\ &quot;Mi&quot;"/>
    </ndxf>
  </rcc>
  <rcc rId="2982" sId="1" odxf="1" dxf="1">
    <oc r="Q405">
      <f>SUM(PAC!$M405:$P405)</f>
    </oc>
    <nc r="Q405">
      <f>SUM(PAC!$M405:$P405)</f>
    </nc>
    <odxf>
      <numFmt numFmtId="165" formatCode="0.00,,\ &quot;Mi&quot;"/>
      <fill>
        <patternFill>
          <bgColor rgb="FFDBF0F9"/>
        </patternFill>
      </fill>
    </odxf>
    <ndxf>
      <numFmt numFmtId="166" formatCode="0.000,,\ &quot;Mi&quot;"/>
      <fill>
        <patternFill>
          <bgColor rgb="FFEEF5FC"/>
        </patternFill>
      </fill>
    </ndxf>
  </rcc>
  <rcc rId="2983" sId="1" odxf="1" dxf="1">
    <oc r="Q406">
      <f>SUM(PAC!$M406:$P406)</f>
    </oc>
    <nc r="Q406">
      <f>SUM(PAC!$M406:$P406)</f>
    </nc>
    <odxf>
      <numFmt numFmtId="165" formatCode="0.00,,\ &quot;Mi&quot;"/>
    </odxf>
    <ndxf>
      <numFmt numFmtId="166" formatCode="0.000,,\ &quot;Mi&quot;"/>
    </ndxf>
  </rcc>
  <rcc rId="2984" sId="1" odxf="1" dxf="1">
    <oc r="Q407">
      <f>SUM(PAC!$M407:$P407)</f>
    </oc>
    <nc r="Q407">
      <f>SUM(PAC!$M407:$P407)</f>
    </nc>
    <odxf>
      <numFmt numFmtId="165" formatCode="0.00,,\ &quot;Mi&quot;"/>
      <fill>
        <patternFill>
          <bgColor rgb="FFDBF0F9"/>
        </patternFill>
      </fill>
    </odxf>
    <ndxf>
      <numFmt numFmtId="166" formatCode="0.000,,\ &quot;Mi&quot;"/>
      <fill>
        <patternFill>
          <bgColor rgb="FFEEF5FC"/>
        </patternFill>
      </fill>
    </ndxf>
  </rcc>
  <rcc rId="2985" sId="1" odxf="1" dxf="1">
    <oc r="Q408">
      <f>SUM(PAC!$M408:$P408)</f>
    </oc>
    <nc r="Q408">
      <f>SUM(PAC!$M408:$P408)</f>
    </nc>
    <odxf>
      <numFmt numFmtId="165" formatCode="0.00,,\ &quot;Mi&quot;"/>
    </odxf>
    <ndxf>
      <numFmt numFmtId="166" formatCode="0.000,,\ &quot;Mi&quot;"/>
    </ndxf>
  </rcc>
  <rcc rId="2986" sId="1" odxf="1" dxf="1">
    <oc r="Q409">
      <f>SUM(PAC!$M409:$P409)</f>
    </oc>
    <nc r="Q409">
      <f>SUM(PAC!$M409:$P409)</f>
    </nc>
    <odxf>
      <numFmt numFmtId="165" formatCode="0.00,,\ &quot;Mi&quot;"/>
      <fill>
        <patternFill>
          <bgColor rgb="FFDBF0F9"/>
        </patternFill>
      </fill>
    </odxf>
    <ndxf>
      <numFmt numFmtId="166" formatCode="0.000,,\ &quot;Mi&quot;"/>
      <fill>
        <patternFill>
          <bgColor rgb="FFEEF5FC"/>
        </patternFill>
      </fill>
    </ndxf>
  </rcc>
  <rcc rId="2987" sId="1" odxf="1" dxf="1">
    <oc r="Q410">
      <f>SUM(PAC!$M410:$P410)</f>
    </oc>
    <nc r="Q410">
      <f>SUM(PAC!$M410:$P410)</f>
    </nc>
    <odxf>
      <numFmt numFmtId="165" formatCode="0.00,,\ &quot;Mi&quot;"/>
    </odxf>
    <ndxf>
      <numFmt numFmtId="166" formatCode="0.000,,\ &quot;Mi&quot;"/>
    </ndxf>
  </rcc>
  <rcc rId="2988" sId="1" odxf="1" dxf="1">
    <oc r="Q411">
      <f>SUM(PAC!$M411:$P411)</f>
    </oc>
    <nc r="Q411">
      <f>SUM(PAC!$M411:$P411)</f>
    </nc>
    <odxf>
      <numFmt numFmtId="165" formatCode="0.00,,\ &quot;Mi&quot;"/>
      <fill>
        <patternFill>
          <bgColor rgb="FFDBF0F9"/>
        </patternFill>
      </fill>
    </odxf>
    <ndxf>
      <numFmt numFmtId="166" formatCode="0.000,,\ &quot;Mi&quot;"/>
      <fill>
        <patternFill>
          <bgColor rgb="FFEEF5FC"/>
        </patternFill>
      </fill>
    </ndxf>
  </rcc>
  <rcc rId="2989" sId="1" odxf="1" dxf="1">
    <oc r="Q412">
      <f>SUM(PAC!$M412:$P412)</f>
    </oc>
    <nc r="Q412">
      <f>SUM(PAC!$M412:$P412)</f>
    </nc>
    <odxf>
      <numFmt numFmtId="165" formatCode="0.00,,\ &quot;Mi&quot;"/>
    </odxf>
    <ndxf>
      <numFmt numFmtId="166" formatCode="0.000,,\ &quot;Mi&quot;"/>
    </ndxf>
  </rcc>
  <rcc rId="2990" sId="1" odxf="1" dxf="1">
    <oc r="Q413">
      <f>SUM(PAC!$M413:$P413)</f>
    </oc>
    <nc r="Q413">
      <f>SUM(PAC!$M413:$P413)</f>
    </nc>
    <odxf>
      <numFmt numFmtId="165" formatCode="0.00,,\ &quot;Mi&quot;"/>
      <fill>
        <patternFill>
          <bgColor rgb="FFDBF0F9"/>
        </patternFill>
      </fill>
    </odxf>
    <ndxf>
      <numFmt numFmtId="166" formatCode="0.000,,\ &quot;Mi&quot;"/>
      <fill>
        <patternFill>
          <bgColor rgb="FFEEF5FC"/>
        </patternFill>
      </fill>
    </ndxf>
  </rcc>
  <rcc rId="2991" sId="1" odxf="1" dxf="1">
    <oc r="Q414">
      <f>SUM(PAC!$M414:$P414)</f>
    </oc>
    <nc r="Q414">
      <f>SUM(PAC!$M414:$P414)</f>
    </nc>
    <odxf>
      <numFmt numFmtId="165" formatCode="0.00,,\ &quot;Mi&quot;"/>
    </odxf>
    <ndxf>
      <numFmt numFmtId="166" formatCode="0.000,,\ &quot;Mi&quot;"/>
    </ndxf>
  </rcc>
  <rcc rId="2992" sId="1" odxf="1" dxf="1">
    <oc r="Q415">
      <f>SUM(PAC!$M415:$P415)</f>
    </oc>
    <nc r="Q415">
      <f>SUM(PAC!$M415:$P415)</f>
    </nc>
    <odxf>
      <numFmt numFmtId="165" formatCode="0.00,,\ &quot;Mi&quot;"/>
      <fill>
        <patternFill>
          <bgColor rgb="FFDBF0F9"/>
        </patternFill>
      </fill>
    </odxf>
    <ndxf>
      <numFmt numFmtId="166" formatCode="0.000,,\ &quot;Mi&quot;"/>
      <fill>
        <patternFill>
          <bgColor rgb="FFEEF5FC"/>
        </patternFill>
      </fill>
    </ndxf>
  </rcc>
  <rcc rId="2993" sId="1" odxf="1" dxf="1">
    <oc r="Q416">
      <f>SUM(PAC!$M416:$P416)</f>
    </oc>
    <nc r="Q416">
      <f>SUM(PAC!$M416:$P416)</f>
    </nc>
    <odxf>
      <numFmt numFmtId="165" formatCode="0.00,,\ &quot;Mi&quot;"/>
    </odxf>
    <ndxf>
      <numFmt numFmtId="166" formatCode="0.000,,\ &quot;Mi&quot;"/>
    </ndxf>
  </rcc>
  <rcc rId="2994" sId="1" odxf="1" dxf="1">
    <oc r="Q417">
      <f>SUM(PAC!$M417:$P417)</f>
    </oc>
    <nc r="Q417">
      <f>SUM(PAC!$M417:$P417)</f>
    </nc>
    <odxf>
      <numFmt numFmtId="165" formatCode="0.00,,\ &quot;Mi&quot;"/>
      <fill>
        <patternFill>
          <bgColor rgb="FFDBF0F9"/>
        </patternFill>
      </fill>
    </odxf>
    <ndxf>
      <numFmt numFmtId="166" formatCode="0.000,,\ &quot;Mi&quot;"/>
      <fill>
        <patternFill>
          <bgColor rgb="FFEEF5FC"/>
        </patternFill>
      </fill>
    </ndxf>
  </rcc>
  <rcc rId="2995" sId="1" odxf="1" dxf="1">
    <oc r="Q418">
      <f>SUM(PAC!$M418:$P418)</f>
    </oc>
    <nc r="Q418">
      <f>SUM(PAC!$M418:$P418)</f>
    </nc>
    <odxf>
      <numFmt numFmtId="165" formatCode="0.00,,\ &quot;Mi&quot;"/>
    </odxf>
    <ndxf>
      <numFmt numFmtId="166" formatCode="0.000,,\ &quot;Mi&quot;"/>
    </ndxf>
  </rcc>
  <rcc rId="2996" sId="1" odxf="1" dxf="1">
    <oc r="Q419">
      <f>SUM(PAC!$M419:$P419)</f>
    </oc>
    <nc r="Q419">
      <f>SUM(PAC!$M419:$P419)</f>
    </nc>
    <odxf>
      <numFmt numFmtId="165" formatCode="0.00,,\ &quot;Mi&quot;"/>
      <fill>
        <patternFill>
          <bgColor rgb="FFDBF0F9"/>
        </patternFill>
      </fill>
    </odxf>
    <ndxf>
      <numFmt numFmtId="166" formatCode="0.000,,\ &quot;Mi&quot;"/>
      <fill>
        <patternFill>
          <bgColor rgb="FFEEF5FC"/>
        </patternFill>
      </fill>
    </ndxf>
  </rcc>
  <rcc rId="2997" sId="1" odxf="1" dxf="1">
    <oc r="Q420">
      <f>SUM(PAC!$M420:$P420)</f>
    </oc>
    <nc r="Q420">
      <f>SUM(PAC!$M420:$P420)</f>
    </nc>
    <odxf>
      <numFmt numFmtId="165" formatCode="0.00,,\ &quot;Mi&quot;"/>
    </odxf>
    <ndxf>
      <numFmt numFmtId="166" formatCode="0.000,,\ &quot;Mi&quot;"/>
    </ndxf>
  </rcc>
  <rcc rId="2998" sId="1" odxf="1" dxf="1">
    <oc r="Q421">
      <f>SUM(PAC!$M421:$P421)</f>
    </oc>
    <nc r="Q421">
      <f>SUM(PAC!$M421:$P421)</f>
    </nc>
    <odxf>
      <numFmt numFmtId="165" formatCode="0.00,,\ &quot;Mi&quot;"/>
      <fill>
        <patternFill>
          <bgColor rgb="FFDBF0F9"/>
        </patternFill>
      </fill>
    </odxf>
    <ndxf>
      <numFmt numFmtId="166" formatCode="0.000,,\ &quot;Mi&quot;"/>
      <fill>
        <patternFill>
          <bgColor rgb="FFEEF5FC"/>
        </patternFill>
      </fill>
    </ndxf>
  </rcc>
  <rcc rId="2999" sId="1" odxf="1" dxf="1">
    <oc r="Q422">
      <f>SUM(PAC!$M422:$P422)</f>
    </oc>
    <nc r="Q422">
      <f>SUM(PAC!$M422:$P422)</f>
    </nc>
    <odxf>
      <numFmt numFmtId="165" formatCode="0.00,,\ &quot;Mi&quot;"/>
    </odxf>
    <ndxf>
      <numFmt numFmtId="166" formatCode="0.000,,\ &quot;Mi&quot;"/>
    </ndxf>
  </rcc>
  <rcc rId="3000" sId="1" odxf="1" dxf="1">
    <oc r="Q423">
      <f>SUM(PAC!$M423:$P423)</f>
    </oc>
    <nc r="Q423">
      <f>SUM(PAC!$M423:$P423)</f>
    </nc>
    <odxf>
      <numFmt numFmtId="165" formatCode="0.00,,\ &quot;Mi&quot;"/>
      <fill>
        <patternFill>
          <bgColor rgb="FFDBF0F9"/>
        </patternFill>
      </fill>
    </odxf>
    <ndxf>
      <numFmt numFmtId="166" formatCode="0.000,,\ &quot;Mi&quot;"/>
      <fill>
        <patternFill>
          <bgColor rgb="FFEEF5FC"/>
        </patternFill>
      </fill>
    </ndxf>
  </rcc>
  <rcc rId="3001" sId="1" odxf="1" dxf="1">
    <oc r="Q424">
      <f>SUM(PAC!$M424:$P424)</f>
    </oc>
    <nc r="Q424">
      <f>SUM(PAC!$M424:$P424)</f>
    </nc>
    <odxf>
      <numFmt numFmtId="165" formatCode="0.00,,\ &quot;Mi&quot;"/>
    </odxf>
    <ndxf>
      <numFmt numFmtId="166" formatCode="0.000,,\ &quot;Mi&quot;"/>
    </ndxf>
  </rcc>
  <rcc rId="3002" sId="1" odxf="1" dxf="1">
    <oc r="Q425">
      <f>SUM(PAC!$M425:$P425)</f>
    </oc>
    <nc r="Q425">
      <f>SUM(PAC!$M425:$P425)</f>
    </nc>
    <odxf>
      <numFmt numFmtId="165" formatCode="0.00,,\ &quot;Mi&quot;"/>
      <fill>
        <patternFill>
          <bgColor rgb="FFDBF0F9"/>
        </patternFill>
      </fill>
    </odxf>
    <ndxf>
      <numFmt numFmtId="166" formatCode="0.000,,\ &quot;Mi&quot;"/>
      <fill>
        <patternFill>
          <bgColor rgb="FFEEF5FC"/>
        </patternFill>
      </fill>
    </ndxf>
  </rcc>
  <rcc rId="3003" sId="1" odxf="1" dxf="1">
    <oc r="Q426">
      <f>SUM(PAC!$M426:$P426)</f>
    </oc>
    <nc r="Q426">
      <f>SUM(PAC!$M426:$P426)</f>
    </nc>
    <odxf>
      <numFmt numFmtId="165" formatCode="0.00,,\ &quot;Mi&quot;"/>
    </odxf>
    <ndxf>
      <numFmt numFmtId="166" formatCode="0.000,,\ &quot;Mi&quot;"/>
    </ndxf>
  </rcc>
  <rcc rId="3004" sId="1" odxf="1" dxf="1">
    <oc r="Q427">
      <f>SUM(PAC!$M427:$P427)</f>
    </oc>
    <nc r="Q427">
      <f>SUM(PAC!$M427:$P427)</f>
    </nc>
    <odxf>
      <numFmt numFmtId="165" formatCode="0.00,,\ &quot;Mi&quot;"/>
      <fill>
        <patternFill>
          <bgColor rgb="FFDBF0F9"/>
        </patternFill>
      </fill>
    </odxf>
    <ndxf>
      <numFmt numFmtId="166" formatCode="0.000,,\ &quot;Mi&quot;"/>
      <fill>
        <patternFill>
          <bgColor rgb="FFEEF5FC"/>
        </patternFill>
      </fill>
    </ndxf>
  </rcc>
  <rcc rId="3005" sId="1" odxf="1" dxf="1">
    <oc r="Q428">
      <f>SUM(PAC!$M428:$P428)</f>
    </oc>
    <nc r="Q428">
      <f>SUM(PAC!$M428:$P428)</f>
    </nc>
    <odxf>
      <numFmt numFmtId="165" formatCode="0.00,,\ &quot;Mi&quot;"/>
    </odxf>
    <ndxf>
      <numFmt numFmtId="166" formatCode="0.000,,\ &quot;Mi&quot;"/>
    </ndxf>
  </rcc>
  <rcc rId="3006" sId="1" odxf="1" dxf="1">
    <oc r="Q429">
      <f>SUM(PAC!$M429:$P429)</f>
    </oc>
    <nc r="Q429">
      <f>SUM(PAC!$M429:$P429)</f>
    </nc>
    <odxf>
      <numFmt numFmtId="165" formatCode="0.00,,\ &quot;Mi&quot;"/>
      <fill>
        <patternFill>
          <bgColor rgb="FFDBF0F9"/>
        </patternFill>
      </fill>
    </odxf>
    <ndxf>
      <numFmt numFmtId="166" formatCode="0.000,,\ &quot;Mi&quot;"/>
      <fill>
        <patternFill>
          <bgColor rgb="FFEEF5FC"/>
        </patternFill>
      </fill>
    </ndxf>
  </rcc>
  <rcc rId="3007" sId="1" odxf="1" dxf="1">
    <oc r="Q430">
      <f>SUM(PAC!$M430:$P430)</f>
    </oc>
    <nc r="Q430">
      <f>SUM(PAC!$M430:$P430)</f>
    </nc>
    <odxf>
      <numFmt numFmtId="165" formatCode="0.00,,\ &quot;Mi&quot;"/>
    </odxf>
    <ndxf>
      <numFmt numFmtId="166" formatCode="0.000,,\ &quot;Mi&quot;"/>
    </ndxf>
  </rcc>
  <rcc rId="3008" sId="1" odxf="1" dxf="1">
    <oc r="Q431">
      <f>SUM(PAC!$M431:$P431)</f>
    </oc>
    <nc r="Q431">
      <f>SUM(PAC!$M431:$P431)</f>
    </nc>
    <odxf>
      <numFmt numFmtId="165" formatCode="0.00,,\ &quot;Mi&quot;"/>
      <fill>
        <patternFill>
          <bgColor rgb="FFDBF0F9"/>
        </patternFill>
      </fill>
    </odxf>
    <ndxf>
      <numFmt numFmtId="166" formatCode="0.000,,\ &quot;Mi&quot;"/>
      <fill>
        <patternFill>
          <bgColor rgb="FFEEF5FC"/>
        </patternFill>
      </fill>
    </ndxf>
  </rcc>
  <rcc rId="3009" sId="1" odxf="1" dxf="1">
    <oc r="Q432">
      <f>SUM(PAC!$M432:$P432)</f>
    </oc>
    <nc r="Q432">
      <f>SUM(PAC!$M432:$P432)</f>
    </nc>
    <odxf>
      <numFmt numFmtId="165" formatCode="0.00,,\ &quot;Mi&quot;"/>
    </odxf>
    <ndxf>
      <numFmt numFmtId="166" formatCode="0.000,,\ &quot;Mi&quot;"/>
    </ndxf>
  </rcc>
  <rcc rId="3010" sId="1" odxf="1" dxf="1">
    <oc r="Q433">
      <f>SUM(PAC!$M433:$P433)</f>
    </oc>
    <nc r="Q433">
      <f>SUM(PAC!$M433:$P433)</f>
    </nc>
    <odxf>
      <numFmt numFmtId="165" formatCode="0.00,,\ &quot;Mi&quot;"/>
      <fill>
        <patternFill>
          <bgColor rgb="FFDBF0F9"/>
        </patternFill>
      </fill>
    </odxf>
    <ndxf>
      <numFmt numFmtId="166" formatCode="0.000,,\ &quot;Mi&quot;"/>
      <fill>
        <patternFill>
          <bgColor rgb="FFEEF5FC"/>
        </patternFill>
      </fill>
    </ndxf>
  </rcc>
  <rcc rId="3011" sId="1" odxf="1" dxf="1">
    <oc r="Q434">
      <f>SUM(PAC!$M434:$P434)</f>
    </oc>
    <nc r="Q434">
      <f>SUM(PAC!$M434:$P434)</f>
    </nc>
    <odxf>
      <numFmt numFmtId="165" formatCode="0.00,,\ &quot;Mi&quot;"/>
    </odxf>
    <ndxf>
      <numFmt numFmtId="166" formatCode="0.000,,\ &quot;Mi&quot;"/>
    </ndxf>
  </rcc>
  <rcc rId="3012" sId="1" odxf="1" dxf="1">
    <oc r="Q435">
      <f>SUM(PAC!$M435:$P435)</f>
    </oc>
    <nc r="Q435">
      <f>SUM(PAC!$M435:$P435)</f>
    </nc>
    <odxf>
      <numFmt numFmtId="165" formatCode="0.00,,\ &quot;Mi&quot;"/>
      <fill>
        <patternFill>
          <bgColor rgb="FFDBF0F9"/>
        </patternFill>
      </fill>
    </odxf>
    <ndxf>
      <numFmt numFmtId="166" formatCode="0.000,,\ &quot;Mi&quot;"/>
      <fill>
        <patternFill>
          <bgColor rgb="FFEEF5FC"/>
        </patternFill>
      </fill>
    </ndxf>
  </rcc>
  <rcc rId="3013" sId="1" odxf="1" dxf="1">
    <oc r="Q436">
      <f>SUM(PAC!$M436:$P436)</f>
    </oc>
    <nc r="Q436">
      <f>SUM(PAC!$M436:$P436)</f>
    </nc>
    <odxf>
      <numFmt numFmtId="165" formatCode="0.00,,\ &quot;Mi&quot;"/>
    </odxf>
    <ndxf>
      <numFmt numFmtId="166" formatCode="0.000,,\ &quot;Mi&quot;"/>
    </ndxf>
  </rcc>
  <rcc rId="3014" sId="1" odxf="1" dxf="1">
    <oc r="Q437">
      <f>SUM(PAC!$M437:$P437)</f>
    </oc>
    <nc r="Q437">
      <f>SUM(PAC!$M437:$P437)</f>
    </nc>
    <odxf>
      <numFmt numFmtId="165" formatCode="0.00,,\ &quot;Mi&quot;"/>
      <fill>
        <patternFill>
          <bgColor rgb="FFDBF0F9"/>
        </patternFill>
      </fill>
    </odxf>
    <ndxf>
      <numFmt numFmtId="166" formatCode="0.000,,\ &quot;Mi&quot;"/>
      <fill>
        <patternFill>
          <bgColor rgb="FFEEF5FC"/>
        </patternFill>
      </fill>
    </ndxf>
  </rcc>
  <rcc rId="3015" sId="1" odxf="1" dxf="1">
    <oc r="Q438">
      <f>SUM(PAC!$M438:$P438)</f>
    </oc>
    <nc r="Q438">
      <f>SUM(PAC!$M438:$P438)</f>
    </nc>
    <odxf>
      <numFmt numFmtId="165" formatCode="0.00,,\ &quot;Mi&quot;"/>
    </odxf>
    <ndxf>
      <numFmt numFmtId="166" formatCode="0.000,,\ &quot;Mi&quot;"/>
    </ndxf>
  </rcc>
  <rcc rId="3016" sId="1" odxf="1" dxf="1">
    <oc r="Q439">
      <f>SUM(PAC!$M439:$P439)</f>
    </oc>
    <nc r="Q439">
      <f>SUM(PAC!$M439:$P439)</f>
    </nc>
    <odxf>
      <numFmt numFmtId="165" formatCode="0.00,,\ &quot;Mi&quot;"/>
      <fill>
        <patternFill>
          <bgColor rgb="FFDBF0F9"/>
        </patternFill>
      </fill>
    </odxf>
    <ndxf>
      <numFmt numFmtId="166" formatCode="0.000,,\ &quot;Mi&quot;"/>
      <fill>
        <patternFill>
          <bgColor rgb="FFEEF5FC"/>
        </patternFill>
      </fill>
    </ndxf>
  </rcc>
  <rcc rId="3017" sId="1" odxf="1" dxf="1">
    <oc r="Q440">
      <f>SUM(PAC!$M440:$P440)</f>
    </oc>
    <nc r="Q440">
      <f>SUM(PAC!$M440:$P440)</f>
    </nc>
    <odxf>
      <numFmt numFmtId="165" formatCode="0.00,,\ &quot;Mi&quot;"/>
    </odxf>
    <ndxf>
      <numFmt numFmtId="166" formatCode="0.000,,\ &quot;Mi&quot;"/>
    </ndxf>
  </rcc>
  <rcc rId="3018" sId="1" odxf="1" dxf="1">
    <oc r="Q441">
      <f>SUM(PAC!$M441:$P441)</f>
    </oc>
    <nc r="Q441">
      <f>SUM(PAC!$M441:$P441)</f>
    </nc>
    <odxf>
      <numFmt numFmtId="165" formatCode="0.00,,\ &quot;Mi&quot;"/>
      <fill>
        <patternFill>
          <bgColor rgb="FFDBF0F9"/>
        </patternFill>
      </fill>
    </odxf>
    <ndxf>
      <numFmt numFmtId="166" formatCode="0.000,,\ &quot;Mi&quot;"/>
      <fill>
        <patternFill>
          <bgColor rgb="FFEEF5FC"/>
        </patternFill>
      </fill>
    </ndxf>
  </rcc>
  <rcc rId="3019" sId="1" odxf="1" dxf="1">
    <oc r="Q442">
      <f>SUM(PAC!$M442:$P442)</f>
    </oc>
    <nc r="Q442">
      <f>SUM(PAC!$M442:$P442)</f>
    </nc>
    <odxf>
      <numFmt numFmtId="165" formatCode="0.00,,\ &quot;Mi&quot;"/>
    </odxf>
    <ndxf>
      <numFmt numFmtId="166" formatCode="0.000,,\ &quot;Mi&quot;"/>
    </ndxf>
  </rcc>
  <rcc rId="3020" sId="1" odxf="1" dxf="1">
    <oc r="Q443">
      <f>SUM(PAC!$M443:$P443)</f>
    </oc>
    <nc r="Q443">
      <f>SUM(PAC!$M443:$P443)</f>
    </nc>
    <odxf>
      <numFmt numFmtId="165" formatCode="0.00,,\ &quot;Mi&quot;"/>
      <fill>
        <patternFill>
          <bgColor rgb="FFDBF0F9"/>
        </patternFill>
      </fill>
    </odxf>
    <ndxf>
      <numFmt numFmtId="166" formatCode="0.000,,\ &quot;Mi&quot;"/>
      <fill>
        <patternFill>
          <bgColor rgb="FFEEF5FC"/>
        </patternFill>
      </fill>
    </ndxf>
  </rcc>
  <rcc rId="3021" sId="1" odxf="1" dxf="1">
    <oc r="Q444">
      <f>SUM(PAC!$M444:$P444)</f>
    </oc>
    <nc r="Q444">
      <f>SUM(PAC!$M444:$P444)</f>
    </nc>
    <odxf>
      <numFmt numFmtId="165" formatCode="0.00,,\ &quot;Mi&quot;"/>
    </odxf>
    <ndxf>
      <numFmt numFmtId="166" formatCode="0.000,,\ &quot;Mi&quot;"/>
    </ndxf>
  </rcc>
  <rcc rId="3022" sId="1" odxf="1" dxf="1">
    <oc r="Q445">
      <f>SUM(PAC!$M445:$P445)</f>
    </oc>
    <nc r="Q445">
      <f>SUM(PAC!$M445:$P445)</f>
    </nc>
    <odxf>
      <numFmt numFmtId="165" formatCode="0.00,,\ &quot;Mi&quot;"/>
      <fill>
        <patternFill>
          <bgColor rgb="FFDBF0F9"/>
        </patternFill>
      </fill>
    </odxf>
    <ndxf>
      <numFmt numFmtId="166" formatCode="0.000,,\ &quot;Mi&quot;"/>
      <fill>
        <patternFill>
          <bgColor rgb="FFEEF5FC"/>
        </patternFill>
      </fill>
    </ndxf>
  </rcc>
  <rcc rId="3023" sId="1" odxf="1" dxf="1">
    <oc r="Q446">
      <f>SUM(PAC!$M446:$P446)</f>
    </oc>
    <nc r="Q446">
      <f>SUM(PAC!$M446:$P446)</f>
    </nc>
    <odxf>
      <numFmt numFmtId="165" formatCode="0.00,,\ &quot;Mi&quot;"/>
    </odxf>
    <ndxf>
      <numFmt numFmtId="166" formatCode="0.000,,\ &quot;Mi&quot;"/>
    </ndxf>
  </rcc>
  <rcc rId="3024" sId="1" odxf="1" dxf="1">
    <oc r="Q447">
      <f>SUM(PAC!$M447:$P447)</f>
    </oc>
    <nc r="Q447">
      <f>SUM(PAC!$M447:$P447)</f>
    </nc>
    <odxf>
      <numFmt numFmtId="165" formatCode="0.00,,\ &quot;Mi&quot;"/>
      <fill>
        <patternFill>
          <bgColor rgb="FFDBF0F9"/>
        </patternFill>
      </fill>
    </odxf>
    <ndxf>
      <numFmt numFmtId="166" formatCode="0.000,,\ &quot;Mi&quot;"/>
      <fill>
        <patternFill>
          <bgColor rgb="FFEEF5FC"/>
        </patternFill>
      </fill>
    </ndxf>
  </rcc>
  <rcc rId="3025" sId="1" odxf="1" dxf="1">
    <oc r="Q448">
      <f>SUM(PAC!$M448:$P448)</f>
    </oc>
    <nc r="Q448">
      <f>SUM(PAC!$M448:$P448)</f>
    </nc>
    <odxf>
      <numFmt numFmtId="165" formatCode="0.00,,\ &quot;Mi&quot;"/>
    </odxf>
    <ndxf>
      <numFmt numFmtId="166" formatCode="0.000,,\ &quot;Mi&quot;"/>
    </ndxf>
  </rcc>
  <rcc rId="3026" sId="1" odxf="1" dxf="1">
    <oc r="Q449">
      <f>SUM(PAC!$M449:$P449)</f>
    </oc>
    <nc r="Q449">
      <f>SUM(PAC!$M449:$P449)</f>
    </nc>
    <odxf>
      <numFmt numFmtId="165" formatCode="0.00,,\ &quot;Mi&quot;"/>
      <fill>
        <patternFill>
          <bgColor rgb="FFDBF0F9"/>
        </patternFill>
      </fill>
    </odxf>
    <ndxf>
      <numFmt numFmtId="166" formatCode="0.000,,\ &quot;Mi&quot;"/>
      <fill>
        <patternFill>
          <bgColor rgb="FFEEF5FC"/>
        </patternFill>
      </fill>
    </ndxf>
  </rcc>
  <rcc rId="3027" sId="1" odxf="1" dxf="1">
    <oc r="Q450">
      <f>SUM(PAC!$M450:$P450)</f>
    </oc>
    <nc r="Q450">
      <f>SUM(PAC!$M450:$P450)</f>
    </nc>
    <odxf>
      <numFmt numFmtId="165" formatCode="0.00,,\ &quot;Mi&quot;"/>
    </odxf>
    <ndxf>
      <numFmt numFmtId="166" formatCode="0.000,,\ &quot;Mi&quot;"/>
    </ndxf>
  </rcc>
  <rcc rId="3028" sId="1" odxf="1" dxf="1">
    <oc r="Q451">
      <f>SUM(PAC!$M451:$P451)</f>
    </oc>
    <nc r="Q451">
      <f>SUM(PAC!$M451:$P451)</f>
    </nc>
    <odxf>
      <numFmt numFmtId="165" formatCode="0.00,,\ &quot;Mi&quot;"/>
      <fill>
        <patternFill>
          <bgColor rgb="FFDBF0F9"/>
        </patternFill>
      </fill>
    </odxf>
    <ndxf>
      <numFmt numFmtId="166" formatCode="0.000,,\ &quot;Mi&quot;"/>
      <fill>
        <patternFill>
          <bgColor rgb="FFEEF5FC"/>
        </patternFill>
      </fill>
    </ndxf>
  </rcc>
  <rcc rId="3029" sId="1" odxf="1" dxf="1">
    <oc r="Q452">
      <f>SUM(PAC!$M452:$P452)</f>
    </oc>
    <nc r="Q452">
      <f>SUM(PAC!$M452:$P452)</f>
    </nc>
    <odxf>
      <numFmt numFmtId="165" formatCode="0.00,,\ &quot;Mi&quot;"/>
    </odxf>
    <ndxf>
      <numFmt numFmtId="166" formatCode="0.000,,\ &quot;Mi&quot;"/>
    </ndxf>
  </rcc>
  <rcc rId="3030" sId="1" odxf="1" dxf="1">
    <oc r="Q453">
      <f>SUM(PAC!$M453:$P453)</f>
    </oc>
    <nc r="Q453">
      <f>SUM(PAC!$M453:$P453)</f>
    </nc>
    <odxf>
      <numFmt numFmtId="165" formatCode="0.00,,\ &quot;Mi&quot;"/>
      <fill>
        <patternFill>
          <bgColor rgb="FFDBF0F9"/>
        </patternFill>
      </fill>
    </odxf>
    <ndxf>
      <numFmt numFmtId="166" formatCode="0.000,,\ &quot;Mi&quot;"/>
      <fill>
        <patternFill>
          <bgColor rgb="FFEEF5FC"/>
        </patternFill>
      </fill>
    </ndxf>
  </rcc>
  <rcc rId="3031" sId="1" odxf="1" dxf="1">
    <oc r="Q454">
      <f>SUM(PAC!$M454:$P454)</f>
    </oc>
    <nc r="Q454">
      <f>SUM(PAC!$M454:$P454)</f>
    </nc>
    <odxf>
      <numFmt numFmtId="165" formatCode="0.00,,\ &quot;Mi&quot;"/>
    </odxf>
    <ndxf>
      <numFmt numFmtId="166" formatCode="0.000,,\ &quot;Mi&quot;"/>
    </ndxf>
  </rcc>
  <rcc rId="3032" sId="1" odxf="1" dxf="1">
    <oc r="Q455">
      <f>SUM(PAC!$M455:$P455)</f>
    </oc>
    <nc r="Q455">
      <f>SUM(PAC!$M455:$P455)</f>
    </nc>
    <odxf>
      <numFmt numFmtId="165" formatCode="0.00,,\ &quot;Mi&quot;"/>
      <fill>
        <patternFill>
          <bgColor rgb="FFDBF0F9"/>
        </patternFill>
      </fill>
    </odxf>
    <ndxf>
      <numFmt numFmtId="166" formatCode="0.000,,\ &quot;Mi&quot;"/>
      <fill>
        <patternFill>
          <bgColor rgb="FFEEF5FC"/>
        </patternFill>
      </fill>
    </ndxf>
  </rcc>
  <rcc rId="3033" sId="1" odxf="1" dxf="1">
    <oc r="Q456">
      <f>SUM(PAC!$M456:$P456)</f>
    </oc>
    <nc r="Q456">
      <f>SUM(PAC!$M456:$P456)</f>
    </nc>
    <odxf>
      <numFmt numFmtId="165" formatCode="0.00,,\ &quot;Mi&quot;"/>
    </odxf>
    <ndxf>
      <numFmt numFmtId="166" formatCode="0.000,,\ &quot;Mi&quot;"/>
    </ndxf>
  </rcc>
  <rcc rId="3034" sId="1" odxf="1" dxf="1">
    <oc r="Q457">
      <f>SUM(PAC!$M457:$P457)</f>
    </oc>
    <nc r="Q457">
      <f>SUM(PAC!$M457:$P457)</f>
    </nc>
    <odxf>
      <numFmt numFmtId="165" formatCode="0.00,,\ &quot;Mi&quot;"/>
      <fill>
        <patternFill>
          <bgColor rgb="FFDBF0F9"/>
        </patternFill>
      </fill>
    </odxf>
    <ndxf>
      <numFmt numFmtId="166" formatCode="0.000,,\ &quot;Mi&quot;"/>
      <fill>
        <patternFill>
          <bgColor rgb="FFEEF5FC"/>
        </patternFill>
      </fill>
    </ndxf>
  </rcc>
  <rcc rId="3035" sId="1" odxf="1" dxf="1">
    <oc r="Q458">
      <f>SUM(PAC!$M458:$P458)</f>
    </oc>
    <nc r="Q458">
      <f>SUM(PAC!$M458:$P458)</f>
    </nc>
    <odxf>
      <numFmt numFmtId="165" formatCode="0.00,,\ &quot;Mi&quot;"/>
    </odxf>
    <ndxf>
      <numFmt numFmtId="166" formatCode="0.000,,\ &quot;Mi&quot;"/>
    </ndxf>
  </rcc>
  <rcc rId="3036" sId="1" odxf="1" dxf="1">
    <oc r="Q459">
      <f>SUM(PAC!$M459:$P459)</f>
    </oc>
    <nc r="Q459">
      <f>SUM(PAC!$M459:$P459)</f>
    </nc>
    <odxf>
      <numFmt numFmtId="165" formatCode="0.00,,\ &quot;Mi&quot;"/>
      <fill>
        <patternFill>
          <bgColor rgb="FFDBF0F9"/>
        </patternFill>
      </fill>
    </odxf>
    <ndxf>
      <numFmt numFmtId="166" formatCode="0.000,,\ &quot;Mi&quot;"/>
      <fill>
        <patternFill>
          <bgColor rgb="FFEEF5FC"/>
        </patternFill>
      </fill>
    </ndxf>
  </rcc>
  <rcc rId="3037" sId="1" odxf="1" dxf="1">
    <oc r="Q460">
      <f>SUM(PAC!$M460:$P460)</f>
    </oc>
    <nc r="Q460">
      <f>SUM(PAC!$M460:$P460)</f>
    </nc>
    <odxf>
      <numFmt numFmtId="165" formatCode="0.00,,\ &quot;Mi&quot;"/>
    </odxf>
    <ndxf>
      <numFmt numFmtId="166" formatCode="0.000,,\ &quot;Mi&quot;"/>
    </ndxf>
  </rcc>
  <rcc rId="3038" sId="1" odxf="1" dxf="1">
    <oc r="Q461">
      <f>SUM(PAC!$M461:$P461)</f>
    </oc>
    <nc r="Q461">
      <f>SUM(PAC!$M461:$P461)</f>
    </nc>
    <odxf>
      <numFmt numFmtId="165" formatCode="0.00,,\ &quot;Mi&quot;"/>
      <fill>
        <patternFill>
          <bgColor rgb="FFDBF0F9"/>
        </patternFill>
      </fill>
    </odxf>
    <ndxf>
      <numFmt numFmtId="166" formatCode="0.000,,\ &quot;Mi&quot;"/>
      <fill>
        <patternFill>
          <bgColor rgb="FFEEF5FC"/>
        </patternFill>
      </fill>
    </ndxf>
  </rcc>
  <rcc rId="3039" sId="1" odxf="1" dxf="1">
    <oc r="Q462">
      <f>SUM(PAC!$M462:$P462)</f>
    </oc>
    <nc r="Q462">
      <f>SUM(PAC!$M462:$P462)</f>
    </nc>
    <odxf>
      <numFmt numFmtId="165" formatCode="0.00,,\ &quot;Mi&quot;"/>
    </odxf>
    <ndxf>
      <numFmt numFmtId="166" formatCode="0.000,,\ &quot;Mi&quot;"/>
    </ndxf>
  </rcc>
  <rcc rId="3040" sId="1" odxf="1" dxf="1">
    <oc r="Q463">
      <f>SUM(PAC!$M463:$P463)</f>
    </oc>
    <nc r="Q463">
      <f>SUM(PAC!$M463:$P463)</f>
    </nc>
    <odxf>
      <numFmt numFmtId="165" formatCode="0.00,,\ &quot;Mi&quot;"/>
    </odxf>
    <ndxf>
      <numFmt numFmtId="166" formatCode="0.000,,\ &quot;Mi&quot;"/>
    </ndxf>
  </rcc>
  <rcc rId="3041" sId="1">
    <oc r="Q464">
      <f>SUM(PAC!$M464:$P464)</f>
    </oc>
    <nc r="Q464">
      <f>SUM(PAC!$M464:$P464)</f>
    </nc>
  </rcc>
  <rcc rId="3042" sId="1">
    <oc r="Q465">
      <f>SUM(PAC!$M465:$P465)</f>
    </oc>
    <nc r="Q465">
      <f>SUM(PAC!$M465:$P465)</f>
    </nc>
  </rcc>
  <rcc rId="3043" sId="1">
    <oc r="Q466">
      <f>SUM(PAC!$M466:$P466)</f>
    </oc>
    <nc r="Q466">
      <f>SUM(PAC!$M466:$P466)</f>
    </nc>
  </rcc>
  <rcc rId="3044" sId="1">
    <oc r="Q467">
      <f>SUM(PAC!$M467:$P467)</f>
    </oc>
    <nc r="Q467">
      <f>SUM(PAC!$M467:$P467)</f>
    </nc>
  </rcc>
  <rcc rId="3045" sId="1">
    <oc r="Q468">
      <f>SUM(PAC!$M468:$P468)</f>
    </oc>
    <nc r="Q468">
      <f>SUM(PAC!$M468:$P468)</f>
    </nc>
  </rcc>
  <rcc rId="3046" sId="1" odxf="1" dxf="1">
    <oc r="Q469">
      <f>SUM(PAC!$M469:$P469)</f>
    </oc>
    <nc r="Q469">
      <f>SUM(PAC!$M469:$P469)</f>
    </nc>
    <odxf>
      <numFmt numFmtId="165" formatCode="0.00,,\ &quot;Mi&quot;"/>
      <fill>
        <patternFill>
          <bgColor rgb="FFDBF0F9"/>
        </patternFill>
      </fill>
    </odxf>
    <ndxf>
      <numFmt numFmtId="166" formatCode="0.000,,\ &quot;Mi&quot;"/>
      <fill>
        <patternFill>
          <bgColor rgb="FFEEF5FC"/>
        </patternFill>
      </fill>
    </ndxf>
  </rcc>
  <rcc rId="3047" sId="1">
    <oc r="Q470">
      <f>SUM(PAC!$M470:$P470)</f>
    </oc>
    <nc r="Q470">
      <f>SUM(PAC!$M470:$P470)</f>
    </nc>
  </rcc>
  <rcc rId="3048" sId="1" odxf="1" dxf="1">
    <oc r="Q471">
      <f>SUM(PAC!$M471:$P471)</f>
    </oc>
    <nc r="Q471">
      <f>SUM(PAC!$M471:$P471)</f>
    </nc>
    <odxf>
      <numFmt numFmtId="165" formatCode="0.00,,\ &quot;Mi&quot;"/>
      <fill>
        <patternFill>
          <bgColor rgb="FFDBF0F9"/>
        </patternFill>
      </fill>
    </odxf>
    <ndxf>
      <numFmt numFmtId="166" formatCode="0.000,,\ &quot;Mi&quot;"/>
      <fill>
        <patternFill>
          <bgColor rgb="FFEEF5FC"/>
        </patternFill>
      </fill>
    </ndxf>
  </rcc>
  <rcc rId="3049" sId="1">
    <oc r="Q472">
      <f>SUM(PAC!$M472:$P472)</f>
    </oc>
    <nc r="Q472">
      <f>SUM(PAC!$M472:$P472)</f>
    </nc>
  </rcc>
  <rcc rId="3050" sId="1" odxf="1" dxf="1">
    <oc r="Q473">
      <f>SUM(PAC!$M473:$P473)</f>
    </oc>
    <nc r="Q473">
      <f>SUM(PAC!$M473:$P473)</f>
    </nc>
    <odxf>
      <numFmt numFmtId="165" formatCode="0.00,,\ &quot;Mi&quot;"/>
      <fill>
        <patternFill>
          <bgColor rgb="FFDBF0F9"/>
        </patternFill>
      </fill>
    </odxf>
    <ndxf>
      <numFmt numFmtId="166" formatCode="0.000,,\ &quot;Mi&quot;"/>
      <fill>
        <patternFill>
          <bgColor rgb="FFEEF5FC"/>
        </patternFill>
      </fill>
    </ndxf>
  </rcc>
  <rcc rId="3051" sId="1">
    <oc r="Q474">
      <f>SUM(PAC!$M474:$P474)</f>
    </oc>
    <nc r="Q474">
      <f>SUM(PAC!$M474:$P474)</f>
    </nc>
  </rcc>
  <rcc rId="3052" sId="1" odxf="1" dxf="1">
    <oc r="Q475">
      <f>SUM(PAC!$M475:$P475)</f>
    </oc>
    <nc r="Q475">
      <f>SUM(PAC!$M475:$P475)</f>
    </nc>
    <odxf>
      <numFmt numFmtId="165" formatCode="0.00,,\ &quot;Mi&quot;"/>
      <fill>
        <patternFill>
          <bgColor rgb="FFDBF0F9"/>
        </patternFill>
      </fill>
    </odxf>
    <ndxf>
      <numFmt numFmtId="166" formatCode="0.000,,\ &quot;Mi&quot;"/>
      <fill>
        <patternFill>
          <bgColor rgb="FFEEF5FC"/>
        </patternFill>
      </fill>
    </ndxf>
  </rcc>
  <rcc rId="3053" sId="1">
    <oc r="Q476">
      <f>SUM(PAC!$M476:$P476)</f>
    </oc>
    <nc r="Q476">
      <f>SUM(PAC!$M476:$P476)</f>
    </nc>
  </rcc>
  <rcc rId="3054" sId="1" odxf="1" dxf="1">
    <oc r="Q477">
      <f>SUM(PAC!$M477:$P477)</f>
    </oc>
    <nc r="Q477">
      <f>SUM(PAC!$M477:$P477)</f>
    </nc>
    <odxf>
      <numFmt numFmtId="165" formatCode="0.00,,\ &quot;Mi&quot;"/>
      <fill>
        <patternFill>
          <bgColor rgb="FFDBF0F9"/>
        </patternFill>
      </fill>
    </odxf>
    <ndxf>
      <numFmt numFmtId="166" formatCode="0.000,,\ &quot;Mi&quot;"/>
      <fill>
        <patternFill>
          <bgColor rgb="FFEEF5FC"/>
        </patternFill>
      </fill>
    </ndxf>
  </rcc>
  <rcc rId="3055" sId="1">
    <oc r="Q478">
      <f>SUM(PAC!$M478:$P478)</f>
    </oc>
    <nc r="Q478">
      <f>SUM(PAC!$M478:$P478)</f>
    </nc>
  </rcc>
  <rcc rId="3056" sId="1" odxf="1" dxf="1">
    <oc r="Q479">
      <f>SUM(PAC!$M479:$P479)</f>
    </oc>
    <nc r="Q479">
      <f>SUM(PAC!$M479:$P479)</f>
    </nc>
    <odxf>
      <numFmt numFmtId="165" formatCode="0.00,,\ &quot;Mi&quot;"/>
      <fill>
        <patternFill>
          <bgColor rgb="FFDBF0F9"/>
        </patternFill>
      </fill>
    </odxf>
    <ndxf>
      <numFmt numFmtId="166" formatCode="0.000,,\ &quot;Mi&quot;"/>
      <fill>
        <patternFill>
          <bgColor rgb="FFEEF5FC"/>
        </patternFill>
      </fill>
    </ndxf>
  </rcc>
  <rcc rId="3057" sId="1">
    <oc r="Q480">
      <f>SUM(PAC!$M480:$P480)</f>
    </oc>
    <nc r="Q480">
      <f>SUM(PAC!$M480:$P480)</f>
    </nc>
  </rcc>
  <rcc rId="3058" sId="1" odxf="1" dxf="1">
    <oc r="Q481">
      <f>SUM(PAC!$M481:$P481)</f>
    </oc>
    <nc r="Q481">
      <f>SUM(PAC!$M481:$P481)</f>
    </nc>
    <odxf>
      <fill>
        <patternFill>
          <bgColor rgb="FFDBF0F9"/>
        </patternFill>
      </fill>
    </odxf>
    <ndxf>
      <fill>
        <patternFill>
          <bgColor rgb="FFEEF5FC"/>
        </patternFill>
      </fill>
    </ndxf>
  </rcc>
  <rcc rId="3059" sId="1">
    <oc r="Q482">
      <f>SUM(PAC!$M482:$P482)</f>
    </oc>
    <nc r="Q482">
      <f>SUM(PAC!$M482:$P482)</f>
    </nc>
  </rcc>
  <rcc rId="3060" sId="1">
    <oc r="Q483">
      <f>SUM(PAC!$M483:$P483)</f>
    </oc>
    <nc r="Q483">
      <f>SUM(PAC!$M483:$P483)</f>
    </nc>
  </rcc>
  <rcc rId="3061" sId="1">
    <oc r="Q484">
      <f>SUM(PAC!$M484:$P484)</f>
    </oc>
    <nc r="Q484">
      <f>SUM(PAC!$M484:$P484)</f>
    </nc>
  </rcc>
  <rcc rId="3062" sId="1">
    <oc r="Q485">
      <f>SUM(PAC!$M485:$P485)</f>
    </oc>
    <nc r="Q485">
      <f>SUM(PAC!$M485:$P485)</f>
    </nc>
  </rcc>
  <rcc rId="3063" sId="1">
    <oc r="Q486">
      <f>SUM(PAC!$M486:$P486)</f>
    </oc>
    <nc r="Q486">
      <f>SUM(PAC!$M486:$P486)</f>
    </nc>
  </rcc>
  <rcc rId="3064" sId="1">
    <oc r="Q487">
      <f>SUM(PAC!$M487:$P487)</f>
    </oc>
    <nc r="Q487">
      <f>SUM(PAC!$M487:$P487)</f>
    </nc>
  </rcc>
  <rcc rId="3065" sId="1">
    <oc r="Q488">
      <f>SUM(PAC!$M488:$P488)</f>
    </oc>
    <nc r="Q488">
      <f>SUM(PAC!$M488:$P488)</f>
    </nc>
  </rcc>
  <rcc rId="3066" sId="1">
    <oc r="Q489">
      <f>SUM(PAC!$M489:$P489)</f>
    </oc>
    <nc r="Q489">
      <f>SUM(PAC!$M489:$P489)</f>
    </nc>
  </rcc>
  <rcc rId="3067" sId="1">
    <oc r="Q490">
      <f>SUM(PAC!$M490:$P490)</f>
    </oc>
    <nc r="Q490">
      <f>SUM(PAC!$M490:$P490)</f>
    </nc>
  </rcc>
  <rcc rId="3068" sId="1">
    <oc r="Q491">
      <f>SUM(PAC!$M491:$P491)</f>
    </oc>
    <nc r="Q491">
      <f>SUM(PAC!$M491:$P491)</f>
    </nc>
  </rcc>
  <rcc rId="3069" sId="1">
    <oc r="Q492">
      <f>SUM(PAC!$M492:$P492)</f>
    </oc>
    <nc r="Q492">
      <f>SUM(PAC!$M492:$P492)</f>
    </nc>
  </rcc>
  <rcc rId="3070" sId="1">
    <oc r="Q493">
      <f>SUM(PAC!$M493:$P493)</f>
    </oc>
    <nc r="Q493">
      <f>SUM(PAC!$M493:$P493)</f>
    </nc>
  </rcc>
  <rcc rId="3071" sId="1">
    <oc r="Q494">
      <f>SUM(PAC!$M494:$P494)</f>
    </oc>
    <nc r="Q494">
      <f>SUM(PAC!$M494:$P494)</f>
    </nc>
  </rcc>
  <rcc rId="3072" sId="1">
    <oc r="Q495">
      <f>SUM(PAC!$M495:$P495)</f>
    </oc>
    <nc r="Q495">
      <f>SUM(PAC!$M495:$P495)</f>
    </nc>
  </rcc>
  <rcc rId="3073" sId="1">
    <oc r="Q496">
      <f>SUM(PAC!$M496:$P496)</f>
    </oc>
    <nc r="Q496">
      <f>SUM(PAC!$M496:$P496)</f>
    </nc>
  </rcc>
  <rcc rId="3074" sId="1">
    <oc r="Q497">
      <f>SUM(PAC!$M497:$P497)</f>
    </oc>
    <nc r="Q497">
      <f>SUM(PAC!$M497:$P497)</f>
    </nc>
  </rcc>
  <rcc rId="3075" sId="1">
    <oc r="Q498">
      <f>SUM(PAC!$M498:$P498)</f>
    </oc>
    <nc r="Q498">
      <f>SUM(PAC!$M498:$P498)</f>
    </nc>
  </rcc>
  <rcc rId="3076" sId="1">
    <oc r="Q499">
      <f>SUM(PAC!$M499:$P499)</f>
    </oc>
    <nc r="Q499">
      <f>SUM(PAC!$M499:$P499)</f>
    </nc>
  </rcc>
  <rcc rId="3077" sId="1">
    <oc r="Q500">
      <f>SUM(PAC!$M500:$P500)</f>
    </oc>
    <nc r="Q500">
      <f>SUM(PAC!$M500:$P500)</f>
    </nc>
  </rcc>
  <rcc rId="3078" sId="1">
    <oc r="Q501">
      <f>SUM(PAC!$M501:$P501)</f>
    </oc>
    <nc r="Q501">
      <f>SUM(PAC!$M501:$P501)</f>
    </nc>
  </rcc>
  <rcc rId="3079" sId="1">
    <oc r="Q502">
      <f>SUM(PAC!$M502:$P502)</f>
    </oc>
    <nc r="Q502">
      <f>SUM(PAC!$M502:$P502)</f>
    </nc>
  </rcc>
  <rcc rId="3080" sId="1">
    <oc r="Q503">
      <f>SUM(PAC!$M503:$P503)</f>
    </oc>
    <nc r="Q503">
      <f>SUM(PAC!$M503:$P503)</f>
    </nc>
  </rcc>
  <rcc rId="3081" sId="1">
    <oc r="Q504">
      <f>SUM(PAC!$M504:$P504)</f>
    </oc>
    <nc r="Q504">
      <f>SUM(PAC!$M504:$P504)</f>
    </nc>
  </rcc>
  <rcc rId="3082" sId="1">
    <oc r="Q505">
      <f>SUM(PAC!$M505:$P505)</f>
    </oc>
    <nc r="Q505">
      <f>SUM(PAC!$M505:$P505)</f>
    </nc>
  </rcc>
  <rcc rId="3083" sId="1">
    <oc r="Q506">
      <f>SUM(PAC!$M506:$P506)</f>
    </oc>
    <nc r="Q506">
      <f>SUM(PAC!$M506:$P506)</f>
    </nc>
  </rcc>
  <rcc rId="3084" sId="1">
    <oc r="Q507">
      <f>SUM(PAC!$M507:$P507)</f>
    </oc>
    <nc r="Q507">
      <f>SUM(PAC!$M507:$P507)</f>
    </nc>
  </rcc>
  <rcc rId="3085" sId="1">
    <oc r="Q508">
      <f>SUM(PAC!$M508:$P508)</f>
    </oc>
    <nc r="Q508">
      <f>SUM(PAC!$M508:$P508)</f>
    </nc>
  </rcc>
  <rcc rId="3086" sId="1">
    <oc r="Q509">
      <f>SUM(PAC!$M509:$P509)</f>
    </oc>
    <nc r="Q509">
      <f>SUM(PAC!$M509:$P509)</f>
    </nc>
  </rcc>
  <rcc rId="3087" sId="1">
    <oc r="Q510">
      <f>SUM(PAC!$M510:$P510)</f>
    </oc>
    <nc r="Q510">
      <f>SUM(PAC!$M510:$P510)</f>
    </nc>
  </rcc>
  <rcc rId="3088" sId="1">
    <oc r="Q511">
      <f>SUM(PAC!$M511:$P511)</f>
    </oc>
    <nc r="Q511">
      <f>SUM(PAC!$M511:$P511)</f>
    </nc>
  </rcc>
  <rcc rId="3089" sId="1">
    <oc r="Q512">
      <f>SUM(PAC!$M512:$P512)</f>
    </oc>
    <nc r="Q512">
      <f>SUM(PAC!$M512:$P512)</f>
    </nc>
  </rcc>
  <rcc rId="3090" sId="1">
    <oc r="Q513">
      <f>SUM(PAC!$M513:$P513)</f>
    </oc>
    <nc r="Q513">
      <f>SUM(PAC!$M513:$P513)</f>
    </nc>
  </rcc>
  <rcc rId="3091" sId="1">
    <oc r="Q514">
      <f>SUM(PAC!$M514:$P514)</f>
    </oc>
    <nc r="Q514">
      <f>SUM(PAC!$M514:$P514)</f>
    </nc>
  </rcc>
  <rcc rId="3092" sId="1">
    <oc r="Q515">
      <f>SUM(PAC!$M515:$P515)</f>
    </oc>
    <nc r="Q515">
      <f>SUM(PAC!$M515:$P515)</f>
    </nc>
  </rcc>
  <rcc rId="3093" sId="1">
    <oc r="Q516">
      <f>SUM(PAC!$M516:$P516)</f>
    </oc>
    <nc r="Q516">
      <f>SUM(PAC!$M516:$P516)</f>
    </nc>
  </rcc>
  <rcc rId="3094" sId="1">
    <oc r="Q517">
      <f>SUM(PAC!$M517:$P517)</f>
    </oc>
    <nc r="Q517">
      <f>SUM(PAC!$M517:$P517)</f>
    </nc>
  </rcc>
  <rcc rId="3095" sId="1">
    <oc r="Q518">
      <f>SUM(PAC!$M518:$P518)</f>
    </oc>
    <nc r="Q518">
      <f>SUM(PAC!$M518:$P518)</f>
    </nc>
  </rcc>
  <rcc rId="3096" sId="1">
    <oc r="Q519">
      <f>SUM(PAC!$M519:$P519)</f>
    </oc>
    <nc r="Q519">
      <f>SUM(PAC!$M519:$P519)</f>
    </nc>
  </rcc>
  <rcc rId="3097" sId="1">
    <oc r="Q520">
      <f>SUM(PAC!$M520:$P520)</f>
    </oc>
    <nc r="Q520">
      <f>SUM(PAC!$M520:$P520)</f>
    </nc>
  </rcc>
  <rcc rId="3098" sId="1">
    <oc r="Q521">
      <f>SUM(PAC!$M521:$P521)</f>
    </oc>
    <nc r="Q521">
      <f>SUM(PAC!$M521:$P521)</f>
    </nc>
  </rcc>
  <rcc rId="3099" sId="1">
    <oc r="Q522">
      <f>SUM(PAC!$M522:$P522)</f>
    </oc>
    <nc r="Q522">
      <f>SUM(PAC!$M522:$P522)</f>
    </nc>
  </rcc>
  <rcc rId="3100" sId="1">
    <oc r="Q523">
      <f>SUM(PAC!$M523:$P523)</f>
    </oc>
    <nc r="Q523">
      <f>SUM(PAC!$M523:$P523)</f>
    </nc>
  </rcc>
  <rcc rId="3101" sId="1">
    <oc r="Q524">
      <f>SUM(PAC!$M524:$P524)</f>
    </oc>
    <nc r="Q524">
      <f>SUM(PAC!$M524:$P524)</f>
    </nc>
  </rcc>
  <rcc rId="3102" sId="1">
    <oc r="Q525">
      <f>SUM(PAC!$M525:$P525)</f>
    </oc>
    <nc r="Q525">
      <f>SUM(PAC!$M525:$P525)</f>
    </nc>
  </rcc>
  <rcc rId="3103" sId="1">
    <oc r="Q526">
      <f>SUM(PAC!$M526:$P526)</f>
    </oc>
    <nc r="Q526">
      <f>SUM(PAC!$M526:$P526)</f>
    </nc>
  </rcc>
  <rcc rId="3104" sId="1">
    <oc r="Q527">
      <f>SUM(PAC!$M527:$P527)</f>
    </oc>
    <nc r="Q527">
      <f>SUM(PAC!$M527:$P527)</f>
    </nc>
  </rcc>
  <rcc rId="3105" sId="1">
    <oc r="Q528">
      <f>SUM(PAC!$M528:$P528)</f>
    </oc>
    <nc r="Q528">
      <f>SUM(PAC!$M528:$P528)</f>
    </nc>
  </rcc>
  <rcc rId="3106" sId="1">
    <oc r="Q529">
      <f>SUM(PAC!$M529:$P529)</f>
    </oc>
    <nc r="Q529">
      <f>SUM(PAC!$M529:$P529)</f>
    </nc>
  </rcc>
  <rcc rId="3107" sId="1">
    <oc r="Q530">
      <f>SUM(PAC!$M530:$P530)</f>
    </oc>
    <nc r="Q530">
      <f>SUM(PAC!$M530:$P530)</f>
    </nc>
  </rcc>
  <rcc rId="3108" sId="1">
    <oc r="Q531">
      <f>SUM(PAC!$M531:$P531)</f>
    </oc>
    <nc r="Q531">
      <f>SUM(PAC!$M531:$P531)</f>
    </nc>
  </rcc>
  <rcc rId="3109" sId="1">
    <oc r="Q532">
      <f>SUM(PAC!$M532:$P532)</f>
    </oc>
    <nc r="Q532">
      <f>SUM(PAC!$M532:$P532)</f>
    </nc>
  </rcc>
  <rcc rId="3110" sId="1">
    <oc r="Q533">
      <f>SUM(PAC!$M533:$P533)</f>
    </oc>
    <nc r="Q533">
      <f>SUM(PAC!$M533:$P533)</f>
    </nc>
  </rcc>
  <rcc rId="3111" sId="1">
    <oc r="Q534">
      <f>SUM(PAC!$M534:$P534)</f>
    </oc>
    <nc r="Q534">
      <f>SUM(PAC!$M534:$P534)</f>
    </nc>
  </rcc>
  <rcc rId="3112" sId="1">
    <oc r="Q535">
      <f>SUM(PAC!$M535:$P535)</f>
    </oc>
    <nc r="Q535">
      <f>SUM(PAC!$M535:$P535)</f>
    </nc>
  </rcc>
  <rcc rId="3113" sId="1">
    <oc r="Q536">
      <f>SUM(PAC!$M536:$P536)</f>
    </oc>
    <nc r="Q536">
      <f>SUM(PAC!$M536:$P536)</f>
    </nc>
  </rcc>
  <rcc rId="3114" sId="1">
    <oc r="Q537">
      <f>SUM(PAC!$M537:$P537)</f>
    </oc>
    <nc r="Q537">
      <f>SUM(PAC!$M537:$P537)</f>
    </nc>
  </rcc>
  <rcc rId="3115" sId="1">
    <oc r="Q538">
      <f>SUM(PAC!$M538:$P538)</f>
    </oc>
    <nc r="Q538">
      <f>SUM(PAC!$M538:$P538)</f>
    </nc>
  </rcc>
  <rcc rId="3116" sId="1">
    <oc r="Q539">
      <f>SUM(PAC!$M539:$P539)</f>
    </oc>
    <nc r="Q539">
      <f>SUM(PAC!$M539:$P539)</f>
    </nc>
  </rcc>
  <rcc rId="3117" sId="1">
    <oc r="Q540">
      <f>SUM(PAC!$M540:$P540)</f>
    </oc>
    <nc r="Q540">
      <f>SUM(PAC!$M540:$P540)</f>
    </nc>
  </rcc>
  <rcc rId="3118" sId="1">
    <oc r="Q541">
      <f>SUM(PAC!$M541:$P541)</f>
    </oc>
    <nc r="Q541">
      <f>SUM(PAC!$M541:$P541)</f>
    </nc>
  </rcc>
  <rcc rId="3119" sId="1">
    <oc r="Q542">
      <f>SUM(PAC!$M542:$P542)</f>
    </oc>
    <nc r="Q542">
      <f>SUM(PAC!$M542:$P542)</f>
    </nc>
  </rcc>
  <rcc rId="3120" sId="1">
    <oc r="Q543">
      <f>SUM(PAC!$M543:$P543)</f>
    </oc>
    <nc r="Q543">
      <f>SUM(PAC!$M543:$P543)</f>
    </nc>
  </rcc>
  <rcc rId="3121" sId="1">
    <oc r="Q544">
      <f>SUM(PAC!$M544:$P544)</f>
    </oc>
    <nc r="Q544">
      <f>SUM(PAC!$M544:$P544)</f>
    </nc>
  </rcc>
  <rcc rId="3122" sId="1">
    <oc r="Q545">
      <f>SUM(PAC!$M545:$P545)</f>
    </oc>
    <nc r="Q545">
      <f>SUM(PAC!$M545:$P545)</f>
    </nc>
  </rcc>
  <rcc rId="3123" sId="1">
    <oc r="Q546">
      <f>SUM(PAC!$M546:$P546)</f>
    </oc>
    <nc r="Q546">
      <f>SUM(PAC!$M546:$P546)</f>
    </nc>
  </rcc>
  <rcc rId="3124" sId="1">
    <oc r="Q547">
      <f>SUM(PAC!$M547:$P547)</f>
    </oc>
    <nc r="Q547">
      <f>SUM(PAC!$M547:$P547)</f>
    </nc>
  </rcc>
  <rcc rId="3125" sId="1">
    <oc r="Q548">
      <f>SUM(PAC!$M548:$P548)</f>
    </oc>
    <nc r="Q548">
      <f>SUM(PAC!$M548:$P548)</f>
    </nc>
  </rcc>
  <rcc rId="3126" sId="1">
    <oc r="Q549">
      <f>SUM(PAC!$M549:$P549)</f>
    </oc>
    <nc r="Q549">
      <f>SUM(PAC!$M549:$P549)</f>
    </nc>
  </rcc>
  <rcc rId="3127" sId="1">
    <oc r="Q550">
      <f>SUM(PAC!$M550:$P550)</f>
    </oc>
    <nc r="Q550">
      <f>SUM(PAC!$M550:$P550)</f>
    </nc>
  </rcc>
  <rcc rId="3128" sId="1">
    <oc r="Q551">
      <f>SUM(PAC!$M551:$P551)</f>
    </oc>
    <nc r="Q551">
      <f>SUM(PAC!$M551:$P551)</f>
    </nc>
  </rcc>
  <rcc rId="3129" sId="1">
    <oc r="Q552">
      <f>SUM(PAC!$M552:$P552)</f>
    </oc>
    <nc r="Q552">
      <f>SUM(PAC!$M552:$P552)</f>
    </nc>
  </rcc>
  <rcc rId="3130" sId="1">
    <oc r="Q553">
      <f>SUM(PAC!$M553:$P553)</f>
    </oc>
    <nc r="Q553">
      <f>SUM(PAC!$M553:$P553)</f>
    </nc>
  </rcc>
  <rcc rId="3131" sId="1">
    <oc r="Q554">
      <f>SUM(PAC!$M554:$P554)</f>
    </oc>
    <nc r="Q554">
      <f>SUM(PAC!$M554:$P554)</f>
    </nc>
  </rcc>
  <rcc rId="3132" sId="1">
    <oc r="Q555">
      <f>SUM(PAC!$M555:$P555)</f>
    </oc>
    <nc r="Q555">
      <f>SUM(PAC!$M555:$P555)</f>
    </nc>
  </rcc>
  <rcc rId="3133" sId="1">
    <oc r="Q556">
      <f>SUM(PAC!$M556:$P556)</f>
    </oc>
    <nc r="Q556">
      <f>SUM(PAC!$M556:$P556)</f>
    </nc>
  </rcc>
  <rcc rId="3134" sId="1">
    <oc r="Q557">
      <f>SUM(PAC!$M557:$P557)</f>
    </oc>
    <nc r="Q557">
      <f>SUM(PAC!$M557:$P557)</f>
    </nc>
  </rcc>
  <rcc rId="3135" sId="1">
    <oc r="Q558">
      <f>SUM(PAC!$M558:$P558)</f>
    </oc>
    <nc r="Q558">
      <f>SUM(PAC!$M558:$P558)</f>
    </nc>
  </rcc>
  <rcc rId="3136" sId="1">
    <oc r="Q559">
      <f>SUM(PAC!$M559:$P559)</f>
    </oc>
    <nc r="Q559">
      <f>SUM(PAC!$M559:$P559)</f>
    </nc>
  </rcc>
  <rcc rId="3137" sId="1">
    <oc r="Q560">
      <f>SUM(PAC!$M560:$P560)</f>
    </oc>
    <nc r="Q560">
      <f>SUM(PAC!$M560:$P560)</f>
    </nc>
  </rcc>
  <rcc rId="3138" sId="1">
    <oc r="Q561">
      <f>SUM(PAC!$M561:$P561)</f>
    </oc>
    <nc r="Q561">
      <f>SUM(PAC!$M561:$P561)</f>
    </nc>
  </rcc>
  <rcc rId="3139" sId="1">
    <oc r="Q562">
      <f>SUM(PAC!$M562:$P562)</f>
    </oc>
    <nc r="Q562">
      <f>SUM(PAC!$M562:$P562)</f>
    </nc>
  </rcc>
  <rcc rId="3140" sId="1">
    <oc r="Q563">
      <f>SUM(PAC!$M563:$P563)</f>
    </oc>
    <nc r="Q563">
      <f>SUM(PAC!$M563:$P563)</f>
    </nc>
  </rcc>
  <rcc rId="3141" sId="1">
    <oc r="Q564">
      <f>SUM(PAC!$M564:$P564)</f>
    </oc>
    <nc r="Q564">
      <f>SUM(PAC!$M564:$P564)</f>
    </nc>
  </rcc>
  <rcc rId="3142" sId="1">
    <oc r="Q565">
      <f>SUM(PAC!$M565:$P565)</f>
    </oc>
    <nc r="Q565">
      <f>SUM(PAC!$M565:$P565)</f>
    </nc>
  </rcc>
  <rcc rId="3143" sId="1">
    <oc r="Q566">
      <f>SUM(PAC!$M566:$P566)</f>
    </oc>
    <nc r="Q566">
      <f>SUM(PAC!$M566:$P566)</f>
    </nc>
  </rcc>
  <rcc rId="3144" sId="1">
    <oc r="Q567">
      <f>SUM(PAC!$M567:$P567)</f>
    </oc>
    <nc r="Q567">
      <f>SUM(PAC!$M567:$P567)</f>
    </nc>
  </rcc>
  <rcc rId="3145" sId="1">
    <oc r="Q568">
      <f>SUM(PAC!$M568:$P568)</f>
    </oc>
    <nc r="Q568">
      <f>SUM(PAC!$M568:$P568)</f>
    </nc>
  </rcc>
  <rcc rId="3146" sId="1">
    <oc r="Q569">
      <f>SUM(PAC!$M569:$P569)</f>
    </oc>
    <nc r="Q569">
      <f>SUM(PAC!$M569:$P569)</f>
    </nc>
  </rcc>
  <rcc rId="3147" sId="1">
    <oc r="Q570">
      <f>SUM(PAC!$M570:$P570)</f>
    </oc>
    <nc r="Q570">
      <f>SUM(PAC!$M570:$P570)</f>
    </nc>
  </rcc>
  <rcc rId="3148" sId="1">
    <oc r="Q571">
      <f>SUM(PAC!$M571:$P571)</f>
    </oc>
    <nc r="Q571">
      <f>SUM(PAC!$M571:$P571)</f>
    </nc>
  </rcc>
  <rcc rId="3149" sId="1">
    <oc r="Q572">
      <f>SUM(PAC!$M572:$P572)</f>
    </oc>
    <nc r="Q572">
      <f>SUM(PAC!$M572:$P572)</f>
    </nc>
  </rcc>
  <rcc rId="3150" sId="1">
    <oc r="Q573">
      <f>SUM(PAC!$M573:$P573)</f>
    </oc>
    <nc r="Q573">
      <f>SUM(PAC!$M573:$P573)</f>
    </nc>
  </rcc>
  <rcc rId="3151" sId="1">
    <oc r="Q574">
      <f>SUM(PAC!$M574:$P574)</f>
    </oc>
    <nc r="Q574">
      <f>SUM(PAC!$M574:$P574)</f>
    </nc>
  </rcc>
  <rcc rId="3152" sId="1">
    <oc r="Q575">
      <f>SUM(PAC!$M575:$P575)</f>
    </oc>
    <nc r="Q575">
      <f>SUM(PAC!$M575:$P575)</f>
    </nc>
  </rcc>
  <rcc rId="3153" sId="1">
    <oc r="Q576">
      <f>SUM(PAC!$M576:$P576)</f>
    </oc>
    <nc r="Q576">
      <f>SUM(PAC!$M576:$P576)</f>
    </nc>
  </rcc>
  <rcc rId="3154" sId="1">
    <oc r="Q577">
      <f>SUM(PAC!$M577:$P577)</f>
    </oc>
    <nc r="Q577">
      <f>SUM(PAC!$M577:$P577)</f>
    </nc>
  </rcc>
  <rcc rId="3155" sId="1">
    <oc r="Q578">
      <f>SUM(PAC!$M578:$P578)</f>
    </oc>
    <nc r="Q578">
      <f>SUM(PAC!$M578:$P578)</f>
    </nc>
  </rcc>
  <rcc rId="3156" sId="1">
    <oc r="Q579">
      <f>SUM(PAC!$M579:$P579)</f>
    </oc>
    <nc r="Q579">
      <f>SUM(PAC!$M579:$P579)</f>
    </nc>
  </rcc>
  <rcc rId="3157" sId="1">
    <oc r="Q580">
      <f>SUM(PAC!$M580:$P580)</f>
    </oc>
    <nc r="Q580">
      <f>SUM(PAC!$M580:$P580)</f>
    </nc>
  </rcc>
  <rcc rId="3158" sId="1">
    <oc r="Q581">
      <f>SUM(PAC!$M581:$P581)</f>
    </oc>
    <nc r="Q581">
      <f>SUM(PAC!$M581:$P581)</f>
    </nc>
  </rcc>
  <rcc rId="3159" sId="1" odxf="1" dxf="1">
    <oc r="S7">
      <f>IF(PAC!$R7&gt;0,PAC!$R7,PAC!$Q7)</f>
    </oc>
    <nc r="S7">
      <f>IF(PAC!$R7&gt;0,PAC!$R7,PAC!$Q7)</f>
    </nc>
    <odxf>
      <fill>
        <patternFill>
          <bgColor rgb="FFDBF0F9"/>
        </patternFill>
      </fill>
    </odxf>
    <ndxf>
      <fill>
        <patternFill>
          <bgColor rgb="FFEEF5FC"/>
        </patternFill>
      </fill>
    </ndxf>
  </rcc>
  <rcc rId="3160" sId="1" odxf="1" dxf="1">
    <oc r="S8">
      <f>IF(PAC!$R8&gt;0,PAC!$R8,PAC!$Q8)</f>
    </oc>
    <nc r="S8">
      <f>IF(PAC!$R8&gt;0,PAC!$R8,PAC!$Q8)</f>
    </nc>
    <odxf>
      <fill>
        <patternFill>
          <bgColor rgb="FFDBF0F9"/>
        </patternFill>
      </fill>
    </odxf>
    <ndxf>
      <fill>
        <patternFill>
          <bgColor rgb="FFEEF5FC"/>
        </patternFill>
      </fill>
    </ndxf>
  </rcc>
  <rcc rId="3161" sId="1">
    <oc r="S9">
      <f>IF(PAC!$R9&gt;0,PAC!$R9,PAC!$Q9)</f>
    </oc>
    <nc r="S9">
      <f>IF(PAC!$R9&gt;0,PAC!$R9,PAC!$Q9)</f>
    </nc>
  </rcc>
  <rcc rId="3162" sId="1" odxf="1" dxf="1">
    <oc r="S10">
      <f>IF(PAC!$R10&gt;0,PAC!$R10,PAC!$Q10)</f>
    </oc>
    <nc r="S10">
      <f>IF(PAC!$R10&gt;0,PAC!$R10,PAC!$Q10)</f>
    </nc>
    <odxf>
      <fill>
        <patternFill>
          <bgColor rgb="FFDBF0F9"/>
        </patternFill>
      </fill>
    </odxf>
    <ndxf>
      <fill>
        <patternFill>
          <bgColor rgb="FFEEF5FC"/>
        </patternFill>
      </fill>
    </ndxf>
  </rcc>
  <rcc rId="3163" sId="1">
    <oc r="S11">
      <f>IF(PAC!$R11&gt;0,PAC!$R11,PAC!$Q11)</f>
    </oc>
    <nc r="S11">
      <f>IF(PAC!$R11&gt;0,PAC!$R11,PAC!$Q11)</f>
    </nc>
  </rcc>
  <rcc rId="3164" sId="1" odxf="1" dxf="1">
    <oc r="S12">
      <f>IF(PAC!$R12&gt;0,PAC!$R12,PAC!$Q12)</f>
    </oc>
    <nc r="S12">
      <f>IF(PAC!$R12&gt;0,PAC!$R12,PAC!$Q12)</f>
    </nc>
    <odxf>
      <fill>
        <patternFill>
          <bgColor rgb="FFDBF0F9"/>
        </patternFill>
      </fill>
    </odxf>
    <ndxf>
      <fill>
        <patternFill>
          <bgColor rgb="FFEEF5FC"/>
        </patternFill>
      </fill>
    </ndxf>
  </rcc>
  <rcc rId="3165" sId="1">
    <oc r="S13">
      <f>IF(PAC!$R13&gt;0,PAC!$R13,PAC!$Q13)</f>
    </oc>
    <nc r="S13">
      <f>IF(PAC!$R13&gt;0,PAC!$R13,PAC!$Q13)</f>
    </nc>
  </rcc>
  <rcc rId="3166" sId="1" odxf="1" dxf="1">
    <oc r="S14">
      <f>IF(PAC!$R14&gt;0,PAC!$R14,PAC!$Q14)</f>
    </oc>
    <nc r="S14">
      <f>IF(PAC!$R14&gt;0,PAC!$R14,PAC!$Q14)</f>
    </nc>
    <odxf>
      <fill>
        <patternFill>
          <bgColor rgb="FFDBF0F9"/>
        </patternFill>
      </fill>
    </odxf>
    <ndxf>
      <fill>
        <patternFill>
          <bgColor rgb="FFEEF5FC"/>
        </patternFill>
      </fill>
    </ndxf>
  </rcc>
  <rcc rId="3167" sId="1">
    <oc r="S15">
      <f>IF(PAC!$R15&gt;0,PAC!$R15,PAC!$Q15)</f>
    </oc>
    <nc r="S15">
      <f>IF(PAC!$R15&gt;0,PAC!$R15,PAC!$Q15)</f>
    </nc>
  </rcc>
  <rcc rId="3168" sId="1" odxf="1" dxf="1">
    <oc r="S16">
      <f>IF(PAC!$R16&gt;0,PAC!$R16,PAC!$Q16)</f>
    </oc>
    <nc r="S16">
      <f>IF(PAC!$R16&gt;0,PAC!$R16,PAC!$Q16)</f>
    </nc>
    <odxf>
      <fill>
        <patternFill>
          <bgColor rgb="FFDBF0F9"/>
        </patternFill>
      </fill>
    </odxf>
    <ndxf>
      <fill>
        <patternFill>
          <bgColor rgb="FFEEF5FC"/>
        </patternFill>
      </fill>
    </ndxf>
  </rcc>
  <rcc rId="3169" sId="1">
    <oc r="S17">
      <f>IF(PAC!$R17&gt;0,PAC!$R17,PAC!$Q17)</f>
    </oc>
    <nc r="S17">
      <f>IF(PAC!$R17&gt;0,PAC!$R17,PAC!$Q17)</f>
    </nc>
  </rcc>
  <rcc rId="3170" sId="1" odxf="1" dxf="1">
    <oc r="S18">
      <f>IF(PAC!$R18&gt;0,PAC!$R18,PAC!$Q18)</f>
    </oc>
    <nc r="S18">
      <f>IF(PAC!$R18&gt;0,PAC!$R18,PAC!$Q18)</f>
    </nc>
    <odxf>
      <fill>
        <patternFill>
          <bgColor rgb="FFDBF0F9"/>
        </patternFill>
      </fill>
    </odxf>
    <ndxf>
      <fill>
        <patternFill>
          <bgColor rgb="FFEEF5FC"/>
        </patternFill>
      </fill>
    </ndxf>
  </rcc>
  <rcc rId="3171" sId="1">
    <oc r="S19">
      <f>IF(PAC!$R19&gt;0,PAC!$R19,PAC!$Q19)</f>
    </oc>
    <nc r="S19">
      <f>IF(PAC!$R19&gt;0,PAC!$R19,PAC!$Q19)</f>
    </nc>
  </rcc>
  <rcc rId="3172" sId="1" odxf="1" dxf="1">
    <oc r="S20">
      <f>IF(PAC!$R20&gt;0,PAC!$R20,PAC!$Q20)</f>
    </oc>
    <nc r="S20">
      <f>IF(PAC!$R20&gt;0,PAC!$R20,PAC!$Q20)</f>
    </nc>
    <odxf>
      <fill>
        <patternFill>
          <bgColor rgb="FFDBF0F9"/>
        </patternFill>
      </fill>
    </odxf>
    <ndxf>
      <fill>
        <patternFill>
          <bgColor rgb="FFEEF5FC"/>
        </patternFill>
      </fill>
    </ndxf>
  </rcc>
  <rcc rId="3173" sId="1">
    <oc r="S21">
      <f>IF(PAC!$R21&gt;0,PAC!$R21,PAC!$Q21)</f>
    </oc>
    <nc r="S21">
      <f>IF(PAC!$R21&gt;0,PAC!$R21,PAC!$Q21)</f>
    </nc>
  </rcc>
  <rcc rId="3174" sId="1" odxf="1" dxf="1">
    <oc r="S22">
      <f>IF(PAC!$R22&gt;0,PAC!$R22,PAC!$Q22)</f>
    </oc>
    <nc r="S22">
      <f>IF(PAC!$R22&gt;0,PAC!$R22,PAC!$Q22)</f>
    </nc>
    <odxf>
      <fill>
        <patternFill>
          <bgColor rgb="FFDBF0F9"/>
        </patternFill>
      </fill>
    </odxf>
    <ndxf>
      <fill>
        <patternFill>
          <bgColor rgb="FFEEF5FC"/>
        </patternFill>
      </fill>
    </ndxf>
  </rcc>
  <rcc rId="3175" sId="1">
    <oc r="S23">
      <f>IF(PAC!$R23&gt;0,PAC!$R23,PAC!$Q23)</f>
    </oc>
    <nc r="S23">
      <f>IF(PAC!$R23&gt;0,PAC!$R23,PAC!$Q23)</f>
    </nc>
  </rcc>
  <rcc rId="3176" sId="1" odxf="1" dxf="1">
    <oc r="S24">
      <f>IF(PAC!$R24&gt;0,PAC!$R24,PAC!$Q24)</f>
    </oc>
    <nc r="S24">
      <f>IF(PAC!$R24&gt;0,PAC!$R24,PAC!$Q24)</f>
    </nc>
    <odxf>
      <fill>
        <patternFill>
          <bgColor rgb="FFDBF0F9"/>
        </patternFill>
      </fill>
    </odxf>
    <ndxf>
      <fill>
        <patternFill>
          <bgColor rgb="FFEEF5FC"/>
        </patternFill>
      </fill>
    </ndxf>
  </rcc>
  <rcc rId="3177" sId="1">
    <oc r="S25">
      <f>IF(PAC!$R25&gt;0,PAC!$R25,PAC!$Q25)</f>
    </oc>
    <nc r="S25">
      <f>IF(PAC!$R25&gt;0,PAC!$R25,PAC!$Q25)</f>
    </nc>
  </rcc>
  <rcc rId="3178" sId="1" odxf="1" dxf="1">
    <oc r="S26">
      <f>IF(PAC!$R26&gt;0,PAC!$R26,PAC!$Q26)</f>
    </oc>
    <nc r="S26">
      <f>IF(PAC!$R26&gt;0,PAC!$R26,PAC!$Q26)</f>
    </nc>
    <odxf>
      <fill>
        <patternFill>
          <bgColor rgb="FFDBF0F9"/>
        </patternFill>
      </fill>
    </odxf>
    <ndxf>
      <fill>
        <patternFill>
          <bgColor rgb="FFEEF5FC"/>
        </patternFill>
      </fill>
    </ndxf>
  </rcc>
  <rcc rId="3179" sId="1">
    <oc r="S27">
      <f>IF(PAC!$R27&gt;0,PAC!$R27,PAC!$Q27)</f>
    </oc>
    <nc r="S27">
      <f>IF(PAC!$R27&gt;0,PAC!$R27,PAC!$Q27)</f>
    </nc>
  </rcc>
  <rcc rId="3180" sId="1" odxf="1" dxf="1">
    <oc r="S28">
      <f>IF(PAC!$R28&gt;0,PAC!$R28,PAC!$Q28)</f>
    </oc>
    <nc r="S28">
      <f>IF(PAC!$R28&gt;0,PAC!$R28,PAC!$Q28)</f>
    </nc>
    <odxf>
      <fill>
        <patternFill>
          <bgColor rgb="FFDBF0F9"/>
        </patternFill>
      </fill>
    </odxf>
    <ndxf>
      <fill>
        <patternFill>
          <bgColor rgb="FFEEF5FC"/>
        </patternFill>
      </fill>
    </ndxf>
  </rcc>
  <rcc rId="3181" sId="1">
    <oc r="S29">
      <f>IF(PAC!$R29&gt;0,PAC!$R29,PAC!$Q29)</f>
    </oc>
    <nc r="S29">
      <f>IF(PAC!$R29&gt;0,PAC!$R29,PAC!$Q29)</f>
    </nc>
  </rcc>
  <rcc rId="3182" sId="1" odxf="1" dxf="1">
    <oc r="S30">
      <f>IF(PAC!$R30&gt;0,PAC!$R30,PAC!$Q30)</f>
    </oc>
    <nc r="S30">
      <f>IF(PAC!$R30&gt;0,PAC!$R30,PAC!$Q30)</f>
    </nc>
    <odxf>
      <fill>
        <patternFill>
          <bgColor rgb="FFDBF0F9"/>
        </patternFill>
      </fill>
    </odxf>
    <ndxf>
      <fill>
        <patternFill>
          <bgColor rgb="FFEEF5FC"/>
        </patternFill>
      </fill>
    </ndxf>
  </rcc>
  <rcc rId="3183" sId="1">
    <oc r="S31">
      <f>IF(PAC!$R31&gt;0,PAC!$R31,PAC!$Q31)</f>
    </oc>
    <nc r="S31">
      <f>IF(PAC!$R31&gt;0,PAC!$R31,PAC!$Q31)</f>
    </nc>
  </rcc>
  <rcc rId="3184" sId="1" odxf="1" dxf="1">
    <oc r="S32">
      <f>IF(PAC!$R32&gt;0,PAC!$R32,PAC!$Q32)</f>
    </oc>
    <nc r="S32">
      <f>IF(PAC!$R32&gt;0,PAC!$R32,PAC!$Q32)</f>
    </nc>
    <odxf>
      <fill>
        <patternFill>
          <bgColor rgb="FFDBF0F9"/>
        </patternFill>
      </fill>
    </odxf>
    <ndxf>
      <fill>
        <patternFill>
          <bgColor rgb="FFEEF5FC"/>
        </patternFill>
      </fill>
    </ndxf>
  </rcc>
  <rcc rId="3185" sId="1">
    <oc r="S33">
      <f>IF(PAC!$R33&gt;0,PAC!$R33,PAC!$Q33)</f>
    </oc>
    <nc r="S33">
      <f>IF(PAC!$R33&gt;0,PAC!$R33,PAC!$Q33)</f>
    </nc>
  </rcc>
  <rcc rId="3186" sId="1" odxf="1" dxf="1">
    <oc r="S34">
      <f>IF(PAC!$R34&gt;0,PAC!$R34,PAC!$Q34)</f>
    </oc>
    <nc r="S34">
      <f>IF(PAC!$R34&gt;0,PAC!$R34,PAC!$Q34)</f>
    </nc>
    <odxf>
      <fill>
        <patternFill>
          <bgColor rgb="FFDBF0F9"/>
        </patternFill>
      </fill>
    </odxf>
    <ndxf>
      <fill>
        <patternFill>
          <bgColor rgb="FFEEF5FC"/>
        </patternFill>
      </fill>
    </ndxf>
  </rcc>
  <rcc rId="3187" sId="1">
    <oc r="S35">
      <f>IF(PAC!$R35&gt;0,PAC!$R35,PAC!$Q35)</f>
    </oc>
    <nc r="S35">
      <f>IF(PAC!$R35&gt;0,PAC!$R35,PAC!$Q35)</f>
    </nc>
  </rcc>
  <rcc rId="3188" sId="1" odxf="1" dxf="1">
    <oc r="S36">
      <f>IF(PAC!$R36&gt;0,PAC!$R36,PAC!$Q36)</f>
    </oc>
    <nc r="S36">
      <f>IF(PAC!$R36&gt;0,PAC!$R36,PAC!$Q36)</f>
    </nc>
    <odxf>
      <fill>
        <patternFill>
          <bgColor rgb="FFDBF0F9"/>
        </patternFill>
      </fill>
    </odxf>
    <ndxf>
      <fill>
        <patternFill>
          <bgColor rgb="FFEEF5FC"/>
        </patternFill>
      </fill>
    </ndxf>
  </rcc>
  <rcc rId="3189" sId="1">
    <oc r="S37">
      <f>IF(PAC!$R37&gt;0,PAC!$R37,PAC!$Q37)</f>
    </oc>
    <nc r="S37">
      <f>IF(PAC!$R37&gt;0,PAC!$R37,PAC!$Q37)</f>
    </nc>
  </rcc>
  <rcc rId="3190" sId="1" odxf="1" dxf="1">
    <oc r="S38">
      <f>IF(PAC!$R38&gt;0,PAC!$R38,PAC!$Q38)</f>
    </oc>
    <nc r="S38">
      <f>IF(PAC!$R38&gt;0,PAC!$R38,PAC!$Q38)</f>
    </nc>
    <odxf>
      <fill>
        <patternFill>
          <bgColor rgb="FFDBF0F9"/>
        </patternFill>
      </fill>
    </odxf>
    <ndxf>
      <fill>
        <patternFill>
          <bgColor rgb="FFEEF5FC"/>
        </patternFill>
      </fill>
    </ndxf>
  </rcc>
  <rcc rId="3191" sId="1">
    <oc r="S39">
      <f>IF(PAC!$R39&gt;0,PAC!$R39,PAC!$Q39)</f>
    </oc>
    <nc r="S39">
      <f>IF(PAC!$R39&gt;0,PAC!$R39,PAC!$Q39)</f>
    </nc>
  </rcc>
  <rcc rId="3192" sId="1" odxf="1" dxf="1">
    <oc r="S40">
      <f>IF(PAC!$R40&gt;0,PAC!$R40,PAC!$Q40)</f>
    </oc>
    <nc r="S40">
      <f>IF(PAC!$R40&gt;0,PAC!$R40,PAC!$Q40)</f>
    </nc>
    <odxf>
      <fill>
        <patternFill>
          <bgColor rgb="FFDBF0F9"/>
        </patternFill>
      </fill>
    </odxf>
    <ndxf>
      <fill>
        <patternFill>
          <bgColor rgb="FFEEF5FC"/>
        </patternFill>
      </fill>
    </ndxf>
  </rcc>
  <rcc rId="3193" sId="1">
    <oc r="S41">
      <f>IF(PAC!$R41&gt;0,PAC!$R41,PAC!$Q41)</f>
    </oc>
    <nc r="S41">
      <f>IF(PAC!$R41&gt;0,PAC!$R41,PAC!$Q41)</f>
    </nc>
  </rcc>
  <rcc rId="3194" sId="1" odxf="1" dxf="1">
    <oc r="S42">
      <f>IF(PAC!$R42&gt;0,PAC!$R42,PAC!$Q42)</f>
    </oc>
    <nc r="S42">
      <f>IF(PAC!$R42&gt;0,PAC!$R42,PAC!$Q42)</f>
    </nc>
    <odxf>
      <fill>
        <patternFill>
          <bgColor rgb="FFDBF0F9"/>
        </patternFill>
      </fill>
    </odxf>
    <ndxf>
      <fill>
        <patternFill>
          <bgColor rgb="FFEEF5FC"/>
        </patternFill>
      </fill>
    </ndxf>
  </rcc>
  <rcc rId="3195" sId="1">
    <oc r="S43">
      <f>IF(PAC!$R43&gt;0,PAC!$R43,PAC!$Q43)</f>
    </oc>
    <nc r="S43">
      <f>IF(PAC!$R43&gt;0,PAC!$R43,PAC!$Q43)</f>
    </nc>
  </rcc>
  <rcc rId="3196" sId="1" odxf="1" dxf="1">
    <oc r="S44">
      <f>IF(PAC!$R44&gt;0,PAC!$R44,PAC!$Q44)</f>
    </oc>
    <nc r="S44">
      <f>IF(PAC!$R44&gt;0,PAC!$R44,PAC!$Q44)</f>
    </nc>
    <odxf>
      <fill>
        <patternFill>
          <bgColor rgb="FFDBF0F9"/>
        </patternFill>
      </fill>
    </odxf>
    <ndxf>
      <fill>
        <patternFill>
          <bgColor rgb="FFEEF5FC"/>
        </patternFill>
      </fill>
    </ndxf>
  </rcc>
  <rcc rId="3197" sId="1">
    <oc r="S45">
      <f>IF(PAC!$R45&gt;0,PAC!$R45,PAC!$Q45)</f>
    </oc>
    <nc r="S45">
      <f>IF(PAC!$R45&gt;0,PAC!$R45,PAC!$Q45)</f>
    </nc>
  </rcc>
  <rcc rId="3198" sId="1" odxf="1" dxf="1">
    <oc r="S46">
      <f>IF(PAC!$R46&gt;0,PAC!$R46,PAC!$Q46)</f>
    </oc>
    <nc r="S46">
      <f>IF(PAC!$R46&gt;0,PAC!$R46,PAC!$Q46)</f>
    </nc>
    <odxf>
      <fill>
        <patternFill>
          <bgColor rgb="FFDBF0F9"/>
        </patternFill>
      </fill>
    </odxf>
    <ndxf>
      <fill>
        <patternFill>
          <bgColor rgb="FFEEF5FC"/>
        </patternFill>
      </fill>
    </ndxf>
  </rcc>
  <rcc rId="3199" sId="1">
    <oc r="S47">
      <f>IF(PAC!$R47&gt;0,PAC!$R47,PAC!$Q47)</f>
    </oc>
    <nc r="S47">
      <f>IF(PAC!$R47&gt;0,PAC!$R47,PAC!$Q47)</f>
    </nc>
  </rcc>
  <rcc rId="3200" sId="1" odxf="1" dxf="1">
    <oc r="S48">
      <f>IF(PAC!$R48&gt;0,PAC!$R48,PAC!$Q48)</f>
    </oc>
    <nc r="S48">
      <f>IF(PAC!$R48&gt;0,PAC!$R48,PAC!$Q48)</f>
    </nc>
    <odxf>
      <fill>
        <patternFill>
          <bgColor rgb="FFDBF0F9"/>
        </patternFill>
      </fill>
    </odxf>
    <ndxf>
      <fill>
        <patternFill>
          <bgColor rgb="FFEEF5FC"/>
        </patternFill>
      </fill>
    </ndxf>
  </rcc>
  <rcc rId="3201" sId="1">
    <oc r="S49">
      <f>IF(PAC!$R49&gt;0,PAC!$R49,PAC!$Q49)</f>
    </oc>
    <nc r="S49">
      <f>IF(PAC!$R49&gt;0,PAC!$R49,PAC!$Q49)</f>
    </nc>
  </rcc>
  <rcc rId="3202" sId="1" odxf="1" dxf="1">
    <oc r="S50">
      <f>IF(PAC!$R50&gt;0,PAC!$R50,PAC!$Q50)</f>
    </oc>
    <nc r="S50">
      <f>IF(PAC!$R50&gt;0,PAC!$R50,PAC!$Q50)</f>
    </nc>
    <odxf>
      <fill>
        <patternFill>
          <bgColor rgb="FFDBF0F9"/>
        </patternFill>
      </fill>
    </odxf>
    <ndxf>
      <fill>
        <patternFill>
          <bgColor rgb="FFEEF5FC"/>
        </patternFill>
      </fill>
    </ndxf>
  </rcc>
  <rcc rId="3203" sId="1">
    <oc r="S51">
      <f>IF(PAC!$R51&gt;0,PAC!$R51,PAC!$Q51)</f>
    </oc>
    <nc r="S51">
      <f>IF(PAC!$R51&gt;0,PAC!$R51,PAC!$Q51)</f>
    </nc>
  </rcc>
  <rcc rId="3204" sId="1" odxf="1" dxf="1">
    <oc r="S52">
      <f>IF(PAC!$R52&gt;0,PAC!$R52,PAC!$Q52)</f>
    </oc>
    <nc r="S52">
      <f>IF(PAC!$R52&gt;0,PAC!$R52,PAC!$Q52)</f>
    </nc>
    <odxf>
      <fill>
        <patternFill>
          <bgColor rgb="FFDBF0F9"/>
        </patternFill>
      </fill>
    </odxf>
    <ndxf>
      <fill>
        <patternFill>
          <bgColor rgb="FFEEF5FC"/>
        </patternFill>
      </fill>
    </ndxf>
  </rcc>
  <rcc rId="3205" sId="1">
    <oc r="S53">
      <f>IF(PAC!$R53&gt;0,PAC!$R53,PAC!$Q53)</f>
    </oc>
    <nc r="S53">
      <f>IF(PAC!$R53&gt;0,PAC!$R53,PAC!$Q53)</f>
    </nc>
  </rcc>
  <rcc rId="3206" sId="1" odxf="1" dxf="1">
    <oc r="S54">
      <f>IF(PAC!$R54&gt;0,PAC!$R54,PAC!$Q54)</f>
    </oc>
    <nc r="S54">
      <f>IF(PAC!$R54&gt;0,PAC!$R54,PAC!$Q54)</f>
    </nc>
    <odxf>
      <fill>
        <patternFill>
          <bgColor rgb="FFDBF0F9"/>
        </patternFill>
      </fill>
    </odxf>
    <ndxf>
      <fill>
        <patternFill>
          <bgColor rgb="FFEEF5FC"/>
        </patternFill>
      </fill>
    </ndxf>
  </rcc>
  <rcc rId="3207" sId="1">
    <oc r="S55">
      <f>IF(PAC!$R55&gt;0,PAC!$R55,PAC!$Q55)</f>
    </oc>
    <nc r="S55">
      <f>IF(PAC!$R55&gt;0,PAC!$R55,PAC!$Q55)</f>
    </nc>
  </rcc>
  <rcc rId="3208" sId="1" odxf="1" dxf="1">
    <oc r="S56">
      <f>IF(PAC!$R56&gt;0,PAC!$R56,PAC!$Q56)</f>
    </oc>
    <nc r="S56">
      <f>IF(PAC!$R56&gt;0,PAC!$R56,PAC!$Q56)</f>
    </nc>
    <odxf>
      <fill>
        <patternFill>
          <bgColor rgb="FFDBF0F9"/>
        </patternFill>
      </fill>
    </odxf>
    <ndxf>
      <fill>
        <patternFill>
          <bgColor rgb="FFEEF5FC"/>
        </patternFill>
      </fill>
    </ndxf>
  </rcc>
  <rcc rId="3209" sId="1">
    <oc r="S57">
      <f>IF(PAC!$R57&gt;0,PAC!$R57,PAC!$Q57)</f>
    </oc>
    <nc r="S57">
      <f>IF(PAC!$R57&gt;0,PAC!$R57,PAC!$Q57)</f>
    </nc>
  </rcc>
  <rcc rId="3210" sId="1" odxf="1" dxf="1">
    <oc r="S58">
      <f>IF(PAC!$R58&gt;0,PAC!$R58,PAC!$Q58)</f>
    </oc>
    <nc r="S58">
      <f>IF(PAC!$R58&gt;0,PAC!$R58,PAC!$Q58)</f>
    </nc>
    <odxf>
      <fill>
        <patternFill>
          <bgColor rgb="FFDBF0F9"/>
        </patternFill>
      </fill>
    </odxf>
    <ndxf>
      <fill>
        <patternFill>
          <bgColor rgb="FFEEF5FC"/>
        </patternFill>
      </fill>
    </ndxf>
  </rcc>
  <rcc rId="3211" sId="1">
    <oc r="S59">
      <f>IF(PAC!$R59&gt;0,PAC!$R59,PAC!$Q59)</f>
    </oc>
    <nc r="S59">
      <f>IF(PAC!$R59&gt;0,PAC!$R59,PAC!$Q59)</f>
    </nc>
  </rcc>
  <rcc rId="3212" sId="1" odxf="1" dxf="1">
    <oc r="S60">
      <f>IF(PAC!$R60&gt;0,PAC!$R60,PAC!$Q60)</f>
    </oc>
    <nc r="S60">
      <f>IF(PAC!$R60&gt;0,PAC!$R60,PAC!$Q60)</f>
    </nc>
    <odxf>
      <fill>
        <patternFill>
          <bgColor rgb="FFDBF0F9"/>
        </patternFill>
      </fill>
    </odxf>
    <ndxf>
      <fill>
        <patternFill>
          <bgColor rgb="FFEEF5FC"/>
        </patternFill>
      </fill>
    </ndxf>
  </rcc>
  <rcc rId="3213" sId="1">
    <oc r="S61">
      <f>IF(PAC!$R61&gt;0,PAC!$R61,PAC!$Q61)</f>
    </oc>
    <nc r="S61">
      <f>IF(PAC!$R61&gt;0,PAC!$R61,PAC!$Q61)</f>
    </nc>
  </rcc>
  <rcc rId="3214" sId="1" odxf="1" dxf="1">
    <oc r="S62">
      <f>IF(PAC!$R62&gt;0,PAC!$R62,PAC!$Q62)</f>
    </oc>
    <nc r="S62">
      <f>IF(PAC!$R62&gt;0,PAC!$R62,PAC!$Q62)</f>
    </nc>
    <odxf>
      <fill>
        <patternFill>
          <bgColor rgb="FFDBF0F9"/>
        </patternFill>
      </fill>
    </odxf>
    <ndxf>
      <fill>
        <patternFill>
          <bgColor rgb="FFEEF5FC"/>
        </patternFill>
      </fill>
    </ndxf>
  </rcc>
  <rcc rId="3215" sId="1">
    <oc r="S63">
      <f>IF(PAC!$R63&gt;0,PAC!$R63,PAC!$Q63)</f>
    </oc>
    <nc r="S63">
      <f>IF(PAC!$R63&gt;0,PAC!$R63,PAC!$Q63)</f>
    </nc>
  </rcc>
  <rcc rId="3216" sId="1" odxf="1" dxf="1">
    <oc r="S64">
      <f>IF(PAC!$R64&gt;0,PAC!$R64,PAC!$Q64)</f>
    </oc>
    <nc r="S64">
      <f>IF(PAC!$R64&gt;0,PAC!$R64,PAC!$Q64)</f>
    </nc>
    <odxf>
      <fill>
        <patternFill>
          <bgColor rgb="FFDBF0F9"/>
        </patternFill>
      </fill>
    </odxf>
    <ndxf>
      <fill>
        <patternFill>
          <bgColor rgb="FFEEF5FC"/>
        </patternFill>
      </fill>
    </ndxf>
  </rcc>
  <rcc rId="3217" sId="1">
    <oc r="S65">
      <f>IF(PAC!$R65&gt;0,PAC!$R65,PAC!$Q65)</f>
    </oc>
    <nc r="S65">
      <f>IF(PAC!$R65&gt;0,PAC!$R65,PAC!$Q65)</f>
    </nc>
  </rcc>
  <rcc rId="3218" sId="1" odxf="1" dxf="1">
    <oc r="S66">
      <f>IF(PAC!$R66&gt;0,PAC!$R66,PAC!$Q66)</f>
    </oc>
    <nc r="S66">
      <f>IF(PAC!$R66&gt;0,PAC!$R66,PAC!$Q66)</f>
    </nc>
    <odxf>
      <fill>
        <patternFill>
          <bgColor rgb="FFDBF0F9"/>
        </patternFill>
      </fill>
    </odxf>
    <ndxf>
      <fill>
        <patternFill>
          <bgColor rgb="FFEEF5FC"/>
        </patternFill>
      </fill>
    </ndxf>
  </rcc>
  <rcc rId="3219" sId="1">
    <oc r="S67">
      <f>IF(PAC!$R67&gt;0,PAC!$R67,PAC!$Q67)</f>
    </oc>
    <nc r="S67">
      <f>IF(PAC!$R67&gt;0,PAC!$R67,PAC!$Q67)</f>
    </nc>
  </rcc>
  <rcc rId="3220" sId="1" odxf="1" dxf="1">
    <oc r="S68">
      <f>IF(PAC!$R68&gt;0,PAC!$R68,PAC!$Q68)</f>
    </oc>
    <nc r="S68">
      <f>IF(PAC!$R68&gt;0,PAC!$R68,PAC!$Q68)</f>
    </nc>
    <odxf>
      <fill>
        <patternFill>
          <bgColor rgb="FFDBF0F9"/>
        </patternFill>
      </fill>
    </odxf>
    <ndxf>
      <fill>
        <patternFill>
          <bgColor rgb="FFEEF5FC"/>
        </patternFill>
      </fill>
    </ndxf>
  </rcc>
  <rcc rId="3221" sId="1">
    <oc r="S69">
      <f>IF(PAC!$R69&gt;0,PAC!$R69,PAC!$Q69)</f>
    </oc>
    <nc r="S69">
      <f>IF(PAC!$R69&gt;0,PAC!$R69,PAC!$Q69)</f>
    </nc>
  </rcc>
  <rcc rId="3222" sId="1" odxf="1" dxf="1">
    <oc r="S70">
      <f>IF(PAC!$R70&gt;0,PAC!$R70,PAC!$Q70)</f>
    </oc>
    <nc r="S70">
      <f>IF(PAC!$R70&gt;0,PAC!$R70,PAC!$Q70)</f>
    </nc>
    <odxf>
      <fill>
        <patternFill>
          <bgColor rgb="FFDBF0F9"/>
        </patternFill>
      </fill>
    </odxf>
    <ndxf>
      <fill>
        <patternFill>
          <bgColor rgb="FFEEF5FC"/>
        </patternFill>
      </fill>
    </ndxf>
  </rcc>
  <rcc rId="3223" sId="1">
    <oc r="S71">
      <f>IF(PAC!$R71&gt;0,PAC!$R71,PAC!$Q71)</f>
    </oc>
    <nc r="S71">
      <f>IF(PAC!$R71&gt;0,PAC!$R71,PAC!$Q71)</f>
    </nc>
  </rcc>
  <rcc rId="3224" sId="1" odxf="1" dxf="1">
    <oc r="S72">
      <f>IF(PAC!$R72&gt;0,PAC!$R72,PAC!$Q72)</f>
    </oc>
    <nc r="S72">
      <f>IF(PAC!$R72&gt;0,PAC!$R72,PAC!$Q72)</f>
    </nc>
    <odxf>
      <fill>
        <patternFill>
          <bgColor rgb="FFDBF0F9"/>
        </patternFill>
      </fill>
    </odxf>
    <ndxf>
      <fill>
        <patternFill>
          <bgColor rgb="FFEEF5FC"/>
        </patternFill>
      </fill>
    </ndxf>
  </rcc>
  <rcc rId="3225" sId="1">
    <oc r="S73">
      <f>IF(PAC!$R73&gt;0,PAC!$R73,PAC!$Q73)</f>
    </oc>
    <nc r="S73">
      <f>IF(PAC!$R73&gt;0,PAC!$R73,PAC!$Q73)</f>
    </nc>
  </rcc>
  <rcc rId="3226" sId="1" odxf="1" dxf="1">
    <oc r="S74">
      <f>IF(PAC!$R74&gt;0,PAC!$R74,PAC!$Q74)</f>
    </oc>
    <nc r="S74">
      <f>IF(PAC!$R74&gt;0,PAC!$R74,PAC!$Q74)</f>
    </nc>
    <odxf>
      <fill>
        <patternFill>
          <bgColor rgb="FFDBF0F9"/>
        </patternFill>
      </fill>
    </odxf>
    <ndxf>
      <fill>
        <patternFill>
          <bgColor rgb="FFEEF5FC"/>
        </patternFill>
      </fill>
    </ndxf>
  </rcc>
  <rcc rId="3227" sId="1">
    <oc r="S75">
      <f>IF(PAC!$R75&gt;0,PAC!$R75,PAC!$Q75)</f>
    </oc>
    <nc r="S75">
      <f>IF(PAC!$R75&gt;0,PAC!$R75,PAC!$Q75)</f>
    </nc>
  </rcc>
  <rcc rId="3228" sId="1" odxf="1" dxf="1">
    <oc r="S76">
      <f>IF(PAC!$R76&gt;0,PAC!$R76,PAC!$Q76)</f>
    </oc>
    <nc r="S76">
      <f>IF(PAC!$R76&gt;0,PAC!$R76,PAC!$Q76)</f>
    </nc>
    <odxf>
      <fill>
        <patternFill>
          <bgColor rgb="FFDBF0F9"/>
        </patternFill>
      </fill>
    </odxf>
    <ndxf>
      <fill>
        <patternFill>
          <bgColor rgb="FFEEF5FC"/>
        </patternFill>
      </fill>
    </ndxf>
  </rcc>
  <rcc rId="3229" sId="1">
    <oc r="S77">
      <f>IF(PAC!$R77&gt;0,PAC!$R77,PAC!$Q77)</f>
    </oc>
    <nc r="S77">
      <f>IF(PAC!$R77&gt;0,PAC!$R77,PAC!$Q77)</f>
    </nc>
  </rcc>
  <rcc rId="3230" sId="1" odxf="1" dxf="1">
    <oc r="S78">
      <f>IF(PAC!$R78&gt;0,PAC!$R78,PAC!$Q78)</f>
    </oc>
    <nc r="S78">
      <f>IF(PAC!$R78&gt;0,PAC!$R78,PAC!$Q78)</f>
    </nc>
    <odxf>
      <fill>
        <patternFill>
          <bgColor rgb="FFDBF0F9"/>
        </patternFill>
      </fill>
    </odxf>
    <ndxf>
      <fill>
        <patternFill>
          <bgColor rgb="FFEEF5FC"/>
        </patternFill>
      </fill>
    </ndxf>
  </rcc>
  <rcc rId="3231" sId="1">
    <oc r="S79">
      <f>IF(PAC!$R79&gt;0,PAC!$R79,PAC!$Q79)</f>
    </oc>
    <nc r="S79">
      <f>IF(PAC!$R79&gt;0,PAC!$R79,PAC!$Q79)</f>
    </nc>
  </rcc>
  <rcc rId="3232" sId="1" odxf="1" dxf="1">
    <oc r="S80">
      <f>IF(PAC!$R80&gt;0,PAC!$R80,PAC!$Q80)</f>
    </oc>
    <nc r="S80">
      <f>IF(PAC!$R80&gt;0,PAC!$R80,PAC!$Q80)</f>
    </nc>
    <odxf>
      <fill>
        <patternFill>
          <bgColor rgb="FFDBF0F9"/>
        </patternFill>
      </fill>
    </odxf>
    <ndxf>
      <fill>
        <patternFill>
          <bgColor rgb="FFEEF5FC"/>
        </patternFill>
      </fill>
    </ndxf>
  </rcc>
  <rcc rId="3233" sId="1">
    <oc r="S81">
      <f>IF(PAC!$R81&gt;0,PAC!$R81,PAC!$Q81)</f>
    </oc>
    <nc r="S81">
      <f>IF(PAC!$R81&gt;0,PAC!$R81,PAC!$Q81)</f>
    </nc>
  </rcc>
  <rcc rId="3234" sId="1" odxf="1" dxf="1">
    <oc r="S82">
      <f>IF(PAC!$R82&gt;0,PAC!$R82,PAC!$Q82)</f>
    </oc>
    <nc r="S82">
      <f>IF(PAC!$R82&gt;0,PAC!$R82,PAC!$Q82)</f>
    </nc>
    <odxf>
      <fill>
        <patternFill>
          <bgColor rgb="FFDBF0F9"/>
        </patternFill>
      </fill>
    </odxf>
    <ndxf>
      <fill>
        <patternFill>
          <bgColor rgb="FFEEF5FC"/>
        </patternFill>
      </fill>
    </ndxf>
  </rcc>
  <rcc rId="3235" sId="1">
    <oc r="S83">
      <f>IF(PAC!$R83&gt;0,PAC!$R83,PAC!$Q83)</f>
    </oc>
    <nc r="S83">
      <f>IF(PAC!$R83&gt;0,PAC!$R83,PAC!$Q83)</f>
    </nc>
  </rcc>
  <rcc rId="3236" sId="1" odxf="1" dxf="1">
    <oc r="S84">
      <f>IF(PAC!$R84&gt;0,PAC!$R84,PAC!$Q84)</f>
    </oc>
    <nc r="S84">
      <f>IF(PAC!$R84&gt;0,PAC!$R84,PAC!$Q84)</f>
    </nc>
    <odxf>
      <fill>
        <patternFill>
          <bgColor rgb="FFDBF0F9"/>
        </patternFill>
      </fill>
    </odxf>
    <ndxf>
      <fill>
        <patternFill>
          <bgColor rgb="FFEEF5FC"/>
        </patternFill>
      </fill>
    </ndxf>
  </rcc>
  <rcc rId="3237" sId="1">
    <oc r="S85">
      <f>IF(PAC!$R85&gt;0,PAC!$R85,PAC!$Q85)</f>
    </oc>
    <nc r="S85">
      <f>IF(PAC!$R85&gt;0,PAC!$R85,PAC!$Q85)</f>
    </nc>
  </rcc>
  <rcc rId="3238" sId="1" odxf="1" dxf="1">
    <oc r="S86">
      <f>IF(PAC!$R86&gt;0,PAC!$R86,PAC!$Q86)</f>
    </oc>
    <nc r="S86">
      <f>IF(PAC!$R86&gt;0,PAC!$R86,PAC!$Q86)</f>
    </nc>
    <odxf>
      <fill>
        <patternFill>
          <bgColor rgb="FFDBF0F9"/>
        </patternFill>
      </fill>
    </odxf>
    <ndxf>
      <fill>
        <patternFill>
          <bgColor rgb="FFEEF5FC"/>
        </patternFill>
      </fill>
    </ndxf>
  </rcc>
  <rcc rId="3239" sId="1">
    <oc r="S87">
      <f>IF(PAC!$R87&gt;0,PAC!$R87,PAC!$Q87)</f>
    </oc>
    <nc r="S87">
      <f>IF(PAC!$R87&gt;0,PAC!$R87,PAC!$Q87)</f>
    </nc>
  </rcc>
  <rcc rId="3240" sId="1" odxf="1" dxf="1">
    <oc r="S88">
      <f>IF(PAC!$R88&gt;0,PAC!$R88,PAC!$Q88)</f>
    </oc>
    <nc r="S88">
      <f>IF(PAC!$R88&gt;0,PAC!$R88,PAC!$Q88)</f>
    </nc>
    <odxf>
      <fill>
        <patternFill>
          <bgColor rgb="FFDBF0F9"/>
        </patternFill>
      </fill>
    </odxf>
    <ndxf>
      <fill>
        <patternFill>
          <bgColor rgb="FFEEF5FC"/>
        </patternFill>
      </fill>
    </ndxf>
  </rcc>
  <rcc rId="3241" sId="1">
    <oc r="S89">
      <f>IF(PAC!$R89&gt;0,PAC!$R89,PAC!$Q89)</f>
    </oc>
    <nc r="S89">
      <f>IF(PAC!$R89&gt;0,PAC!$R89,PAC!$Q89)</f>
    </nc>
  </rcc>
  <rcc rId="3242" sId="1" odxf="1" dxf="1">
    <oc r="S90">
      <f>IF(PAC!$R90&gt;0,PAC!$R90,PAC!$Q90)</f>
    </oc>
    <nc r="S90">
      <f>IF(PAC!$R90&gt;0,PAC!$R90,PAC!$Q90)</f>
    </nc>
    <odxf>
      <fill>
        <patternFill>
          <bgColor rgb="FFDBF0F9"/>
        </patternFill>
      </fill>
    </odxf>
    <ndxf>
      <fill>
        <patternFill>
          <bgColor rgb="FFEEF5FC"/>
        </patternFill>
      </fill>
    </ndxf>
  </rcc>
  <rcc rId="3243" sId="1">
    <oc r="S91">
      <f>IF(PAC!$R91&gt;0,PAC!$R91,PAC!$Q91)</f>
    </oc>
    <nc r="S91">
      <f>IF(PAC!$R91&gt;0,PAC!$R91,PAC!$Q91)</f>
    </nc>
  </rcc>
  <rcc rId="3244" sId="1" odxf="1" dxf="1">
    <oc r="S92">
      <f>IF(PAC!$R92&gt;0,PAC!$R92,PAC!$Q92)</f>
    </oc>
    <nc r="S92">
      <f>IF(PAC!$R92&gt;0,PAC!$R92,PAC!$Q92)</f>
    </nc>
    <odxf>
      <fill>
        <patternFill>
          <bgColor rgb="FFDBF0F9"/>
        </patternFill>
      </fill>
    </odxf>
    <ndxf>
      <fill>
        <patternFill>
          <bgColor rgb="FFEEF5FC"/>
        </patternFill>
      </fill>
    </ndxf>
  </rcc>
  <rcc rId="3245" sId="1">
    <oc r="S93">
      <f>IF(PAC!$R93&gt;0,PAC!$R93,PAC!$Q93)</f>
    </oc>
    <nc r="S93">
      <f>IF(PAC!$R93&gt;0,PAC!$R93,PAC!$Q93)</f>
    </nc>
  </rcc>
  <rcc rId="3246" sId="1" odxf="1" dxf="1">
    <oc r="S94">
      <f>IF(PAC!$R94&gt;0,PAC!$R94,PAC!$Q94)</f>
    </oc>
    <nc r="S94">
      <f>IF(PAC!$R94&gt;0,PAC!$R94,PAC!$Q94)</f>
    </nc>
    <odxf>
      <fill>
        <patternFill>
          <bgColor rgb="FFDBF0F9"/>
        </patternFill>
      </fill>
    </odxf>
    <ndxf>
      <fill>
        <patternFill>
          <bgColor rgb="FFEEF5FC"/>
        </patternFill>
      </fill>
    </ndxf>
  </rcc>
  <rcc rId="3247" sId="1">
    <oc r="S95">
      <f>IF(PAC!$R95&gt;0,PAC!$R95,PAC!$Q95)</f>
    </oc>
    <nc r="S95">
      <f>IF(PAC!$R95&gt;0,PAC!$R95,PAC!$Q95)</f>
    </nc>
  </rcc>
  <rcc rId="3248" sId="1" odxf="1" dxf="1">
    <oc r="S96">
      <f>IF(PAC!$R96&gt;0,PAC!$R96,PAC!$Q96)</f>
    </oc>
    <nc r="S96">
      <f>IF(PAC!$R96&gt;0,PAC!$R96,PAC!$Q96)</f>
    </nc>
    <odxf>
      <fill>
        <patternFill>
          <bgColor rgb="FFDBF0F9"/>
        </patternFill>
      </fill>
    </odxf>
    <ndxf>
      <fill>
        <patternFill>
          <bgColor rgb="FFEEF5FC"/>
        </patternFill>
      </fill>
    </ndxf>
  </rcc>
  <rcc rId="3249" sId="1">
    <oc r="S97">
      <f>IF(PAC!$R97&gt;0,PAC!$R97,PAC!$Q97)</f>
    </oc>
    <nc r="S97">
      <f>IF(PAC!$R97&gt;0,PAC!$R97,PAC!$Q97)</f>
    </nc>
  </rcc>
  <rcc rId="3250" sId="1" odxf="1" dxf="1">
    <oc r="S98">
      <f>IF(PAC!$R98&gt;0,PAC!$R98,PAC!$Q98)</f>
    </oc>
    <nc r="S98">
      <f>IF(PAC!$R98&gt;0,PAC!$R98,PAC!$Q98)</f>
    </nc>
    <odxf>
      <fill>
        <patternFill>
          <bgColor rgb="FFDBF0F9"/>
        </patternFill>
      </fill>
    </odxf>
    <ndxf>
      <fill>
        <patternFill>
          <bgColor rgb="FFEEF5FC"/>
        </patternFill>
      </fill>
    </ndxf>
  </rcc>
  <rcc rId="3251" sId="1">
    <oc r="S99">
      <f>IF(PAC!$R99&gt;0,PAC!$R99,PAC!$Q99)</f>
    </oc>
    <nc r="S99">
      <f>IF(PAC!$R99&gt;0,PAC!$R99,PAC!$Q99)</f>
    </nc>
  </rcc>
  <rcc rId="3252" sId="1" odxf="1" dxf="1">
    <oc r="S100">
      <f>IF(PAC!$R100&gt;0,PAC!$R100,PAC!$Q100)</f>
    </oc>
    <nc r="S100">
      <f>IF(PAC!$R100&gt;0,PAC!$R100,PAC!$Q100)</f>
    </nc>
    <odxf>
      <fill>
        <patternFill>
          <bgColor rgb="FFDBF0F9"/>
        </patternFill>
      </fill>
    </odxf>
    <ndxf>
      <fill>
        <patternFill>
          <bgColor rgb="FFEEF5FC"/>
        </patternFill>
      </fill>
    </ndxf>
  </rcc>
  <rcc rId="3253" sId="1">
    <oc r="S101">
      <f>IF(PAC!$R101&gt;0,PAC!$R101,PAC!$Q101)</f>
    </oc>
    <nc r="S101">
      <f>IF(PAC!$R101&gt;0,PAC!$R101,PAC!$Q101)</f>
    </nc>
  </rcc>
  <rcc rId="3254" sId="1" odxf="1" dxf="1">
    <oc r="S102">
      <f>IF(PAC!$R102&gt;0,PAC!$R102,PAC!$Q102)</f>
    </oc>
    <nc r="S102">
      <f>IF(PAC!$R102&gt;0,PAC!$R102,PAC!$Q102)</f>
    </nc>
    <odxf>
      <fill>
        <patternFill>
          <bgColor rgb="FFDBF0F9"/>
        </patternFill>
      </fill>
    </odxf>
    <ndxf>
      <fill>
        <patternFill>
          <bgColor rgb="FFEEF5FC"/>
        </patternFill>
      </fill>
    </ndxf>
  </rcc>
  <rcc rId="3255" sId="1">
    <oc r="S103">
      <f>IF(PAC!$R103&gt;0,PAC!$R103,PAC!$Q103)</f>
    </oc>
    <nc r="S103">
      <f>IF(PAC!$R103&gt;0,PAC!$R103,PAC!$Q103)</f>
    </nc>
  </rcc>
  <rcc rId="3256" sId="1" odxf="1" dxf="1">
    <oc r="S104">
      <f>IF(PAC!$R104&gt;0,PAC!$R104,PAC!$Q104)</f>
    </oc>
    <nc r="S104">
      <f>IF(PAC!$R104&gt;0,PAC!$R104,PAC!$Q104)</f>
    </nc>
    <odxf>
      <fill>
        <patternFill>
          <bgColor rgb="FFDBF0F9"/>
        </patternFill>
      </fill>
    </odxf>
    <ndxf>
      <fill>
        <patternFill>
          <bgColor rgb="FFEEF5FC"/>
        </patternFill>
      </fill>
    </ndxf>
  </rcc>
  <rcc rId="3257" sId="1">
    <oc r="S105">
      <f>IF(PAC!$R105&gt;0,PAC!$R105,PAC!$Q105)</f>
    </oc>
    <nc r="S105">
      <f>IF(PAC!$R105&gt;0,PAC!$R105,PAC!$Q105)</f>
    </nc>
  </rcc>
  <rcc rId="3258" sId="1" odxf="1" dxf="1">
    <oc r="S106">
      <f>IF(PAC!$R106&gt;0,PAC!$R106,PAC!$Q106)</f>
    </oc>
    <nc r="S106">
      <f>IF(PAC!$R106&gt;0,PAC!$R106,PAC!$Q106)</f>
    </nc>
    <odxf>
      <fill>
        <patternFill>
          <bgColor rgb="FFDBF0F9"/>
        </patternFill>
      </fill>
    </odxf>
    <ndxf>
      <fill>
        <patternFill>
          <bgColor rgb="FFEEF5FC"/>
        </patternFill>
      </fill>
    </ndxf>
  </rcc>
  <rcc rId="3259" sId="1">
    <oc r="S107">
      <f>IF(PAC!$R107&gt;0,PAC!$R107,PAC!$Q107)</f>
    </oc>
    <nc r="S107">
      <f>IF(PAC!$R107&gt;0,PAC!$R107,PAC!$Q107)</f>
    </nc>
  </rcc>
  <rcc rId="3260" sId="1" odxf="1" dxf="1">
    <oc r="S108">
      <f>IF(PAC!$R108&gt;0,PAC!$R108,PAC!$Q108)</f>
    </oc>
    <nc r="S108">
      <f>IF(PAC!$R108&gt;0,PAC!$R108,PAC!$Q108)</f>
    </nc>
    <odxf>
      <fill>
        <patternFill>
          <bgColor rgb="FFDBF0F9"/>
        </patternFill>
      </fill>
    </odxf>
    <ndxf>
      <fill>
        <patternFill>
          <bgColor rgb="FFEEF5FC"/>
        </patternFill>
      </fill>
    </ndxf>
  </rcc>
  <rcc rId="3261" sId="1">
    <oc r="S109">
      <f>IF(PAC!$R109&gt;0,PAC!$R109,PAC!$Q109)</f>
    </oc>
    <nc r="S109">
      <f>IF(PAC!$R109&gt;0,PAC!$R109,PAC!$Q109)</f>
    </nc>
  </rcc>
  <rcc rId="3262" sId="1" odxf="1" dxf="1">
    <oc r="S110">
      <f>IF(PAC!$R110&gt;0,PAC!$R110,PAC!$Q110)</f>
    </oc>
    <nc r="S110">
      <f>IF(PAC!$R110&gt;0,PAC!$R110,PAC!$Q110)</f>
    </nc>
    <odxf>
      <fill>
        <patternFill>
          <bgColor rgb="FFDBF0F9"/>
        </patternFill>
      </fill>
    </odxf>
    <ndxf>
      <fill>
        <patternFill>
          <bgColor rgb="FFEEF5FC"/>
        </patternFill>
      </fill>
    </ndxf>
  </rcc>
  <rcc rId="3263" sId="1">
    <oc r="S111">
      <f>IF(PAC!$R111&gt;0,PAC!$R111,PAC!$Q111)</f>
    </oc>
    <nc r="S111">
      <f>IF(PAC!$R111&gt;0,PAC!$R111,PAC!$Q111)</f>
    </nc>
  </rcc>
  <rcc rId="3264" sId="1" odxf="1" dxf="1">
    <oc r="S112">
      <f>IF(PAC!$R112&gt;0,PAC!$R112,PAC!$Q112)</f>
    </oc>
    <nc r="S112">
      <f>IF(PAC!$R112&gt;0,PAC!$R112,PAC!$Q112)</f>
    </nc>
    <odxf>
      <fill>
        <patternFill>
          <bgColor rgb="FFDBF0F9"/>
        </patternFill>
      </fill>
    </odxf>
    <ndxf>
      <fill>
        <patternFill>
          <bgColor rgb="FFEEF5FC"/>
        </patternFill>
      </fill>
    </ndxf>
  </rcc>
  <rcc rId="3265" sId="1">
    <oc r="S113">
      <f>IF(PAC!$R113&gt;0,PAC!$R113,PAC!$Q113)</f>
    </oc>
    <nc r="S113">
      <f>IF(PAC!$R113&gt;0,PAC!$R113,PAC!$Q113)</f>
    </nc>
  </rcc>
  <rcc rId="3266" sId="1" odxf="1" dxf="1">
    <oc r="S114">
      <f>IF(PAC!$R114&gt;0,PAC!$R114,PAC!$Q114)</f>
    </oc>
    <nc r="S114">
      <f>IF(PAC!$R114&gt;0,PAC!$R114,PAC!$Q114)</f>
    </nc>
    <odxf>
      <fill>
        <patternFill>
          <bgColor rgb="FFDBF0F9"/>
        </patternFill>
      </fill>
    </odxf>
    <ndxf>
      <fill>
        <patternFill>
          <bgColor rgb="FFEEF5FC"/>
        </patternFill>
      </fill>
    </ndxf>
  </rcc>
  <rcc rId="3267" sId="1">
    <oc r="S115">
      <f>IF(PAC!$R115&gt;0,PAC!$R115,PAC!$Q115)</f>
    </oc>
    <nc r="S115">
      <f>IF(PAC!$R115&gt;0,PAC!$R115,PAC!$Q115)</f>
    </nc>
  </rcc>
  <rcc rId="3268" sId="1" odxf="1" dxf="1">
    <oc r="S116">
      <f>IF(PAC!$R116&gt;0,PAC!$R116,PAC!$Q116)</f>
    </oc>
    <nc r="S116">
      <f>IF(PAC!$R116&gt;0,PAC!$R116,PAC!$Q116)</f>
    </nc>
    <odxf>
      <fill>
        <patternFill>
          <bgColor rgb="FFDBF0F9"/>
        </patternFill>
      </fill>
    </odxf>
    <ndxf>
      <fill>
        <patternFill>
          <bgColor rgb="FFEEF5FC"/>
        </patternFill>
      </fill>
    </ndxf>
  </rcc>
  <rcc rId="3269" sId="1">
    <oc r="S117">
      <f>IF(PAC!$R117&gt;0,PAC!$R117,PAC!$Q117)</f>
    </oc>
    <nc r="S117">
      <f>IF(PAC!$R117&gt;0,PAC!$R117,PAC!$Q117)</f>
    </nc>
  </rcc>
  <rcc rId="3270" sId="1" odxf="1" dxf="1">
    <oc r="S118">
      <f>IF(PAC!$R118&gt;0,PAC!$R118,PAC!$Q118)</f>
    </oc>
    <nc r="S118">
      <f>IF(PAC!$R118&gt;0,PAC!$R118,PAC!$Q118)</f>
    </nc>
    <odxf>
      <fill>
        <patternFill>
          <bgColor rgb="FFDBF0F9"/>
        </patternFill>
      </fill>
    </odxf>
    <ndxf>
      <fill>
        <patternFill>
          <bgColor rgb="FFEEF5FC"/>
        </patternFill>
      </fill>
    </ndxf>
  </rcc>
  <rcc rId="3271" sId="1">
    <oc r="S119">
      <f>IF(PAC!$R119&gt;0,PAC!$R119,PAC!$Q119)</f>
    </oc>
    <nc r="S119">
      <f>IF(PAC!$R119&gt;0,PAC!$R119,PAC!$Q119)</f>
    </nc>
  </rcc>
  <rcc rId="3272" sId="1" odxf="1" dxf="1">
    <oc r="S120">
      <f>IF(PAC!$R120&gt;0,PAC!$R120,PAC!$Q120)</f>
    </oc>
    <nc r="S120">
      <f>IF(PAC!$R120&gt;0,PAC!$R120,PAC!$Q120)</f>
    </nc>
    <odxf>
      <fill>
        <patternFill>
          <bgColor rgb="FFDBF0F9"/>
        </patternFill>
      </fill>
    </odxf>
    <ndxf>
      <fill>
        <patternFill>
          <bgColor rgb="FFEEF5FC"/>
        </patternFill>
      </fill>
    </ndxf>
  </rcc>
  <rcc rId="3273" sId="1">
    <oc r="S121">
      <f>IF(PAC!$R121&gt;0,PAC!$R121,PAC!$Q121)</f>
    </oc>
    <nc r="S121">
      <f>IF(PAC!$R121&gt;0,PAC!$R121,PAC!$Q121)</f>
    </nc>
  </rcc>
  <rcc rId="3274" sId="1" odxf="1" dxf="1">
    <oc r="S122">
      <f>IF(PAC!$R122&gt;0,PAC!$R122,PAC!$Q122)</f>
    </oc>
    <nc r="S122">
      <f>IF(PAC!$R122&gt;0,PAC!$R122,PAC!$Q122)</f>
    </nc>
    <odxf>
      <fill>
        <patternFill>
          <bgColor rgb="FFDBF0F9"/>
        </patternFill>
      </fill>
    </odxf>
    <ndxf>
      <fill>
        <patternFill>
          <bgColor rgb="FFEEF5FC"/>
        </patternFill>
      </fill>
    </ndxf>
  </rcc>
  <rcc rId="3275" sId="1">
    <oc r="S123">
      <f>IF(PAC!$R123&gt;0,PAC!$R123,PAC!$Q123)</f>
    </oc>
    <nc r="S123">
      <f>IF(PAC!$R123&gt;0,PAC!$R123,PAC!$Q123)</f>
    </nc>
  </rcc>
  <rcc rId="3276" sId="1" odxf="1" dxf="1">
    <oc r="S124">
      <f>IF(PAC!$R124&gt;0,PAC!$R124,PAC!$Q124)</f>
    </oc>
    <nc r="S124">
      <f>IF(PAC!$R124&gt;0,PAC!$R124,PAC!$Q124)</f>
    </nc>
    <odxf>
      <fill>
        <patternFill>
          <bgColor rgb="FFDBF0F9"/>
        </patternFill>
      </fill>
    </odxf>
    <ndxf>
      <fill>
        <patternFill>
          <bgColor rgb="FFEEF5FC"/>
        </patternFill>
      </fill>
    </ndxf>
  </rcc>
  <rcc rId="3277" sId="1">
    <oc r="S125">
      <f>IF(PAC!$R125&gt;0,PAC!$R125,PAC!$Q125)</f>
    </oc>
    <nc r="S125">
      <f>IF(PAC!$R125&gt;0,PAC!$R125,PAC!$Q125)</f>
    </nc>
  </rcc>
  <rcc rId="3278" sId="1" odxf="1" dxf="1">
    <oc r="S126">
      <f>IF(PAC!$R126&gt;0,PAC!$R126,PAC!$Q126)</f>
    </oc>
    <nc r="S126">
      <f>IF(PAC!$R126&gt;0,PAC!$R126,PAC!$Q126)</f>
    </nc>
    <odxf>
      <fill>
        <patternFill>
          <bgColor rgb="FFDBF0F9"/>
        </patternFill>
      </fill>
    </odxf>
    <ndxf>
      <fill>
        <patternFill>
          <bgColor rgb="FFEEF5FC"/>
        </patternFill>
      </fill>
    </ndxf>
  </rcc>
  <rcc rId="3279" sId="1">
    <oc r="S127">
      <f>IF(PAC!$R127&gt;0,PAC!$R127,PAC!$Q127)</f>
    </oc>
    <nc r="S127">
      <f>IF(PAC!$R127&gt;0,PAC!$R127,PAC!$Q127)</f>
    </nc>
  </rcc>
  <rcc rId="3280" sId="1" odxf="1" dxf="1">
    <oc r="S128">
      <f>IF(PAC!$R128&gt;0,PAC!$R128,PAC!$Q128)</f>
    </oc>
    <nc r="S128">
      <f>IF(PAC!$R128&gt;0,PAC!$R128,PAC!$Q128)</f>
    </nc>
    <odxf>
      <fill>
        <patternFill>
          <bgColor rgb="FFDBF0F9"/>
        </patternFill>
      </fill>
    </odxf>
    <ndxf>
      <fill>
        <patternFill>
          <bgColor rgb="FFEEF5FC"/>
        </patternFill>
      </fill>
    </ndxf>
  </rcc>
  <rcc rId="3281" sId="1">
    <oc r="S129">
      <f>IF(PAC!$R129&gt;0,PAC!$R129,PAC!$Q129)</f>
    </oc>
    <nc r="S129">
      <f>IF(PAC!$R129&gt;0,PAC!$R129,PAC!$Q129)</f>
    </nc>
  </rcc>
  <rcc rId="3282" sId="1" odxf="1" dxf="1">
    <oc r="S130">
      <f>IF(PAC!$R130&gt;0,PAC!$R130,PAC!$Q130)</f>
    </oc>
    <nc r="S130">
      <f>IF(PAC!$R130&gt;0,PAC!$R130,PAC!$Q130)</f>
    </nc>
    <odxf>
      <fill>
        <patternFill>
          <bgColor rgb="FFDBF0F9"/>
        </patternFill>
      </fill>
    </odxf>
    <ndxf>
      <fill>
        <patternFill>
          <bgColor rgb="FFEEF5FC"/>
        </patternFill>
      </fill>
    </ndxf>
  </rcc>
  <rcc rId="3283" sId="1">
    <oc r="S131">
      <f>IF(PAC!$R131&gt;0,PAC!$R131,PAC!$Q131)</f>
    </oc>
    <nc r="S131">
      <f>IF(PAC!$R131&gt;0,PAC!$R131,PAC!$Q131)</f>
    </nc>
  </rcc>
  <rcc rId="3284" sId="1" odxf="1" dxf="1">
    <oc r="S132">
      <f>IF(PAC!$R132&gt;0,PAC!$R132,PAC!$Q132)</f>
    </oc>
    <nc r="S132">
      <f>IF(PAC!$R132&gt;0,PAC!$R132,PAC!$Q132)</f>
    </nc>
    <odxf>
      <fill>
        <patternFill>
          <bgColor rgb="FFDBF0F9"/>
        </patternFill>
      </fill>
    </odxf>
    <ndxf>
      <fill>
        <patternFill>
          <bgColor rgb="FFEEF5FC"/>
        </patternFill>
      </fill>
    </ndxf>
  </rcc>
  <rcc rId="3285" sId="1">
    <oc r="S133">
      <f>IF(PAC!$R133&gt;0,PAC!$R133,PAC!$Q133)</f>
    </oc>
    <nc r="S133">
      <f>IF(PAC!$R133&gt;0,PAC!$R133,PAC!$Q133)</f>
    </nc>
  </rcc>
  <rcc rId="3286" sId="1" odxf="1" dxf="1">
    <oc r="S134">
      <f>IF(PAC!$R134&gt;0,PAC!$R134,PAC!$Q134)</f>
    </oc>
    <nc r="S134">
      <f>IF(PAC!$R134&gt;0,PAC!$R134,PAC!$Q134)</f>
    </nc>
    <odxf>
      <fill>
        <patternFill>
          <bgColor rgb="FFDBF0F9"/>
        </patternFill>
      </fill>
    </odxf>
    <ndxf>
      <fill>
        <patternFill>
          <bgColor rgb="FFEEF5FC"/>
        </patternFill>
      </fill>
    </ndxf>
  </rcc>
  <rcc rId="3287" sId="1">
    <oc r="S135">
      <f>IF(PAC!$R135&gt;0,PAC!$R135,PAC!$Q135)</f>
    </oc>
    <nc r="S135">
      <f>IF(PAC!$R135&gt;0,PAC!$R135,PAC!$Q135)</f>
    </nc>
  </rcc>
  <rcc rId="3288" sId="1" odxf="1" dxf="1">
    <oc r="S136">
      <f>IF(PAC!$R136&gt;0,PAC!$R136,PAC!$Q136)</f>
    </oc>
    <nc r="S136">
      <f>IF(PAC!$R136&gt;0,PAC!$R136,PAC!$Q136)</f>
    </nc>
    <odxf>
      <fill>
        <patternFill>
          <bgColor rgb="FFDBF0F9"/>
        </patternFill>
      </fill>
    </odxf>
    <ndxf>
      <fill>
        <patternFill>
          <bgColor rgb="FFEEF5FC"/>
        </patternFill>
      </fill>
    </ndxf>
  </rcc>
  <rcc rId="3289" sId="1">
    <oc r="S137">
      <f>IF(PAC!$R137&gt;0,PAC!$R137,PAC!$Q137)</f>
    </oc>
    <nc r="S137">
      <f>IF(PAC!$R137&gt;0,PAC!$R137,PAC!$Q137)</f>
    </nc>
  </rcc>
  <rcc rId="3290" sId="1" odxf="1" dxf="1">
    <oc r="S138">
      <f>IF(PAC!$R138&gt;0,PAC!$R138,PAC!$Q138)</f>
    </oc>
    <nc r="S138">
      <f>IF(PAC!$R138&gt;0,PAC!$R138,PAC!$Q138)</f>
    </nc>
    <odxf>
      <fill>
        <patternFill>
          <bgColor rgb="FFDBF0F9"/>
        </patternFill>
      </fill>
    </odxf>
    <ndxf>
      <fill>
        <patternFill>
          <bgColor rgb="FFEEF5FC"/>
        </patternFill>
      </fill>
    </ndxf>
  </rcc>
  <rcc rId="3291" sId="1">
    <oc r="S139">
      <f>IF(PAC!$R139&gt;0,PAC!$R139,PAC!$Q139)</f>
    </oc>
    <nc r="S139">
      <f>IF(PAC!$R139&gt;0,PAC!$R139,PAC!$Q139)</f>
    </nc>
  </rcc>
  <rcc rId="3292" sId="1" odxf="1" dxf="1">
    <oc r="S140">
      <f>IF(PAC!$R140&gt;0,PAC!$R140,PAC!$Q140)</f>
    </oc>
    <nc r="S140">
      <f>IF(PAC!$R140&gt;0,PAC!$R140,PAC!$Q140)</f>
    </nc>
    <odxf>
      <fill>
        <patternFill>
          <bgColor rgb="FFDBF0F9"/>
        </patternFill>
      </fill>
    </odxf>
    <ndxf>
      <fill>
        <patternFill>
          <bgColor rgb="FFEEF5FC"/>
        </patternFill>
      </fill>
    </ndxf>
  </rcc>
  <rcc rId="3293" sId="1">
    <oc r="S141">
      <f>IF(PAC!$R141&gt;0,PAC!$R141,PAC!$Q141)</f>
    </oc>
    <nc r="S141">
      <f>IF(PAC!$R141&gt;0,PAC!$R141,PAC!$Q141)</f>
    </nc>
  </rcc>
  <rcc rId="3294" sId="1" odxf="1" dxf="1">
    <oc r="S142">
      <f>IF(PAC!$R142&gt;0,PAC!$R142,PAC!$Q142)</f>
    </oc>
    <nc r="S142">
      <f>IF(PAC!$R142&gt;0,PAC!$R142,PAC!$Q142)</f>
    </nc>
    <odxf>
      <fill>
        <patternFill>
          <bgColor rgb="FFDBF0F9"/>
        </patternFill>
      </fill>
    </odxf>
    <ndxf>
      <fill>
        <patternFill>
          <bgColor rgb="FFEEF5FC"/>
        </patternFill>
      </fill>
    </ndxf>
  </rcc>
  <rcc rId="3295" sId="1">
    <oc r="S143">
      <f>IF(PAC!$R143&gt;0,PAC!$R143,PAC!$Q143)</f>
    </oc>
    <nc r="S143">
      <f>IF(PAC!$R143&gt;0,PAC!$R143,PAC!$Q143)</f>
    </nc>
  </rcc>
  <rcc rId="3296" sId="1" odxf="1" dxf="1">
    <oc r="S144">
      <f>IF(PAC!$R144&gt;0,PAC!$R144,PAC!$Q144)</f>
    </oc>
    <nc r="S144">
      <f>IF(PAC!$R144&gt;0,PAC!$R144,PAC!$Q144)</f>
    </nc>
    <odxf>
      <fill>
        <patternFill>
          <bgColor rgb="FFDBF0F9"/>
        </patternFill>
      </fill>
    </odxf>
    <ndxf>
      <fill>
        <patternFill>
          <bgColor rgb="FFEEF5FC"/>
        </patternFill>
      </fill>
    </ndxf>
  </rcc>
  <rcc rId="3297" sId="1">
    <oc r="S145">
      <f>IF(PAC!$R145&gt;0,PAC!$R145,PAC!$Q145)</f>
    </oc>
    <nc r="S145">
      <f>IF(PAC!$R145&gt;0,PAC!$R145,PAC!$Q145)</f>
    </nc>
  </rcc>
  <rcc rId="3298" sId="1" odxf="1" dxf="1">
    <oc r="S146">
      <f>IF(PAC!$R146&gt;0,PAC!$R146,PAC!$Q146)</f>
    </oc>
    <nc r="S146">
      <f>IF(PAC!$R146&gt;0,PAC!$R146,PAC!$Q146)</f>
    </nc>
    <odxf>
      <fill>
        <patternFill>
          <bgColor rgb="FFDBF0F9"/>
        </patternFill>
      </fill>
    </odxf>
    <ndxf>
      <fill>
        <patternFill>
          <bgColor rgb="FFEEF5FC"/>
        </patternFill>
      </fill>
    </ndxf>
  </rcc>
  <rcc rId="3299" sId="1">
    <oc r="S147">
      <f>IF(PAC!$R147&gt;0,PAC!$R147,PAC!$Q147)</f>
    </oc>
    <nc r="S147">
      <f>IF(PAC!$R147&gt;0,PAC!$R147,PAC!$Q147)</f>
    </nc>
  </rcc>
  <rcc rId="3300" sId="1" odxf="1" dxf="1">
    <oc r="S148">
      <f>IF(PAC!$R148&gt;0,PAC!$R148,PAC!$Q148)</f>
    </oc>
    <nc r="S148">
      <f>IF(PAC!$R148&gt;0,PAC!$R148,PAC!$Q148)</f>
    </nc>
    <odxf>
      <fill>
        <patternFill>
          <bgColor rgb="FFDBF0F9"/>
        </patternFill>
      </fill>
    </odxf>
    <ndxf>
      <fill>
        <patternFill>
          <bgColor rgb="FFEEF5FC"/>
        </patternFill>
      </fill>
    </ndxf>
  </rcc>
  <rcc rId="3301" sId="1">
    <oc r="S149">
      <f>IF(PAC!$R149&gt;0,PAC!$R149,PAC!$Q149)</f>
    </oc>
    <nc r="S149">
      <f>IF(PAC!$R149&gt;0,PAC!$R149,PAC!$Q149)</f>
    </nc>
  </rcc>
  <rcc rId="3302" sId="1" odxf="1" dxf="1">
    <oc r="S150">
      <f>IF(PAC!$R150&gt;0,PAC!$R150,PAC!$Q150)</f>
    </oc>
    <nc r="S150">
      <f>IF(PAC!$R150&gt;0,PAC!$R150,PAC!$Q150)</f>
    </nc>
    <odxf>
      <fill>
        <patternFill>
          <bgColor rgb="FFDBF0F9"/>
        </patternFill>
      </fill>
    </odxf>
    <ndxf>
      <fill>
        <patternFill>
          <bgColor rgb="FFEEF5FC"/>
        </patternFill>
      </fill>
    </ndxf>
  </rcc>
  <rcc rId="3303" sId="1">
    <oc r="S151">
      <f>IF(PAC!$R151&gt;0,PAC!$R151,PAC!$Q151)</f>
    </oc>
    <nc r="S151">
      <f>IF(PAC!$R151&gt;0,PAC!$R151,PAC!$Q151)</f>
    </nc>
  </rcc>
  <rcc rId="3304" sId="1" odxf="1" dxf="1">
    <oc r="S152">
      <f>IF(PAC!$R152&gt;0,PAC!$R152,PAC!$Q152)</f>
    </oc>
    <nc r="S152">
      <f>IF(PAC!$R152&gt;0,PAC!$R152,PAC!$Q152)</f>
    </nc>
    <odxf>
      <fill>
        <patternFill>
          <bgColor rgb="FFDBF0F9"/>
        </patternFill>
      </fill>
    </odxf>
    <ndxf>
      <fill>
        <patternFill>
          <bgColor rgb="FFEEF5FC"/>
        </patternFill>
      </fill>
    </ndxf>
  </rcc>
  <rcc rId="3305" sId="1">
    <oc r="S153">
      <f>IF(PAC!$R153&gt;0,PAC!$R153,PAC!$Q153)</f>
    </oc>
    <nc r="S153">
      <f>IF(PAC!$R153&gt;0,PAC!$R153,PAC!$Q153)</f>
    </nc>
  </rcc>
  <rcc rId="3306" sId="1" odxf="1" dxf="1">
    <oc r="S154">
      <f>IF(PAC!$R154&gt;0,PAC!$R154,PAC!$Q154)</f>
    </oc>
    <nc r="S154">
      <f>IF(PAC!$R154&gt;0,PAC!$R154,PAC!$Q154)</f>
    </nc>
    <odxf>
      <fill>
        <patternFill>
          <bgColor rgb="FFDBF0F9"/>
        </patternFill>
      </fill>
    </odxf>
    <ndxf>
      <fill>
        <patternFill>
          <bgColor rgb="FFEEF5FC"/>
        </patternFill>
      </fill>
    </ndxf>
  </rcc>
  <rcc rId="3307" sId="1">
    <oc r="S155">
      <f>IF(PAC!$R155&gt;0,PAC!$R155,PAC!$Q155)</f>
    </oc>
    <nc r="S155">
      <f>IF(PAC!$R155&gt;0,PAC!$R155,PAC!$Q155)</f>
    </nc>
  </rcc>
  <rcc rId="3308" sId="1" odxf="1" dxf="1">
    <oc r="S156">
      <f>IF(PAC!$R156&gt;0,PAC!$R156,PAC!$Q156)</f>
    </oc>
    <nc r="S156">
      <f>IF(PAC!$R156&gt;0,PAC!$R156,PAC!$Q156)</f>
    </nc>
    <odxf>
      <fill>
        <patternFill>
          <bgColor rgb="FFDBF0F9"/>
        </patternFill>
      </fill>
    </odxf>
    <ndxf>
      <fill>
        <patternFill>
          <bgColor rgb="FFEEF5FC"/>
        </patternFill>
      </fill>
    </ndxf>
  </rcc>
  <rcc rId="3309" sId="1">
    <oc r="S157">
      <f>IF(PAC!$R157&gt;0,PAC!$R157,PAC!$Q157)</f>
    </oc>
    <nc r="S157">
      <f>IF(PAC!$R157&gt;0,PAC!$R157,PAC!$Q157)</f>
    </nc>
  </rcc>
  <rcc rId="3310" sId="1" odxf="1" dxf="1">
    <oc r="S158">
      <f>IF(PAC!$R158&gt;0,PAC!$R158,PAC!$Q158)</f>
    </oc>
    <nc r="S158">
      <f>IF(PAC!$R158&gt;0,PAC!$R158,PAC!$Q158)</f>
    </nc>
    <odxf>
      <fill>
        <patternFill>
          <bgColor rgb="FFDBF0F9"/>
        </patternFill>
      </fill>
    </odxf>
    <ndxf>
      <fill>
        <patternFill>
          <bgColor rgb="FFEEF5FC"/>
        </patternFill>
      </fill>
    </ndxf>
  </rcc>
  <rcc rId="3311" sId="1">
    <oc r="S159">
      <f>IF(PAC!$R159&gt;0,PAC!$R159,PAC!$Q159)</f>
    </oc>
    <nc r="S159">
      <f>IF(PAC!$R159&gt;0,PAC!$R159,PAC!$Q159)</f>
    </nc>
  </rcc>
  <rcc rId="3312" sId="1" odxf="1" dxf="1">
    <oc r="S160">
      <f>IF(PAC!$R160&gt;0,PAC!$R160,PAC!$Q160)</f>
    </oc>
    <nc r="S160">
      <f>IF(PAC!$R160&gt;0,PAC!$R160,PAC!$Q160)</f>
    </nc>
    <odxf>
      <fill>
        <patternFill>
          <bgColor rgb="FFDBF0F9"/>
        </patternFill>
      </fill>
    </odxf>
    <ndxf>
      <fill>
        <patternFill>
          <bgColor rgb="FFEEF5FC"/>
        </patternFill>
      </fill>
    </ndxf>
  </rcc>
  <rcc rId="3313" sId="1">
    <oc r="S161">
      <f>IF(PAC!$R161&gt;0,PAC!$R161,PAC!$Q161)</f>
    </oc>
    <nc r="S161">
      <f>IF(PAC!$R161&gt;0,PAC!$R161,PAC!$Q161)</f>
    </nc>
  </rcc>
  <rcc rId="3314" sId="1" odxf="1" dxf="1">
    <oc r="S162">
      <f>IF(PAC!$R162&gt;0,PAC!$R162,PAC!$Q162)</f>
    </oc>
    <nc r="S162">
      <f>IF(PAC!$R162&gt;0,PAC!$R162,PAC!$Q162)</f>
    </nc>
    <odxf>
      <fill>
        <patternFill>
          <bgColor rgb="FFDBF0F9"/>
        </patternFill>
      </fill>
    </odxf>
    <ndxf>
      <fill>
        <patternFill>
          <bgColor rgb="FFEEF5FC"/>
        </patternFill>
      </fill>
    </ndxf>
  </rcc>
  <rcc rId="3315" sId="1">
    <oc r="S163">
      <f>IF(PAC!$R163&gt;0,PAC!$R163,PAC!$Q163)</f>
    </oc>
    <nc r="S163">
      <f>IF(PAC!$R163&gt;0,PAC!$R163,PAC!$Q163)</f>
    </nc>
  </rcc>
  <rcc rId="3316" sId="1" odxf="1" dxf="1">
    <oc r="S164">
      <f>IF(PAC!$R164&gt;0,PAC!$R164,PAC!$Q164)</f>
    </oc>
    <nc r="S164">
      <f>IF(PAC!$R164&gt;0,PAC!$R164,PAC!$Q164)</f>
    </nc>
    <odxf>
      <fill>
        <patternFill>
          <bgColor rgb="FFDBF0F9"/>
        </patternFill>
      </fill>
    </odxf>
    <ndxf>
      <fill>
        <patternFill>
          <bgColor rgb="FFEEF5FC"/>
        </patternFill>
      </fill>
    </ndxf>
  </rcc>
  <rcc rId="3317" sId="1">
    <oc r="S165">
      <f>IF(PAC!$R165&gt;0,PAC!$R165,PAC!$Q165)</f>
    </oc>
    <nc r="S165">
      <f>IF(PAC!$R165&gt;0,PAC!$R165,PAC!$Q165)</f>
    </nc>
  </rcc>
  <rcc rId="3318" sId="1" odxf="1" dxf="1">
    <oc r="S166">
      <f>IF(PAC!$R166&gt;0,PAC!$R166,PAC!$Q166)</f>
    </oc>
    <nc r="S166">
      <f>IF(PAC!$R166&gt;0,PAC!$R166,PAC!$Q166)</f>
    </nc>
    <odxf>
      <fill>
        <patternFill>
          <bgColor rgb="FFDBF0F9"/>
        </patternFill>
      </fill>
    </odxf>
    <ndxf>
      <fill>
        <patternFill>
          <bgColor rgb="FFEEF5FC"/>
        </patternFill>
      </fill>
    </ndxf>
  </rcc>
  <rcc rId="3319" sId="1">
    <oc r="S167">
      <f>IF(PAC!$R167&gt;0,PAC!$R167,PAC!$Q167)</f>
    </oc>
    <nc r="S167">
      <f>IF(PAC!$R167&gt;0,PAC!$R167,PAC!$Q167)</f>
    </nc>
  </rcc>
  <rcc rId="3320" sId="1" odxf="1" dxf="1">
    <oc r="S168">
      <f>IF(PAC!$R168&gt;0,PAC!$R168,PAC!$Q168)</f>
    </oc>
    <nc r="S168">
      <f>IF(PAC!$R168&gt;0,PAC!$R168,PAC!$Q168)</f>
    </nc>
    <odxf>
      <fill>
        <patternFill>
          <bgColor rgb="FFDBF0F9"/>
        </patternFill>
      </fill>
    </odxf>
    <ndxf>
      <fill>
        <patternFill>
          <bgColor rgb="FFEEF5FC"/>
        </patternFill>
      </fill>
    </ndxf>
  </rcc>
  <rcc rId="3321" sId="1">
    <oc r="S169">
      <f>IF(PAC!$R169&gt;0,PAC!$R169,PAC!$Q169)</f>
    </oc>
    <nc r="S169">
      <f>IF(PAC!$R169&gt;0,PAC!$R169,PAC!$Q169)</f>
    </nc>
  </rcc>
  <rcc rId="3322" sId="1" odxf="1" dxf="1">
    <oc r="S170">
      <f>IF(PAC!$R170&gt;0,PAC!$R170,PAC!$Q170)</f>
    </oc>
    <nc r="S170">
      <f>IF(PAC!$R170&gt;0,PAC!$R170,PAC!$Q170)</f>
    </nc>
    <odxf>
      <fill>
        <patternFill>
          <bgColor rgb="FFDBF0F9"/>
        </patternFill>
      </fill>
    </odxf>
    <ndxf>
      <fill>
        <patternFill>
          <bgColor rgb="FFEEF5FC"/>
        </patternFill>
      </fill>
    </ndxf>
  </rcc>
  <rcc rId="3323" sId="1">
    <oc r="S171">
      <f>IF(PAC!$R171&gt;0,PAC!$R171,PAC!$Q171)</f>
    </oc>
    <nc r="S171">
      <f>IF(PAC!$R171&gt;0,PAC!$R171,PAC!$Q171)</f>
    </nc>
  </rcc>
  <rcc rId="3324" sId="1" odxf="1" dxf="1">
    <oc r="S172">
      <f>IF(PAC!$R172&gt;0,PAC!$R172,PAC!$Q172)</f>
    </oc>
    <nc r="S172">
      <f>IF(PAC!$R172&gt;0,PAC!$R172,PAC!$Q172)</f>
    </nc>
    <odxf>
      <fill>
        <patternFill>
          <bgColor rgb="FFDBF0F9"/>
        </patternFill>
      </fill>
    </odxf>
    <ndxf>
      <fill>
        <patternFill>
          <bgColor rgb="FFEEF5FC"/>
        </patternFill>
      </fill>
    </ndxf>
  </rcc>
  <rcc rId="3325" sId="1">
    <oc r="S173">
      <f>IF(PAC!$R173&gt;0,PAC!$R173,PAC!$Q173)</f>
    </oc>
    <nc r="S173">
      <f>IF(PAC!$R173&gt;0,PAC!$R173,PAC!$Q173)</f>
    </nc>
  </rcc>
  <rcc rId="3326" sId="1" odxf="1" dxf="1">
    <oc r="S174">
      <f>IF(PAC!$R174&gt;0,PAC!$R174,PAC!$Q174)</f>
    </oc>
    <nc r="S174">
      <f>IF(PAC!$R174&gt;0,PAC!$R174,PAC!$Q174)</f>
    </nc>
    <odxf>
      <fill>
        <patternFill>
          <bgColor rgb="FFDBF0F9"/>
        </patternFill>
      </fill>
    </odxf>
    <ndxf>
      <fill>
        <patternFill>
          <bgColor rgb="FFEEF5FC"/>
        </patternFill>
      </fill>
    </ndxf>
  </rcc>
  <rcc rId="3327" sId="1">
    <oc r="S175">
      <f>IF(PAC!$R175&gt;0,PAC!$R175,PAC!$Q175)</f>
    </oc>
    <nc r="S175">
      <f>IF(PAC!$R175&gt;0,PAC!$R175,PAC!$Q175)</f>
    </nc>
  </rcc>
  <rcc rId="3328" sId="1" odxf="1" dxf="1">
    <oc r="S176">
      <f>IF(PAC!$R176&gt;0,PAC!$R176,PAC!$Q176)</f>
    </oc>
    <nc r="S176">
      <f>IF(PAC!$R176&gt;0,PAC!$R176,PAC!$Q176)</f>
    </nc>
    <odxf>
      <fill>
        <patternFill>
          <bgColor rgb="FFDBF0F9"/>
        </patternFill>
      </fill>
    </odxf>
    <ndxf>
      <fill>
        <patternFill>
          <bgColor rgb="FFEEF5FC"/>
        </patternFill>
      </fill>
    </ndxf>
  </rcc>
  <rcc rId="3329" sId="1">
    <oc r="S177">
      <f>IF(PAC!$R177&gt;0,PAC!$R177,PAC!$Q177)</f>
    </oc>
    <nc r="S177">
      <f>IF(PAC!$R177&gt;0,PAC!$R177,PAC!$Q177)</f>
    </nc>
  </rcc>
  <rcc rId="3330" sId="1" odxf="1" dxf="1">
    <oc r="S178">
      <f>IF(PAC!$R178&gt;0,PAC!$R178,PAC!$Q178)</f>
    </oc>
    <nc r="S178">
      <f>IF(PAC!$R178&gt;0,PAC!$R178,PAC!$Q178)</f>
    </nc>
    <odxf>
      <fill>
        <patternFill>
          <bgColor rgb="FFDBF0F9"/>
        </patternFill>
      </fill>
    </odxf>
    <ndxf>
      <fill>
        <patternFill>
          <bgColor rgb="FFEEF5FC"/>
        </patternFill>
      </fill>
    </ndxf>
  </rcc>
  <rcc rId="3331" sId="1">
    <oc r="S179">
      <f>IF(PAC!$R179&gt;0,PAC!$R179,PAC!$Q179)</f>
    </oc>
    <nc r="S179">
      <f>IF(PAC!$R179&gt;0,PAC!$R179,PAC!$Q179)</f>
    </nc>
  </rcc>
  <rcc rId="3332" sId="1" odxf="1" dxf="1">
    <oc r="S180">
      <f>IF(PAC!$R180&gt;0,PAC!$R180,PAC!$Q180)</f>
    </oc>
    <nc r="S180">
      <f>IF(PAC!$R180&gt;0,PAC!$R180,PAC!$Q180)</f>
    </nc>
    <odxf>
      <fill>
        <patternFill>
          <bgColor rgb="FFDBF0F9"/>
        </patternFill>
      </fill>
    </odxf>
    <ndxf>
      <fill>
        <patternFill>
          <bgColor rgb="FFEEF5FC"/>
        </patternFill>
      </fill>
    </ndxf>
  </rcc>
  <rcc rId="3333" sId="1">
    <oc r="S181">
      <f>IF(PAC!$R181&gt;0,PAC!$R181,PAC!$Q181)</f>
    </oc>
    <nc r="S181">
      <f>IF(PAC!$R181&gt;0,PAC!$R181,PAC!$Q181)</f>
    </nc>
  </rcc>
  <rcc rId="3334" sId="1" odxf="1" dxf="1">
    <oc r="S182">
      <f>IF(PAC!$R182&gt;0,PAC!$R182,PAC!$Q182)</f>
    </oc>
    <nc r="S182">
      <f>IF(PAC!$R182&gt;0,PAC!$R182,PAC!$Q182)</f>
    </nc>
    <odxf>
      <fill>
        <patternFill>
          <bgColor rgb="FFDBF0F9"/>
        </patternFill>
      </fill>
    </odxf>
    <ndxf>
      <fill>
        <patternFill>
          <bgColor rgb="FFEEF5FC"/>
        </patternFill>
      </fill>
    </ndxf>
  </rcc>
  <rcc rId="3335" sId="1">
    <oc r="S183">
      <f>IF(PAC!$R183&gt;0,PAC!$R183,PAC!$Q183)</f>
    </oc>
    <nc r="S183">
      <f>IF(PAC!$R183&gt;0,PAC!$R183,PAC!$Q183)</f>
    </nc>
  </rcc>
  <rcc rId="3336" sId="1" odxf="1" dxf="1">
    <oc r="S184">
      <f>IF(PAC!$R184&gt;0,PAC!$R184,PAC!$Q184)</f>
    </oc>
    <nc r="S184">
      <f>IF(PAC!$R184&gt;0,PAC!$R184,PAC!$Q184)</f>
    </nc>
    <odxf>
      <fill>
        <patternFill>
          <bgColor rgb="FFDBF0F9"/>
        </patternFill>
      </fill>
    </odxf>
    <ndxf>
      <fill>
        <patternFill>
          <bgColor rgb="FFEEF5FC"/>
        </patternFill>
      </fill>
    </ndxf>
  </rcc>
  <rcc rId="3337" sId="1">
    <oc r="S185">
      <f>IF(PAC!$R185&gt;0,PAC!$R185,PAC!$Q185)</f>
    </oc>
    <nc r="S185">
      <f>IF(PAC!$R185&gt;0,PAC!$R185,PAC!$Q185)</f>
    </nc>
  </rcc>
  <rcc rId="3338" sId="1" odxf="1" dxf="1">
    <oc r="S186">
      <f>IF(PAC!$R186&gt;0,PAC!$R186,PAC!$Q186)</f>
    </oc>
    <nc r="S186">
      <f>IF(PAC!$R186&gt;0,PAC!$R186,PAC!$Q186)</f>
    </nc>
    <odxf>
      <fill>
        <patternFill>
          <bgColor rgb="FFDBF0F9"/>
        </patternFill>
      </fill>
    </odxf>
    <ndxf>
      <fill>
        <patternFill>
          <bgColor rgb="FFEEF5FC"/>
        </patternFill>
      </fill>
    </ndxf>
  </rcc>
  <rcc rId="3339" sId="1">
    <oc r="S187">
      <f>IF(PAC!$R187&gt;0,PAC!$R187,PAC!$Q187)</f>
    </oc>
    <nc r="S187">
      <f>IF(PAC!$R187&gt;0,PAC!$R187,PAC!$Q187)</f>
    </nc>
  </rcc>
  <rcc rId="3340" sId="1" odxf="1" dxf="1">
    <oc r="S188">
      <f>IF(PAC!$R188&gt;0,PAC!$R188,PAC!$Q188)</f>
    </oc>
    <nc r="S188">
      <f>IF(PAC!$R188&gt;0,PAC!$R188,PAC!$Q188)</f>
    </nc>
    <odxf>
      <fill>
        <patternFill>
          <bgColor rgb="FFDBF0F9"/>
        </patternFill>
      </fill>
    </odxf>
    <ndxf>
      <fill>
        <patternFill>
          <bgColor rgb="FFEEF5FC"/>
        </patternFill>
      </fill>
    </ndxf>
  </rcc>
  <rcc rId="3341" sId="1">
    <oc r="S189">
      <f>IF(PAC!$R189&gt;0,PAC!$R189,PAC!$Q189)</f>
    </oc>
    <nc r="S189">
      <f>IF(PAC!$R189&gt;0,PAC!$R189,PAC!$Q189)</f>
    </nc>
  </rcc>
  <rcc rId="3342" sId="1" odxf="1" dxf="1">
    <oc r="S190">
      <f>IF(PAC!$R190&gt;0,PAC!$R190,PAC!$Q190)</f>
    </oc>
    <nc r="S190">
      <f>IF(PAC!$R190&gt;0,PAC!$R190,PAC!$Q190)</f>
    </nc>
    <odxf>
      <fill>
        <patternFill>
          <bgColor rgb="FFDBF0F9"/>
        </patternFill>
      </fill>
    </odxf>
    <ndxf>
      <fill>
        <patternFill>
          <bgColor rgb="FFEEF5FC"/>
        </patternFill>
      </fill>
    </ndxf>
  </rcc>
  <rcc rId="3343" sId="1">
    <oc r="S191">
      <f>IF(PAC!$R191&gt;0,PAC!$R191,PAC!$Q191)</f>
    </oc>
    <nc r="S191">
      <f>IF(PAC!$R191&gt;0,PAC!$R191,PAC!$Q191)</f>
    </nc>
  </rcc>
  <rcc rId="3344" sId="1" odxf="1" dxf="1">
    <oc r="S192">
      <f>IF(PAC!$R192&gt;0,PAC!$R192,PAC!$Q192)</f>
    </oc>
    <nc r="S192">
      <f>IF(PAC!$R192&gt;0,PAC!$R192,PAC!$Q192)</f>
    </nc>
    <odxf>
      <fill>
        <patternFill>
          <bgColor rgb="FFDBF0F9"/>
        </patternFill>
      </fill>
    </odxf>
    <ndxf>
      <fill>
        <patternFill>
          <bgColor rgb="FFEEF5FC"/>
        </patternFill>
      </fill>
    </ndxf>
  </rcc>
  <rcc rId="3345" sId="1">
    <oc r="S193">
      <f>IF(PAC!$R193&gt;0,PAC!$R193,PAC!$Q193)</f>
    </oc>
    <nc r="S193">
      <f>IF(PAC!$R193&gt;0,PAC!$R193,PAC!$Q193)</f>
    </nc>
  </rcc>
  <rcc rId="3346" sId="1" odxf="1" dxf="1">
    <oc r="S194">
      <f>IF(PAC!$R194&gt;0,PAC!$R194,PAC!$Q194)</f>
    </oc>
    <nc r="S194">
      <f>IF(PAC!$R194&gt;0,PAC!$R194,PAC!$Q194)</f>
    </nc>
    <odxf>
      <fill>
        <patternFill>
          <bgColor rgb="FFDBF0F9"/>
        </patternFill>
      </fill>
    </odxf>
    <ndxf>
      <fill>
        <patternFill>
          <bgColor rgb="FFEEF5FC"/>
        </patternFill>
      </fill>
    </ndxf>
  </rcc>
  <rcc rId="3347" sId="1">
    <oc r="S195">
      <f>IF(PAC!$R195&gt;0,PAC!$R195,PAC!$Q195)</f>
    </oc>
    <nc r="S195">
      <f>IF(PAC!$R195&gt;0,PAC!$R195,PAC!$Q195)</f>
    </nc>
  </rcc>
  <rcc rId="3348" sId="1" odxf="1" dxf="1">
    <oc r="S196">
      <f>IF(PAC!$R196&gt;0,PAC!$R196,PAC!$Q196)</f>
    </oc>
    <nc r="S196">
      <f>IF(PAC!$R196&gt;0,PAC!$R196,PAC!$Q196)</f>
    </nc>
    <odxf>
      <fill>
        <patternFill>
          <bgColor rgb="FFDBF0F9"/>
        </patternFill>
      </fill>
    </odxf>
    <ndxf>
      <fill>
        <patternFill>
          <bgColor rgb="FFEEF5FC"/>
        </patternFill>
      </fill>
    </ndxf>
  </rcc>
  <rcc rId="3349" sId="1">
    <oc r="S197">
      <f>IF(PAC!$R197&gt;0,PAC!$R197,PAC!$Q197)</f>
    </oc>
    <nc r="S197">
      <f>IF(PAC!$R197&gt;0,PAC!$R197,PAC!$Q197)</f>
    </nc>
  </rcc>
  <rcc rId="3350" sId="1" odxf="1" dxf="1">
    <oc r="S198">
      <f>IF(PAC!$R198&gt;0,PAC!$R198,PAC!$Q198)</f>
    </oc>
    <nc r="S198">
      <f>IF(PAC!$R198&gt;0,PAC!$R198,PAC!$Q198)</f>
    </nc>
    <odxf>
      <fill>
        <patternFill>
          <bgColor rgb="FFDBF0F9"/>
        </patternFill>
      </fill>
    </odxf>
    <ndxf>
      <fill>
        <patternFill>
          <bgColor rgb="FFEEF5FC"/>
        </patternFill>
      </fill>
    </ndxf>
  </rcc>
  <rcc rId="3351" sId="1">
    <oc r="S199">
      <f>IF(PAC!$R199&gt;0,PAC!$R199,PAC!$Q199)</f>
    </oc>
    <nc r="S199">
      <f>IF(PAC!$R199&gt;0,PAC!$R199,PAC!$Q199)</f>
    </nc>
  </rcc>
  <rcc rId="3352" sId="1" odxf="1" dxf="1">
    <oc r="S200">
      <f>IF(PAC!$R200&gt;0,PAC!$R200,PAC!$Q200)</f>
    </oc>
    <nc r="S200">
      <f>IF(PAC!$R200&gt;0,PAC!$R200,PAC!$Q200)</f>
    </nc>
    <odxf>
      <fill>
        <patternFill>
          <bgColor rgb="FFDBF0F9"/>
        </patternFill>
      </fill>
    </odxf>
    <ndxf>
      <fill>
        <patternFill>
          <bgColor rgb="FFEEF5FC"/>
        </patternFill>
      </fill>
    </ndxf>
  </rcc>
  <rcc rId="3353" sId="1">
    <oc r="S201">
      <f>IF(PAC!$R201&gt;0,PAC!$R201,PAC!$Q201)</f>
    </oc>
    <nc r="S201">
      <f>IF(PAC!$R201&gt;0,PAC!$R201,PAC!$Q201)</f>
    </nc>
  </rcc>
  <rcc rId="3354" sId="1" odxf="1" dxf="1">
    <oc r="S202">
      <f>IF(PAC!$R202&gt;0,PAC!$R202,PAC!$Q202)</f>
    </oc>
    <nc r="S202">
      <f>IF(PAC!$R202&gt;0,PAC!$R202,PAC!$Q202)</f>
    </nc>
    <odxf>
      <fill>
        <patternFill>
          <bgColor rgb="FFDBF0F9"/>
        </patternFill>
      </fill>
    </odxf>
    <ndxf>
      <fill>
        <patternFill>
          <bgColor rgb="FFEEF5FC"/>
        </patternFill>
      </fill>
    </ndxf>
  </rcc>
  <rcc rId="3355" sId="1">
    <oc r="S203">
      <f>IF(PAC!$R203&gt;0,PAC!$R203,PAC!$Q203)</f>
    </oc>
    <nc r="S203">
      <f>IF(PAC!$R203&gt;0,PAC!$R203,PAC!$Q203)</f>
    </nc>
  </rcc>
  <rcc rId="3356" sId="1" odxf="1" dxf="1">
    <oc r="S204">
      <f>IF(PAC!$R204&gt;0,PAC!$R204,PAC!$Q204)</f>
    </oc>
    <nc r="S204">
      <f>IF(PAC!$R204&gt;0,PAC!$R204,PAC!$Q204)</f>
    </nc>
    <odxf>
      <fill>
        <patternFill>
          <bgColor rgb="FFDBF0F9"/>
        </patternFill>
      </fill>
    </odxf>
    <ndxf>
      <fill>
        <patternFill>
          <bgColor rgb="FFEEF5FC"/>
        </patternFill>
      </fill>
    </ndxf>
  </rcc>
  <rcc rId="3357" sId="1">
    <oc r="S205">
      <f>IF(PAC!$R205&gt;0,PAC!$R205,PAC!$Q205)</f>
    </oc>
    <nc r="S205">
      <f>IF(PAC!$R205&gt;0,PAC!$R205,PAC!$Q205)</f>
    </nc>
  </rcc>
  <rcc rId="3358" sId="1" odxf="1" dxf="1">
    <oc r="S206">
      <f>IF(PAC!$R206&gt;0,PAC!$R206,PAC!$Q206)</f>
    </oc>
    <nc r="S206">
      <f>IF(PAC!$R206&gt;0,PAC!$R206,PAC!$Q206)</f>
    </nc>
    <odxf>
      <fill>
        <patternFill>
          <bgColor rgb="FFDBF0F9"/>
        </patternFill>
      </fill>
    </odxf>
    <ndxf>
      <fill>
        <patternFill>
          <bgColor rgb="FFEEF5FC"/>
        </patternFill>
      </fill>
    </ndxf>
  </rcc>
  <rcc rId="3359" sId="1">
    <oc r="S207">
      <f>IF(PAC!$R207&gt;0,PAC!$R207,PAC!$Q207)</f>
    </oc>
    <nc r="S207">
      <f>IF(PAC!$R207&gt;0,PAC!$R207,PAC!$Q207)</f>
    </nc>
  </rcc>
  <rcc rId="3360" sId="1" odxf="1" dxf="1">
    <oc r="S208">
      <f>IF(PAC!$R208&gt;0,PAC!$R208,PAC!$Q208)</f>
    </oc>
    <nc r="S208">
      <f>IF(PAC!$R208&gt;0,PAC!$R208,PAC!$Q208)</f>
    </nc>
    <odxf>
      <fill>
        <patternFill>
          <bgColor rgb="FFDBF0F9"/>
        </patternFill>
      </fill>
    </odxf>
    <ndxf>
      <fill>
        <patternFill>
          <bgColor rgb="FFEEF5FC"/>
        </patternFill>
      </fill>
    </ndxf>
  </rcc>
  <rcc rId="3361" sId="1">
    <oc r="S209">
      <f>IF(PAC!$R209&gt;0,PAC!$R209,PAC!$Q209)</f>
    </oc>
    <nc r="S209">
      <f>IF(PAC!$R209&gt;0,PAC!$R209,PAC!$Q209)</f>
    </nc>
  </rcc>
  <rcc rId="3362" sId="1" odxf="1" dxf="1">
    <oc r="S210">
      <f>IF(PAC!$R210&gt;0,PAC!$R210,PAC!$Q210)</f>
    </oc>
    <nc r="S210">
      <f>IF(PAC!$R210&gt;0,PAC!$R210,PAC!$Q210)</f>
    </nc>
    <odxf>
      <fill>
        <patternFill>
          <bgColor rgb="FFDBF0F9"/>
        </patternFill>
      </fill>
    </odxf>
    <ndxf>
      <fill>
        <patternFill>
          <bgColor rgb="FFEEF5FC"/>
        </patternFill>
      </fill>
    </ndxf>
  </rcc>
  <rcc rId="3363" sId="1">
    <oc r="S211">
      <f>IF(PAC!$R211&gt;0,PAC!$R211,PAC!$Q211)</f>
    </oc>
    <nc r="S211">
      <f>IF(PAC!$R211&gt;0,PAC!$R211,PAC!$Q211)</f>
    </nc>
  </rcc>
  <rcc rId="3364" sId="1" odxf="1" dxf="1">
    <oc r="S212">
      <f>IF(PAC!$R212&gt;0,PAC!$R212,PAC!$Q212)</f>
    </oc>
    <nc r="S212">
      <f>IF(PAC!$R212&gt;0,PAC!$R212,PAC!$Q212)</f>
    </nc>
    <odxf>
      <fill>
        <patternFill>
          <bgColor rgb="FFDBF0F9"/>
        </patternFill>
      </fill>
    </odxf>
    <ndxf>
      <fill>
        <patternFill>
          <bgColor rgb="FFEEF5FC"/>
        </patternFill>
      </fill>
    </ndxf>
  </rcc>
  <rcc rId="3365" sId="1">
    <oc r="S213">
      <f>IF(PAC!$R213&gt;0,PAC!$R213,PAC!$Q213)</f>
    </oc>
    <nc r="S213">
      <f>IF(PAC!$R213&gt;0,PAC!$R213,PAC!$Q213)</f>
    </nc>
  </rcc>
  <rcc rId="3366" sId="1" odxf="1" dxf="1">
    <oc r="S214">
      <f>IF(PAC!$R214&gt;0,PAC!$R214,PAC!$Q214)</f>
    </oc>
    <nc r="S214">
      <f>IF(PAC!$R214&gt;0,PAC!$R214,PAC!$Q214)</f>
    </nc>
    <odxf>
      <fill>
        <patternFill>
          <bgColor rgb="FFDBF0F9"/>
        </patternFill>
      </fill>
    </odxf>
    <ndxf>
      <fill>
        <patternFill>
          <bgColor rgb="FFEEF5FC"/>
        </patternFill>
      </fill>
    </ndxf>
  </rcc>
  <rcc rId="3367" sId="1">
    <oc r="S215">
      <f>IF(PAC!$R215&gt;0,PAC!$R215,PAC!$Q215)</f>
    </oc>
    <nc r="S215">
      <f>IF(PAC!$R215&gt;0,PAC!$R215,PAC!$Q215)</f>
    </nc>
  </rcc>
  <rcc rId="3368" sId="1" odxf="1" dxf="1">
    <oc r="S216">
      <f>IF(PAC!$R216&gt;0,PAC!$R216,PAC!$Q216)</f>
    </oc>
    <nc r="S216">
      <f>IF(PAC!$R216&gt;0,PAC!$R216,PAC!$Q216)</f>
    </nc>
    <odxf>
      <fill>
        <patternFill>
          <bgColor rgb="FFDBF0F9"/>
        </patternFill>
      </fill>
    </odxf>
    <ndxf>
      <fill>
        <patternFill>
          <bgColor rgb="FFEEF5FC"/>
        </patternFill>
      </fill>
    </ndxf>
  </rcc>
  <rcc rId="3369" sId="1">
    <oc r="S217">
      <f>IF(PAC!$R217&gt;0,PAC!$R217,PAC!$Q217)</f>
    </oc>
    <nc r="S217">
      <f>IF(PAC!$R217&gt;0,PAC!$R217,PAC!$Q217)</f>
    </nc>
  </rcc>
  <rcc rId="3370" sId="1" odxf="1" dxf="1">
    <oc r="S218">
      <f>IF(PAC!$R218&gt;0,PAC!$R218,PAC!$Q218)</f>
    </oc>
    <nc r="S218">
      <f>IF(PAC!$R218&gt;0,PAC!$R218,PAC!$Q218)</f>
    </nc>
    <odxf>
      <fill>
        <patternFill>
          <bgColor rgb="FFDBF0F9"/>
        </patternFill>
      </fill>
    </odxf>
    <ndxf>
      <fill>
        <patternFill>
          <bgColor rgb="FFEEF5FC"/>
        </patternFill>
      </fill>
    </ndxf>
  </rcc>
  <rcc rId="3371" sId="1">
    <oc r="S219">
      <f>IF(PAC!$R219&gt;0,PAC!$R219,PAC!$Q219)</f>
    </oc>
    <nc r="S219">
      <f>IF(PAC!$R219&gt;0,PAC!$R219,PAC!$Q219)</f>
    </nc>
  </rcc>
  <rcc rId="3372" sId="1" odxf="1" dxf="1">
    <oc r="S220">
      <f>IF(PAC!$R220&gt;0,PAC!$R220,PAC!$Q220)</f>
    </oc>
    <nc r="S220">
      <f>IF(PAC!$R220&gt;0,PAC!$R220,PAC!$Q220)</f>
    </nc>
    <odxf>
      <fill>
        <patternFill>
          <bgColor rgb="FFDBF0F9"/>
        </patternFill>
      </fill>
    </odxf>
    <ndxf>
      <fill>
        <patternFill>
          <bgColor rgb="FFEEF5FC"/>
        </patternFill>
      </fill>
    </ndxf>
  </rcc>
  <rcc rId="3373" sId="1">
    <oc r="S221">
      <f>IF(PAC!$R221&gt;0,PAC!$R221,PAC!$Q221)</f>
    </oc>
    <nc r="S221">
      <f>IF(PAC!$R221&gt;0,PAC!$R221,PAC!$Q221)</f>
    </nc>
  </rcc>
  <rcc rId="3374" sId="1" odxf="1" dxf="1">
    <oc r="S222">
      <f>IF(PAC!$R222&gt;0,PAC!$R222,PAC!$Q222)</f>
    </oc>
    <nc r="S222">
      <f>IF(PAC!$R222&gt;0,PAC!$R222,PAC!$Q222)</f>
    </nc>
    <odxf>
      <fill>
        <patternFill>
          <bgColor rgb="FFDBF0F9"/>
        </patternFill>
      </fill>
    </odxf>
    <ndxf>
      <fill>
        <patternFill>
          <bgColor rgb="FFEEF5FC"/>
        </patternFill>
      </fill>
    </ndxf>
  </rcc>
  <rcc rId="3375" sId="1">
    <oc r="S223">
      <f>IF(PAC!$R223&gt;0,PAC!$R223,PAC!$Q223)</f>
    </oc>
    <nc r="S223">
      <f>IF(PAC!$R223&gt;0,PAC!$R223,PAC!$Q223)</f>
    </nc>
  </rcc>
  <rcc rId="3376" sId="1" odxf="1" dxf="1">
    <oc r="S224">
      <f>IF(PAC!$R224&gt;0,PAC!$R224,PAC!$Q224)</f>
    </oc>
    <nc r="S224">
      <f>IF(PAC!$R224&gt;0,PAC!$R224,PAC!$Q224)</f>
    </nc>
    <odxf>
      <fill>
        <patternFill>
          <bgColor rgb="FFDBF0F9"/>
        </patternFill>
      </fill>
    </odxf>
    <ndxf>
      <fill>
        <patternFill>
          <bgColor rgb="FFEEF5FC"/>
        </patternFill>
      </fill>
    </ndxf>
  </rcc>
  <rcc rId="3377" sId="1">
    <oc r="S225">
      <f>IF(PAC!$R225&gt;0,PAC!$R225,PAC!$Q225)</f>
    </oc>
    <nc r="S225">
      <f>IF(PAC!$R225&gt;0,PAC!$R225,PAC!$Q225)</f>
    </nc>
  </rcc>
  <rcc rId="3378" sId="1" odxf="1" dxf="1">
    <oc r="S226">
      <f>IF(PAC!$R226&gt;0,PAC!$R226,PAC!$Q226)</f>
    </oc>
    <nc r="S226">
      <f>IF(PAC!$R226&gt;0,PAC!$R226,PAC!$Q226)</f>
    </nc>
    <odxf>
      <fill>
        <patternFill>
          <bgColor rgb="FFDBF0F9"/>
        </patternFill>
      </fill>
    </odxf>
    <ndxf>
      <fill>
        <patternFill>
          <bgColor rgb="FFEEF5FC"/>
        </patternFill>
      </fill>
    </ndxf>
  </rcc>
  <rcc rId="3379" sId="1">
    <oc r="S227">
      <f>IF(PAC!$R227&gt;0,PAC!$R227,PAC!$Q227)</f>
    </oc>
    <nc r="S227">
      <f>IF(PAC!$R227&gt;0,PAC!$R227,PAC!$Q227)</f>
    </nc>
  </rcc>
  <rcc rId="3380" sId="1" odxf="1" dxf="1">
    <oc r="S228">
      <f>IF(PAC!$R228&gt;0,PAC!$R228,PAC!$Q228)</f>
    </oc>
    <nc r="S228">
      <f>IF(PAC!$R228&gt;0,PAC!$R228,PAC!$Q228)</f>
    </nc>
    <odxf>
      <fill>
        <patternFill>
          <bgColor rgb="FFDBF0F9"/>
        </patternFill>
      </fill>
    </odxf>
    <ndxf>
      <fill>
        <patternFill>
          <bgColor rgb="FFEEF5FC"/>
        </patternFill>
      </fill>
    </ndxf>
  </rcc>
  <rcc rId="3381" sId="1">
    <oc r="S229">
      <f>IF(PAC!$R229&gt;0,PAC!$R229,PAC!$Q229)</f>
    </oc>
    <nc r="S229">
      <f>IF(PAC!$R229&gt;0,PAC!$R229,PAC!$Q229)</f>
    </nc>
  </rcc>
  <rcc rId="3382" sId="1" odxf="1" dxf="1">
    <oc r="S230">
      <f>IF(PAC!$R230&gt;0,PAC!$R230,PAC!$Q230)</f>
    </oc>
    <nc r="S230">
      <f>IF(PAC!$R230&gt;0,PAC!$R230,PAC!$Q230)</f>
    </nc>
    <odxf>
      <fill>
        <patternFill>
          <bgColor rgb="FFDBF0F9"/>
        </patternFill>
      </fill>
    </odxf>
    <ndxf>
      <fill>
        <patternFill>
          <bgColor rgb="FFEEF5FC"/>
        </patternFill>
      </fill>
    </ndxf>
  </rcc>
  <rcc rId="3383" sId="1">
    <oc r="S231">
      <f>IF(PAC!$R231&gt;0,PAC!$R231,PAC!$Q231)</f>
    </oc>
    <nc r="S231">
      <f>IF(PAC!$R231&gt;0,PAC!$R231,PAC!$Q231)</f>
    </nc>
  </rcc>
  <rcc rId="3384" sId="1" odxf="1" dxf="1">
    <oc r="S232">
      <f>IF(PAC!$R232&gt;0,PAC!$R232,PAC!$Q232)</f>
    </oc>
    <nc r="S232">
      <f>IF(PAC!$R232&gt;0,PAC!$R232,PAC!$Q232)</f>
    </nc>
    <odxf>
      <fill>
        <patternFill>
          <bgColor rgb="FFDBF0F9"/>
        </patternFill>
      </fill>
    </odxf>
    <ndxf>
      <fill>
        <patternFill>
          <bgColor rgb="FFEEF5FC"/>
        </patternFill>
      </fill>
    </ndxf>
  </rcc>
  <rcc rId="3385" sId="1">
    <oc r="S233">
      <f>IF(PAC!$R233&gt;0,PAC!$R233,PAC!$Q233)</f>
    </oc>
    <nc r="S233">
      <f>IF(PAC!$R233&gt;0,PAC!$R233,PAC!$Q233)</f>
    </nc>
  </rcc>
  <rcc rId="3386" sId="1" odxf="1" dxf="1">
    <oc r="S234">
      <f>IF(PAC!$R234&gt;0,PAC!$R234,PAC!$Q234)</f>
    </oc>
    <nc r="S234">
      <f>IF(PAC!$R234&gt;0,PAC!$R234,PAC!$Q234)</f>
    </nc>
    <odxf>
      <fill>
        <patternFill>
          <bgColor rgb="FFDBF0F9"/>
        </patternFill>
      </fill>
    </odxf>
    <ndxf>
      <fill>
        <patternFill>
          <bgColor rgb="FFEEF5FC"/>
        </patternFill>
      </fill>
    </ndxf>
  </rcc>
  <rcc rId="3387" sId="1">
    <oc r="S235">
      <f>IF(PAC!$R235&gt;0,PAC!$R235,PAC!$Q235)</f>
    </oc>
    <nc r="S235">
      <f>IF(PAC!$R235&gt;0,PAC!$R235,PAC!$Q235)</f>
    </nc>
  </rcc>
  <rcc rId="3388" sId="1" odxf="1" dxf="1">
    <oc r="S236">
      <f>IF(PAC!$R236&gt;0,PAC!$R236,PAC!$Q236)</f>
    </oc>
    <nc r="S236">
      <f>IF(PAC!$R236&gt;0,PAC!$R236,PAC!$Q236)</f>
    </nc>
    <odxf>
      <fill>
        <patternFill>
          <bgColor rgb="FFDBF0F9"/>
        </patternFill>
      </fill>
    </odxf>
    <ndxf>
      <fill>
        <patternFill>
          <bgColor rgb="FFEEF5FC"/>
        </patternFill>
      </fill>
    </ndxf>
  </rcc>
  <rcc rId="3389" sId="1">
    <oc r="S237">
      <f>IF(PAC!$R237&gt;0,PAC!$R237,PAC!$Q237)</f>
    </oc>
    <nc r="S237">
      <f>IF(PAC!$R237&gt;0,PAC!$R237,PAC!$Q237)</f>
    </nc>
  </rcc>
  <rcc rId="3390" sId="1" odxf="1" dxf="1">
    <oc r="S238">
      <f>IF(PAC!$R238&gt;0,PAC!$R238,PAC!$Q238)</f>
    </oc>
    <nc r="S238">
      <f>IF(PAC!$R238&gt;0,PAC!$R238,PAC!$Q238)</f>
    </nc>
    <odxf>
      <fill>
        <patternFill>
          <bgColor rgb="FFDBF0F9"/>
        </patternFill>
      </fill>
    </odxf>
    <ndxf>
      <fill>
        <patternFill>
          <bgColor rgb="FFEEF5FC"/>
        </patternFill>
      </fill>
    </ndxf>
  </rcc>
  <rcc rId="3391" sId="1">
    <oc r="S239">
      <f>IF(PAC!$R239&gt;0,PAC!$R239,PAC!$Q239)</f>
    </oc>
    <nc r="S239">
      <f>IF(PAC!$R239&gt;0,PAC!$R239,PAC!$Q239)</f>
    </nc>
  </rcc>
  <rcc rId="3392" sId="1" odxf="1" dxf="1">
    <oc r="S240">
      <f>IF(PAC!$R240&gt;0,PAC!$R240,PAC!$Q240)</f>
    </oc>
    <nc r="S240">
      <f>IF(PAC!$R240&gt;0,PAC!$R240,PAC!$Q240)</f>
    </nc>
    <odxf>
      <fill>
        <patternFill>
          <bgColor rgb="FFDBF0F9"/>
        </patternFill>
      </fill>
    </odxf>
    <ndxf>
      <fill>
        <patternFill>
          <bgColor rgb="FFEEF5FC"/>
        </patternFill>
      </fill>
    </ndxf>
  </rcc>
  <rcc rId="3393" sId="1">
    <oc r="S241">
      <f>IF(PAC!$R241&gt;0,PAC!$R241,PAC!$Q241)</f>
    </oc>
    <nc r="S241">
      <f>IF(PAC!$R241&gt;0,PAC!$R241,PAC!$Q241)</f>
    </nc>
  </rcc>
  <rcc rId="3394" sId="1" odxf="1" dxf="1">
    <oc r="S242">
      <f>IF(PAC!$R242&gt;0,PAC!$R242,PAC!$Q242)</f>
    </oc>
    <nc r="S242">
      <f>IF(PAC!$R242&gt;0,PAC!$R242,PAC!$Q242)</f>
    </nc>
    <odxf>
      <fill>
        <patternFill>
          <bgColor rgb="FFDBF0F9"/>
        </patternFill>
      </fill>
    </odxf>
    <ndxf>
      <fill>
        <patternFill>
          <bgColor rgb="FFEEF5FC"/>
        </patternFill>
      </fill>
    </ndxf>
  </rcc>
  <rcc rId="3395" sId="1">
    <oc r="S243">
      <f>IF(PAC!$R243&gt;0,PAC!$R243,PAC!$Q243)</f>
    </oc>
    <nc r="S243">
      <f>IF(PAC!$R243&gt;0,PAC!$R243,PAC!$Q243)</f>
    </nc>
  </rcc>
  <rcc rId="3396" sId="1" odxf="1" dxf="1">
    <oc r="S244">
      <f>IF(PAC!$R244&gt;0,PAC!$R244,PAC!$Q244)</f>
    </oc>
    <nc r="S244">
      <f>IF(PAC!$R244&gt;0,PAC!$R244,PAC!$Q244)</f>
    </nc>
    <odxf>
      <fill>
        <patternFill>
          <bgColor rgb="FFDBF0F9"/>
        </patternFill>
      </fill>
    </odxf>
    <ndxf>
      <fill>
        <patternFill>
          <bgColor rgb="FFEEF5FC"/>
        </patternFill>
      </fill>
    </ndxf>
  </rcc>
  <rcc rId="3397" sId="1">
    <oc r="S245">
      <f>IF(PAC!$R245&gt;0,PAC!$R245,PAC!$Q245)</f>
    </oc>
    <nc r="S245">
      <f>IF(PAC!$R245&gt;0,PAC!$R245,PAC!$Q245)</f>
    </nc>
  </rcc>
  <rcc rId="3398" sId="1" odxf="1" dxf="1">
    <oc r="S246">
      <f>IF(PAC!$R246&gt;0,PAC!$R246,PAC!$Q246)</f>
    </oc>
    <nc r="S246">
      <f>IF(PAC!$R246&gt;0,PAC!$R246,PAC!$Q246)</f>
    </nc>
    <odxf>
      <fill>
        <patternFill>
          <bgColor rgb="FFDBF0F9"/>
        </patternFill>
      </fill>
    </odxf>
    <ndxf>
      <fill>
        <patternFill>
          <bgColor rgb="FFEEF5FC"/>
        </patternFill>
      </fill>
    </ndxf>
  </rcc>
  <rcc rId="3399" sId="1">
    <oc r="S247">
      <f>IF(PAC!$R247&gt;0,PAC!$R247,PAC!$Q247)</f>
    </oc>
    <nc r="S247">
      <f>IF(PAC!$R247&gt;0,PAC!$R247,PAC!$Q247)</f>
    </nc>
  </rcc>
  <rcc rId="3400" sId="1" odxf="1" dxf="1">
    <oc r="S248">
      <f>IF(PAC!$R248&gt;0,PAC!$R248,PAC!$Q248)</f>
    </oc>
    <nc r="S248">
      <f>IF(PAC!$R248&gt;0,PAC!$R248,PAC!$Q248)</f>
    </nc>
    <odxf>
      <fill>
        <patternFill>
          <bgColor rgb="FFDBF0F9"/>
        </patternFill>
      </fill>
    </odxf>
    <ndxf>
      <fill>
        <patternFill>
          <bgColor rgb="FFEEF5FC"/>
        </patternFill>
      </fill>
    </ndxf>
  </rcc>
  <rcc rId="3401" sId="1">
    <oc r="S249">
      <f>IF(PAC!$R249&gt;0,PAC!$R249,PAC!$Q249)</f>
    </oc>
    <nc r="S249">
      <f>IF(PAC!$R249&gt;0,PAC!$R249,PAC!$Q249)</f>
    </nc>
  </rcc>
  <rcc rId="3402" sId="1" odxf="1" dxf="1">
    <oc r="S250">
      <f>IF(PAC!$R250&gt;0,PAC!$R250,PAC!$Q250)</f>
    </oc>
    <nc r="S250">
      <f>IF(PAC!$R250&gt;0,PAC!$R250,PAC!$Q250)</f>
    </nc>
    <odxf>
      <fill>
        <patternFill>
          <bgColor rgb="FFDBF0F9"/>
        </patternFill>
      </fill>
    </odxf>
    <ndxf>
      <fill>
        <patternFill>
          <bgColor rgb="FFEEF5FC"/>
        </patternFill>
      </fill>
    </ndxf>
  </rcc>
  <rcc rId="3403" sId="1">
    <oc r="S251">
      <f>IF(PAC!$R251&gt;0,PAC!$R251,PAC!$Q251)</f>
    </oc>
    <nc r="S251">
      <f>IF(PAC!$R251&gt;0,PAC!$R251,PAC!$Q251)</f>
    </nc>
  </rcc>
  <rcc rId="3404" sId="1" odxf="1" dxf="1">
    <oc r="S252">
      <f>IF(PAC!$R252&gt;0,PAC!$R252,PAC!$Q252)</f>
    </oc>
    <nc r="S252">
      <f>IF(PAC!$R252&gt;0,PAC!$R252,PAC!$Q252)</f>
    </nc>
    <odxf>
      <fill>
        <patternFill>
          <bgColor rgb="FFDBF0F9"/>
        </patternFill>
      </fill>
    </odxf>
    <ndxf>
      <fill>
        <patternFill>
          <bgColor rgb="FFEEF5FC"/>
        </patternFill>
      </fill>
    </ndxf>
  </rcc>
  <rcc rId="3405" sId="1">
    <oc r="S253">
      <f>IF(PAC!$R253&gt;0,PAC!$R253,PAC!$Q253)</f>
    </oc>
    <nc r="S253">
      <f>IF(PAC!$R253&gt;0,PAC!$R253,PAC!$Q253)</f>
    </nc>
  </rcc>
  <rcc rId="3406" sId="1" odxf="1" dxf="1">
    <oc r="S254">
      <f>IF(PAC!$R254&gt;0,PAC!$R254,PAC!$Q254)</f>
    </oc>
    <nc r="S254">
      <f>IF(PAC!$R254&gt;0,PAC!$R254,PAC!$Q254)</f>
    </nc>
    <odxf>
      <fill>
        <patternFill>
          <bgColor rgb="FFDBF0F9"/>
        </patternFill>
      </fill>
    </odxf>
    <ndxf>
      <fill>
        <patternFill>
          <bgColor rgb="FFEEF5FC"/>
        </patternFill>
      </fill>
    </ndxf>
  </rcc>
  <rcc rId="3407" sId="1">
    <oc r="S255">
      <f>IF(PAC!$R255&gt;0,PAC!$R255,PAC!$Q255)</f>
    </oc>
    <nc r="S255">
      <f>IF(PAC!$R255&gt;0,PAC!$R255,PAC!$Q255)</f>
    </nc>
  </rcc>
  <rcc rId="3408" sId="1" odxf="1" dxf="1">
    <oc r="S256">
      <f>IF(PAC!$R256&gt;0,PAC!$R256,PAC!$Q256)</f>
    </oc>
    <nc r="S256">
      <f>IF(PAC!$R256&gt;0,PAC!$R256,PAC!$Q256)</f>
    </nc>
    <odxf>
      <fill>
        <patternFill>
          <bgColor rgb="FFDBF0F9"/>
        </patternFill>
      </fill>
    </odxf>
    <ndxf>
      <fill>
        <patternFill>
          <bgColor rgb="FFEEF5FC"/>
        </patternFill>
      </fill>
    </ndxf>
  </rcc>
  <rcc rId="3409" sId="1">
    <oc r="S257">
      <f>IF(PAC!$R257&gt;0,PAC!$R257,PAC!$Q257)</f>
    </oc>
    <nc r="S257">
      <f>IF(PAC!$R257&gt;0,PAC!$R257,PAC!$Q257)</f>
    </nc>
  </rcc>
  <rcc rId="3410" sId="1" odxf="1" dxf="1">
    <oc r="S258">
      <f>IF(PAC!$R258&gt;0,PAC!$R258,PAC!$Q258)</f>
    </oc>
    <nc r="S258">
      <f>IF(PAC!$R258&gt;0,PAC!$R258,PAC!$Q258)</f>
    </nc>
    <odxf>
      <fill>
        <patternFill>
          <bgColor rgb="FFDBF0F9"/>
        </patternFill>
      </fill>
    </odxf>
    <ndxf>
      <fill>
        <patternFill>
          <bgColor rgb="FFEEF5FC"/>
        </patternFill>
      </fill>
    </ndxf>
  </rcc>
  <rcc rId="3411" sId="1">
    <oc r="S259">
      <f>IF(PAC!$R259&gt;0,PAC!$R259,PAC!$Q259)</f>
    </oc>
    <nc r="S259">
      <f>IF(PAC!$R259&gt;0,PAC!$R259,PAC!$Q259)</f>
    </nc>
  </rcc>
  <rcc rId="3412" sId="1" odxf="1" dxf="1">
    <oc r="S260">
      <f>IF(PAC!$R260&gt;0,PAC!$R260,PAC!$Q260)</f>
    </oc>
    <nc r="S260">
      <f>IF(PAC!$R260&gt;0,PAC!$R260,PAC!$Q260)</f>
    </nc>
    <odxf>
      <fill>
        <patternFill>
          <bgColor rgb="FFDBF0F9"/>
        </patternFill>
      </fill>
    </odxf>
    <ndxf>
      <fill>
        <patternFill>
          <bgColor rgb="FFEEF5FC"/>
        </patternFill>
      </fill>
    </ndxf>
  </rcc>
  <rcc rId="3413" sId="1">
    <oc r="S261">
      <f>IF(PAC!$R261&gt;0,PAC!$R261,PAC!$Q261)</f>
    </oc>
    <nc r="S261">
      <f>IF(PAC!$R261&gt;0,PAC!$R261,PAC!$Q261)</f>
    </nc>
  </rcc>
  <rcc rId="3414" sId="1" odxf="1" dxf="1">
    <oc r="S262">
      <f>IF(PAC!$R262&gt;0,PAC!$R262,PAC!$Q262)</f>
    </oc>
    <nc r="S262">
      <f>IF(PAC!$R262&gt;0,PAC!$R262,PAC!$Q262)</f>
    </nc>
    <odxf>
      <fill>
        <patternFill>
          <bgColor rgb="FFDBF0F9"/>
        </patternFill>
      </fill>
    </odxf>
    <ndxf>
      <fill>
        <patternFill>
          <bgColor rgb="FFEEF5FC"/>
        </patternFill>
      </fill>
    </ndxf>
  </rcc>
  <rcc rId="3415" sId="1">
    <oc r="S263">
      <f>IF(PAC!$R263&gt;0,PAC!$R263,PAC!$Q263)</f>
    </oc>
    <nc r="S263">
      <f>IF(PAC!$R263&gt;0,PAC!$R263,PAC!$Q263)</f>
    </nc>
  </rcc>
  <rcc rId="3416" sId="1" odxf="1" dxf="1">
    <oc r="S264">
      <f>IF(PAC!$R264&gt;0,PAC!$R264,PAC!$Q264)</f>
    </oc>
    <nc r="S264">
      <f>IF(PAC!$R264&gt;0,PAC!$R264,PAC!$Q264)</f>
    </nc>
    <odxf>
      <fill>
        <patternFill>
          <bgColor rgb="FFDBF0F9"/>
        </patternFill>
      </fill>
    </odxf>
    <ndxf>
      <fill>
        <patternFill>
          <bgColor rgb="FFEEF5FC"/>
        </patternFill>
      </fill>
    </ndxf>
  </rcc>
  <rcc rId="3417" sId="1">
    <oc r="S265">
      <f>IF(PAC!$R265&gt;0,PAC!$R265,PAC!$Q265)</f>
    </oc>
    <nc r="S265">
      <f>IF(PAC!$R265&gt;0,PAC!$R265,PAC!$Q265)</f>
    </nc>
  </rcc>
  <rcc rId="3418" sId="1" odxf="1" dxf="1">
    <oc r="S266">
      <f>IF(PAC!$R266&gt;0,PAC!$R266,PAC!$Q266)</f>
    </oc>
    <nc r="S266">
      <f>IF(PAC!$R266&gt;0,PAC!$R266,PAC!$Q266)</f>
    </nc>
    <odxf>
      <fill>
        <patternFill>
          <bgColor rgb="FFDBF0F9"/>
        </patternFill>
      </fill>
    </odxf>
    <ndxf>
      <fill>
        <patternFill>
          <bgColor rgb="FFEEF5FC"/>
        </patternFill>
      </fill>
    </ndxf>
  </rcc>
  <rcc rId="3419" sId="1">
    <oc r="S267">
      <f>IF(PAC!$R267&gt;0,PAC!$R267,PAC!$Q267)</f>
    </oc>
    <nc r="S267">
      <f>IF(PAC!$R267&gt;0,PAC!$R267,PAC!$Q267)</f>
    </nc>
  </rcc>
  <rcc rId="3420" sId="1" odxf="1" dxf="1">
    <oc r="S268">
      <f>IF(PAC!$R268&gt;0,PAC!$R268,PAC!$Q268)</f>
    </oc>
    <nc r="S268">
      <f>IF(PAC!$R268&gt;0,PAC!$R268,PAC!$Q268)</f>
    </nc>
    <odxf>
      <fill>
        <patternFill>
          <bgColor rgb="FFDBF0F9"/>
        </patternFill>
      </fill>
    </odxf>
    <ndxf>
      <fill>
        <patternFill>
          <bgColor rgb="FFEEF5FC"/>
        </patternFill>
      </fill>
    </ndxf>
  </rcc>
  <rcc rId="3421" sId="1">
    <oc r="S269">
      <f>IF(PAC!$R269&gt;0,PAC!$R269,PAC!$Q269)</f>
    </oc>
    <nc r="S269">
      <f>IF(PAC!$R269&gt;0,PAC!$R269,PAC!$Q269)</f>
    </nc>
  </rcc>
  <rcc rId="3422" sId="1" odxf="1" dxf="1">
    <oc r="S270">
      <f>IF(PAC!$R270&gt;0,PAC!$R270,PAC!$Q270)</f>
    </oc>
    <nc r="S270">
      <f>IF(PAC!$R270&gt;0,PAC!$R270,PAC!$Q270)</f>
    </nc>
    <odxf>
      <fill>
        <patternFill>
          <bgColor rgb="FFDBF0F9"/>
        </patternFill>
      </fill>
    </odxf>
    <ndxf>
      <fill>
        <patternFill>
          <bgColor rgb="FFEEF5FC"/>
        </patternFill>
      </fill>
    </ndxf>
  </rcc>
  <rcc rId="3423" sId="1">
    <oc r="S271">
      <f>IF(PAC!$R271&gt;0,PAC!$R271,PAC!$Q271)</f>
    </oc>
    <nc r="S271">
      <f>IF(PAC!$R271&gt;0,PAC!$R271,PAC!$Q271)</f>
    </nc>
  </rcc>
  <rcc rId="3424" sId="1" odxf="1" dxf="1">
    <oc r="S272">
      <f>IF(PAC!$R272&gt;0,PAC!$R272,PAC!$Q272)</f>
    </oc>
    <nc r="S272">
      <f>IF(PAC!$R272&gt;0,PAC!$R272,PAC!$Q272)</f>
    </nc>
    <odxf>
      <fill>
        <patternFill>
          <bgColor rgb="FFDBF0F9"/>
        </patternFill>
      </fill>
    </odxf>
    <ndxf>
      <fill>
        <patternFill>
          <bgColor rgb="FFEEF5FC"/>
        </patternFill>
      </fill>
    </ndxf>
  </rcc>
  <rcc rId="3425" sId="1">
    <oc r="S273">
      <f>IF(PAC!$R273&gt;0,PAC!$R273,PAC!$Q273)</f>
    </oc>
    <nc r="S273">
      <f>IF(PAC!$R273&gt;0,PAC!$R273,PAC!$Q273)</f>
    </nc>
  </rcc>
  <rcc rId="3426" sId="1" odxf="1" dxf="1">
    <oc r="S274">
      <f>IF(PAC!$R274&gt;0,PAC!$R274,PAC!$Q274)</f>
    </oc>
    <nc r="S274">
      <f>IF(PAC!$R274&gt;0,PAC!$R274,PAC!$Q274)</f>
    </nc>
    <odxf>
      <fill>
        <patternFill>
          <bgColor rgb="FFDBF0F9"/>
        </patternFill>
      </fill>
    </odxf>
    <ndxf>
      <fill>
        <patternFill>
          <bgColor rgb="FFEEF5FC"/>
        </patternFill>
      </fill>
    </ndxf>
  </rcc>
  <rcc rId="3427" sId="1">
    <oc r="S275">
      <f>IF(PAC!$R275&gt;0,PAC!$R275,PAC!$Q275)</f>
    </oc>
    <nc r="S275">
      <f>IF(PAC!$R275&gt;0,PAC!$R275,PAC!$Q275)</f>
    </nc>
  </rcc>
  <rcc rId="3428" sId="1" odxf="1" dxf="1">
    <oc r="S276">
      <f>IF(PAC!$R276&gt;0,PAC!$R276,PAC!$Q276)</f>
    </oc>
    <nc r="S276">
      <f>IF(PAC!$R276&gt;0,PAC!$R276,PAC!$Q276)</f>
    </nc>
    <odxf>
      <fill>
        <patternFill>
          <bgColor rgb="FFDBF0F9"/>
        </patternFill>
      </fill>
    </odxf>
    <ndxf>
      <fill>
        <patternFill>
          <bgColor rgb="FFEEF5FC"/>
        </patternFill>
      </fill>
    </ndxf>
  </rcc>
  <rcc rId="3429" sId="1">
    <oc r="S277">
      <f>IF(PAC!$R277&gt;0,PAC!$R277,PAC!$Q277)</f>
    </oc>
    <nc r="S277">
      <f>IF(PAC!$R277&gt;0,PAC!$R277,PAC!$Q277)</f>
    </nc>
  </rcc>
  <rcc rId="3430" sId="1" odxf="1" dxf="1">
    <oc r="S278">
      <f>IF(PAC!$R278&gt;0,PAC!$R278,PAC!$Q278)</f>
    </oc>
    <nc r="S278">
      <f>IF(PAC!$R278&gt;0,PAC!$R278,PAC!$Q278)</f>
    </nc>
    <odxf>
      <fill>
        <patternFill>
          <bgColor rgb="FFDBF0F9"/>
        </patternFill>
      </fill>
    </odxf>
    <ndxf>
      <fill>
        <patternFill>
          <bgColor rgb="FFEEF5FC"/>
        </patternFill>
      </fill>
    </ndxf>
  </rcc>
  <rcc rId="3431" sId="1">
    <oc r="S279">
      <f>IF(PAC!$R279&gt;0,PAC!$R279,PAC!$Q279)</f>
    </oc>
    <nc r="S279">
      <f>IF(PAC!$R279&gt;0,PAC!$R279,PAC!$Q279)</f>
    </nc>
  </rcc>
  <rcc rId="3432" sId="1" odxf="1" dxf="1">
    <oc r="S280">
      <f>IF(PAC!$R280&gt;0,PAC!$R280,PAC!$Q280)</f>
    </oc>
    <nc r="S280">
      <f>IF(PAC!$R280&gt;0,PAC!$R280,PAC!$Q280)</f>
    </nc>
    <odxf>
      <fill>
        <patternFill>
          <bgColor rgb="FFDBF0F9"/>
        </patternFill>
      </fill>
    </odxf>
    <ndxf>
      <fill>
        <patternFill>
          <bgColor rgb="FFEEF5FC"/>
        </patternFill>
      </fill>
    </ndxf>
  </rcc>
  <rcc rId="3433" sId="1">
    <oc r="S281">
      <f>IF(PAC!$R281&gt;0,PAC!$R281,PAC!$Q281)</f>
    </oc>
    <nc r="S281">
      <f>IF(PAC!$R281&gt;0,PAC!$R281,PAC!$Q281)</f>
    </nc>
  </rcc>
  <rcc rId="3434" sId="1" odxf="1" dxf="1">
    <oc r="S282">
      <f>IF(PAC!$R282&gt;0,PAC!$R282,PAC!$Q282)</f>
    </oc>
    <nc r="S282">
      <f>IF(PAC!$R282&gt;0,PAC!$R282,PAC!$Q282)</f>
    </nc>
    <odxf>
      <fill>
        <patternFill>
          <bgColor rgb="FFDBF0F9"/>
        </patternFill>
      </fill>
    </odxf>
    <ndxf>
      <fill>
        <patternFill>
          <bgColor rgb="FFEEF5FC"/>
        </patternFill>
      </fill>
    </ndxf>
  </rcc>
  <rcc rId="3435" sId="1">
    <oc r="S283">
      <f>IF(PAC!$R283&gt;0,PAC!$R283,PAC!$Q283)</f>
    </oc>
    <nc r="S283">
      <f>IF(PAC!$R283&gt;0,PAC!$R283,PAC!$Q283)</f>
    </nc>
  </rcc>
  <rcc rId="3436" sId="1" odxf="1" dxf="1">
    <oc r="S284">
      <f>IF(PAC!$R284&gt;0,PAC!$R284,PAC!$Q284)</f>
    </oc>
    <nc r="S284">
      <f>IF(PAC!$R284&gt;0,PAC!$R284,PAC!$Q284)</f>
    </nc>
    <odxf>
      <fill>
        <patternFill>
          <bgColor rgb="FFDBF0F9"/>
        </patternFill>
      </fill>
    </odxf>
    <ndxf>
      <fill>
        <patternFill>
          <bgColor rgb="FFEEF5FC"/>
        </patternFill>
      </fill>
    </ndxf>
  </rcc>
  <rcc rId="3437" sId="1">
    <oc r="S285">
      <f>IF(PAC!$R285&gt;0,PAC!$R285,PAC!$Q285)</f>
    </oc>
    <nc r="S285">
      <f>IF(PAC!$R285&gt;0,PAC!$R285,PAC!$Q285)</f>
    </nc>
  </rcc>
  <rcc rId="3438" sId="1" odxf="1" dxf="1">
    <oc r="S286">
      <f>IF(PAC!$R286&gt;0,PAC!$R286,PAC!$Q286)</f>
    </oc>
    <nc r="S286">
      <f>IF(PAC!$R286&gt;0,PAC!$R286,PAC!$Q286)</f>
    </nc>
    <odxf>
      <fill>
        <patternFill>
          <bgColor rgb="FFDBF0F9"/>
        </patternFill>
      </fill>
    </odxf>
    <ndxf>
      <fill>
        <patternFill>
          <bgColor rgb="FFEEF5FC"/>
        </patternFill>
      </fill>
    </ndxf>
  </rcc>
  <rcc rId="3439" sId="1">
    <oc r="S287">
      <f>IF(PAC!$R287&gt;0,PAC!$R287,PAC!$Q287)</f>
    </oc>
    <nc r="S287">
      <f>IF(PAC!$R287&gt;0,PAC!$R287,PAC!$Q287)</f>
    </nc>
  </rcc>
  <rcc rId="3440" sId="1" odxf="1" dxf="1">
    <oc r="S288">
      <f>IF(PAC!$R288&gt;0,PAC!$R288,PAC!$Q288)</f>
    </oc>
    <nc r="S288">
      <f>IF(PAC!$R288&gt;0,PAC!$R288,PAC!$Q288)</f>
    </nc>
    <odxf>
      <fill>
        <patternFill>
          <bgColor rgb="FFDBF0F9"/>
        </patternFill>
      </fill>
    </odxf>
    <ndxf>
      <fill>
        <patternFill>
          <bgColor rgb="FFEEF5FC"/>
        </patternFill>
      </fill>
    </ndxf>
  </rcc>
  <rcc rId="3441" sId="1">
    <oc r="S289">
      <f>IF(PAC!$R289&gt;0,PAC!$R289,PAC!$Q289)</f>
    </oc>
    <nc r="S289">
      <f>IF(PAC!$R289&gt;0,PAC!$R289,PAC!$Q289)</f>
    </nc>
  </rcc>
  <rcc rId="3442" sId="1" odxf="1" dxf="1">
    <oc r="S290">
      <f>IF(PAC!$R290&gt;0,PAC!$R290,PAC!$Q290)</f>
    </oc>
    <nc r="S290">
      <f>IF(PAC!$R290&gt;0,PAC!$R290,PAC!$Q290)</f>
    </nc>
    <odxf>
      <fill>
        <patternFill>
          <bgColor rgb="FFDBF0F9"/>
        </patternFill>
      </fill>
    </odxf>
    <ndxf>
      <fill>
        <patternFill>
          <bgColor rgb="FFEEF5FC"/>
        </patternFill>
      </fill>
    </ndxf>
  </rcc>
  <rcc rId="3443" sId="1">
    <oc r="S291">
      <f>IF(PAC!$R291&gt;0,PAC!$R291,PAC!$Q291)</f>
    </oc>
    <nc r="S291">
      <f>IF(PAC!$R291&gt;0,PAC!$R291,PAC!$Q291)</f>
    </nc>
  </rcc>
  <rcc rId="3444" sId="1" odxf="1" dxf="1">
    <oc r="S292">
      <f>IF(PAC!$R292&gt;0,PAC!$R292,PAC!$Q292)</f>
    </oc>
    <nc r="S292">
      <f>IF(PAC!$R292&gt;0,PAC!$R292,PAC!$Q292)</f>
    </nc>
    <odxf>
      <fill>
        <patternFill>
          <bgColor rgb="FFDBF0F9"/>
        </patternFill>
      </fill>
    </odxf>
    <ndxf>
      <fill>
        <patternFill>
          <bgColor rgb="FFEEF5FC"/>
        </patternFill>
      </fill>
    </ndxf>
  </rcc>
  <rcc rId="3445" sId="1">
    <oc r="S293">
      <f>IF(PAC!$R293&gt;0,PAC!$R293,PAC!$Q293)</f>
    </oc>
    <nc r="S293">
      <f>IF(PAC!$R293&gt;0,PAC!$R293,PAC!$Q293)</f>
    </nc>
  </rcc>
  <rcc rId="3446" sId="1" odxf="1" dxf="1">
    <oc r="S294">
      <f>IF(PAC!$R294&gt;0,PAC!$R294,PAC!$Q294)</f>
    </oc>
    <nc r="S294">
      <f>IF(PAC!$R294&gt;0,PAC!$R294,PAC!$Q294)</f>
    </nc>
    <odxf>
      <fill>
        <patternFill>
          <bgColor rgb="FFDBF0F9"/>
        </patternFill>
      </fill>
    </odxf>
    <ndxf>
      <fill>
        <patternFill>
          <bgColor rgb="FFEEF5FC"/>
        </patternFill>
      </fill>
    </ndxf>
  </rcc>
  <rcc rId="3447" sId="1">
    <oc r="S295">
      <f>IF(PAC!$R295&gt;0,PAC!$R295,PAC!$Q295)</f>
    </oc>
    <nc r="S295">
      <f>IF(PAC!$R295&gt;0,PAC!$R295,PAC!$Q295)</f>
    </nc>
  </rcc>
  <rcc rId="3448" sId="1" odxf="1" dxf="1">
    <oc r="S296">
      <f>IF(PAC!$R296&gt;0,PAC!$R296,PAC!$Q296)</f>
    </oc>
    <nc r="S296">
      <f>IF(PAC!$R296&gt;0,PAC!$R296,PAC!$Q296)</f>
    </nc>
    <odxf>
      <fill>
        <patternFill>
          <bgColor rgb="FFDBF0F9"/>
        </patternFill>
      </fill>
    </odxf>
    <ndxf>
      <fill>
        <patternFill>
          <bgColor rgb="FFEEF5FC"/>
        </patternFill>
      </fill>
    </ndxf>
  </rcc>
  <rcc rId="3449" sId="1">
    <oc r="S297">
      <f>IF(PAC!$R297&gt;0,PAC!$R297,PAC!$Q297)</f>
    </oc>
    <nc r="S297">
      <f>IF(PAC!$R297&gt;0,PAC!$R297,PAC!$Q297)</f>
    </nc>
  </rcc>
  <rcc rId="3450" sId="1">
    <oc r="S298">
      <f>IF(PAC!$R298&gt;0,PAC!$R298,PAC!$Q298)</f>
    </oc>
    <nc r="S298">
      <f>IF(PAC!$R298&gt;0,PAC!$R298,PAC!$Q298)</f>
    </nc>
  </rcc>
  <rcc rId="3451" sId="1" odxf="1" dxf="1">
    <oc r="S299">
      <f>IF(PAC!$R299&gt;0,PAC!$R299,PAC!$Q299)</f>
    </oc>
    <nc r="S299">
      <f>IF(PAC!$R299&gt;0,PAC!$R299,PAC!$Q299)</f>
    </nc>
    <odxf>
      <fill>
        <patternFill>
          <bgColor rgb="FFDBF0F9"/>
        </patternFill>
      </fill>
    </odxf>
    <ndxf>
      <fill>
        <patternFill>
          <bgColor rgb="FFEEF5FC"/>
        </patternFill>
      </fill>
    </ndxf>
  </rcc>
  <rcc rId="3452" sId="1">
    <oc r="S300">
      <f>IF(PAC!$R300&gt;0,PAC!$R300,PAC!$Q300)</f>
    </oc>
    <nc r="S300">
      <f>IF(PAC!$R300&gt;0,PAC!$R300,PAC!$Q300)</f>
    </nc>
  </rcc>
  <rcc rId="3453" sId="1" odxf="1" dxf="1">
    <oc r="S301">
      <f>IF(PAC!$R301&gt;0,PAC!$R301,PAC!$Q301)</f>
    </oc>
    <nc r="S301">
      <f>IF(PAC!$R301&gt;0,PAC!$R301,PAC!$Q301)</f>
    </nc>
    <odxf>
      <fill>
        <patternFill>
          <bgColor rgb="FFDBF0F9"/>
        </patternFill>
      </fill>
    </odxf>
    <ndxf>
      <fill>
        <patternFill>
          <bgColor rgb="FFEEF5FC"/>
        </patternFill>
      </fill>
    </ndxf>
  </rcc>
  <rcc rId="3454" sId="1">
    <oc r="S302">
      <f>IF(PAC!$R302&gt;0,PAC!$R302,PAC!$Q302)</f>
    </oc>
    <nc r="S302">
      <f>IF(PAC!$R302&gt;0,PAC!$R302,PAC!$Q302)</f>
    </nc>
  </rcc>
  <rcc rId="3455" sId="1" odxf="1" dxf="1">
    <oc r="S303">
      <f>IF(PAC!$R303&gt;0,PAC!$R303,PAC!$Q303)</f>
    </oc>
    <nc r="S303">
      <f>IF(PAC!$R303&gt;0,PAC!$R303,PAC!$Q303)</f>
    </nc>
    <odxf>
      <fill>
        <patternFill>
          <bgColor rgb="FFDBF0F9"/>
        </patternFill>
      </fill>
    </odxf>
    <ndxf>
      <fill>
        <patternFill>
          <bgColor rgb="FFEEF5FC"/>
        </patternFill>
      </fill>
    </ndxf>
  </rcc>
  <rcc rId="3456" sId="1">
    <oc r="S304">
      <f>IF(PAC!$R304&gt;0,PAC!$R304,PAC!$Q304)</f>
    </oc>
    <nc r="S304">
      <f>IF(PAC!$R304&gt;0,PAC!$R304,PAC!$Q304)</f>
    </nc>
  </rcc>
  <rcc rId="3457" sId="1" odxf="1" dxf="1">
    <oc r="S305">
      <f>IF(PAC!$R305&gt;0,PAC!$R305,PAC!$Q305)</f>
    </oc>
    <nc r="S305">
      <f>IF(PAC!$R305&gt;0,PAC!$R305,PAC!$Q305)</f>
    </nc>
    <odxf>
      <fill>
        <patternFill>
          <bgColor rgb="FFDBF0F9"/>
        </patternFill>
      </fill>
    </odxf>
    <ndxf>
      <fill>
        <patternFill>
          <bgColor rgb="FFEEF5FC"/>
        </patternFill>
      </fill>
    </ndxf>
  </rcc>
  <rcc rId="3458" sId="1">
    <oc r="S306">
      <f>IF(PAC!$R306&gt;0,PAC!$R306,PAC!$Q306)</f>
    </oc>
    <nc r="S306">
      <f>IF(PAC!$R306&gt;0,PAC!$R306,PAC!$Q306)</f>
    </nc>
  </rcc>
  <rcc rId="3459" sId="1" odxf="1" dxf="1">
    <oc r="S307">
      <f>IF(PAC!$R307&gt;0,PAC!$R307,PAC!$Q307)</f>
    </oc>
    <nc r="S307">
      <f>IF(PAC!$R307&gt;0,PAC!$R307,PAC!$Q307)</f>
    </nc>
    <odxf>
      <fill>
        <patternFill>
          <bgColor rgb="FFDBF0F9"/>
        </patternFill>
      </fill>
    </odxf>
    <ndxf>
      <fill>
        <patternFill>
          <bgColor rgb="FFEEF5FC"/>
        </patternFill>
      </fill>
    </ndxf>
  </rcc>
  <rcc rId="3460" sId="1">
    <oc r="S308">
      <f>IF(PAC!$R308&gt;0,PAC!$R308,PAC!$Q308)</f>
    </oc>
    <nc r="S308">
      <f>IF(PAC!$R308&gt;0,PAC!$R308,PAC!$Q308)</f>
    </nc>
  </rcc>
  <rcc rId="3461" sId="1" odxf="1" dxf="1">
    <oc r="S309">
      <f>IF(PAC!$R309&gt;0,PAC!$R309,PAC!$Q309)</f>
    </oc>
    <nc r="S309">
      <f>IF(PAC!$R309&gt;0,PAC!$R309,PAC!$Q309)</f>
    </nc>
    <odxf>
      <fill>
        <patternFill>
          <bgColor rgb="FFDBF0F9"/>
        </patternFill>
      </fill>
    </odxf>
    <ndxf>
      <fill>
        <patternFill>
          <bgColor rgb="FFEEF5FC"/>
        </patternFill>
      </fill>
    </ndxf>
  </rcc>
  <rcc rId="3462" sId="1">
    <oc r="S310">
      <f>IF(PAC!$R310&gt;0,PAC!$R310,PAC!$Q310)</f>
    </oc>
    <nc r="S310">
      <f>IF(PAC!$R310&gt;0,PAC!$R310,PAC!$Q310)</f>
    </nc>
  </rcc>
  <rcc rId="3463" sId="1" odxf="1" dxf="1">
    <oc r="S311">
      <f>IF(PAC!$R311&gt;0,PAC!$R311,PAC!$Q311)</f>
    </oc>
    <nc r="S311">
      <f>IF(PAC!$R311&gt;0,PAC!$R311,PAC!$Q311)</f>
    </nc>
    <odxf>
      <fill>
        <patternFill>
          <bgColor rgb="FFDBF0F9"/>
        </patternFill>
      </fill>
    </odxf>
    <ndxf>
      <fill>
        <patternFill>
          <bgColor rgb="FFEEF5FC"/>
        </patternFill>
      </fill>
    </ndxf>
  </rcc>
  <rcc rId="3464" sId="1">
    <oc r="S312">
      <f>IF(PAC!$R312&gt;0,PAC!$R312,PAC!$Q312)</f>
    </oc>
    <nc r="S312">
      <f>IF(PAC!$R312&gt;0,PAC!$R312,PAC!$Q312)</f>
    </nc>
  </rcc>
  <rcc rId="3465" sId="1" odxf="1" dxf="1">
    <oc r="S313">
      <f>IF(PAC!$R313&gt;0,PAC!$R313,PAC!$Q313)</f>
    </oc>
    <nc r="S313">
      <f>IF(PAC!$R313&gt;0,PAC!$R313,PAC!$Q313)</f>
    </nc>
    <odxf>
      <fill>
        <patternFill>
          <bgColor rgb="FFDBF0F9"/>
        </patternFill>
      </fill>
    </odxf>
    <ndxf>
      <fill>
        <patternFill>
          <bgColor rgb="FFEEF5FC"/>
        </patternFill>
      </fill>
    </ndxf>
  </rcc>
  <rcc rId="3466" sId="1">
    <oc r="S314">
      <f>IF(PAC!$R314&gt;0,PAC!$R314,PAC!$Q314)</f>
    </oc>
    <nc r="S314">
      <f>IF(PAC!$R314&gt;0,PAC!$R314,PAC!$Q314)</f>
    </nc>
  </rcc>
  <rcc rId="3467" sId="1" odxf="1" dxf="1">
    <oc r="S315">
      <f>IF(PAC!$R315&gt;0,PAC!$R315,PAC!$Q315)</f>
    </oc>
    <nc r="S315">
      <f>IF(PAC!$R315&gt;0,PAC!$R315,PAC!$Q315)</f>
    </nc>
    <odxf>
      <fill>
        <patternFill>
          <bgColor rgb="FFDBF0F9"/>
        </patternFill>
      </fill>
    </odxf>
    <ndxf>
      <fill>
        <patternFill>
          <bgColor rgb="FFEEF5FC"/>
        </patternFill>
      </fill>
    </ndxf>
  </rcc>
  <rcc rId="3468" sId="1">
    <oc r="S316">
      <f>IF(PAC!$R316&gt;0,PAC!$R316,PAC!$Q316)</f>
    </oc>
    <nc r="S316">
      <f>IF(PAC!$R316&gt;0,PAC!$R316,PAC!$Q316)</f>
    </nc>
  </rcc>
  <rcc rId="3469" sId="1" odxf="1" dxf="1">
    <oc r="S317">
      <f>IF(PAC!$R317&gt;0,PAC!$R317,PAC!$Q317)</f>
    </oc>
    <nc r="S317">
      <f>IF(PAC!$R317&gt;0,PAC!$R317,PAC!$Q317)</f>
    </nc>
    <odxf>
      <fill>
        <patternFill>
          <bgColor rgb="FFDBF0F9"/>
        </patternFill>
      </fill>
    </odxf>
    <ndxf>
      <fill>
        <patternFill>
          <bgColor rgb="FFEEF5FC"/>
        </patternFill>
      </fill>
    </ndxf>
  </rcc>
  <rcc rId="3470" sId="1">
    <oc r="S318">
      <f>IF(PAC!$R318&gt;0,PAC!$R318,PAC!$Q318)</f>
    </oc>
    <nc r="S318">
      <f>IF(PAC!$R318&gt;0,PAC!$R318,PAC!$Q318)</f>
    </nc>
  </rcc>
  <rcc rId="3471" sId="1" odxf="1" dxf="1">
    <oc r="S319">
      <f>IF(PAC!$R319&gt;0,PAC!$R319,PAC!$Q319)</f>
    </oc>
    <nc r="S319">
      <f>IF(PAC!$R319&gt;0,PAC!$R319,PAC!$Q319)</f>
    </nc>
    <odxf>
      <fill>
        <patternFill>
          <bgColor rgb="FFDBF0F9"/>
        </patternFill>
      </fill>
    </odxf>
    <ndxf>
      <fill>
        <patternFill>
          <bgColor rgb="FFEEF5FC"/>
        </patternFill>
      </fill>
    </ndxf>
  </rcc>
  <rcc rId="3472" sId="1">
    <oc r="S320">
      <f>IF(PAC!$R320&gt;0,PAC!$R320,PAC!$Q320)</f>
    </oc>
    <nc r="S320">
      <f>IF(PAC!$R320&gt;0,PAC!$R320,PAC!$Q320)</f>
    </nc>
  </rcc>
  <rcc rId="3473" sId="1" odxf="1" dxf="1">
    <oc r="S321">
      <f>IF(PAC!$R321&gt;0,PAC!$R321,PAC!$Q321)</f>
    </oc>
    <nc r="S321">
      <f>IF(PAC!$R321&gt;0,PAC!$R321,PAC!$Q321)</f>
    </nc>
    <odxf>
      <fill>
        <patternFill>
          <bgColor rgb="FFDBF0F9"/>
        </patternFill>
      </fill>
    </odxf>
    <ndxf>
      <fill>
        <patternFill>
          <bgColor rgb="FFEEF5FC"/>
        </patternFill>
      </fill>
    </ndxf>
  </rcc>
  <rcc rId="3474" sId="1">
    <oc r="S322">
      <f>IF(PAC!$R322&gt;0,PAC!$R322,PAC!$Q322)</f>
    </oc>
    <nc r="S322">
      <f>IF(PAC!$R322&gt;0,PAC!$R322,PAC!$Q322)</f>
    </nc>
  </rcc>
  <rcc rId="3475" sId="1" odxf="1" dxf="1">
    <oc r="S323">
      <f>IF(PAC!$R323&gt;0,PAC!$R323,PAC!$Q323)</f>
    </oc>
    <nc r="S323">
      <f>IF(PAC!$R323&gt;0,PAC!$R323,PAC!$Q323)</f>
    </nc>
    <odxf>
      <fill>
        <patternFill>
          <bgColor rgb="FFDBF0F9"/>
        </patternFill>
      </fill>
    </odxf>
    <ndxf>
      <fill>
        <patternFill>
          <bgColor rgb="FFEEF5FC"/>
        </patternFill>
      </fill>
    </ndxf>
  </rcc>
  <rcc rId="3476" sId="1">
    <oc r="S324">
      <f>IF(PAC!$R324&gt;0,PAC!$R324,PAC!$Q324)</f>
    </oc>
    <nc r="S324">
      <f>IF(PAC!$R324&gt;0,PAC!$R324,PAC!$Q324)</f>
    </nc>
  </rcc>
  <rcc rId="3477" sId="1" odxf="1" dxf="1">
    <oc r="S325">
      <f>IF(PAC!$R325&gt;0,PAC!$R325,PAC!$Q325)</f>
    </oc>
    <nc r="S325">
      <f>IF(PAC!$R325&gt;0,PAC!$R325,PAC!$Q325)</f>
    </nc>
    <odxf>
      <fill>
        <patternFill>
          <bgColor rgb="FFDBF0F9"/>
        </patternFill>
      </fill>
    </odxf>
    <ndxf>
      <fill>
        <patternFill>
          <bgColor rgb="FFEEF5FC"/>
        </patternFill>
      </fill>
    </ndxf>
  </rcc>
  <rcc rId="3478" sId="1">
    <oc r="S326">
      <f>IF(PAC!$R326&gt;0,PAC!$R326,PAC!$Q326)</f>
    </oc>
    <nc r="S326">
      <f>IF(PAC!$R326&gt;0,PAC!$R326,PAC!$Q326)</f>
    </nc>
  </rcc>
  <rcc rId="3479" sId="1" odxf="1" dxf="1">
    <oc r="S327">
      <f>IF(PAC!$R327&gt;0,PAC!$R327,PAC!$Q327)</f>
    </oc>
    <nc r="S327">
      <f>IF(PAC!$R327&gt;0,PAC!$R327,PAC!$Q327)</f>
    </nc>
    <odxf>
      <fill>
        <patternFill>
          <bgColor rgb="FFDBF0F9"/>
        </patternFill>
      </fill>
    </odxf>
    <ndxf>
      <fill>
        <patternFill>
          <bgColor rgb="FFEEF5FC"/>
        </patternFill>
      </fill>
    </ndxf>
  </rcc>
  <rcc rId="3480" sId="1">
    <oc r="S328">
      <f>IF(PAC!$R328&gt;0,PAC!$R328,PAC!$Q328)</f>
    </oc>
    <nc r="S328">
      <f>IF(PAC!$R328&gt;0,PAC!$R328,PAC!$Q328)</f>
    </nc>
  </rcc>
  <rcc rId="3481" sId="1" odxf="1" dxf="1">
    <oc r="S329">
      <f>IF(PAC!$R329&gt;0,PAC!$R329,PAC!$Q329)</f>
    </oc>
    <nc r="S329">
      <f>IF(PAC!$R329&gt;0,PAC!$R329,PAC!$Q329)</f>
    </nc>
    <odxf>
      <fill>
        <patternFill>
          <bgColor rgb="FFDBF0F9"/>
        </patternFill>
      </fill>
    </odxf>
    <ndxf>
      <fill>
        <patternFill>
          <bgColor rgb="FFEEF5FC"/>
        </patternFill>
      </fill>
    </ndxf>
  </rcc>
  <rcc rId="3482" sId="1">
    <oc r="S330">
      <f>IF(PAC!$R330&gt;0,PAC!$R330,PAC!$Q330)</f>
    </oc>
    <nc r="S330">
      <f>IF(PAC!$R330&gt;0,PAC!$R330,PAC!$Q330)</f>
    </nc>
  </rcc>
  <rcc rId="3483" sId="1" odxf="1" dxf="1">
    <oc r="S331">
      <f>IF(PAC!$R331&gt;0,PAC!$R331,PAC!$Q331)</f>
    </oc>
    <nc r="S331">
      <f>IF(PAC!$R331&gt;0,PAC!$R331,PAC!$Q331)</f>
    </nc>
    <odxf>
      <fill>
        <patternFill>
          <bgColor rgb="FFDBF0F9"/>
        </patternFill>
      </fill>
    </odxf>
    <ndxf>
      <fill>
        <patternFill>
          <bgColor rgb="FFEEF5FC"/>
        </patternFill>
      </fill>
    </ndxf>
  </rcc>
  <rcc rId="3484" sId="1">
    <oc r="S332">
      <f>IF(PAC!$R332&gt;0,PAC!$R332,PAC!$Q332)</f>
    </oc>
    <nc r="S332">
      <f>IF(PAC!$R332&gt;0,PAC!$R332,PAC!$Q332)</f>
    </nc>
  </rcc>
  <rcc rId="3485" sId="1" odxf="1" dxf="1">
    <oc r="S333">
      <f>IF(PAC!$R333&gt;0,PAC!$R333,PAC!$Q333)</f>
    </oc>
    <nc r="S333">
      <f>IF(PAC!$R333&gt;0,PAC!$R333,PAC!$Q333)</f>
    </nc>
    <odxf>
      <fill>
        <patternFill>
          <bgColor rgb="FFDBF0F9"/>
        </patternFill>
      </fill>
    </odxf>
    <ndxf>
      <fill>
        <patternFill>
          <bgColor rgb="FFEEF5FC"/>
        </patternFill>
      </fill>
    </ndxf>
  </rcc>
  <rcc rId="3486" sId="1">
    <oc r="S334">
      <f>IF(PAC!$R334&gt;0,PAC!$R334,PAC!$Q334)</f>
    </oc>
    <nc r="S334">
      <f>IF(PAC!$R334&gt;0,PAC!$R334,PAC!$Q334)</f>
    </nc>
  </rcc>
  <rcc rId="3487" sId="1" odxf="1" dxf="1">
    <oc r="S335">
      <f>IF(PAC!$R335&gt;0,PAC!$R335,PAC!$Q335)</f>
    </oc>
    <nc r="S335">
      <f>IF(PAC!$R335&gt;0,PAC!$R335,PAC!$Q335)</f>
    </nc>
    <odxf>
      <fill>
        <patternFill>
          <bgColor rgb="FFDBF0F9"/>
        </patternFill>
      </fill>
    </odxf>
    <ndxf>
      <fill>
        <patternFill>
          <bgColor rgb="FFEEF5FC"/>
        </patternFill>
      </fill>
    </ndxf>
  </rcc>
  <rcc rId="3488" sId="1">
    <oc r="S336">
      <f>IF(PAC!$R336&gt;0,PAC!$R336,PAC!$Q336)</f>
    </oc>
    <nc r="S336">
      <f>IF(PAC!$R336&gt;0,PAC!$R336,PAC!$Q336)</f>
    </nc>
  </rcc>
  <rcc rId="3489" sId="1" odxf="1" dxf="1">
    <oc r="S337">
      <f>IF(PAC!$R337&gt;0,PAC!$R337,PAC!$Q337)</f>
    </oc>
    <nc r="S337">
      <f>IF(PAC!$R337&gt;0,PAC!$R337,PAC!$Q337)</f>
    </nc>
    <odxf>
      <fill>
        <patternFill>
          <bgColor rgb="FFDBF0F9"/>
        </patternFill>
      </fill>
    </odxf>
    <ndxf>
      <fill>
        <patternFill>
          <bgColor rgb="FFEEF5FC"/>
        </patternFill>
      </fill>
    </ndxf>
  </rcc>
  <rcc rId="3490" sId="1">
    <oc r="S338">
      <f>IF(PAC!$R338&gt;0,PAC!$R338,PAC!$Q338)</f>
    </oc>
    <nc r="S338">
      <f>IF(PAC!$R338&gt;0,PAC!$R338,PAC!$Q338)</f>
    </nc>
  </rcc>
  <rcc rId="3491" sId="1" odxf="1" dxf="1">
    <oc r="S339">
      <f>IF(PAC!$R339&gt;0,PAC!$R339,PAC!$Q339)</f>
    </oc>
    <nc r="S339">
      <f>IF(PAC!$R339&gt;0,PAC!$R339,PAC!$Q339)</f>
    </nc>
    <odxf>
      <fill>
        <patternFill>
          <bgColor rgb="FFDBF0F9"/>
        </patternFill>
      </fill>
    </odxf>
    <ndxf>
      <fill>
        <patternFill>
          <bgColor rgb="FFEEF5FC"/>
        </patternFill>
      </fill>
    </ndxf>
  </rcc>
  <rcc rId="3492" sId="1">
    <oc r="S340">
      <f>IF(PAC!$R340&gt;0,PAC!$R340,PAC!$Q340)</f>
    </oc>
    <nc r="S340">
      <f>IF(PAC!$R340&gt;0,PAC!$R340,PAC!$Q340)</f>
    </nc>
  </rcc>
  <rcc rId="3493" sId="1" odxf="1" dxf="1">
    <oc r="S341">
      <f>IF(PAC!$R341&gt;0,PAC!$R341,PAC!$Q341)</f>
    </oc>
    <nc r="S341">
      <f>IF(PAC!$R341&gt;0,PAC!$R341,PAC!$Q341)</f>
    </nc>
    <odxf>
      <fill>
        <patternFill>
          <bgColor rgb="FFDBF0F9"/>
        </patternFill>
      </fill>
    </odxf>
    <ndxf>
      <fill>
        <patternFill>
          <bgColor rgb="FFEEF5FC"/>
        </patternFill>
      </fill>
    </ndxf>
  </rcc>
  <rcc rId="3494" sId="1">
    <oc r="S342">
      <f>IF(PAC!$R342&gt;0,PAC!$R342,PAC!$Q342)</f>
    </oc>
    <nc r="S342">
      <f>IF(PAC!$R342&gt;0,PAC!$R342,PAC!$Q342)</f>
    </nc>
  </rcc>
  <rcc rId="3495" sId="1" odxf="1" dxf="1">
    <oc r="S343">
      <f>IF(PAC!$R343&gt;0,PAC!$R343,PAC!$Q343)</f>
    </oc>
    <nc r="S343">
      <f>IF(PAC!$R343&gt;0,PAC!$R343,PAC!$Q343)</f>
    </nc>
    <odxf>
      <fill>
        <patternFill>
          <bgColor rgb="FFDBF0F9"/>
        </patternFill>
      </fill>
    </odxf>
    <ndxf>
      <fill>
        <patternFill>
          <bgColor rgb="FFEEF5FC"/>
        </patternFill>
      </fill>
    </ndxf>
  </rcc>
  <rcc rId="3496" sId="1">
    <oc r="S344">
      <f>IF(PAC!$R344&gt;0,PAC!$R344,PAC!$Q344)</f>
    </oc>
    <nc r="S344">
      <f>IF(PAC!$R344&gt;0,PAC!$R344,PAC!$Q344)</f>
    </nc>
  </rcc>
  <rcc rId="3497" sId="1" odxf="1" dxf="1">
    <oc r="S345">
      <f>IF(PAC!$R345&gt;0,PAC!$R345,PAC!$Q345)</f>
    </oc>
    <nc r="S345">
      <f>IF(PAC!$R345&gt;0,PAC!$R345,PAC!$Q345)</f>
    </nc>
    <odxf>
      <fill>
        <patternFill>
          <bgColor rgb="FFDBF0F9"/>
        </patternFill>
      </fill>
    </odxf>
    <ndxf>
      <fill>
        <patternFill>
          <bgColor rgb="FFEEF5FC"/>
        </patternFill>
      </fill>
    </ndxf>
  </rcc>
  <rcc rId="3498" sId="1">
    <oc r="S346">
      <f>IF(PAC!$R346&gt;0,PAC!$R346,PAC!$Q346)</f>
    </oc>
    <nc r="S346">
      <f>IF(PAC!$R346&gt;0,PAC!$R346,PAC!$Q346)</f>
    </nc>
  </rcc>
  <rcc rId="3499" sId="1" odxf="1" dxf="1">
    <oc r="S347">
      <f>IF(PAC!$R347&gt;0,PAC!$R347,PAC!$Q347)</f>
    </oc>
    <nc r="S347">
      <f>IF(PAC!$R347&gt;0,PAC!$R347,PAC!$Q347)</f>
    </nc>
    <odxf>
      <fill>
        <patternFill>
          <bgColor rgb="FFDBF0F9"/>
        </patternFill>
      </fill>
    </odxf>
    <ndxf>
      <fill>
        <patternFill>
          <bgColor rgb="FFEEF5FC"/>
        </patternFill>
      </fill>
    </ndxf>
  </rcc>
  <rcc rId="3500" sId="1">
    <oc r="S348">
      <f>IF(PAC!$R348&gt;0,PAC!$R348,PAC!$Q348)</f>
    </oc>
    <nc r="S348">
      <f>IF(PAC!$R348&gt;0,PAC!$R348,PAC!$Q348)</f>
    </nc>
  </rcc>
  <rcc rId="3501" sId="1" odxf="1" dxf="1">
    <oc r="S349">
      <f>IF(PAC!$R349&gt;0,PAC!$R349,PAC!$Q349)</f>
    </oc>
    <nc r="S349">
      <f>IF(PAC!$R349&gt;0,PAC!$R349,PAC!$Q349)</f>
    </nc>
    <odxf>
      <fill>
        <patternFill>
          <bgColor rgb="FFDBF0F9"/>
        </patternFill>
      </fill>
    </odxf>
    <ndxf>
      <fill>
        <patternFill>
          <bgColor rgb="FFEEF5FC"/>
        </patternFill>
      </fill>
    </ndxf>
  </rcc>
  <rcc rId="3502" sId="1">
    <oc r="S350">
      <f>IF(PAC!$R350&gt;0,PAC!$R350,PAC!$Q350)</f>
    </oc>
    <nc r="S350">
      <f>IF(PAC!$R350&gt;0,PAC!$R350,PAC!$Q350)</f>
    </nc>
  </rcc>
  <rcc rId="3503" sId="1" odxf="1" dxf="1">
    <oc r="S351">
      <f>IF(PAC!$R351&gt;0,PAC!$R351,PAC!$Q351)</f>
    </oc>
    <nc r="S351">
      <f>IF(PAC!$R351&gt;0,PAC!$R351,PAC!$Q351)</f>
    </nc>
    <odxf>
      <fill>
        <patternFill>
          <bgColor rgb="FFDBF0F9"/>
        </patternFill>
      </fill>
    </odxf>
    <ndxf>
      <fill>
        <patternFill>
          <bgColor rgb="FFEEF5FC"/>
        </patternFill>
      </fill>
    </ndxf>
  </rcc>
  <rcc rId="3504" sId="1">
    <oc r="S352">
      <f>IF(PAC!$R352&gt;0,PAC!$R352,PAC!$Q352)</f>
    </oc>
    <nc r="S352">
      <f>IF(PAC!$R352&gt;0,PAC!$R352,PAC!$Q352)</f>
    </nc>
  </rcc>
  <rcc rId="3505" sId="1" odxf="1" dxf="1">
    <oc r="S353">
      <f>IF(PAC!$R353&gt;0,PAC!$R353,PAC!$Q353)</f>
    </oc>
    <nc r="S353">
      <f>IF(PAC!$R353&gt;0,PAC!$R353,PAC!$Q353)</f>
    </nc>
    <odxf>
      <fill>
        <patternFill>
          <bgColor rgb="FFDBF0F9"/>
        </patternFill>
      </fill>
    </odxf>
    <ndxf>
      <fill>
        <patternFill>
          <bgColor rgb="FFEEF5FC"/>
        </patternFill>
      </fill>
    </ndxf>
  </rcc>
  <rcc rId="3506" sId="1">
    <oc r="S354">
      <f>IF(PAC!$R354&gt;0,PAC!$R354,PAC!$Q354)</f>
    </oc>
    <nc r="S354">
      <f>IF(PAC!$R354&gt;0,PAC!$R354,PAC!$Q354)</f>
    </nc>
  </rcc>
  <rcc rId="3507" sId="1" odxf="1" dxf="1">
    <oc r="S355">
      <f>IF(PAC!$R355&gt;0,PAC!$R355,PAC!$Q355)</f>
    </oc>
    <nc r="S355">
      <f>IF(PAC!$R355&gt;0,PAC!$R355,PAC!$Q355)</f>
    </nc>
    <odxf>
      <fill>
        <patternFill>
          <bgColor rgb="FFDBF0F9"/>
        </patternFill>
      </fill>
    </odxf>
    <ndxf>
      <fill>
        <patternFill>
          <bgColor rgb="FFEEF5FC"/>
        </patternFill>
      </fill>
    </ndxf>
  </rcc>
  <rcc rId="3508" sId="1">
    <oc r="S356">
      <f>IF(PAC!$R356&gt;0,PAC!$R356,PAC!$Q356)</f>
    </oc>
    <nc r="S356">
      <f>IF(PAC!$R356&gt;0,PAC!$R356,PAC!$Q356)</f>
    </nc>
  </rcc>
  <rcc rId="3509" sId="1" odxf="1" dxf="1">
    <oc r="S357">
      <f>IF(PAC!$R357&gt;0,PAC!$R357,PAC!$Q357)</f>
    </oc>
    <nc r="S357">
      <f>IF(PAC!$R357&gt;0,PAC!$R357,PAC!$Q357)</f>
    </nc>
    <odxf>
      <fill>
        <patternFill>
          <bgColor rgb="FFDBF0F9"/>
        </patternFill>
      </fill>
    </odxf>
    <ndxf>
      <fill>
        <patternFill>
          <bgColor rgb="FFEEF5FC"/>
        </patternFill>
      </fill>
    </ndxf>
  </rcc>
  <rcc rId="3510" sId="1">
    <oc r="S358">
      <f>IF(PAC!$R358&gt;0,PAC!$R358,PAC!$Q358)</f>
    </oc>
    <nc r="S358">
      <f>IF(PAC!$R358&gt;0,PAC!$R358,PAC!$Q358)</f>
    </nc>
  </rcc>
  <rcc rId="3511" sId="1" odxf="1" dxf="1">
    <oc r="S359">
      <f>IF(PAC!$R359&gt;0,PAC!$R359,PAC!$Q359)</f>
    </oc>
    <nc r="S359">
      <f>IF(PAC!$R359&gt;0,PAC!$R359,PAC!$Q359)</f>
    </nc>
    <odxf>
      <fill>
        <patternFill>
          <bgColor rgb="FFDBF0F9"/>
        </patternFill>
      </fill>
    </odxf>
    <ndxf>
      <fill>
        <patternFill>
          <bgColor rgb="FFEEF5FC"/>
        </patternFill>
      </fill>
    </ndxf>
  </rcc>
  <rcc rId="3512" sId="1">
    <oc r="S360">
      <f>IF(PAC!$R360&gt;0,PAC!$R360,PAC!$Q360)</f>
    </oc>
    <nc r="S360">
      <f>IF(PAC!$R360&gt;0,PAC!$R360,PAC!$Q360)</f>
    </nc>
  </rcc>
  <rcc rId="3513" sId="1" odxf="1" dxf="1">
    <oc r="S361">
      <f>IF(PAC!$R361&gt;0,PAC!$R361,PAC!$Q361)</f>
    </oc>
    <nc r="S361">
      <f>IF(PAC!$R361&gt;0,PAC!$R361,PAC!$Q361)</f>
    </nc>
    <odxf>
      <fill>
        <patternFill>
          <bgColor rgb="FFDBF0F9"/>
        </patternFill>
      </fill>
    </odxf>
    <ndxf>
      <fill>
        <patternFill>
          <bgColor rgb="FFEEF5FC"/>
        </patternFill>
      </fill>
    </ndxf>
  </rcc>
  <rcc rId="3514" sId="1">
    <oc r="S362">
      <f>IF(PAC!$R362&gt;0,PAC!$R362,PAC!$Q362)</f>
    </oc>
    <nc r="S362">
      <f>IF(PAC!$R362&gt;0,PAC!$R362,PAC!$Q362)</f>
    </nc>
  </rcc>
  <rcc rId="3515" sId="1" odxf="1" dxf="1">
    <oc r="S363">
      <f>IF(PAC!$R363&gt;0,PAC!$R363,PAC!$Q363)</f>
    </oc>
    <nc r="S363">
      <f>IF(PAC!$R363&gt;0,PAC!$R363,PAC!$Q363)</f>
    </nc>
    <odxf>
      <fill>
        <patternFill>
          <bgColor rgb="FFDBF0F9"/>
        </patternFill>
      </fill>
    </odxf>
    <ndxf>
      <fill>
        <patternFill>
          <bgColor rgb="FFEEF5FC"/>
        </patternFill>
      </fill>
    </ndxf>
  </rcc>
  <rcc rId="3516" sId="1">
    <oc r="S364">
      <f>IF(PAC!$R364&gt;0,PAC!$R364,PAC!$Q364)</f>
    </oc>
    <nc r="S364">
      <f>IF(PAC!$R364&gt;0,PAC!$R364,PAC!$Q364)</f>
    </nc>
  </rcc>
  <rcc rId="3517" sId="1" odxf="1" dxf="1">
    <oc r="S365">
      <f>IF(PAC!$R365&gt;0,PAC!$R365,PAC!$Q365)</f>
    </oc>
    <nc r="S365">
      <f>IF(PAC!$R365&gt;0,PAC!$R365,PAC!$Q365)</f>
    </nc>
    <odxf>
      <fill>
        <patternFill>
          <bgColor rgb="FFDBF0F9"/>
        </patternFill>
      </fill>
    </odxf>
    <ndxf>
      <fill>
        <patternFill>
          <bgColor rgb="FFEEF5FC"/>
        </patternFill>
      </fill>
    </ndxf>
  </rcc>
  <rcc rId="3518" sId="1">
    <oc r="S366">
      <f>IF(PAC!$R366&gt;0,PAC!$R366,PAC!$Q366)</f>
    </oc>
    <nc r="S366">
      <f>IF(PAC!$R366&gt;0,PAC!$R366,PAC!$Q366)</f>
    </nc>
  </rcc>
  <rcc rId="3519" sId="1" odxf="1" dxf="1">
    <oc r="S367">
      <f>IF(PAC!$R367&gt;0,PAC!$R367,PAC!$Q367)</f>
    </oc>
    <nc r="S367">
      <f>IF(PAC!$R367&gt;0,PAC!$R367,PAC!$Q367)</f>
    </nc>
    <odxf>
      <fill>
        <patternFill>
          <bgColor rgb="FFDBF0F9"/>
        </patternFill>
      </fill>
    </odxf>
    <ndxf>
      <fill>
        <patternFill>
          <bgColor rgb="FFEEF5FC"/>
        </patternFill>
      </fill>
    </ndxf>
  </rcc>
  <rcc rId="3520" sId="1">
    <oc r="S368">
      <f>IF(PAC!$R368&gt;0,PAC!$R368,PAC!$Q368)</f>
    </oc>
    <nc r="S368">
      <f>IF(PAC!$R368&gt;0,PAC!$R368,PAC!$Q368)</f>
    </nc>
  </rcc>
  <rcc rId="3521" sId="1" odxf="1" dxf="1">
    <oc r="S369">
      <f>IF(PAC!$R369&gt;0,PAC!$R369,PAC!$Q369)</f>
    </oc>
    <nc r="S369">
      <f>IF(PAC!$R369&gt;0,PAC!$R369,PAC!$Q369)</f>
    </nc>
    <odxf>
      <fill>
        <patternFill>
          <bgColor rgb="FFDBF0F9"/>
        </patternFill>
      </fill>
    </odxf>
    <ndxf>
      <fill>
        <patternFill>
          <bgColor rgb="FFEEF5FC"/>
        </patternFill>
      </fill>
    </ndxf>
  </rcc>
  <rcc rId="3522" sId="1">
    <oc r="S370">
      <f>IF(PAC!$R370&gt;0,PAC!$R370,PAC!$Q370)</f>
    </oc>
    <nc r="S370">
      <f>IF(PAC!$R370&gt;0,PAC!$R370,PAC!$Q370)</f>
    </nc>
  </rcc>
  <rcc rId="3523" sId="1" odxf="1" dxf="1">
    <oc r="S371">
      <f>IF(PAC!$R371&gt;0,PAC!$R371,PAC!$Q371)</f>
    </oc>
    <nc r="S371">
      <f>IF(PAC!$R371&gt;0,PAC!$R371,PAC!$Q371)</f>
    </nc>
    <odxf>
      <fill>
        <patternFill>
          <bgColor rgb="FFDBF0F9"/>
        </patternFill>
      </fill>
    </odxf>
    <ndxf>
      <fill>
        <patternFill>
          <bgColor rgb="FFEEF5FC"/>
        </patternFill>
      </fill>
    </ndxf>
  </rcc>
  <rcc rId="3524" sId="1">
    <oc r="S372">
      <f>IF(PAC!$R372&gt;0,PAC!$R372,PAC!$Q372)</f>
    </oc>
    <nc r="S372">
      <f>IF(PAC!$R372&gt;0,PAC!$R372,PAC!$Q372)</f>
    </nc>
  </rcc>
  <rcc rId="3525" sId="1" odxf="1" dxf="1">
    <oc r="S373">
      <f>IF(PAC!$R373&gt;0,PAC!$R373,PAC!$Q373)</f>
    </oc>
    <nc r="S373">
      <f>IF(PAC!$R373&gt;0,PAC!$R373,PAC!$Q373)</f>
    </nc>
    <odxf>
      <fill>
        <patternFill>
          <bgColor rgb="FFDBF0F9"/>
        </patternFill>
      </fill>
    </odxf>
    <ndxf>
      <fill>
        <patternFill>
          <bgColor rgb="FFEEF5FC"/>
        </patternFill>
      </fill>
    </ndxf>
  </rcc>
  <rcc rId="3526" sId="1">
    <oc r="S374">
      <f>IF(PAC!$R374&gt;0,PAC!$R374,PAC!$Q374)</f>
    </oc>
    <nc r="S374">
      <f>IF(PAC!$R374&gt;0,PAC!$R374,PAC!$Q374)</f>
    </nc>
  </rcc>
  <rcc rId="3527" sId="1" odxf="1" dxf="1">
    <oc r="S375">
      <f>IF(PAC!$R375&gt;0,PAC!$R375,PAC!$Q375)</f>
    </oc>
    <nc r="S375">
      <f>IF(PAC!$R375&gt;0,PAC!$R375,PAC!$Q375)</f>
    </nc>
    <odxf>
      <fill>
        <patternFill>
          <bgColor rgb="FFDBF0F9"/>
        </patternFill>
      </fill>
    </odxf>
    <ndxf>
      <fill>
        <patternFill>
          <bgColor rgb="FFEEF5FC"/>
        </patternFill>
      </fill>
    </ndxf>
  </rcc>
  <rcc rId="3528" sId="1">
    <oc r="S376">
      <f>IF(PAC!$R376&gt;0,PAC!$R376,PAC!$Q376)</f>
    </oc>
    <nc r="S376">
      <f>IF(PAC!$R376&gt;0,PAC!$R376,PAC!$Q376)</f>
    </nc>
  </rcc>
  <rcc rId="3529" sId="1" odxf="1" dxf="1">
    <oc r="S377">
      <f>IF(PAC!$R377&gt;0,PAC!$R377,PAC!$Q377)</f>
    </oc>
    <nc r="S377">
      <f>IF(PAC!$R377&gt;0,PAC!$R377,PAC!$Q377)</f>
    </nc>
    <odxf>
      <fill>
        <patternFill>
          <bgColor rgb="FFDBF0F9"/>
        </patternFill>
      </fill>
    </odxf>
    <ndxf>
      <fill>
        <patternFill>
          <bgColor rgb="FFEEF5FC"/>
        </patternFill>
      </fill>
    </ndxf>
  </rcc>
  <rcc rId="3530" sId="1">
    <oc r="S378">
      <f>IF(PAC!$R378&gt;0,PAC!$R378,PAC!$Q378)</f>
    </oc>
    <nc r="S378">
      <f>IF(PAC!$R378&gt;0,PAC!$R378,PAC!$Q378)</f>
    </nc>
  </rcc>
  <rcc rId="3531" sId="1" odxf="1" dxf="1">
    <oc r="S379">
      <f>IF(PAC!$R379&gt;0,PAC!$R379,PAC!$Q379)</f>
    </oc>
    <nc r="S379">
      <f>IF(PAC!$R379&gt;0,PAC!$R379,PAC!$Q379)</f>
    </nc>
    <odxf>
      <fill>
        <patternFill>
          <bgColor rgb="FFDBF0F9"/>
        </patternFill>
      </fill>
    </odxf>
    <ndxf>
      <fill>
        <patternFill>
          <bgColor rgb="FFEEF5FC"/>
        </patternFill>
      </fill>
    </ndxf>
  </rcc>
  <rcc rId="3532" sId="1">
    <oc r="S380">
      <f>IF(PAC!$R380&gt;0,PAC!$R380,PAC!$Q380)</f>
    </oc>
    <nc r="S380">
      <f>IF(PAC!$R380&gt;0,PAC!$R380,PAC!$Q380)</f>
    </nc>
  </rcc>
  <rcc rId="3533" sId="1" odxf="1" dxf="1">
    <oc r="S381">
      <f>IF(PAC!$R381&gt;0,PAC!$R381,PAC!$Q381)</f>
    </oc>
    <nc r="S381">
      <f>IF(PAC!$R381&gt;0,PAC!$R381,PAC!$Q381)</f>
    </nc>
    <odxf>
      <fill>
        <patternFill>
          <bgColor rgb="FFDBF0F9"/>
        </patternFill>
      </fill>
    </odxf>
    <ndxf>
      <fill>
        <patternFill>
          <bgColor rgb="FFEEF5FC"/>
        </patternFill>
      </fill>
    </ndxf>
  </rcc>
  <rcc rId="3534" sId="1">
    <oc r="S382">
      <f>IF(PAC!$R382&gt;0,PAC!$R382,PAC!$Q382)</f>
    </oc>
    <nc r="S382">
      <f>IF(PAC!$R382&gt;0,PAC!$R382,PAC!$Q382)</f>
    </nc>
  </rcc>
  <rcc rId="3535" sId="1" odxf="1" dxf="1">
    <oc r="S383">
      <f>IF(PAC!$R383&gt;0,PAC!$R383,PAC!$Q383)</f>
    </oc>
    <nc r="S383">
      <f>IF(PAC!$R383&gt;0,PAC!$R383,PAC!$Q383)</f>
    </nc>
    <odxf>
      <fill>
        <patternFill>
          <bgColor rgb="FFDBF0F9"/>
        </patternFill>
      </fill>
    </odxf>
    <ndxf>
      <fill>
        <patternFill>
          <bgColor rgb="FFEEF5FC"/>
        </patternFill>
      </fill>
    </ndxf>
  </rcc>
  <rcc rId="3536" sId="1">
    <oc r="S384">
      <f>IF(PAC!$R384&gt;0,PAC!$R384,PAC!$Q384)</f>
    </oc>
    <nc r="S384">
      <f>IF(PAC!$R384&gt;0,PAC!$R384,PAC!$Q384)</f>
    </nc>
  </rcc>
  <rcc rId="3537" sId="1" odxf="1" dxf="1">
    <oc r="S385">
      <f>IF(PAC!$R385&gt;0,PAC!$R385,PAC!$Q385)</f>
    </oc>
    <nc r="S385">
      <f>IF(PAC!$R385&gt;0,PAC!$R385,PAC!$Q385)</f>
    </nc>
    <odxf>
      <fill>
        <patternFill>
          <bgColor rgb="FFDBF0F9"/>
        </patternFill>
      </fill>
    </odxf>
    <ndxf>
      <fill>
        <patternFill>
          <bgColor rgb="FFEEF5FC"/>
        </patternFill>
      </fill>
    </ndxf>
  </rcc>
  <rcc rId="3538" sId="1">
    <oc r="S386">
      <f>IF(PAC!$R386&gt;0,PAC!$R386,PAC!$Q386)</f>
    </oc>
    <nc r="S386">
      <f>IF(PAC!$R386&gt;0,PAC!$R386,PAC!$Q386)</f>
    </nc>
  </rcc>
  <rcc rId="3539" sId="1" odxf="1" dxf="1">
    <oc r="S387">
      <f>IF(PAC!$R387&gt;0,PAC!$R387,PAC!$Q387)</f>
    </oc>
    <nc r="S387">
      <f>IF(PAC!$R387&gt;0,PAC!$R387,PAC!$Q387)</f>
    </nc>
    <odxf>
      <fill>
        <patternFill>
          <bgColor rgb="FFDBF0F9"/>
        </patternFill>
      </fill>
    </odxf>
    <ndxf>
      <fill>
        <patternFill>
          <bgColor rgb="FFEEF5FC"/>
        </patternFill>
      </fill>
    </ndxf>
  </rcc>
  <rcc rId="3540" sId="1">
    <oc r="S388">
      <f>IF(PAC!$R388&gt;0,PAC!$R388,PAC!$Q388)</f>
    </oc>
    <nc r="S388">
      <f>IF(PAC!$R388&gt;0,PAC!$R388,PAC!$Q388)</f>
    </nc>
  </rcc>
  <rcc rId="3541" sId="1" odxf="1" dxf="1">
    <oc r="S389">
      <f>IF(PAC!$R389&gt;0,PAC!$R389,PAC!$Q389)</f>
    </oc>
    <nc r="S389">
      <f>IF(PAC!$R389&gt;0,PAC!$R389,PAC!$Q389)</f>
    </nc>
    <odxf>
      <fill>
        <patternFill>
          <bgColor rgb="FFDBF0F9"/>
        </patternFill>
      </fill>
    </odxf>
    <ndxf>
      <fill>
        <patternFill>
          <bgColor rgb="FFEEF5FC"/>
        </patternFill>
      </fill>
    </ndxf>
  </rcc>
  <rcc rId="3542" sId="1">
    <oc r="S390">
      <f>IF(PAC!$R390&gt;0,PAC!$R390,PAC!$Q390)</f>
    </oc>
    <nc r="S390">
      <f>IF(PAC!$R390&gt;0,PAC!$R390,PAC!$Q390)</f>
    </nc>
  </rcc>
  <rcc rId="3543" sId="1" odxf="1" dxf="1">
    <oc r="S391">
      <f>IF(PAC!$R391&gt;0,PAC!$R391,PAC!$Q391)</f>
    </oc>
    <nc r="S391">
      <f>IF(PAC!$R391&gt;0,PAC!$R391,PAC!$Q391)</f>
    </nc>
    <odxf>
      <fill>
        <patternFill>
          <bgColor rgb="FFDBF0F9"/>
        </patternFill>
      </fill>
    </odxf>
    <ndxf>
      <fill>
        <patternFill>
          <bgColor rgb="FFEEF5FC"/>
        </patternFill>
      </fill>
    </ndxf>
  </rcc>
  <rcc rId="3544" sId="1">
    <oc r="S392">
      <f>IF(PAC!$R392&gt;0,PAC!$R392,PAC!$Q392)</f>
    </oc>
    <nc r="S392">
      <f>IF(PAC!$R392&gt;0,PAC!$R392,PAC!$Q392)</f>
    </nc>
  </rcc>
  <rcc rId="3545" sId="1" odxf="1" dxf="1">
    <oc r="S393">
      <f>IF(PAC!$R393&gt;0,PAC!$R393,PAC!$Q393)</f>
    </oc>
    <nc r="S393">
      <f>IF(PAC!$R393&gt;0,PAC!$R393,PAC!$Q393)</f>
    </nc>
    <odxf>
      <fill>
        <patternFill>
          <bgColor rgb="FFDBF0F9"/>
        </patternFill>
      </fill>
    </odxf>
    <ndxf>
      <fill>
        <patternFill>
          <bgColor rgb="FFEEF5FC"/>
        </patternFill>
      </fill>
    </ndxf>
  </rcc>
  <rcc rId="3546" sId="1">
    <oc r="S394">
      <f>IF(PAC!$R394&gt;0,PAC!$R394,PAC!$Q394)</f>
    </oc>
    <nc r="S394">
      <f>IF(PAC!$R394&gt;0,PAC!$R394,PAC!$Q394)</f>
    </nc>
  </rcc>
  <rcc rId="3547" sId="1" odxf="1" dxf="1">
    <oc r="S395">
      <f>IF(PAC!$R395&gt;0,PAC!$R395,PAC!$Q395)</f>
    </oc>
    <nc r="S395">
      <f>IF(PAC!$R395&gt;0,PAC!$R395,PAC!$Q395)</f>
    </nc>
    <odxf>
      <fill>
        <patternFill>
          <bgColor rgb="FFDBF0F9"/>
        </patternFill>
      </fill>
    </odxf>
    <ndxf>
      <fill>
        <patternFill>
          <bgColor rgb="FFEEF5FC"/>
        </patternFill>
      </fill>
    </ndxf>
  </rcc>
  <rcc rId="3548" sId="1">
    <oc r="S396">
      <f>IF(PAC!$R396&gt;0,PAC!$R396,PAC!$Q396)</f>
    </oc>
    <nc r="S396">
      <f>IF(PAC!$R396&gt;0,PAC!$R396,PAC!$Q396)</f>
    </nc>
  </rcc>
  <rcc rId="3549" sId="1" odxf="1" dxf="1">
    <oc r="S397">
      <f>IF(PAC!$R397&gt;0,PAC!$R397,PAC!$Q397)</f>
    </oc>
    <nc r="S397">
      <f>IF(PAC!$R397&gt;0,PAC!$R397,PAC!$Q397)</f>
    </nc>
    <odxf>
      <fill>
        <patternFill>
          <bgColor rgb="FFDBF0F9"/>
        </patternFill>
      </fill>
    </odxf>
    <ndxf>
      <fill>
        <patternFill>
          <bgColor rgb="FFEEF5FC"/>
        </patternFill>
      </fill>
    </ndxf>
  </rcc>
  <rcc rId="3550" sId="1">
    <oc r="S398">
      <f>IF(PAC!$R398&gt;0,PAC!$R398,PAC!$Q398)</f>
    </oc>
    <nc r="S398">
      <f>IF(PAC!$R398&gt;0,PAC!$R398,PAC!$Q398)</f>
    </nc>
  </rcc>
  <rcc rId="3551" sId="1" odxf="1" dxf="1">
    <oc r="S399">
      <f>IF(PAC!$R399&gt;0,PAC!$R399,PAC!$Q399)</f>
    </oc>
    <nc r="S399">
      <f>IF(PAC!$R399&gt;0,PAC!$R399,PAC!$Q399)</f>
    </nc>
    <odxf>
      <fill>
        <patternFill>
          <bgColor rgb="FFDBF0F9"/>
        </patternFill>
      </fill>
    </odxf>
    <ndxf>
      <fill>
        <patternFill>
          <bgColor rgb="FFEEF5FC"/>
        </patternFill>
      </fill>
    </ndxf>
  </rcc>
  <rcc rId="3552" sId="1">
    <oc r="S400">
      <f>IF(PAC!$R400&gt;0,PAC!$R400,PAC!$Q400)</f>
    </oc>
    <nc r="S400">
      <f>IF(PAC!$R400&gt;0,PAC!$R400,PAC!$Q400)</f>
    </nc>
  </rcc>
  <rcc rId="3553" sId="1" odxf="1" dxf="1">
    <oc r="S401">
      <f>IF(PAC!$R401&gt;0,PAC!$R401,PAC!$Q401)</f>
    </oc>
    <nc r="S401">
      <f>IF(PAC!$R401&gt;0,PAC!$R401,PAC!$Q401)</f>
    </nc>
    <odxf>
      <fill>
        <patternFill>
          <bgColor rgb="FFDBF0F9"/>
        </patternFill>
      </fill>
    </odxf>
    <ndxf>
      <fill>
        <patternFill>
          <bgColor rgb="FFEEF5FC"/>
        </patternFill>
      </fill>
    </ndxf>
  </rcc>
  <rcc rId="3554" sId="1">
    <oc r="S402">
      <f>IF(PAC!$R402&gt;0,PAC!$R402,PAC!$Q402)</f>
    </oc>
    <nc r="S402">
      <f>IF(PAC!$R402&gt;0,PAC!$R402,PAC!$Q402)</f>
    </nc>
  </rcc>
  <rcc rId="3555" sId="1" odxf="1" dxf="1">
    <oc r="S403">
      <f>IF(PAC!$R403&gt;0,PAC!$R403,PAC!$Q403)</f>
    </oc>
    <nc r="S403">
      <f>IF(PAC!$R403&gt;0,PAC!$R403,PAC!$Q403)</f>
    </nc>
    <odxf>
      <fill>
        <patternFill>
          <bgColor rgb="FFDBF0F9"/>
        </patternFill>
      </fill>
    </odxf>
    <ndxf>
      <fill>
        <patternFill>
          <bgColor rgb="FFEEF5FC"/>
        </patternFill>
      </fill>
    </ndxf>
  </rcc>
  <rcc rId="3556" sId="1">
    <oc r="S404">
      <f>IF(PAC!$R404&gt;0,PAC!$R404,PAC!$Q404)</f>
    </oc>
    <nc r="S404">
      <f>IF(PAC!$R404&gt;0,PAC!$R404,PAC!$Q404)</f>
    </nc>
  </rcc>
  <rcc rId="3557" sId="1" odxf="1" dxf="1">
    <oc r="S405">
      <f>IF(PAC!$R405&gt;0,PAC!$R405,PAC!$Q405)</f>
    </oc>
    <nc r="S405">
      <f>IF(PAC!$R405&gt;0,PAC!$R405,PAC!$Q405)</f>
    </nc>
    <odxf>
      <fill>
        <patternFill>
          <bgColor rgb="FFDBF0F9"/>
        </patternFill>
      </fill>
    </odxf>
    <ndxf>
      <fill>
        <patternFill>
          <bgColor rgb="FFEEF5FC"/>
        </patternFill>
      </fill>
    </ndxf>
  </rcc>
  <rcc rId="3558" sId="1">
    <oc r="S406">
      <f>IF(PAC!$R406&gt;0,PAC!$R406,PAC!$Q406)</f>
    </oc>
    <nc r="S406">
      <f>IF(PAC!$R406&gt;0,PAC!$R406,PAC!$Q406)</f>
    </nc>
  </rcc>
  <rcc rId="3559" sId="1" odxf="1" dxf="1">
    <oc r="S407">
      <f>IF(PAC!$R407&gt;0,PAC!$R407,PAC!$Q407)</f>
    </oc>
    <nc r="S407">
      <f>IF(PAC!$R407&gt;0,PAC!$R407,PAC!$Q407)</f>
    </nc>
    <odxf>
      <fill>
        <patternFill>
          <bgColor rgb="FFDBF0F9"/>
        </patternFill>
      </fill>
    </odxf>
    <ndxf>
      <fill>
        <patternFill>
          <bgColor rgb="FFEEF5FC"/>
        </patternFill>
      </fill>
    </ndxf>
  </rcc>
  <rcc rId="3560" sId="1">
    <oc r="S408">
      <f>IF(PAC!$R408&gt;0,PAC!$R408,PAC!$Q408)</f>
    </oc>
    <nc r="S408">
      <f>IF(PAC!$R408&gt;0,PAC!$R408,PAC!$Q408)</f>
    </nc>
  </rcc>
  <rcc rId="3561" sId="1" odxf="1" dxf="1">
    <oc r="S409">
      <f>IF(PAC!$R409&gt;0,PAC!$R409,PAC!$Q409)</f>
    </oc>
    <nc r="S409">
      <f>IF(PAC!$R409&gt;0,PAC!$R409,PAC!$Q409)</f>
    </nc>
    <odxf>
      <fill>
        <patternFill>
          <bgColor rgb="FFDBF0F9"/>
        </patternFill>
      </fill>
    </odxf>
    <ndxf>
      <fill>
        <patternFill>
          <bgColor rgb="FFEEF5FC"/>
        </patternFill>
      </fill>
    </ndxf>
  </rcc>
  <rcc rId="3562" sId="1">
    <oc r="S410">
      <f>IF(PAC!$R410&gt;0,PAC!$R410,PAC!$Q410)</f>
    </oc>
    <nc r="S410">
      <f>IF(PAC!$R410&gt;0,PAC!$R410,PAC!$Q410)</f>
    </nc>
  </rcc>
  <rcc rId="3563" sId="1" odxf="1" dxf="1">
    <oc r="S411">
      <f>IF(PAC!$R411&gt;0,PAC!$R411,PAC!$Q411)</f>
    </oc>
    <nc r="S411">
      <f>IF(PAC!$R411&gt;0,PAC!$R411,PAC!$Q411)</f>
    </nc>
    <odxf>
      <fill>
        <patternFill>
          <bgColor rgb="FFDBF0F9"/>
        </patternFill>
      </fill>
    </odxf>
    <ndxf>
      <fill>
        <patternFill>
          <bgColor rgb="FFEEF5FC"/>
        </patternFill>
      </fill>
    </ndxf>
  </rcc>
  <rcc rId="3564" sId="1">
    <oc r="S412">
      <f>IF(PAC!$R412&gt;0,PAC!$R412,PAC!$Q412)</f>
    </oc>
    <nc r="S412">
      <f>IF(PAC!$R412&gt;0,PAC!$R412,PAC!$Q412)</f>
    </nc>
  </rcc>
  <rcc rId="3565" sId="1" odxf="1" dxf="1">
    <oc r="S413">
      <f>IF(PAC!$R413&gt;0,PAC!$R413,PAC!$Q413)</f>
    </oc>
    <nc r="S413">
      <f>IF(PAC!$R413&gt;0,PAC!$R413,PAC!$Q413)</f>
    </nc>
    <odxf>
      <fill>
        <patternFill>
          <bgColor rgb="FFDBF0F9"/>
        </patternFill>
      </fill>
    </odxf>
    <ndxf>
      <fill>
        <patternFill>
          <bgColor rgb="FFEEF5FC"/>
        </patternFill>
      </fill>
    </ndxf>
  </rcc>
  <rcc rId="3566" sId="1">
    <oc r="S414">
      <f>IF(PAC!$R414&gt;0,PAC!$R414,PAC!$Q414)</f>
    </oc>
    <nc r="S414">
      <f>IF(PAC!$R414&gt;0,PAC!$R414,PAC!$Q414)</f>
    </nc>
  </rcc>
  <rcc rId="3567" sId="1" odxf="1" dxf="1">
    <oc r="S415">
      <f>IF(PAC!$R415&gt;0,PAC!$R415,PAC!$Q415)</f>
    </oc>
    <nc r="S415">
      <f>IF(PAC!$R415&gt;0,PAC!$R415,PAC!$Q415)</f>
    </nc>
    <odxf>
      <fill>
        <patternFill>
          <bgColor rgb="FFDBF0F9"/>
        </patternFill>
      </fill>
    </odxf>
    <ndxf>
      <fill>
        <patternFill>
          <bgColor rgb="FFEEF5FC"/>
        </patternFill>
      </fill>
    </ndxf>
  </rcc>
  <rcc rId="3568" sId="1">
    <oc r="S416">
      <f>IF(PAC!$R416&gt;0,PAC!$R416,PAC!$Q416)</f>
    </oc>
    <nc r="S416">
      <f>IF(PAC!$R416&gt;0,PAC!$R416,PAC!$Q416)</f>
    </nc>
  </rcc>
  <rcc rId="3569" sId="1" odxf="1" dxf="1">
    <oc r="S417">
      <f>IF(PAC!$R417&gt;0,PAC!$R417,PAC!$Q417)</f>
    </oc>
    <nc r="S417">
      <f>IF(PAC!$R417&gt;0,PAC!$R417,PAC!$Q417)</f>
    </nc>
    <odxf>
      <fill>
        <patternFill>
          <bgColor rgb="FFDBF0F9"/>
        </patternFill>
      </fill>
    </odxf>
    <ndxf>
      <fill>
        <patternFill>
          <bgColor rgb="FFEEF5FC"/>
        </patternFill>
      </fill>
    </ndxf>
  </rcc>
  <rcc rId="3570" sId="1">
    <oc r="S418">
      <f>IF(PAC!$R418&gt;0,PAC!$R418,PAC!$Q418)</f>
    </oc>
    <nc r="S418">
      <f>IF(PAC!$R418&gt;0,PAC!$R418,PAC!$Q418)</f>
    </nc>
  </rcc>
  <rcc rId="3571" sId="1" odxf="1" dxf="1">
    <oc r="S419">
      <f>IF(PAC!$R419&gt;0,PAC!$R419,PAC!$Q419)</f>
    </oc>
    <nc r="S419">
      <f>IF(PAC!$R419&gt;0,PAC!$R419,PAC!$Q419)</f>
    </nc>
    <odxf>
      <fill>
        <patternFill>
          <bgColor rgb="FFDBF0F9"/>
        </patternFill>
      </fill>
    </odxf>
    <ndxf>
      <fill>
        <patternFill>
          <bgColor rgb="FFEEF5FC"/>
        </patternFill>
      </fill>
    </ndxf>
  </rcc>
  <rcc rId="3572" sId="1">
    <oc r="S420">
      <f>IF(PAC!$R420&gt;0,PAC!$R420,PAC!$Q420)</f>
    </oc>
    <nc r="S420">
      <f>IF(PAC!$R420&gt;0,PAC!$R420,PAC!$Q420)</f>
    </nc>
  </rcc>
  <rcc rId="3573" sId="1" odxf="1" dxf="1">
    <oc r="S421">
      <f>IF(PAC!$R421&gt;0,PAC!$R421,PAC!$Q421)</f>
    </oc>
    <nc r="S421">
      <f>IF(PAC!$R421&gt;0,PAC!$R421,PAC!$Q421)</f>
    </nc>
    <odxf>
      <fill>
        <patternFill>
          <bgColor rgb="FFDBF0F9"/>
        </patternFill>
      </fill>
    </odxf>
    <ndxf>
      <fill>
        <patternFill>
          <bgColor rgb="FFEEF5FC"/>
        </patternFill>
      </fill>
    </ndxf>
  </rcc>
  <rcc rId="3574" sId="1">
    <oc r="S422">
      <f>IF(PAC!$R422&gt;0,PAC!$R422,PAC!$Q422)</f>
    </oc>
    <nc r="S422">
      <f>IF(PAC!$R422&gt;0,PAC!$R422,PAC!$Q422)</f>
    </nc>
  </rcc>
  <rcc rId="3575" sId="1" odxf="1" dxf="1">
    <oc r="S423">
      <f>IF(PAC!$R423&gt;0,PAC!$R423,PAC!$Q423)</f>
    </oc>
    <nc r="S423">
      <f>IF(PAC!$R423&gt;0,PAC!$R423,PAC!$Q423)</f>
    </nc>
    <odxf>
      <fill>
        <patternFill>
          <bgColor rgb="FFDBF0F9"/>
        </patternFill>
      </fill>
    </odxf>
    <ndxf>
      <fill>
        <patternFill>
          <bgColor rgb="FFEEF5FC"/>
        </patternFill>
      </fill>
    </ndxf>
  </rcc>
  <rcc rId="3576" sId="1">
    <oc r="S424">
      <f>IF(PAC!$R424&gt;0,PAC!$R424,PAC!$Q424)</f>
    </oc>
    <nc r="S424">
      <f>IF(PAC!$R424&gt;0,PAC!$R424,PAC!$Q424)</f>
    </nc>
  </rcc>
  <rcc rId="3577" sId="1" odxf="1" dxf="1">
    <oc r="S425">
      <f>IF(PAC!$R425&gt;0,PAC!$R425,PAC!$Q425)</f>
    </oc>
    <nc r="S425">
      <f>IF(PAC!$R425&gt;0,PAC!$R425,PAC!$Q425)</f>
    </nc>
    <odxf>
      <fill>
        <patternFill>
          <bgColor rgb="FFDBF0F9"/>
        </patternFill>
      </fill>
    </odxf>
    <ndxf>
      <fill>
        <patternFill>
          <bgColor rgb="FFEEF5FC"/>
        </patternFill>
      </fill>
    </ndxf>
  </rcc>
  <rcc rId="3578" sId="1">
    <oc r="S426">
      <f>IF(PAC!$R426&gt;0,PAC!$R426,PAC!$Q426)</f>
    </oc>
    <nc r="S426">
      <f>IF(PAC!$R426&gt;0,PAC!$R426,PAC!$Q426)</f>
    </nc>
  </rcc>
  <rcc rId="3579" sId="1" odxf="1" dxf="1">
    <oc r="S427">
      <f>IF(PAC!$R427&gt;0,PAC!$R427,PAC!$Q427)</f>
    </oc>
    <nc r="S427">
      <f>IF(PAC!$R427&gt;0,PAC!$R427,PAC!$Q427)</f>
    </nc>
    <odxf>
      <fill>
        <patternFill>
          <bgColor rgb="FFDBF0F9"/>
        </patternFill>
      </fill>
    </odxf>
    <ndxf>
      <fill>
        <patternFill>
          <bgColor rgb="FFEEF5FC"/>
        </patternFill>
      </fill>
    </ndxf>
  </rcc>
  <rcc rId="3580" sId="1">
    <oc r="S428">
      <f>IF(PAC!$R428&gt;0,PAC!$R428,PAC!$Q428)</f>
    </oc>
    <nc r="S428">
      <f>IF(PAC!$R428&gt;0,PAC!$R428,PAC!$Q428)</f>
    </nc>
  </rcc>
  <rcc rId="3581" sId="1" odxf="1" dxf="1">
    <oc r="S429">
      <f>IF(PAC!$R429&gt;0,PAC!$R429,PAC!$Q429)</f>
    </oc>
    <nc r="S429">
      <f>IF(PAC!$R429&gt;0,PAC!$R429,PAC!$Q429)</f>
    </nc>
    <odxf>
      <fill>
        <patternFill>
          <bgColor rgb="FFDBF0F9"/>
        </patternFill>
      </fill>
    </odxf>
    <ndxf>
      <fill>
        <patternFill>
          <bgColor rgb="FFEEF5FC"/>
        </patternFill>
      </fill>
    </ndxf>
  </rcc>
  <rcc rId="3582" sId="1">
    <oc r="S430">
      <f>IF(PAC!$R430&gt;0,PAC!$R430,PAC!$Q430)</f>
    </oc>
    <nc r="S430">
      <f>IF(PAC!$R430&gt;0,PAC!$R430,PAC!$Q430)</f>
    </nc>
  </rcc>
  <rcc rId="3583" sId="1" odxf="1" dxf="1">
    <oc r="S431">
      <f>IF(PAC!$R431&gt;0,PAC!$R431,PAC!$Q431)</f>
    </oc>
    <nc r="S431">
      <f>IF(PAC!$R431&gt;0,PAC!$R431,PAC!$Q431)</f>
    </nc>
    <odxf>
      <fill>
        <patternFill>
          <bgColor rgb="FFDBF0F9"/>
        </patternFill>
      </fill>
    </odxf>
    <ndxf>
      <fill>
        <patternFill>
          <bgColor rgb="FFEEF5FC"/>
        </patternFill>
      </fill>
    </ndxf>
  </rcc>
  <rcc rId="3584" sId="1">
    <oc r="S432">
      <f>IF(PAC!$R432&gt;0,PAC!$R432,PAC!$Q432)</f>
    </oc>
    <nc r="S432">
      <f>IF(PAC!$R432&gt;0,PAC!$R432,PAC!$Q432)</f>
    </nc>
  </rcc>
  <rcc rId="3585" sId="1" odxf="1" dxf="1">
    <oc r="S433">
      <f>IF(PAC!$R433&gt;0,PAC!$R433,PAC!$Q433)</f>
    </oc>
    <nc r="S433">
      <f>IF(PAC!$R433&gt;0,PAC!$R433,PAC!$Q433)</f>
    </nc>
    <odxf>
      <fill>
        <patternFill>
          <bgColor rgb="FFDBF0F9"/>
        </patternFill>
      </fill>
    </odxf>
    <ndxf>
      <fill>
        <patternFill>
          <bgColor rgb="FFEEF5FC"/>
        </patternFill>
      </fill>
    </ndxf>
  </rcc>
  <rcc rId="3586" sId="1">
    <oc r="S434">
      <f>IF(PAC!$R434&gt;0,PAC!$R434,PAC!$Q434)</f>
    </oc>
    <nc r="S434">
      <f>IF(PAC!$R434&gt;0,PAC!$R434,PAC!$Q434)</f>
    </nc>
  </rcc>
  <rcc rId="3587" sId="1" odxf="1" dxf="1">
    <oc r="S435">
      <f>IF(PAC!$R435&gt;0,PAC!$R435,PAC!$Q435)</f>
    </oc>
    <nc r="S435">
      <f>IF(PAC!$R435&gt;0,PAC!$R435,PAC!$Q435)</f>
    </nc>
    <odxf>
      <fill>
        <patternFill>
          <bgColor rgb="FFDBF0F9"/>
        </patternFill>
      </fill>
    </odxf>
    <ndxf>
      <fill>
        <patternFill>
          <bgColor rgb="FFEEF5FC"/>
        </patternFill>
      </fill>
    </ndxf>
  </rcc>
  <rcc rId="3588" sId="1">
    <oc r="S436">
      <f>IF(PAC!$R436&gt;0,PAC!$R436,PAC!$Q436)</f>
    </oc>
    <nc r="S436">
      <f>IF(PAC!$R436&gt;0,PAC!$R436,PAC!$Q436)</f>
    </nc>
  </rcc>
  <rcc rId="3589" sId="1" odxf="1" dxf="1">
    <oc r="S437">
      <f>IF(PAC!$R437&gt;0,PAC!$R437,PAC!$Q437)</f>
    </oc>
    <nc r="S437">
      <f>IF(PAC!$R437&gt;0,PAC!$R437,PAC!$Q437)</f>
    </nc>
    <odxf>
      <fill>
        <patternFill>
          <bgColor rgb="FFDBF0F9"/>
        </patternFill>
      </fill>
    </odxf>
    <ndxf>
      <fill>
        <patternFill>
          <bgColor rgb="FFEEF5FC"/>
        </patternFill>
      </fill>
    </ndxf>
  </rcc>
  <rcc rId="3590" sId="1">
    <oc r="S438">
      <f>IF(PAC!$R438&gt;0,PAC!$R438,PAC!$Q438)</f>
    </oc>
    <nc r="S438">
      <f>IF(PAC!$R438&gt;0,PAC!$R438,PAC!$Q438)</f>
    </nc>
  </rcc>
  <rcc rId="3591" sId="1" odxf="1" dxf="1">
    <oc r="S439">
      <f>IF(PAC!$R439&gt;0,PAC!$R439,PAC!$Q439)</f>
    </oc>
    <nc r="S439">
      <f>IF(PAC!$R439&gt;0,PAC!$R439,PAC!$Q439)</f>
    </nc>
    <odxf>
      <fill>
        <patternFill>
          <bgColor rgb="FFDBF0F9"/>
        </patternFill>
      </fill>
    </odxf>
    <ndxf>
      <fill>
        <patternFill>
          <bgColor rgb="FFEEF5FC"/>
        </patternFill>
      </fill>
    </ndxf>
  </rcc>
  <rcc rId="3592" sId="1">
    <oc r="S440">
      <f>IF(PAC!$R440&gt;0,PAC!$R440,PAC!$Q440)</f>
    </oc>
    <nc r="S440">
      <f>IF(PAC!$R440&gt;0,PAC!$R440,PAC!$Q440)</f>
    </nc>
  </rcc>
  <rcc rId="3593" sId="1" odxf="1" dxf="1">
    <oc r="S441">
      <f>IF(PAC!$R441&gt;0,PAC!$R441,PAC!$Q441)</f>
    </oc>
    <nc r="S441">
      <f>IF(PAC!$R441&gt;0,PAC!$R441,PAC!$Q441)</f>
    </nc>
    <odxf>
      <fill>
        <patternFill>
          <bgColor rgb="FFDBF0F9"/>
        </patternFill>
      </fill>
    </odxf>
    <ndxf>
      <fill>
        <patternFill>
          <bgColor rgb="FFEEF5FC"/>
        </patternFill>
      </fill>
    </ndxf>
  </rcc>
  <rcc rId="3594" sId="1">
    <oc r="S442">
      <f>IF(PAC!$R442&gt;0,PAC!$R442,PAC!$Q442)</f>
    </oc>
    <nc r="S442">
      <f>IF(PAC!$R442&gt;0,PAC!$R442,PAC!$Q442)</f>
    </nc>
  </rcc>
  <rcc rId="3595" sId="1" odxf="1" dxf="1">
    <oc r="S443">
      <f>IF(PAC!$R443&gt;0,PAC!$R443,PAC!$Q443)</f>
    </oc>
    <nc r="S443">
      <f>IF(PAC!$R443&gt;0,PAC!$R443,PAC!$Q443)</f>
    </nc>
    <odxf>
      <fill>
        <patternFill>
          <bgColor rgb="FFDBF0F9"/>
        </patternFill>
      </fill>
    </odxf>
    <ndxf>
      <fill>
        <patternFill>
          <bgColor rgb="FFEEF5FC"/>
        </patternFill>
      </fill>
    </ndxf>
  </rcc>
  <rcc rId="3596" sId="1">
    <oc r="S444">
      <f>IF(PAC!$R444&gt;0,PAC!$R444,PAC!$Q444)</f>
    </oc>
    <nc r="S444">
      <f>IF(PAC!$R444&gt;0,PAC!$R444,PAC!$Q444)</f>
    </nc>
  </rcc>
  <rcc rId="3597" sId="1" odxf="1" dxf="1">
    <oc r="S445">
      <f>IF(PAC!$R445&gt;0,PAC!$R445,PAC!$Q445)</f>
    </oc>
    <nc r="S445">
      <f>IF(PAC!$R445&gt;0,PAC!$R445,PAC!$Q445)</f>
    </nc>
    <odxf>
      <fill>
        <patternFill>
          <bgColor rgb="FFDBF0F9"/>
        </patternFill>
      </fill>
    </odxf>
    <ndxf>
      <fill>
        <patternFill>
          <bgColor rgb="FFEEF5FC"/>
        </patternFill>
      </fill>
    </ndxf>
  </rcc>
  <rcc rId="3598" sId="1">
    <oc r="S446">
      <f>IF(PAC!$R446&gt;0,PAC!$R446,PAC!$Q446)</f>
    </oc>
    <nc r="S446">
      <f>IF(PAC!$R446&gt;0,PAC!$R446,PAC!$Q446)</f>
    </nc>
  </rcc>
  <rcc rId="3599" sId="1" odxf="1" dxf="1">
    <oc r="S447">
      <f>IF(PAC!$R447&gt;0,PAC!$R447,PAC!$Q447)</f>
    </oc>
    <nc r="S447">
      <f>IF(PAC!$R447&gt;0,PAC!$R447,PAC!$Q447)</f>
    </nc>
    <odxf>
      <fill>
        <patternFill>
          <bgColor rgb="FFDBF0F9"/>
        </patternFill>
      </fill>
    </odxf>
    <ndxf>
      <fill>
        <patternFill>
          <bgColor rgb="FFEEF5FC"/>
        </patternFill>
      </fill>
    </ndxf>
  </rcc>
  <rcc rId="3600" sId="1">
    <oc r="S448">
      <f>IF(PAC!$R448&gt;0,PAC!$R448,PAC!$Q448)</f>
    </oc>
    <nc r="S448">
      <f>IF(PAC!$R448&gt;0,PAC!$R448,PAC!$Q448)</f>
    </nc>
  </rcc>
  <rcc rId="3601" sId="1" odxf="1" dxf="1">
    <oc r="S449">
      <f>IF(PAC!$R449&gt;0,PAC!$R449,PAC!$Q449)</f>
    </oc>
    <nc r="S449">
      <f>IF(PAC!$R449&gt;0,PAC!$R449,PAC!$Q449)</f>
    </nc>
    <odxf>
      <fill>
        <patternFill>
          <bgColor rgb="FFDBF0F9"/>
        </patternFill>
      </fill>
    </odxf>
    <ndxf>
      <fill>
        <patternFill>
          <bgColor rgb="FFEEF5FC"/>
        </patternFill>
      </fill>
    </ndxf>
  </rcc>
  <rcc rId="3602" sId="1">
    <oc r="S450">
      <f>IF(PAC!$R450&gt;0,PAC!$R450,PAC!$Q450)</f>
    </oc>
    <nc r="S450">
      <f>IF(PAC!$R450&gt;0,PAC!$R450,PAC!$Q450)</f>
    </nc>
  </rcc>
  <rcc rId="3603" sId="1" odxf="1" dxf="1">
    <oc r="S451">
      <f>IF(PAC!$R451&gt;0,PAC!$R451,PAC!$Q451)</f>
    </oc>
    <nc r="S451">
      <f>IF(PAC!$R451&gt;0,PAC!$R451,PAC!$Q451)</f>
    </nc>
    <odxf>
      <fill>
        <patternFill>
          <bgColor rgb="FFDBF0F9"/>
        </patternFill>
      </fill>
    </odxf>
    <ndxf>
      <fill>
        <patternFill>
          <bgColor rgb="FFEEF5FC"/>
        </patternFill>
      </fill>
    </ndxf>
  </rcc>
  <rcc rId="3604" sId="1">
    <oc r="S452">
      <f>IF(PAC!$R452&gt;0,PAC!$R452,PAC!$Q452)</f>
    </oc>
    <nc r="S452">
      <f>IF(PAC!$R452&gt;0,PAC!$R452,PAC!$Q452)</f>
    </nc>
  </rcc>
  <rcc rId="3605" sId="1" odxf="1" dxf="1">
    <oc r="S453">
      <f>IF(PAC!$R453&gt;0,PAC!$R453,PAC!$Q453)</f>
    </oc>
    <nc r="S453">
      <f>IF(PAC!$R453&gt;0,PAC!$R453,PAC!$Q453)</f>
    </nc>
    <odxf>
      <fill>
        <patternFill>
          <bgColor rgb="FFDBF0F9"/>
        </patternFill>
      </fill>
    </odxf>
    <ndxf>
      <fill>
        <patternFill>
          <bgColor rgb="FFEEF5FC"/>
        </patternFill>
      </fill>
    </ndxf>
  </rcc>
  <rcc rId="3606" sId="1">
    <oc r="S454">
      <f>IF(PAC!$R454&gt;0,PAC!$R454,PAC!$Q454)</f>
    </oc>
    <nc r="S454">
      <f>IF(PAC!$R454&gt;0,PAC!$R454,PAC!$Q454)</f>
    </nc>
  </rcc>
  <rcc rId="3607" sId="1" odxf="1" dxf="1">
    <oc r="S455">
      <f>IF(PAC!$R455&gt;0,PAC!$R455,PAC!$Q455)</f>
    </oc>
    <nc r="S455">
      <f>IF(PAC!$R455&gt;0,PAC!$R455,PAC!$Q455)</f>
    </nc>
    <odxf>
      <fill>
        <patternFill>
          <bgColor rgb="FFDBF0F9"/>
        </patternFill>
      </fill>
    </odxf>
    <ndxf>
      <fill>
        <patternFill>
          <bgColor rgb="FFEEF5FC"/>
        </patternFill>
      </fill>
    </ndxf>
  </rcc>
  <rcc rId="3608" sId="1">
    <oc r="S456">
      <f>IF(PAC!$R456&gt;0,PAC!$R456,PAC!$Q456)</f>
    </oc>
    <nc r="S456">
      <f>IF(PAC!$R456&gt;0,PAC!$R456,PAC!$Q456)</f>
    </nc>
  </rcc>
  <rcc rId="3609" sId="1" odxf="1" dxf="1">
    <oc r="S457">
      <f>IF(PAC!$R457&gt;0,PAC!$R457,PAC!$Q457)</f>
    </oc>
    <nc r="S457">
      <f>IF(PAC!$R457&gt;0,PAC!$R457,PAC!$Q457)</f>
    </nc>
    <odxf>
      <fill>
        <patternFill>
          <bgColor rgb="FFDBF0F9"/>
        </patternFill>
      </fill>
    </odxf>
    <ndxf>
      <fill>
        <patternFill>
          <bgColor rgb="FFEEF5FC"/>
        </patternFill>
      </fill>
    </ndxf>
  </rcc>
  <rcc rId="3610" sId="1">
    <oc r="S458">
      <f>IF(PAC!$R458&gt;0,PAC!$R458,PAC!$Q458)</f>
    </oc>
    <nc r="S458">
      <f>IF(PAC!$R458&gt;0,PAC!$R458,PAC!$Q458)</f>
    </nc>
  </rcc>
  <rcc rId="3611" sId="1" odxf="1" dxf="1">
    <oc r="S459">
      <f>IF(PAC!$R459&gt;0,PAC!$R459,PAC!$Q459)</f>
    </oc>
    <nc r="S459">
      <f>IF(PAC!$R459&gt;0,PAC!$R459,PAC!$Q459)</f>
    </nc>
    <odxf>
      <fill>
        <patternFill>
          <bgColor rgb="FFDBF0F9"/>
        </patternFill>
      </fill>
    </odxf>
    <ndxf>
      <fill>
        <patternFill>
          <bgColor rgb="FFEEF5FC"/>
        </patternFill>
      </fill>
    </ndxf>
  </rcc>
  <rcc rId="3612" sId="1">
    <oc r="S460">
      <f>IF(PAC!$R460&gt;0,PAC!$R460,PAC!$Q460)</f>
    </oc>
    <nc r="S460">
      <f>IF(PAC!$R460&gt;0,PAC!$R460,PAC!$Q460)</f>
    </nc>
  </rcc>
  <rcc rId="3613" sId="1" odxf="1" dxf="1">
    <oc r="S461">
      <f>IF(PAC!$R461&gt;0,PAC!$R461,PAC!$Q461)</f>
    </oc>
    <nc r="S461">
      <f>IF(PAC!$R461&gt;0,PAC!$R461,PAC!$Q461)</f>
    </nc>
    <odxf>
      <fill>
        <patternFill>
          <bgColor rgb="FFDBF0F9"/>
        </patternFill>
      </fill>
    </odxf>
    <ndxf>
      <fill>
        <patternFill>
          <bgColor rgb="FFEEF5FC"/>
        </patternFill>
      </fill>
    </ndxf>
  </rcc>
  <rcc rId="3614" sId="1">
    <oc r="S462">
      <f>IF(PAC!$R462&gt;0,PAC!$R462,PAC!$Q462)</f>
    </oc>
    <nc r="S462">
      <f>IF(PAC!$R462&gt;0,PAC!$R462,PAC!$Q462)</f>
    </nc>
  </rcc>
  <rcc rId="3615" sId="1" odxf="1" dxf="1">
    <oc r="S463">
      <f>IF(PAC!$R463&gt;0,PAC!$R463,PAC!$Q463)</f>
    </oc>
    <nc r="S463">
      <f>IF(PAC!$R463&gt;0,PAC!$R463,PAC!$Q463)</f>
    </nc>
    <odxf>
      <fill>
        <patternFill>
          <bgColor rgb="FFDBF0F9"/>
        </patternFill>
      </fill>
    </odxf>
    <ndxf>
      <fill>
        <patternFill>
          <bgColor rgb="FFEEF5FC"/>
        </patternFill>
      </fill>
    </ndxf>
  </rcc>
  <rcc rId="3616" sId="1">
    <oc r="S464">
      <f>IF(PAC!$R464&gt;0,PAC!$R464,PAC!$Q464)</f>
    </oc>
    <nc r="S464">
      <f>IF(PAC!$R464&gt;0,PAC!$R464,PAC!$Q464)</f>
    </nc>
  </rcc>
  <rcc rId="3617" sId="1" odxf="1" dxf="1">
    <oc r="S465">
      <f>IF(PAC!$R465&gt;0,PAC!$R465,PAC!$Q465)</f>
    </oc>
    <nc r="S465">
      <f>IF(PAC!$R465&gt;0,PAC!$R465,PAC!$Q465)</f>
    </nc>
    <odxf>
      <fill>
        <patternFill>
          <bgColor rgb="FFDBF0F9"/>
        </patternFill>
      </fill>
    </odxf>
    <ndxf>
      <fill>
        <patternFill>
          <bgColor rgb="FFEEF5FC"/>
        </patternFill>
      </fill>
    </ndxf>
  </rcc>
  <rcc rId="3618" sId="1">
    <oc r="S466">
      <f>IF(PAC!$R466&gt;0,PAC!$R466,PAC!$Q466)</f>
    </oc>
    <nc r="S466">
      <f>IF(PAC!$R466&gt;0,PAC!$R466,PAC!$Q466)</f>
    </nc>
  </rcc>
  <rcc rId="3619" sId="1" odxf="1" dxf="1">
    <oc r="S467">
      <f>IF(PAC!$R467&gt;0,PAC!$R467,PAC!$Q467)</f>
    </oc>
    <nc r="S467">
      <f>IF(PAC!$R467&gt;0,PAC!$R467,PAC!$Q467)</f>
    </nc>
    <odxf>
      <fill>
        <patternFill>
          <bgColor rgb="FFDBF0F9"/>
        </patternFill>
      </fill>
    </odxf>
    <ndxf>
      <fill>
        <patternFill>
          <bgColor rgb="FFEEF5FC"/>
        </patternFill>
      </fill>
    </ndxf>
  </rcc>
  <rcc rId="3620" sId="1">
    <oc r="S468">
      <f>IF(PAC!$R468&gt;0,PAC!$R468,PAC!$Q468)</f>
    </oc>
    <nc r="S468">
      <f>IF(PAC!$R468&gt;0,PAC!$R468,PAC!$Q468)</f>
    </nc>
  </rcc>
  <rcc rId="3621" sId="1" odxf="1" dxf="1">
    <oc r="S469">
      <f>IF(PAC!$R469&gt;0,PAC!$R469,PAC!$Q469)</f>
    </oc>
    <nc r="S469">
      <f>IF(PAC!$R469&gt;0,PAC!$R469,PAC!$Q469)</f>
    </nc>
    <odxf>
      <fill>
        <patternFill>
          <bgColor rgb="FFDBF0F9"/>
        </patternFill>
      </fill>
    </odxf>
    <ndxf>
      <fill>
        <patternFill>
          <bgColor rgb="FFEEF5FC"/>
        </patternFill>
      </fill>
    </ndxf>
  </rcc>
  <rcc rId="3622" sId="1">
    <oc r="S470">
      <f>IF(PAC!$R470&gt;0,PAC!$R470,PAC!$Q470)</f>
    </oc>
    <nc r="S470">
      <f>IF(PAC!$R470&gt;0,PAC!$R470,PAC!$Q470)</f>
    </nc>
  </rcc>
  <rcc rId="3623" sId="1" odxf="1" dxf="1">
    <oc r="S471">
      <f>IF(PAC!$R471&gt;0,PAC!$R471,PAC!$Q471)</f>
    </oc>
    <nc r="S471">
      <f>IF(PAC!$R471&gt;0,PAC!$R471,PAC!$Q471)</f>
    </nc>
    <odxf>
      <fill>
        <patternFill>
          <bgColor rgb="FFDBF0F9"/>
        </patternFill>
      </fill>
    </odxf>
    <ndxf>
      <fill>
        <patternFill>
          <bgColor rgb="FFEEF5FC"/>
        </patternFill>
      </fill>
    </ndxf>
  </rcc>
  <rcc rId="3624" sId="1">
    <oc r="S472">
      <f>IF(PAC!$R472&gt;0,PAC!$R472,PAC!$Q472)</f>
    </oc>
    <nc r="S472">
      <f>IF(PAC!$R472&gt;0,PAC!$R472,PAC!$Q472)</f>
    </nc>
  </rcc>
  <rcc rId="3625" sId="1" odxf="1" dxf="1">
    <oc r="S473">
      <f>IF(PAC!$R473&gt;0,PAC!$R473,PAC!$Q473)</f>
    </oc>
    <nc r="S473">
      <f>IF(PAC!$R473&gt;0,PAC!$R473,PAC!$Q473)</f>
    </nc>
    <odxf>
      <fill>
        <patternFill>
          <bgColor rgb="FFDBF0F9"/>
        </patternFill>
      </fill>
    </odxf>
    <ndxf>
      <fill>
        <patternFill>
          <bgColor rgb="FFEEF5FC"/>
        </patternFill>
      </fill>
    </ndxf>
  </rcc>
  <rcc rId="3626" sId="1">
    <oc r="S474">
      <f>IF(PAC!$R474&gt;0,PAC!$R474,PAC!$Q474)</f>
    </oc>
    <nc r="S474">
      <f>IF(PAC!$R474&gt;0,PAC!$R474,PAC!$Q474)</f>
    </nc>
  </rcc>
  <rcc rId="3627" sId="1" odxf="1" dxf="1">
    <oc r="S475">
      <f>IF(PAC!$R475&gt;0,PAC!$R475,PAC!$Q475)</f>
    </oc>
    <nc r="S475">
      <f>IF(PAC!$R475&gt;0,PAC!$R475,PAC!$Q475)</f>
    </nc>
    <odxf>
      <fill>
        <patternFill>
          <bgColor rgb="FFDBF0F9"/>
        </patternFill>
      </fill>
    </odxf>
    <ndxf>
      <fill>
        <patternFill>
          <bgColor rgb="FFEEF5FC"/>
        </patternFill>
      </fill>
    </ndxf>
  </rcc>
  <rcc rId="3628" sId="1">
    <oc r="S476">
      <f>IF(PAC!$R476&gt;0,PAC!$R476,PAC!$Q476)</f>
    </oc>
    <nc r="S476">
      <f>IF(PAC!$R476&gt;0,PAC!$R476,PAC!$Q476)</f>
    </nc>
  </rcc>
  <rcc rId="3629" sId="1" odxf="1" dxf="1">
    <oc r="S477">
      <f>IF(PAC!$R477&gt;0,PAC!$R477,PAC!$Q477)</f>
    </oc>
    <nc r="S477">
      <f>IF(PAC!$R477&gt;0,PAC!$R477,PAC!$Q477)</f>
    </nc>
    <odxf>
      <fill>
        <patternFill>
          <bgColor rgb="FFDBF0F9"/>
        </patternFill>
      </fill>
    </odxf>
    <ndxf>
      <fill>
        <patternFill>
          <bgColor rgb="FFEEF5FC"/>
        </patternFill>
      </fill>
    </ndxf>
  </rcc>
  <rcc rId="3630" sId="1">
    <oc r="S478">
      <f>IF(PAC!$R478&gt;0,PAC!$R478,PAC!$Q478)</f>
    </oc>
    <nc r="S478">
      <f>IF(PAC!$R478&gt;0,PAC!$R478,PAC!$Q478)</f>
    </nc>
  </rcc>
  <rcc rId="3631" sId="1" odxf="1" dxf="1">
    <oc r="S479">
      <f>IF(PAC!$R479&gt;0,PAC!$R479,PAC!$Q479)</f>
    </oc>
    <nc r="S479">
      <f>IF(PAC!$R479&gt;0,PAC!$R479,PAC!$Q479)</f>
    </nc>
    <odxf>
      <fill>
        <patternFill>
          <bgColor rgb="FFDBF0F9"/>
        </patternFill>
      </fill>
    </odxf>
    <ndxf>
      <fill>
        <patternFill>
          <bgColor rgb="FFEEF5FC"/>
        </patternFill>
      </fill>
    </ndxf>
  </rcc>
  <rcc rId="3632" sId="1">
    <oc r="S480">
      <f>IF(PAC!$R480&gt;0,PAC!$R480,PAC!$Q480)</f>
    </oc>
    <nc r="S480">
      <f>IF(PAC!$R480&gt;0,PAC!$R480,PAC!$Q480)</f>
    </nc>
  </rcc>
  <rcc rId="3633" sId="1" odxf="1" dxf="1">
    <oc r="S481">
      <f>IF(PAC!$R481&gt;0,PAC!$R481,PAC!$Q481)</f>
    </oc>
    <nc r="S481">
      <f>IF(PAC!$R481&gt;0,PAC!$R481,PAC!$Q481)</f>
    </nc>
    <odxf>
      <fill>
        <patternFill>
          <bgColor rgb="FFDBF0F9"/>
        </patternFill>
      </fill>
    </odxf>
    <ndxf>
      <fill>
        <patternFill>
          <bgColor rgb="FFEEF5FC"/>
        </patternFill>
      </fill>
    </ndxf>
  </rcc>
  <rcc rId="3634" sId="1">
    <oc r="S482">
      <f>IF(PAC!$R482&gt;0,PAC!$R482,PAC!$Q482)</f>
    </oc>
    <nc r="S482">
      <f>IF(PAC!$R482&gt;0,PAC!$R482,PAC!$Q482)</f>
    </nc>
  </rcc>
  <rcc rId="3635" sId="1" odxf="1" dxf="1">
    <oc r="S483">
      <f>IF(PAC!$R483&gt;0,PAC!$R483,PAC!$Q483)</f>
    </oc>
    <nc r="S483">
      <f>IF(PAC!$R483&gt;0,PAC!$R483,PAC!$Q483)</f>
    </nc>
    <odxf>
      <fill>
        <patternFill>
          <bgColor rgb="FFDBF0F9"/>
        </patternFill>
      </fill>
    </odxf>
    <ndxf>
      <fill>
        <patternFill>
          <bgColor rgb="FFEEF5FC"/>
        </patternFill>
      </fill>
    </ndxf>
  </rcc>
  <rcc rId="3636" sId="1">
    <oc r="S484">
      <f>IF(PAC!$R484&gt;0,PAC!$R484,PAC!$Q484)</f>
    </oc>
    <nc r="S484">
      <f>IF(PAC!$R484&gt;0,PAC!$R484,PAC!$Q484)</f>
    </nc>
  </rcc>
  <rcc rId="3637" sId="1" odxf="1" dxf="1">
    <oc r="S485">
      <f>IF(PAC!$R485&gt;0,PAC!$R485,PAC!$Q485)</f>
    </oc>
    <nc r="S485">
      <f>IF(PAC!$R485&gt;0,PAC!$R485,PAC!$Q485)</f>
    </nc>
    <odxf>
      <fill>
        <patternFill>
          <bgColor rgb="FFDBF0F9"/>
        </patternFill>
      </fill>
    </odxf>
    <ndxf>
      <fill>
        <patternFill>
          <bgColor rgb="FFEEF5FC"/>
        </patternFill>
      </fill>
    </ndxf>
  </rcc>
  <rcc rId="3638" sId="1">
    <oc r="S486">
      <f>IF(PAC!$R486&gt;0,PAC!$R486,PAC!$Q486)</f>
    </oc>
    <nc r="S486">
      <f>IF(PAC!$R486&gt;0,PAC!$R486,PAC!$Q486)</f>
    </nc>
  </rcc>
  <rcc rId="3639" sId="1" odxf="1" dxf="1">
    <oc r="S487">
      <f>IF(PAC!$R487&gt;0,PAC!$R487,PAC!$Q487)</f>
    </oc>
    <nc r="S487">
      <f>IF(PAC!$R487&gt;0,PAC!$R487,PAC!$Q487)</f>
    </nc>
    <odxf>
      <fill>
        <patternFill>
          <bgColor rgb="FFDBF0F9"/>
        </patternFill>
      </fill>
    </odxf>
    <ndxf>
      <fill>
        <patternFill>
          <bgColor rgb="FFEEF5FC"/>
        </patternFill>
      </fill>
    </ndxf>
  </rcc>
  <rcc rId="3640" sId="1">
    <oc r="S488">
      <f>IF(PAC!$R488&gt;0,PAC!$R488,PAC!$Q488)</f>
    </oc>
    <nc r="S488">
      <f>IF(PAC!$R488&gt;0,PAC!$R488,PAC!$Q488)</f>
    </nc>
  </rcc>
  <rcc rId="3641" sId="1" odxf="1" dxf="1">
    <oc r="S489">
      <f>IF(PAC!$R489&gt;0,PAC!$R489,PAC!$Q489)</f>
    </oc>
    <nc r="S489">
      <f>IF(PAC!$R489&gt;0,PAC!$R489,PAC!$Q489)</f>
    </nc>
    <odxf>
      <fill>
        <patternFill>
          <bgColor rgb="FFDBF0F9"/>
        </patternFill>
      </fill>
    </odxf>
    <ndxf>
      <fill>
        <patternFill>
          <bgColor rgb="FFEEF5FC"/>
        </patternFill>
      </fill>
    </ndxf>
  </rcc>
  <rcc rId="3642" sId="1">
    <oc r="S490">
      <f>IF(PAC!$R490&gt;0,PAC!$R490,PAC!$Q490)</f>
    </oc>
    <nc r="S490">
      <f>IF(PAC!$R490&gt;0,PAC!$R490,PAC!$Q490)</f>
    </nc>
  </rcc>
  <rcc rId="3643" sId="1" odxf="1" dxf="1">
    <oc r="S491">
      <f>IF(PAC!$R491&gt;0,PAC!$R491,PAC!$Q491)</f>
    </oc>
    <nc r="S491">
      <f>IF(PAC!$R491&gt;0,PAC!$R491,PAC!$Q491)</f>
    </nc>
    <odxf>
      <fill>
        <patternFill>
          <bgColor rgb="FFDBF0F9"/>
        </patternFill>
      </fill>
    </odxf>
    <ndxf>
      <fill>
        <patternFill>
          <bgColor rgb="FFEEF5FC"/>
        </patternFill>
      </fill>
    </ndxf>
  </rcc>
  <rcc rId="3644" sId="1">
    <oc r="S492">
      <f>IF(PAC!$R492&gt;0,PAC!$R492,PAC!$Q492)</f>
    </oc>
    <nc r="S492">
      <f>IF(PAC!$R492&gt;0,PAC!$R492,PAC!$Q492)</f>
    </nc>
  </rcc>
  <rcc rId="3645" sId="1" odxf="1" dxf="1">
    <oc r="S493">
      <f>IF(PAC!$R493&gt;0,PAC!$R493,PAC!$Q493)</f>
    </oc>
    <nc r="S493">
      <f>IF(PAC!$R493&gt;0,PAC!$R493,PAC!$Q493)</f>
    </nc>
    <odxf>
      <fill>
        <patternFill>
          <bgColor rgb="FFDBF0F9"/>
        </patternFill>
      </fill>
    </odxf>
    <ndxf>
      <fill>
        <patternFill>
          <bgColor rgb="FFEEF5FC"/>
        </patternFill>
      </fill>
    </ndxf>
  </rcc>
  <rcc rId="3646" sId="1">
    <oc r="S494">
      <f>IF(PAC!$R494&gt;0,PAC!$R494,PAC!$Q494)</f>
    </oc>
    <nc r="S494">
      <f>IF(PAC!$R494&gt;0,PAC!$R494,PAC!$Q494)</f>
    </nc>
  </rcc>
  <rcc rId="3647" sId="1" odxf="1" dxf="1">
    <oc r="S495">
      <f>IF(PAC!$R495&gt;0,PAC!$R495,PAC!$Q495)</f>
    </oc>
    <nc r="S495">
      <f>IF(PAC!$R495&gt;0,PAC!$R495,PAC!$Q495)</f>
    </nc>
    <odxf>
      <fill>
        <patternFill>
          <bgColor rgb="FFDBF0F9"/>
        </patternFill>
      </fill>
    </odxf>
    <ndxf>
      <fill>
        <patternFill>
          <bgColor rgb="FFEEF5FC"/>
        </patternFill>
      </fill>
    </ndxf>
  </rcc>
  <rcc rId="3648" sId="1">
    <oc r="S496">
      <f>IF(PAC!$R496&gt;0,PAC!$R496,PAC!$Q496)</f>
    </oc>
    <nc r="S496">
      <f>IF(PAC!$R496&gt;0,PAC!$R496,PAC!$Q496)</f>
    </nc>
  </rcc>
  <rcc rId="3649" sId="1" odxf="1" dxf="1">
    <oc r="S497">
      <f>IF(PAC!$R497&gt;0,PAC!$R497,PAC!$Q497)</f>
    </oc>
    <nc r="S497">
      <f>IF(PAC!$R497&gt;0,PAC!$R497,PAC!$Q497)</f>
    </nc>
    <odxf>
      <fill>
        <patternFill>
          <bgColor rgb="FFDBF0F9"/>
        </patternFill>
      </fill>
    </odxf>
    <ndxf>
      <fill>
        <patternFill>
          <bgColor rgb="FFEEF5FC"/>
        </patternFill>
      </fill>
    </ndxf>
  </rcc>
  <rcc rId="3650" sId="1">
    <oc r="S498">
      <f>IF(PAC!$R498&gt;0,PAC!$R498,PAC!$Q498)</f>
    </oc>
    <nc r="S498">
      <f>IF(PAC!$R498&gt;0,PAC!$R498,PAC!$Q498)</f>
    </nc>
  </rcc>
  <rcc rId="3651" sId="1" odxf="1" dxf="1">
    <oc r="S499">
      <f>IF(PAC!$R499&gt;0,PAC!$R499,PAC!$Q499)</f>
    </oc>
    <nc r="S499">
      <f>IF(PAC!$R499&gt;0,PAC!$R499,PAC!$Q499)</f>
    </nc>
    <odxf>
      <fill>
        <patternFill>
          <bgColor rgb="FFDBF0F9"/>
        </patternFill>
      </fill>
    </odxf>
    <ndxf>
      <fill>
        <patternFill>
          <bgColor rgb="FFEEF5FC"/>
        </patternFill>
      </fill>
    </ndxf>
  </rcc>
  <rcc rId="3652" sId="1">
    <oc r="S500">
      <f>IF(PAC!$R500&gt;0,PAC!$R500,PAC!$Q500)</f>
    </oc>
    <nc r="S500">
      <f>IF(PAC!$R500&gt;0,PAC!$R500,PAC!$Q500)</f>
    </nc>
  </rcc>
  <rcc rId="3653" sId="1" odxf="1" dxf="1">
    <oc r="S501">
      <f>IF(PAC!$R501&gt;0,PAC!$R501,PAC!$Q501)</f>
    </oc>
    <nc r="S501">
      <f>IF(PAC!$R501&gt;0,PAC!$R501,PAC!$Q501)</f>
    </nc>
    <odxf>
      <fill>
        <patternFill>
          <bgColor rgb="FFDBF0F9"/>
        </patternFill>
      </fill>
    </odxf>
    <ndxf>
      <fill>
        <patternFill>
          <bgColor rgb="FFEEF5FC"/>
        </patternFill>
      </fill>
    </ndxf>
  </rcc>
  <rcc rId="3654" sId="1">
    <oc r="S502">
      <f>IF(PAC!$R502&gt;0,PAC!$R502,PAC!$Q502)</f>
    </oc>
    <nc r="S502">
      <f>IF(PAC!$R502&gt;0,PAC!$R502,PAC!$Q502)</f>
    </nc>
  </rcc>
  <rcc rId="3655" sId="1" odxf="1" dxf="1">
    <oc r="S503">
      <f>IF(PAC!$R503&gt;0,PAC!$R503,PAC!$Q503)</f>
    </oc>
    <nc r="S503">
      <f>IF(PAC!$R503&gt;0,PAC!$R503,PAC!$Q503)</f>
    </nc>
    <odxf>
      <fill>
        <patternFill>
          <bgColor rgb="FFDBF0F9"/>
        </patternFill>
      </fill>
    </odxf>
    <ndxf>
      <fill>
        <patternFill>
          <bgColor rgb="FFEEF5FC"/>
        </patternFill>
      </fill>
    </ndxf>
  </rcc>
  <rcc rId="3656" sId="1">
    <oc r="S504">
      <f>IF(PAC!$R504&gt;0,PAC!$R504,PAC!$Q504)</f>
    </oc>
    <nc r="S504">
      <f>IF(PAC!$R504&gt;0,PAC!$R504,PAC!$Q504)</f>
    </nc>
  </rcc>
  <rcc rId="3657" sId="1" odxf="1" dxf="1">
    <oc r="S505">
      <f>IF(PAC!$R505&gt;0,PAC!$R505,PAC!$Q505)</f>
    </oc>
    <nc r="S505">
      <f>IF(PAC!$R505&gt;0,PAC!$R505,PAC!$Q505)</f>
    </nc>
    <odxf>
      <fill>
        <patternFill>
          <bgColor rgb="FFDBF0F9"/>
        </patternFill>
      </fill>
    </odxf>
    <ndxf>
      <fill>
        <patternFill>
          <bgColor rgb="FFEEF5FC"/>
        </patternFill>
      </fill>
    </ndxf>
  </rcc>
  <rcc rId="3658" sId="1">
    <oc r="S506">
      <f>IF(PAC!$R506&gt;0,PAC!$R506,PAC!$Q506)</f>
    </oc>
    <nc r="S506">
      <f>IF(PAC!$R506&gt;0,PAC!$R506,PAC!$Q506)</f>
    </nc>
  </rcc>
  <rcc rId="3659" sId="1" odxf="1" dxf="1">
    <oc r="S507">
      <f>IF(PAC!$R507&gt;0,PAC!$R507,PAC!$Q507)</f>
    </oc>
    <nc r="S507">
      <f>IF(PAC!$R507&gt;0,PAC!$R507,PAC!$Q507)</f>
    </nc>
    <odxf>
      <fill>
        <patternFill>
          <bgColor rgb="FFDBF0F9"/>
        </patternFill>
      </fill>
    </odxf>
    <ndxf>
      <fill>
        <patternFill>
          <bgColor rgb="FFEEF5FC"/>
        </patternFill>
      </fill>
    </ndxf>
  </rcc>
  <rcc rId="3660" sId="1">
    <oc r="S508">
      <f>IF(PAC!$R508&gt;0,PAC!$R508,PAC!$Q508)</f>
    </oc>
    <nc r="S508">
      <f>IF(PAC!$R508&gt;0,PAC!$R508,PAC!$Q508)</f>
    </nc>
  </rcc>
  <rcc rId="3661" sId="1" odxf="1" dxf="1">
    <oc r="S509">
      <f>IF(PAC!$R509&gt;0,PAC!$R509,PAC!$Q509)</f>
    </oc>
    <nc r="S509">
      <f>IF(PAC!$R509&gt;0,PAC!$R509,PAC!$Q509)</f>
    </nc>
    <odxf>
      <fill>
        <patternFill>
          <bgColor rgb="FFDBF0F9"/>
        </patternFill>
      </fill>
    </odxf>
    <ndxf>
      <fill>
        <patternFill>
          <bgColor rgb="FFEEF5FC"/>
        </patternFill>
      </fill>
    </ndxf>
  </rcc>
  <rcc rId="3662" sId="1">
    <oc r="S510">
      <f>IF(PAC!$R510&gt;0,PAC!$R510,PAC!$Q510)</f>
    </oc>
    <nc r="S510">
      <f>IF(PAC!$R510&gt;0,PAC!$R510,PAC!$Q510)</f>
    </nc>
  </rcc>
  <rcc rId="3663" sId="1" odxf="1" dxf="1">
    <oc r="S511">
      <f>IF(PAC!$R511&gt;0,PAC!$R511,PAC!$Q511)</f>
    </oc>
    <nc r="S511">
      <f>IF(PAC!$R511&gt;0,PAC!$R511,PAC!$Q511)</f>
    </nc>
    <odxf>
      <fill>
        <patternFill>
          <bgColor rgb="FFDBF0F9"/>
        </patternFill>
      </fill>
    </odxf>
    <ndxf>
      <fill>
        <patternFill>
          <bgColor rgb="FFEEF5FC"/>
        </patternFill>
      </fill>
    </ndxf>
  </rcc>
  <rcc rId="3664" sId="1">
    <oc r="S512">
      <f>IF(PAC!$R512&gt;0,PAC!$R512,PAC!$Q512)</f>
    </oc>
    <nc r="S512">
      <f>IF(PAC!$R512&gt;0,PAC!$R512,PAC!$Q512)</f>
    </nc>
  </rcc>
  <rcc rId="3665" sId="1" odxf="1" dxf="1">
    <oc r="S513">
      <f>IF(PAC!$R513&gt;0,PAC!$R513,PAC!$Q513)</f>
    </oc>
    <nc r="S513">
      <f>IF(PAC!$R513&gt;0,PAC!$R513,PAC!$Q513)</f>
    </nc>
    <odxf>
      <fill>
        <patternFill>
          <bgColor rgb="FFDBF0F9"/>
        </patternFill>
      </fill>
    </odxf>
    <ndxf>
      <fill>
        <patternFill>
          <bgColor rgb="FFEEF5FC"/>
        </patternFill>
      </fill>
    </ndxf>
  </rcc>
  <rcc rId="3666" sId="1">
    <oc r="S514">
      <f>IF(PAC!$R514&gt;0,PAC!$R514,PAC!$Q514)</f>
    </oc>
    <nc r="S514">
      <f>IF(PAC!$R514&gt;0,PAC!$R514,PAC!$Q514)</f>
    </nc>
  </rcc>
  <rcc rId="3667" sId="1" odxf="1" dxf="1">
    <oc r="S515">
      <f>IF(PAC!$R515&gt;0,PAC!$R515,PAC!$Q515)</f>
    </oc>
    <nc r="S515">
      <f>IF(PAC!$R515&gt;0,PAC!$R515,PAC!$Q515)</f>
    </nc>
    <odxf>
      <fill>
        <patternFill>
          <bgColor rgb="FFDBF0F9"/>
        </patternFill>
      </fill>
    </odxf>
    <ndxf>
      <fill>
        <patternFill>
          <bgColor rgb="FFEEF5FC"/>
        </patternFill>
      </fill>
    </ndxf>
  </rcc>
  <rcc rId="3668" sId="1">
    <oc r="S516">
      <f>IF(PAC!$R516&gt;0,PAC!$R516,PAC!$Q516)</f>
    </oc>
    <nc r="S516">
      <f>IF(PAC!$R516&gt;0,PAC!$R516,PAC!$Q516)</f>
    </nc>
  </rcc>
  <rcc rId="3669" sId="1" odxf="1" dxf="1">
    <oc r="S517">
      <f>IF(PAC!$R517&gt;0,PAC!$R517,PAC!$Q517)</f>
    </oc>
    <nc r="S517">
      <f>IF(PAC!$R517&gt;0,PAC!$R517,PAC!$Q517)</f>
    </nc>
    <odxf>
      <fill>
        <patternFill>
          <bgColor rgb="FFDBF0F9"/>
        </patternFill>
      </fill>
    </odxf>
    <ndxf>
      <fill>
        <patternFill>
          <bgColor rgb="FFEEF5FC"/>
        </patternFill>
      </fill>
    </ndxf>
  </rcc>
  <rcc rId="3670" sId="1">
    <oc r="S518">
      <f>IF(PAC!$R518&gt;0,PAC!$R518,PAC!$Q518)</f>
    </oc>
    <nc r="S518">
      <f>IF(PAC!$R518&gt;0,PAC!$R518,PAC!$Q518)</f>
    </nc>
  </rcc>
  <rcc rId="3671" sId="1" odxf="1" dxf="1">
    <oc r="S519">
      <f>IF(PAC!$R519&gt;0,PAC!$R519,PAC!$Q519)</f>
    </oc>
    <nc r="S519">
      <f>IF(PAC!$R519&gt;0,PAC!$R519,PAC!$Q519)</f>
    </nc>
    <odxf>
      <fill>
        <patternFill>
          <bgColor rgb="FFDBF0F9"/>
        </patternFill>
      </fill>
    </odxf>
    <ndxf>
      <fill>
        <patternFill>
          <bgColor rgb="FFEEF5FC"/>
        </patternFill>
      </fill>
    </ndxf>
  </rcc>
  <rcc rId="3672" sId="1">
    <oc r="S520">
      <f>IF(PAC!$R520&gt;0,PAC!$R520,PAC!$Q520)</f>
    </oc>
    <nc r="S520">
      <f>IF(PAC!$R520&gt;0,PAC!$R520,PAC!$Q520)</f>
    </nc>
  </rcc>
  <rcc rId="3673" sId="1" odxf="1" dxf="1">
    <oc r="S521">
      <f>IF(PAC!$R521&gt;0,PAC!$R521,PAC!$Q521)</f>
    </oc>
    <nc r="S521">
      <f>IF(PAC!$R521&gt;0,PAC!$R521,PAC!$Q521)</f>
    </nc>
    <odxf>
      <fill>
        <patternFill>
          <bgColor rgb="FFDBF0F9"/>
        </patternFill>
      </fill>
    </odxf>
    <ndxf>
      <fill>
        <patternFill>
          <bgColor rgb="FFEEF5FC"/>
        </patternFill>
      </fill>
    </ndxf>
  </rcc>
  <rcc rId="3674" sId="1">
    <oc r="S522">
      <f>IF(PAC!$R522&gt;0,PAC!$R522,PAC!$Q522)</f>
    </oc>
    <nc r="S522">
      <f>IF(PAC!$R522&gt;0,PAC!$R522,PAC!$Q522)</f>
    </nc>
  </rcc>
  <rcc rId="3675" sId="1" odxf="1" dxf="1">
    <oc r="S523">
      <f>IF(PAC!$R523&gt;0,PAC!$R523,PAC!$Q523)</f>
    </oc>
    <nc r="S523">
      <f>IF(PAC!$R523&gt;0,PAC!$R523,PAC!$Q523)</f>
    </nc>
    <odxf>
      <fill>
        <patternFill>
          <bgColor rgb="FFDBF0F9"/>
        </patternFill>
      </fill>
    </odxf>
    <ndxf>
      <fill>
        <patternFill>
          <bgColor rgb="FFEEF5FC"/>
        </patternFill>
      </fill>
    </ndxf>
  </rcc>
  <rcc rId="3676" sId="1">
    <oc r="S524">
      <f>IF(PAC!$R524&gt;0,PAC!$R524,PAC!$Q524)</f>
    </oc>
    <nc r="S524">
      <f>IF(PAC!$R524&gt;0,PAC!$R524,PAC!$Q524)</f>
    </nc>
  </rcc>
  <rcc rId="3677" sId="1" odxf="1" dxf="1">
    <oc r="S525">
      <f>IF(PAC!$R525&gt;0,PAC!$R525,PAC!$Q525)</f>
    </oc>
    <nc r="S525">
      <f>IF(PAC!$R525&gt;0,PAC!$R525,PAC!$Q525)</f>
    </nc>
    <odxf>
      <fill>
        <patternFill>
          <bgColor rgb="FFDBF0F9"/>
        </patternFill>
      </fill>
    </odxf>
    <ndxf>
      <fill>
        <patternFill>
          <bgColor rgb="FFEEF5FC"/>
        </patternFill>
      </fill>
    </ndxf>
  </rcc>
  <rcc rId="3678" sId="1">
    <oc r="S526">
      <f>IF(PAC!$R526&gt;0,PAC!$R526,PAC!$Q526)</f>
    </oc>
    <nc r="S526">
      <f>IF(PAC!$R526&gt;0,PAC!$R526,PAC!$Q526)</f>
    </nc>
  </rcc>
  <rcc rId="3679" sId="1" odxf="1" dxf="1">
    <oc r="S527">
      <f>IF(PAC!$R527&gt;0,PAC!$R527,PAC!$Q527)</f>
    </oc>
    <nc r="S527">
      <f>IF(PAC!$R527&gt;0,PAC!$R527,PAC!$Q527)</f>
    </nc>
    <odxf>
      <fill>
        <patternFill>
          <bgColor rgb="FFDBF0F9"/>
        </patternFill>
      </fill>
    </odxf>
    <ndxf>
      <fill>
        <patternFill>
          <bgColor rgb="FFEEF5FC"/>
        </patternFill>
      </fill>
    </ndxf>
  </rcc>
  <rcc rId="3680" sId="1">
    <oc r="S528">
      <f>IF(PAC!$R528&gt;0,PAC!$R528,PAC!$Q528)</f>
    </oc>
    <nc r="S528">
      <f>IF(PAC!$R528&gt;0,PAC!$R528,PAC!$Q528)</f>
    </nc>
  </rcc>
  <rcc rId="3681" sId="1" odxf="1" dxf="1">
    <oc r="S529">
      <f>IF(PAC!$R529&gt;0,PAC!$R529,PAC!$Q529)</f>
    </oc>
    <nc r="S529">
      <f>IF(PAC!$R529&gt;0,PAC!$R529,PAC!$Q529)</f>
    </nc>
    <odxf>
      <fill>
        <patternFill>
          <bgColor rgb="FFDBF0F9"/>
        </patternFill>
      </fill>
    </odxf>
    <ndxf>
      <fill>
        <patternFill>
          <bgColor rgb="FFEEF5FC"/>
        </patternFill>
      </fill>
    </ndxf>
  </rcc>
  <rcc rId="3682" sId="1">
    <oc r="S530">
      <f>IF(PAC!$R530&gt;0,PAC!$R530,PAC!$Q530)</f>
    </oc>
    <nc r="S530">
      <f>IF(PAC!$R530&gt;0,PAC!$R530,PAC!$Q530)</f>
    </nc>
  </rcc>
  <rcc rId="3683" sId="1" odxf="1" dxf="1">
    <oc r="S531">
      <f>IF(PAC!$R531&gt;0,PAC!$R531,PAC!$Q531)</f>
    </oc>
    <nc r="S531">
      <f>IF(PAC!$R531&gt;0,PAC!$R531,PAC!$Q531)</f>
    </nc>
    <odxf>
      <fill>
        <patternFill>
          <bgColor rgb="FFDBF0F9"/>
        </patternFill>
      </fill>
    </odxf>
    <ndxf>
      <fill>
        <patternFill>
          <bgColor rgb="FFEEF5FC"/>
        </patternFill>
      </fill>
    </ndxf>
  </rcc>
  <rcc rId="3684" sId="1">
    <oc r="S532">
      <f>IF(PAC!$R532&gt;0,PAC!$R532,PAC!$Q532)</f>
    </oc>
    <nc r="S532">
      <f>IF(PAC!$R532&gt;0,PAC!$R532,PAC!$Q532)</f>
    </nc>
  </rcc>
  <rcc rId="3685" sId="1" odxf="1" dxf="1">
    <oc r="S533">
      <f>IF(PAC!$R533&gt;0,PAC!$R533,PAC!$Q533)</f>
    </oc>
    <nc r="S533">
      <f>IF(PAC!$R533&gt;0,PAC!$R533,PAC!$Q533)</f>
    </nc>
    <odxf>
      <fill>
        <patternFill>
          <bgColor rgb="FFDBF0F9"/>
        </patternFill>
      </fill>
    </odxf>
    <ndxf>
      <fill>
        <patternFill>
          <bgColor rgb="FFEEF5FC"/>
        </patternFill>
      </fill>
    </ndxf>
  </rcc>
  <rcc rId="3686" sId="1">
    <oc r="S534">
      <f>IF(PAC!$R534&gt;0,PAC!$R534,PAC!$Q534)</f>
    </oc>
    <nc r="S534">
      <f>IF(PAC!$R534&gt;0,PAC!$R534,PAC!$Q534)</f>
    </nc>
  </rcc>
  <rcc rId="3687" sId="1" odxf="1" dxf="1">
    <oc r="S535">
      <f>IF(PAC!$R535&gt;0,PAC!$R535,PAC!$Q535)</f>
    </oc>
    <nc r="S535">
      <f>IF(PAC!$R535&gt;0,PAC!$R535,PAC!$Q535)</f>
    </nc>
    <odxf>
      <fill>
        <patternFill>
          <bgColor rgb="FFDBF0F9"/>
        </patternFill>
      </fill>
    </odxf>
    <ndxf>
      <fill>
        <patternFill>
          <bgColor rgb="FFEEF5FC"/>
        </patternFill>
      </fill>
    </ndxf>
  </rcc>
  <rcc rId="3688" sId="1">
    <oc r="S536">
      <f>IF(PAC!$R536&gt;0,PAC!$R536,PAC!$Q536)</f>
    </oc>
    <nc r="S536">
      <f>IF(PAC!$R536&gt;0,PAC!$R536,PAC!$Q536)</f>
    </nc>
  </rcc>
  <rcc rId="3689" sId="1" odxf="1" dxf="1">
    <oc r="S537">
      <f>IF(PAC!$R537&gt;0,PAC!$R537,PAC!$Q537)</f>
    </oc>
    <nc r="S537">
      <f>IF(PAC!$R537&gt;0,PAC!$R537,PAC!$Q537)</f>
    </nc>
    <odxf>
      <fill>
        <patternFill>
          <bgColor rgb="FFDBF0F9"/>
        </patternFill>
      </fill>
    </odxf>
    <ndxf>
      <fill>
        <patternFill>
          <bgColor rgb="FFEEF5FC"/>
        </patternFill>
      </fill>
    </ndxf>
  </rcc>
  <rcc rId="3690" sId="1">
    <oc r="S538">
      <f>IF(PAC!$R538&gt;0,PAC!$R538,PAC!$Q538)</f>
    </oc>
    <nc r="S538">
      <f>IF(PAC!$R538&gt;0,PAC!$R538,PAC!$Q538)</f>
    </nc>
  </rcc>
  <rcc rId="3691" sId="1" odxf="1" dxf="1">
    <oc r="S539">
      <f>IF(PAC!$R539&gt;0,PAC!$R539,PAC!$Q539)</f>
    </oc>
    <nc r="S539">
      <f>IF(PAC!$R539&gt;0,PAC!$R539,PAC!$Q539)</f>
    </nc>
    <odxf>
      <fill>
        <patternFill>
          <bgColor rgb="FFDBF0F9"/>
        </patternFill>
      </fill>
    </odxf>
    <ndxf>
      <fill>
        <patternFill>
          <bgColor rgb="FFEEF5FC"/>
        </patternFill>
      </fill>
    </ndxf>
  </rcc>
  <rcc rId="3692" sId="1">
    <oc r="S540">
      <f>IF(PAC!$R540&gt;0,PAC!$R540,PAC!$Q540)</f>
    </oc>
    <nc r="S540">
      <f>IF(PAC!$R540&gt;0,PAC!$R540,PAC!$Q540)</f>
    </nc>
  </rcc>
  <rcc rId="3693" sId="1" odxf="1" dxf="1">
    <oc r="S541">
      <f>IF(PAC!$R541&gt;0,PAC!$R541,PAC!$Q541)</f>
    </oc>
    <nc r="S541">
      <f>IF(PAC!$R541&gt;0,PAC!$R541,PAC!$Q541)</f>
    </nc>
    <odxf>
      <fill>
        <patternFill>
          <bgColor rgb="FFDBF0F9"/>
        </patternFill>
      </fill>
    </odxf>
    <ndxf>
      <fill>
        <patternFill>
          <bgColor rgb="FFEEF5FC"/>
        </patternFill>
      </fill>
    </ndxf>
  </rcc>
  <rcc rId="3694" sId="1">
    <oc r="S542">
      <f>IF(PAC!$R542&gt;0,PAC!$R542,PAC!$Q542)</f>
    </oc>
    <nc r="S542">
      <f>IF(PAC!$R542&gt;0,PAC!$R542,PAC!$Q542)</f>
    </nc>
  </rcc>
  <rcc rId="3695" sId="1" odxf="1" dxf="1">
    <oc r="S543">
      <f>IF(PAC!$R543&gt;0,PAC!$R543,PAC!$Q543)</f>
    </oc>
    <nc r="S543">
      <f>IF(PAC!$R543&gt;0,PAC!$R543,PAC!$Q543)</f>
    </nc>
    <odxf>
      <fill>
        <patternFill>
          <bgColor rgb="FFDBF0F9"/>
        </patternFill>
      </fill>
    </odxf>
    <ndxf>
      <fill>
        <patternFill>
          <bgColor rgb="FFEEF5FC"/>
        </patternFill>
      </fill>
    </ndxf>
  </rcc>
  <rcc rId="3696" sId="1">
    <oc r="S544">
      <f>IF(PAC!$R544&gt;0,PAC!$R544,PAC!$Q544)</f>
    </oc>
    <nc r="S544">
      <f>IF(PAC!$R544&gt;0,PAC!$R544,PAC!$Q544)</f>
    </nc>
  </rcc>
  <rcc rId="3697" sId="1" odxf="1" dxf="1">
    <oc r="S545">
      <f>IF(PAC!$R545&gt;0,PAC!$R545,PAC!$Q545)</f>
    </oc>
    <nc r="S545">
      <f>IF(PAC!$R545&gt;0,PAC!$R545,PAC!$Q545)</f>
    </nc>
    <odxf>
      <fill>
        <patternFill>
          <bgColor rgb="FFDBF0F9"/>
        </patternFill>
      </fill>
    </odxf>
    <ndxf>
      <fill>
        <patternFill>
          <bgColor rgb="FFEEF5FC"/>
        </patternFill>
      </fill>
    </ndxf>
  </rcc>
  <rcc rId="3698" sId="1">
    <oc r="S546">
      <f>IF(PAC!$R546&gt;0,PAC!$R546,PAC!$Q546)</f>
    </oc>
    <nc r="S546">
      <f>IF(PAC!$R546&gt;0,PAC!$R546,PAC!$Q546)</f>
    </nc>
  </rcc>
  <rcc rId="3699" sId="1" odxf="1" dxf="1">
    <oc r="S547">
      <f>IF(PAC!$R547&gt;0,PAC!$R547,PAC!$Q547)</f>
    </oc>
    <nc r="S547">
      <f>IF(PAC!$R547&gt;0,PAC!$R547,PAC!$Q547)</f>
    </nc>
    <odxf>
      <fill>
        <patternFill>
          <bgColor rgb="FFDBF0F9"/>
        </patternFill>
      </fill>
    </odxf>
    <ndxf>
      <fill>
        <patternFill>
          <bgColor rgb="FFEEF5FC"/>
        </patternFill>
      </fill>
    </ndxf>
  </rcc>
  <rcc rId="3700" sId="1">
    <oc r="S548">
      <f>IF(PAC!$R548&gt;0,PAC!$R548,PAC!$Q548)</f>
    </oc>
    <nc r="S548">
      <f>IF(PAC!$R548&gt;0,PAC!$R548,PAC!$Q548)</f>
    </nc>
  </rcc>
  <rcc rId="3701" sId="1" odxf="1" dxf="1">
    <oc r="S549">
      <f>IF(PAC!$R549&gt;0,PAC!$R549,PAC!$Q549)</f>
    </oc>
    <nc r="S549">
      <f>IF(PAC!$R549&gt;0,PAC!$R549,PAC!$Q549)</f>
    </nc>
    <odxf>
      <fill>
        <patternFill>
          <bgColor rgb="FFDBF0F9"/>
        </patternFill>
      </fill>
    </odxf>
    <ndxf>
      <fill>
        <patternFill>
          <bgColor rgb="FFEEF5FC"/>
        </patternFill>
      </fill>
    </ndxf>
  </rcc>
  <rcc rId="3702" sId="1">
    <oc r="S550">
      <f>IF(PAC!$R550&gt;0,PAC!$R550,PAC!$Q550)</f>
    </oc>
    <nc r="S550">
      <f>IF(PAC!$R550&gt;0,PAC!$R550,PAC!$Q550)</f>
    </nc>
  </rcc>
  <rcc rId="3703" sId="1" odxf="1" dxf="1">
    <oc r="S551">
      <f>IF(PAC!$R551&gt;0,PAC!$R551,PAC!$Q551)</f>
    </oc>
    <nc r="S551">
      <f>IF(PAC!$R551&gt;0,PAC!$R551,PAC!$Q551)</f>
    </nc>
    <odxf>
      <fill>
        <patternFill>
          <bgColor rgb="FFDBF0F9"/>
        </patternFill>
      </fill>
    </odxf>
    <ndxf>
      <fill>
        <patternFill>
          <bgColor rgb="FFEEF5FC"/>
        </patternFill>
      </fill>
    </ndxf>
  </rcc>
  <rcc rId="3704" sId="1">
    <oc r="S552">
      <f>IF(PAC!$R552&gt;0,PAC!$R552,PAC!$Q552)</f>
    </oc>
    <nc r="S552">
      <f>IF(PAC!$R552&gt;0,PAC!$R552,PAC!$Q552)</f>
    </nc>
  </rcc>
  <rcc rId="3705" sId="1" odxf="1" dxf="1">
    <oc r="S553">
      <f>IF(PAC!$R553&gt;0,PAC!$R553,PAC!$Q553)</f>
    </oc>
    <nc r="S553">
      <f>IF(PAC!$R553&gt;0,PAC!$R553,PAC!$Q553)</f>
    </nc>
    <odxf>
      <fill>
        <patternFill>
          <bgColor rgb="FFDBF0F9"/>
        </patternFill>
      </fill>
    </odxf>
    <ndxf>
      <fill>
        <patternFill>
          <bgColor rgb="FFEEF5FC"/>
        </patternFill>
      </fill>
    </ndxf>
  </rcc>
  <rcc rId="3706" sId="1">
    <oc r="S554">
      <f>IF(PAC!$R554&gt;0,PAC!$R554,PAC!$Q554)</f>
    </oc>
    <nc r="S554">
      <f>IF(PAC!$R554&gt;0,PAC!$R554,PAC!$Q554)</f>
    </nc>
  </rcc>
  <rcc rId="3707" sId="1" odxf="1" dxf="1">
    <oc r="S555">
      <f>IF(PAC!$R555&gt;0,PAC!$R555,PAC!$Q555)</f>
    </oc>
    <nc r="S555">
      <f>IF(PAC!$R555&gt;0,PAC!$R555,PAC!$Q555)</f>
    </nc>
    <odxf>
      <fill>
        <patternFill>
          <bgColor rgb="FFDBF0F9"/>
        </patternFill>
      </fill>
    </odxf>
    <ndxf>
      <fill>
        <patternFill>
          <bgColor rgb="FFEEF5FC"/>
        </patternFill>
      </fill>
    </ndxf>
  </rcc>
  <rcc rId="3708" sId="1">
    <oc r="S556">
      <f>IF(PAC!$R556&gt;0,PAC!$R556,PAC!$Q556)</f>
    </oc>
    <nc r="S556">
      <f>IF(PAC!$R556&gt;0,PAC!$R556,PAC!$Q556)</f>
    </nc>
  </rcc>
  <rcc rId="3709" sId="1" odxf="1" dxf="1">
    <oc r="S557">
      <f>IF(PAC!$R557&gt;0,PAC!$R557,PAC!$Q557)</f>
    </oc>
    <nc r="S557">
      <f>IF(PAC!$R557&gt;0,PAC!$R557,PAC!$Q557)</f>
    </nc>
    <odxf>
      <fill>
        <patternFill>
          <bgColor rgb="FFDBF0F9"/>
        </patternFill>
      </fill>
    </odxf>
    <ndxf>
      <fill>
        <patternFill>
          <bgColor rgb="FFEEF5FC"/>
        </patternFill>
      </fill>
    </ndxf>
  </rcc>
  <rcc rId="3710" sId="1">
    <oc r="S558">
      <f>IF(PAC!$R558&gt;0,PAC!$R558,PAC!$Q558)</f>
    </oc>
    <nc r="S558">
      <f>IF(PAC!$R558&gt;0,PAC!$R558,PAC!$Q558)</f>
    </nc>
  </rcc>
  <rcc rId="3711" sId="1" odxf="1" dxf="1">
    <oc r="S559">
      <f>IF(PAC!$R559&gt;0,PAC!$R559,PAC!$Q559)</f>
    </oc>
    <nc r="S559">
      <f>IF(PAC!$R559&gt;0,PAC!$R559,PAC!$Q559)</f>
    </nc>
    <odxf>
      <fill>
        <patternFill>
          <bgColor rgb="FFDBF0F9"/>
        </patternFill>
      </fill>
    </odxf>
    <ndxf>
      <fill>
        <patternFill>
          <bgColor rgb="FFEEF5FC"/>
        </patternFill>
      </fill>
    </ndxf>
  </rcc>
  <rcc rId="3712" sId="1">
    <oc r="S560">
      <f>IF(PAC!$R560&gt;0,PAC!$R560,PAC!$Q560)</f>
    </oc>
    <nc r="S560">
      <f>IF(PAC!$R560&gt;0,PAC!$R560,PAC!$Q560)</f>
    </nc>
  </rcc>
  <rcc rId="3713" sId="1" odxf="1" dxf="1">
    <oc r="S561">
      <f>IF(PAC!$R561&gt;0,PAC!$R561,PAC!$Q561)</f>
    </oc>
    <nc r="S561">
      <f>IF(PAC!$R561&gt;0,PAC!$R561,PAC!$Q561)</f>
    </nc>
    <odxf>
      <fill>
        <patternFill>
          <bgColor rgb="FFDBF0F9"/>
        </patternFill>
      </fill>
    </odxf>
    <ndxf>
      <fill>
        <patternFill>
          <bgColor rgb="FFEEF5FC"/>
        </patternFill>
      </fill>
    </ndxf>
  </rcc>
  <rcc rId="3714" sId="1">
    <oc r="S562">
      <f>IF(PAC!$R562&gt;0,PAC!$R562,PAC!$Q562)</f>
    </oc>
    <nc r="S562">
      <f>IF(PAC!$R562&gt;0,PAC!$R562,PAC!$Q562)</f>
    </nc>
  </rcc>
  <rcc rId="3715" sId="1" odxf="1" dxf="1">
    <oc r="S563">
      <f>IF(PAC!$R563&gt;0,PAC!$R563,PAC!$Q563)</f>
    </oc>
    <nc r="S563">
      <f>IF(PAC!$R563&gt;0,PAC!$R563,PAC!$Q563)</f>
    </nc>
    <odxf>
      <fill>
        <patternFill>
          <bgColor rgb="FFDBF0F9"/>
        </patternFill>
      </fill>
    </odxf>
    <ndxf>
      <fill>
        <patternFill>
          <bgColor rgb="FFEEF5FC"/>
        </patternFill>
      </fill>
    </ndxf>
  </rcc>
  <rcc rId="3716" sId="1">
    <oc r="S564">
      <f>IF(PAC!$R564&gt;0,PAC!$R564,PAC!$Q564)</f>
    </oc>
    <nc r="S564">
      <f>IF(PAC!$R564&gt;0,PAC!$R564,PAC!$Q564)</f>
    </nc>
  </rcc>
  <rcc rId="3717" sId="1" odxf="1" dxf="1">
    <oc r="S565">
      <f>IF(PAC!$R565&gt;0,PAC!$R565,PAC!$Q565)</f>
    </oc>
    <nc r="S565">
      <f>IF(PAC!$R565&gt;0,PAC!$R565,PAC!$Q565)</f>
    </nc>
    <odxf>
      <fill>
        <patternFill>
          <bgColor rgb="FFDBF0F9"/>
        </patternFill>
      </fill>
    </odxf>
    <ndxf>
      <fill>
        <patternFill>
          <bgColor rgb="FFEEF5FC"/>
        </patternFill>
      </fill>
    </ndxf>
  </rcc>
  <rcc rId="3718" sId="1">
    <oc r="S566">
      <f>IF(PAC!$R566&gt;0,PAC!$R566,PAC!$Q566)</f>
    </oc>
    <nc r="S566">
      <f>IF(PAC!$R566&gt;0,PAC!$R566,PAC!$Q566)</f>
    </nc>
  </rcc>
  <rcc rId="3719" sId="1" odxf="1" dxf="1">
    <oc r="S567">
      <f>IF(PAC!$R567&gt;0,PAC!$R567,PAC!$Q567)</f>
    </oc>
    <nc r="S567">
      <f>IF(PAC!$R567&gt;0,PAC!$R567,PAC!$Q567)</f>
    </nc>
    <odxf>
      <fill>
        <patternFill>
          <bgColor rgb="FFDBF0F9"/>
        </patternFill>
      </fill>
    </odxf>
    <ndxf>
      <fill>
        <patternFill>
          <bgColor rgb="FFEEF5FC"/>
        </patternFill>
      </fill>
    </ndxf>
  </rcc>
  <rcc rId="3720" sId="1">
    <oc r="S568">
      <f>IF(PAC!$R568&gt;0,PAC!$R568,PAC!$Q568)</f>
    </oc>
    <nc r="S568">
      <f>IF(PAC!$R568&gt;0,PAC!$R568,PAC!$Q568)</f>
    </nc>
  </rcc>
  <rcc rId="3721" sId="1" odxf="1" dxf="1">
    <oc r="S569">
      <f>IF(PAC!$R569&gt;0,PAC!$R569,PAC!$Q569)</f>
    </oc>
    <nc r="S569">
      <f>IF(PAC!$R569&gt;0,PAC!$R569,PAC!$Q569)</f>
    </nc>
    <odxf>
      <fill>
        <patternFill>
          <bgColor rgb="FFDBF0F9"/>
        </patternFill>
      </fill>
    </odxf>
    <ndxf>
      <fill>
        <patternFill>
          <bgColor rgb="FFEEF5FC"/>
        </patternFill>
      </fill>
    </ndxf>
  </rcc>
  <rcc rId="3722" sId="1">
    <oc r="S570">
      <f>IF(PAC!$R570&gt;0,PAC!$R570,PAC!$Q570)</f>
    </oc>
    <nc r="S570">
      <f>IF(PAC!$R570&gt;0,PAC!$R570,PAC!$Q570)</f>
    </nc>
  </rcc>
  <rcc rId="3723" sId="1" odxf="1" dxf="1">
    <oc r="S571">
      <f>IF(PAC!$R571&gt;0,PAC!$R571,PAC!$Q571)</f>
    </oc>
    <nc r="S571">
      <f>IF(PAC!$R571&gt;0,PAC!$R571,PAC!$Q571)</f>
    </nc>
    <odxf>
      <fill>
        <patternFill>
          <bgColor rgb="FFDBF0F9"/>
        </patternFill>
      </fill>
    </odxf>
    <ndxf>
      <fill>
        <patternFill>
          <bgColor rgb="FFEEF5FC"/>
        </patternFill>
      </fill>
    </ndxf>
  </rcc>
  <rcc rId="3724" sId="1">
    <oc r="S572">
      <f>IF(PAC!$R572&gt;0,PAC!$R572,PAC!$Q572)</f>
    </oc>
    <nc r="S572">
      <f>IF(PAC!$R572&gt;0,PAC!$R572,PAC!$Q572)</f>
    </nc>
  </rcc>
  <rcc rId="3725" sId="1" odxf="1" dxf="1">
    <oc r="S573">
      <f>IF(PAC!$R573&gt;0,PAC!$R573,PAC!$Q573)</f>
    </oc>
    <nc r="S573">
      <f>IF(PAC!$R573&gt;0,PAC!$R573,PAC!$Q573)</f>
    </nc>
    <odxf>
      <fill>
        <patternFill>
          <bgColor rgb="FFDBF0F9"/>
        </patternFill>
      </fill>
    </odxf>
    <ndxf>
      <fill>
        <patternFill>
          <bgColor rgb="FFEEF5FC"/>
        </patternFill>
      </fill>
    </ndxf>
  </rcc>
  <rcc rId="3726" sId="1">
    <oc r="S574">
      <f>IF(PAC!$R574&gt;0,PAC!$R574,PAC!$Q574)</f>
    </oc>
    <nc r="S574">
      <f>IF(PAC!$R574&gt;0,PAC!$R574,PAC!$Q574)</f>
    </nc>
  </rcc>
  <rcc rId="3727" sId="1" odxf="1" dxf="1">
    <oc r="S575">
      <f>IF(PAC!$R575&gt;0,PAC!$R575,PAC!$Q575)</f>
    </oc>
    <nc r="S575">
      <f>IF(PAC!$R575&gt;0,PAC!$R575,PAC!$Q575)</f>
    </nc>
    <odxf>
      <fill>
        <patternFill>
          <bgColor rgb="FFDBF0F9"/>
        </patternFill>
      </fill>
    </odxf>
    <ndxf>
      <fill>
        <patternFill>
          <bgColor rgb="FFEEF5FC"/>
        </patternFill>
      </fill>
    </ndxf>
  </rcc>
  <rcc rId="3728" sId="1">
    <oc r="S576">
      <f>IF(PAC!$R576&gt;0,PAC!$R576,PAC!$Q576)</f>
    </oc>
    <nc r="S576">
      <f>IF(PAC!$R576&gt;0,PAC!$R576,PAC!$Q576)</f>
    </nc>
  </rcc>
  <rcc rId="3729" sId="1" odxf="1" dxf="1">
    <oc r="S577">
      <f>IF(PAC!$R577&gt;0,PAC!$R577,PAC!$Q577)</f>
    </oc>
    <nc r="S577">
      <f>IF(PAC!$R577&gt;0,PAC!$R577,PAC!$Q577)</f>
    </nc>
    <odxf>
      <fill>
        <patternFill>
          <bgColor rgb="FFDBF0F9"/>
        </patternFill>
      </fill>
    </odxf>
    <ndxf>
      <fill>
        <patternFill>
          <bgColor rgb="FFEEF5FC"/>
        </patternFill>
      </fill>
    </ndxf>
  </rcc>
  <rcc rId="3730" sId="1">
    <oc r="S578">
      <f>IF(PAC!$R578&gt;0,PAC!$R578,PAC!$Q578)</f>
    </oc>
    <nc r="S578">
      <f>IF(PAC!$R578&gt;0,PAC!$R578,PAC!$Q578)</f>
    </nc>
  </rcc>
  <rcc rId="3731" sId="1" odxf="1" dxf="1">
    <oc r="S579">
      <f>IF(PAC!$R579&gt;0,PAC!$R579,PAC!$Q579)</f>
    </oc>
    <nc r="S579">
      <f>IF(PAC!$R579&gt;0,PAC!$R579,PAC!$Q579)</f>
    </nc>
    <odxf>
      <fill>
        <patternFill>
          <bgColor rgb="FFDBF0F9"/>
        </patternFill>
      </fill>
    </odxf>
    <ndxf>
      <fill>
        <patternFill>
          <bgColor rgb="FFEEF5FC"/>
        </patternFill>
      </fill>
    </ndxf>
  </rcc>
  <rcc rId="3732" sId="1">
    <oc r="S580">
      <f>IF(PAC!$R580&gt;0,PAC!$R580,PAC!$Q580)</f>
    </oc>
    <nc r="S580">
      <f>IF(PAC!$R580&gt;0,PAC!$R580,PAC!$Q580)</f>
    </nc>
  </rcc>
  <rcc rId="3733" sId="1" odxf="1" dxf="1">
    <oc r="S581">
      <f>IF(PAC!$R581&gt;0,PAC!$R581,PAC!$Q581)</f>
    </oc>
    <nc r="S581">
      <f>IF(PAC!$R581&gt;0,PAC!$R581,PAC!$Q581)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38" sId="1">
    <oc r="AB380" t="inlineStr">
      <is>
        <t>Abertura das Propostas</t>
      </is>
    </oc>
    <nc r="AB380" t="inlineStr">
      <is>
        <t xml:space="preserve">Homologar e Adjudicar Licitação </t>
      </is>
    </nc>
  </rcc>
  <rcc rId="3739" sId="1" odxf="1" dxf="1">
    <oc r="AC380" t="inlineStr">
      <is>
        <r>
          <rPr>
            <b/>
            <sz val="16"/>
            <rFont val="Calibri"/>
            <family val="2"/>
          </rPr>
          <t>Licitação nº 155/25 fica remarcada para o dia 10/08/2026 às 14:00 horas</t>
        </r>
        <r>
          <rPr>
            <sz val="16"/>
            <rFont val="Calibri"/>
            <family val="2"/>
          </rPr>
          <t xml:space="preserve">
</t>
        </r>
        <r>
          <rPr>
            <b/>
            <sz val="16"/>
            <color theme="1"/>
            <rFont val="Calibri"/>
            <family val="2"/>
          </rPr>
          <t/>
        </r>
      </is>
    </oc>
    <nc r="AC380" t="inlineStr">
      <is>
        <t>Análise das propostas</t>
      </is>
    </nc>
    <odxf>
      <font>
        <b val="0"/>
        <sz val="16"/>
        <color auto="1"/>
        <name val="Calibri"/>
        <scheme val="none"/>
      </font>
    </odxf>
    <ndxf>
      <font>
        <b/>
        <sz val="16"/>
        <color auto="1"/>
        <name val="Calibri"/>
        <scheme val="none"/>
      </font>
    </ndxf>
  </rcc>
  <rfmt sheetId="1" sqref="AC380">
    <dxf>
      <alignment horizontal="center" readingOrder="0"/>
    </dxf>
  </rfmt>
  <rcc rId="3740" sId="1" numFmtId="19">
    <oc r="AD380">
      <v>46244</v>
    </oc>
    <nc r="AD380"/>
  </rcc>
  <rcc rId="3741" sId="1">
    <oc r="AU380" t="inlineStr">
      <is>
        <t>Licitação, LC 155/25,  com nova data de disputa agendada para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X7" start="0" length="0">
    <dxf>
      <fill>
        <patternFill>
          <bgColor rgb="FFEEF5FC"/>
        </patternFill>
      </fill>
    </dxf>
  </rfmt>
  <rfmt sheetId="1" sqref="AX8" start="0" length="0">
    <dxf>
      <fill>
        <patternFill>
          <bgColor rgb="FFEEF5FC"/>
        </patternFill>
      </fill>
    </dxf>
  </rfmt>
  <rfmt sheetId="1" sqref="AX10" start="0" length="0">
    <dxf>
      <fill>
        <patternFill>
          <bgColor rgb="FFEEF5FC"/>
        </patternFill>
      </fill>
    </dxf>
  </rfmt>
  <rfmt sheetId="1" sqref="AX12" start="0" length="0">
    <dxf>
      <fill>
        <patternFill>
          <bgColor rgb="FFEEF5FC"/>
        </patternFill>
      </fill>
    </dxf>
  </rfmt>
  <rfmt sheetId="1" sqref="AX14" start="0" length="0">
    <dxf>
      <fill>
        <patternFill>
          <bgColor rgb="FFEEF5FC"/>
        </patternFill>
      </fill>
    </dxf>
  </rfmt>
  <rfmt sheetId="1" sqref="AX16" start="0" length="0">
    <dxf>
      <fill>
        <patternFill>
          <bgColor rgb="FFEEF5FC"/>
        </patternFill>
      </fill>
    </dxf>
  </rfmt>
  <rfmt sheetId="1" sqref="AX18" start="0" length="0">
    <dxf>
      <fill>
        <patternFill>
          <bgColor rgb="FFEEF5FC"/>
        </patternFill>
      </fill>
    </dxf>
  </rfmt>
  <rfmt sheetId="1" sqref="AX20" start="0" length="0">
    <dxf>
      <fill>
        <patternFill>
          <bgColor rgb="FFEEF5FC"/>
        </patternFill>
      </fill>
    </dxf>
  </rfmt>
  <rfmt sheetId="1" sqref="AX22" start="0" length="0">
    <dxf>
      <fill>
        <patternFill>
          <bgColor rgb="FFEEF5FC"/>
        </patternFill>
      </fill>
    </dxf>
  </rfmt>
  <rfmt sheetId="1" sqref="AX24" start="0" length="0">
    <dxf>
      <fill>
        <patternFill>
          <bgColor rgb="FFEEF5FC"/>
        </patternFill>
      </fill>
    </dxf>
  </rfmt>
  <rfmt sheetId="1" sqref="AX26" start="0" length="0">
    <dxf>
      <fill>
        <patternFill>
          <bgColor rgb="FFEEF5FC"/>
        </patternFill>
      </fill>
    </dxf>
  </rfmt>
  <rfmt sheetId="1" sqref="AX28" start="0" length="0">
    <dxf>
      <fill>
        <patternFill>
          <bgColor rgb="FFEEF5FC"/>
        </patternFill>
      </fill>
    </dxf>
  </rfmt>
  <rfmt sheetId="1" sqref="AX30" start="0" length="0">
    <dxf>
      <fill>
        <patternFill>
          <bgColor rgb="FFEEF5FC"/>
        </patternFill>
      </fill>
    </dxf>
  </rfmt>
  <rfmt sheetId="1" sqref="AX32" start="0" length="0">
    <dxf>
      <fill>
        <patternFill>
          <bgColor rgb="FFEEF5FC"/>
        </patternFill>
      </fill>
    </dxf>
  </rfmt>
  <rfmt sheetId="1" sqref="AX34" start="0" length="0">
    <dxf>
      <fill>
        <patternFill>
          <bgColor rgb="FFEEF5FC"/>
        </patternFill>
      </fill>
    </dxf>
  </rfmt>
  <rfmt sheetId="1" sqref="AX36" start="0" length="0">
    <dxf>
      <fill>
        <patternFill>
          <bgColor rgb="FFEEF5FC"/>
        </patternFill>
      </fill>
    </dxf>
  </rfmt>
  <rfmt sheetId="1" sqref="AX38" start="0" length="0">
    <dxf>
      <fill>
        <patternFill>
          <bgColor rgb="FFEEF5FC"/>
        </patternFill>
      </fill>
    </dxf>
  </rfmt>
  <rfmt sheetId="1" sqref="AX40" start="0" length="0">
    <dxf>
      <fill>
        <patternFill>
          <bgColor rgb="FFEEF5FC"/>
        </patternFill>
      </fill>
    </dxf>
  </rfmt>
  <rfmt sheetId="1" sqref="AX42" start="0" length="0">
    <dxf>
      <fill>
        <patternFill>
          <bgColor rgb="FFEEF5FC"/>
        </patternFill>
      </fill>
    </dxf>
  </rfmt>
  <rfmt sheetId="1" sqref="AX44" start="0" length="0">
    <dxf>
      <fill>
        <patternFill>
          <bgColor rgb="FFEEF5FC"/>
        </patternFill>
      </fill>
    </dxf>
  </rfmt>
  <rfmt sheetId="1" sqref="AX46" start="0" length="0">
    <dxf>
      <fill>
        <patternFill>
          <bgColor rgb="FFEEF5FC"/>
        </patternFill>
      </fill>
    </dxf>
  </rfmt>
  <rfmt sheetId="1" sqref="AX48" start="0" length="0">
    <dxf>
      <fill>
        <patternFill>
          <bgColor rgb="FFEEF5FC"/>
        </patternFill>
      </fill>
    </dxf>
  </rfmt>
  <rfmt sheetId="1" sqref="AX50" start="0" length="0">
    <dxf>
      <fill>
        <patternFill>
          <bgColor rgb="FFEEF5FC"/>
        </patternFill>
      </fill>
    </dxf>
  </rfmt>
  <rfmt sheetId="1" sqref="AX52" start="0" length="0">
    <dxf>
      <fill>
        <patternFill>
          <bgColor rgb="FFEEF5FC"/>
        </patternFill>
      </fill>
    </dxf>
  </rfmt>
  <rfmt sheetId="1" sqref="AX54" start="0" length="0">
    <dxf>
      <fill>
        <patternFill>
          <bgColor rgb="FFEEF5FC"/>
        </patternFill>
      </fill>
    </dxf>
  </rfmt>
  <rfmt sheetId="1" sqref="AX56" start="0" length="0">
    <dxf>
      <fill>
        <patternFill>
          <bgColor rgb="FFEEF5FC"/>
        </patternFill>
      </fill>
    </dxf>
  </rfmt>
  <rfmt sheetId="1" sqref="AX58" start="0" length="0">
    <dxf>
      <fill>
        <patternFill>
          <bgColor rgb="FFEEF5FC"/>
        </patternFill>
      </fill>
    </dxf>
  </rfmt>
  <rfmt sheetId="1" sqref="AX60" start="0" length="0">
    <dxf>
      <fill>
        <patternFill>
          <bgColor rgb="FFEEF5FC"/>
        </patternFill>
      </fill>
    </dxf>
  </rfmt>
  <rfmt sheetId="1" sqref="AX62" start="0" length="0">
    <dxf>
      <fill>
        <patternFill>
          <bgColor rgb="FFEEF5FC"/>
        </patternFill>
      </fill>
    </dxf>
  </rfmt>
  <rfmt sheetId="1" sqref="AX64" start="0" length="0">
    <dxf>
      <fill>
        <patternFill>
          <bgColor rgb="FFEEF5FC"/>
        </patternFill>
      </fill>
    </dxf>
  </rfmt>
  <rfmt sheetId="1" sqref="AX66" start="0" length="0">
    <dxf>
      <fill>
        <patternFill>
          <bgColor rgb="FFEEF5FC"/>
        </patternFill>
      </fill>
    </dxf>
  </rfmt>
  <rfmt sheetId="1" sqref="AX68" start="0" length="0">
    <dxf>
      <fill>
        <patternFill>
          <bgColor rgb="FFEEF5FC"/>
        </patternFill>
      </fill>
    </dxf>
  </rfmt>
  <rfmt sheetId="1" sqref="AX70" start="0" length="0">
    <dxf>
      <fill>
        <patternFill>
          <bgColor rgb="FFEEF5FC"/>
        </patternFill>
      </fill>
    </dxf>
  </rfmt>
  <rfmt sheetId="1" sqref="AX72" start="0" length="0">
    <dxf>
      <fill>
        <patternFill>
          <bgColor rgb="FFEEF5FC"/>
        </patternFill>
      </fill>
    </dxf>
  </rfmt>
  <rfmt sheetId="1" sqref="AX74" start="0" length="0">
    <dxf>
      <fill>
        <patternFill>
          <bgColor rgb="FFEEF5FC"/>
        </patternFill>
      </fill>
    </dxf>
  </rfmt>
  <rfmt sheetId="1" sqref="AX76" start="0" length="0">
    <dxf>
      <fill>
        <patternFill>
          <bgColor rgb="FFEEF5FC"/>
        </patternFill>
      </fill>
    </dxf>
  </rfmt>
  <rfmt sheetId="1" sqref="AX78" start="0" length="0">
    <dxf>
      <fill>
        <patternFill>
          <bgColor rgb="FFEEF5FC"/>
        </patternFill>
      </fill>
    </dxf>
  </rfmt>
  <rfmt sheetId="1" sqref="AX80" start="0" length="0">
    <dxf>
      <fill>
        <patternFill>
          <bgColor rgb="FFEEF5FC"/>
        </patternFill>
      </fill>
    </dxf>
  </rfmt>
  <rfmt sheetId="1" sqref="AX82" start="0" length="0">
    <dxf>
      <fill>
        <patternFill>
          <bgColor rgb="FFEEF5FC"/>
        </patternFill>
      </fill>
    </dxf>
  </rfmt>
  <rfmt sheetId="1" sqref="AX84" start="0" length="0">
    <dxf>
      <fill>
        <patternFill>
          <bgColor rgb="FFEEF5FC"/>
        </patternFill>
      </fill>
    </dxf>
  </rfmt>
  <rfmt sheetId="1" sqref="AX86" start="0" length="0">
    <dxf>
      <fill>
        <patternFill>
          <bgColor rgb="FFEEF5FC"/>
        </patternFill>
      </fill>
    </dxf>
  </rfmt>
  <rfmt sheetId="1" sqref="AX88" start="0" length="0">
    <dxf>
      <fill>
        <patternFill>
          <bgColor rgb="FFEEF5FC"/>
        </patternFill>
      </fill>
    </dxf>
  </rfmt>
  <rfmt sheetId="1" sqref="AX90" start="0" length="0">
    <dxf>
      <fill>
        <patternFill>
          <bgColor rgb="FFEEF5FC"/>
        </patternFill>
      </fill>
    </dxf>
  </rfmt>
  <rfmt sheetId="1" sqref="AX92" start="0" length="0">
    <dxf>
      <fill>
        <patternFill>
          <bgColor rgb="FFEEF5FC"/>
        </patternFill>
      </fill>
    </dxf>
  </rfmt>
  <rfmt sheetId="1" sqref="AX94" start="0" length="0">
    <dxf>
      <fill>
        <patternFill>
          <bgColor rgb="FFEEF5FC"/>
        </patternFill>
      </fill>
    </dxf>
  </rfmt>
  <rfmt sheetId="1" sqref="AX96" start="0" length="0">
    <dxf>
      <fill>
        <patternFill>
          <bgColor rgb="FFEEF5FC"/>
        </patternFill>
      </fill>
    </dxf>
  </rfmt>
  <rfmt sheetId="1" sqref="AX98" start="0" length="0">
    <dxf>
      <fill>
        <patternFill>
          <bgColor rgb="FFEEF5FC"/>
        </patternFill>
      </fill>
    </dxf>
  </rfmt>
  <rfmt sheetId="1" sqref="AX100" start="0" length="0">
    <dxf>
      <fill>
        <patternFill>
          <bgColor rgb="FFEEF5FC"/>
        </patternFill>
      </fill>
    </dxf>
  </rfmt>
  <rfmt sheetId="1" sqref="AX102" start="0" length="0">
    <dxf>
      <fill>
        <patternFill>
          <bgColor rgb="FFEEF5FC"/>
        </patternFill>
      </fill>
    </dxf>
  </rfmt>
  <rfmt sheetId="1" sqref="AX104" start="0" length="0">
    <dxf>
      <fill>
        <patternFill>
          <bgColor rgb="FFEEF5FC"/>
        </patternFill>
      </fill>
    </dxf>
  </rfmt>
  <rfmt sheetId="1" sqref="AX106" start="0" length="0">
    <dxf>
      <fill>
        <patternFill>
          <bgColor rgb="FFEEF5FC"/>
        </patternFill>
      </fill>
    </dxf>
  </rfmt>
  <rfmt sheetId="1" sqref="AX108" start="0" length="0">
    <dxf>
      <fill>
        <patternFill>
          <bgColor rgb="FFEEF5FC"/>
        </patternFill>
      </fill>
    </dxf>
  </rfmt>
  <rfmt sheetId="1" sqref="AX110" start="0" length="0">
    <dxf>
      <fill>
        <patternFill>
          <bgColor rgb="FFEEF5FC"/>
        </patternFill>
      </fill>
    </dxf>
  </rfmt>
  <rfmt sheetId="1" sqref="AX112" start="0" length="0">
    <dxf>
      <fill>
        <patternFill>
          <bgColor rgb="FFEEF5FC"/>
        </patternFill>
      </fill>
    </dxf>
  </rfmt>
  <rfmt sheetId="1" sqref="AX114" start="0" length="0">
    <dxf>
      <fill>
        <patternFill>
          <bgColor rgb="FFEEF5FC"/>
        </patternFill>
      </fill>
    </dxf>
  </rfmt>
  <rfmt sheetId="1" sqref="AX116" start="0" length="0">
    <dxf>
      <fill>
        <patternFill>
          <bgColor rgb="FFEEF5FC"/>
        </patternFill>
      </fill>
    </dxf>
  </rfmt>
  <rfmt sheetId="1" sqref="AX118" start="0" length="0">
    <dxf>
      <fill>
        <patternFill>
          <bgColor rgb="FFEEF5FC"/>
        </patternFill>
      </fill>
    </dxf>
  </rfmt>
  <rfmt sheetId="1" sqref="AX120" start="0" length="0">
    <dxf>
      <fill>
        <patternFill>
          <bgColor rgb="FFEEF5FC"/>
        </patternFill>
      </fill>
    </dxf>
  </rfmt>
  <rfmt sheetId="1" sqref="AX122" start="0" length="0">
    <dxf>
      <fill>
        <patternFill>
          <bgColor rgb="FFEEF5FC"/>
        </patternFill>
      </fill>
    </dxf>
  </rfmt>
  <rfmt sheetId="1" sqref="AX124" start="0" length="0">
    <dxf>
      <fill>
        <patternFill>
          <bgColor rgb="FFEEF5FC"/>
        </patternFill>
      </fill>
    </dxf>
  </rfmt>
  <rfmt sheetId="1" sqref="AX126" start="0" length="0">
    <dxf>
      <fill>
        <patternFill>
          <bgColor rgb="FFEEF5FC"/>
        </patternFill>
      </fill>
    </dxf>
  </rfmt>
  <rfmt sheetId="1" sqref="AX128" start="0" length="0">
    <dxf>
      <fill>
        <patternFill>
          <bgColor rgb="FFEEF5FC"/>
        </patternFill>
      </fill>
    </dxf>
  </rfmt>
  <rfmt sheetId="1" sqref="AX130" start="0" length="0">
    <dxf>
      <fill>
        <patternFill>
          <bgColor rgb="FFEEF5FC"/>
        </patternFill>
      </fill>
    </dxf>
  </rfmt>
  <rfmt sheetId="1" sqref="AX132" start="0" length="0">
    <dxf>
      <fill>
        <patternFill>
          <bgColor rgb="FFEEF5FC"/>
        </patternFill>
      </fill>
    </dxf>
  </rfmt>
  <rfmt sheetId="1" sqref="AX134" start="0" length="0">
    <dxf>
      <fill>
        <patternFill>
          <bgColor rgb="FFEEF5FC"/>
        </patternFill>
      </fill>
    </dxf>
  </rfmt>
  <rfmt sheetId="1" sqref="AX136" start="0" length="0">
    <dxf>
      <fill>
        <patternFill>
          <bgColor rgb="FFEEF5FC"/>
        </patternFill>
      </fill>
    </dxf>
  </rfmt>
  <rfmt sheetId="1" sqref="AX138" start="0" length="0">
    <dxf>
      <fill>
        <patternFill>
          <bgColor rgb="FFEEF5FC"/>
        </patternFill>
      </fill>
    </dxf>
  </rfmt>
  <rfmt sheetId="1" sqref="AX140" start="0" length="0">
    <dxf>
      <fill>
        <patternFill>
          <bgColor rgb="FFEEF5FC"/>
        </patternFill>
      </fill>
    </dxf>
  </rfmt>
  <rfmt sheetId="1" sqref="AX142" start="0" length="0">
    <dxf>
      <fill>
        <patternFill>
          <bgColor rgb="FFEEF5FC"/>
        </patternFill>
      </fill>
    </dxf>
  </rfmt>
  <rfmt sheetId="1" sqref="AX144" start="0" length="0">
    <dxf>
      <fill>
        <patternFill>
          <bgColor rgb="FFEEF5FC"/>
        </patternFill>
      </fill>
    </dxf>
  </rfmt>
  <rfmt sheetId="1" sqref="AX146" start="0" length="0">
    <dxf>
      <fill>
        <patternFill>
          <bgColor rgb="FFEEF5FC"/>
        </patternFill>
      </fill>
    </dxf>
  </rfmt>
  <rfmt sheetId="1" sqref="AX148" start="0" length="0">
    <dxf>
      <fill>
        <patternFill>
          <bgColor rgb="FFEEF5FC"/>
        </patternFill>
      </fill>
    </dxf>
  </rfmt>
  <rfmt sheetId="1" sqref="AX150" start="0" length="0">
    <dxf>
      <fill>
        <patternFill>
          <bgColor rgb="FFEEF5FC"/>
        </patternFill>
      </fill>
    </dxf>
  </rfmt>
  <rfmt sheetId="1" sqref="AX152" start="0" length="0">
    <dxf>
      <fill>
        <patternFill>
          <bgColor rgb="FFEEF5FC"/>
        </patternFill>
      </fill>
    </dxf>
  </rfmt>
  <rfmt sheetId="1" sqref="AX154" start="0" length="0">
    <dxf>
      <fill>
        <patternFill>
          <bgColor rgb="FFEEF5FC"/>
        </patternFill>
      </fill>
    </dxf>
  </rfmt>
  <rfmt sheetId="1" sqref="AX156" start="0" length="0">
    <dxf>
      <fill>
        <patternFill>
          <bgColor rgb="FFEEF5FC"/>
        </patternFill>
      </fill>
    </dxf>
  </rfmt>
  <rfmt sheetId="1" sqref="AX158" start="0" length="0">
    <dxf>
      <fill>
        <patternFill>
          <bgColor rgb="FFEEF5FC"/>
        </patternFill>
      </fill>
    </dxf>
  </rfmt>
  <rfmt sheetId="1" sqref="AX160" start="0" length="0">
    <dxf>
      <fill>
        <patternFill>
          <bgColor rgb="FFEEF5FC"/>
        </patternFill>
      </fill>
    </dxf>
  </rfmt>
  <rfmt sheetId="1" sqref="AX162" start="0" length="0">
    <dxf>
      <fill>
        <patternFill>
          <bgColor rgb="FFEEF5FC"/>
        </patternFill>
      </fill>
    </dxf>
  </rfmt>
  <rfmt sheetId="1" sqref="AX164" start="0" length="0">
    <dxf>
      <fill>
        <patternFill>
          <bgColor rgb="FFEEF5FC"/>
        </patternFill>
      </fill>
    </dxf>
  </rfmt>
  <rfmt sheetId="1" sqref="AX166" start="0" length="0">
    <dxf>
      <fill>
        <patternFill>
          <bgColor rgb="FFEEF5FC"/>
        </patternFill>
      </fill>
    </dxf>
  </rfmt>
  <rfmt sheetId="1" sqref="AX168" start="0" length="0">
    <dxf>
      <fill>
        <patternFill>
          <bgColor rgb="FFEEF5FC"/>
        </patternFill>
      </fill>
    </dxf>
  </rfmt>
  <rfmt sheetId="1" sqref="AX170" start="0" length="0">
    <dxf>
      <fill>
        <patternFill>
          <bgColor rgb="FFEEF5FC"/>
        </patternFill>
      </fill>
    </dxf>
  </rfmt>
  <rfmt sheetId="1" sqref="AX172" start="0" length="0">
    <dxf>
      <fill>
        <patternFill>
          <bgColor rgb="FFEEF5FC"/>
        </patternFill>
      </fill>
    </dxf>
  </rfmt>
  <rfmt sheetId="1" sqref="AX174" start="0" length="0">
    <dxf>
      <fill>
        <patternFill>
          <bgColor rgb="FFEEF5FC"/>
        </patternFill>
      </fill>
    </dxf>
  </rfmt>
  <rfmt sheetId="1" sqref="AX176" start="0" length="0">
    <dxf>
      <fill>
        <patternFill>
          <bgColor rgb="FFEEF5FC"/>
        </patternFill>
      </fill>
    </dxf>
  </rfmt>
  <rfmt sheetId="1" sqref="AX178" start="0" length="0">
    <dxf>
      <fill>
        <patternFill>
          <bgColor rgb="FFEEF5FC"/>
        </patternFill>
      </fill>
    </dxf>
  </rfmt>
  <rfmt sheetId="1" sqref="AX180" start="0" length="0">
    <dxf>
      <fill>
        <patternFill>
          <bgColor rgb="FFEEF5FC"/>
        </patternFill>
      </fill>
    </dxf>
  </rfmt>
  <rfmt sheetId="1" sqref="AX182" start="0" length="0">
    <dxf>
      <fill>
        <patternFill>
          <bgColor rgb="FFEEF5FC"/>
        </patternFill>
      </fill>
    </dxf>
  </rfmt>
  <rfmt sheetId="1" sqref="AX184" start="0" length="0">
    <dxf>
      <fill>
        <patternFill>
          <bgColor rgb="FFEEF5FC"/>
        </patternFill>
      </fill>
    </dxf>
  </rfmt>
  <rfmt sheetId="1" sqref="AX186" start="0" length="0">
    <dxf>
      <fill>
        <patternFill>
          <bgColor rgb="FFEEF5FC"/>
        </patternFill>
      </fill>
    </dxf>
  </rfmt>
  <rfmt sheetId="1" sqref="AX188" start="0" length="0">
    <dxf>
      <fill>
        <patternFill>
          <bgColor rgb="FFEEF5FC"/>
        </patternFill>
      </fill>
    </dxf>
  </rfmt>
  <rfmt sheetId="1" sqref="AX190" start="0" length="0">
    <dxf>
      <fill>
        <patternFill>
          <bgColor rgb="FFEEF5FC"/>
        </patternFill>
      </fill>
    </dxf>
  </rfmt>
  <rfmt sheetId="1" sqref="AX192" start="0" length="0">
    <dxf>
      <fill>
        <patternFill>
          <bgColor rgb="FFEEF5FC"/>
        </patternFill>
      </fill>
    </dxf>
  </rfmt>
  <rfmt sheetId="1" sqref="AX194" start="0" length="0">
    <dxf>
      <fill>
        <patternFill>
          <bgColor rgb="FFEEF5FC"/>
        </patternFill>
      </fill>
    </dxf>
  </rfmt>
  <rfmt sheetId="1" sqref="AX196" start="0" length="0">
    <dxf>
      <fill>
        <patternFill>
          <bgColor rgb="FFEEF5FC"/>
        </patternFill>
      </fill>
    </dxf>
  </rfmt>
  <rfmt sheetId="1" sqref="AX198" start="0" length="0">
    <dxf>
      <fill>
        <patternFill>
          <bgColor rgb="FFEEF5FC"/>
        </patternFill>
      </fill>
    </dxf>
  </rfmt>
  <rfmt sheetId="1" sqref="AX200" start="0" length="0">
    <dxf>
      <fill>
        <patternFill>
          <bgColor rgb="FFEEF5FC"/>
        </patternFill>
      </fill>
    </dxf>
  </rfmt>
  <rfmt sheetId="1" sqref="AX202" start="0" length="0">
    <dxf>
      <fill>
        <patternFill>
          <bgColor rgb="FFEEF5FC"/>
        </patternFill>
      </fill>
    </dxf>
  </rfmt>
  <rfmt sheetId="1" sqref="AX204" start="0" length="0">
    <dxf>
      <fill>
        <patternFill>
          <bgColor rgb="FFEEF5FC"/>
        </patternFill>
      </fill>
    </dxf>
  </rfmt>
  <rfmt sheetId="1" sqref="AX206" start="0" length="0">
    <dxf>
      <fill>
        <patternFill>
          <bgColor rgb="FFEEF5FC"/>
        </patternFill>
      </fill>
    </dxf>
  </rfmt>
  <rfmt sheetId="1" sqref="AX208" start="0" length="0">
    <dxf>
      <fill>
        <patternFill>
          <bgColor rgb="FFEEF5FC"/>
        </patternFill>
      </fill>
    </dxf>
  </rfmt>
  <rfmt sheetId="1" sqref="AX210" start="0" length="0">
    <dxf>
      <fill>
        <patternFill>
          <bgColor rgb="FFEEF5FC"/>
        </patternFill>
      </fill>
    </dxf>
  </rfmt>
  <rfmt sheetId="1" sqref="AX212" start="0" length="0">
    <dxf>
      <fill>
        <patternFill>
          <bgColor rgb="FFEEF5FC"/>
        </patternFill>
      </fill>
    </dxf>
  </rfmt>
  <rfmt sheetId="1" sqref="AX214" start="0" length="0">
    <dxf>
      <fill>
        <patternFill>
          <bgColor rgb="FFEEF5FC"/>
        </patternFill>
      </fill>
    </dxf>
  </rfmt>
  <rfmt sheetId="1" sqref="AX216" start="0" length="0">
    <dxf>
      <fill>
        <patternFill>
          <bgColor rgb="FFEEF5FC"/>
        </patternFill>
      </fill>
    </dxf>
  </rfmt>
  <rfmt sheetId="1" sqref="AX218" start="0" length="0">
    <dxf>
      <fill>
        <patternFill>
          <bgColor rgb="FFEEF5FC"/>
        </patternFill>
      </fill>
    </dxf>
  </rfmt>
  <rfmt sheetId="1" sqref="AX220" start="0" length="0">
    <dxf>
      <fill>
        <patternFill>
          <bgColor rgb="FFEEF5FC"/>
        </patternFill>
      </fill>
    </dxf>
  </rfmt>
  <rfmt sheetId="1" sqref="AX222" start="0" length="0">
    <dxf>
      <fill>
        <patternFill>
          <bgColor rgb="FFEEF5FC"/>
        </patternFill>
      </fill>
    </dxf>
  </rfmt>
  <rfmt sheetId="1" sqref="AX224" start="0" length="0">
    <dxf>
      <fill>
        <patternFill>
          <bgColor rgb="FFEEF5FC"/>
        </patternFill>
      </fill>
    </dxf>
  </rfmt>
  <rfmt sheetId="1" sqref="AX226" start="0" length="0">
    <dxf>
      <fill>
        <patternFill>
          <bgColor rgb="FFEEF5FC"/>
        </patternFill>
      </fill>
    </dxf>
  </rfmt>
  <rfmt sheetId="1" sqref="AX228" start="0" length="0">
    <dxf>
      <fill>
        <patternFill>
          <bgColor rgb="FFEEF5FC"/>
        </patternFill>
      </fill>
    </dxf>
  </rfmt>
  <rfmt sheetId="1" sqref="AX230" start="0" length="0">
    <dxf>
      <fill>
        <patternFill>
          <bgColor rgb="FFEEF5FC"/>
        </patternFill>
      </fill>
    </dxf>
  </rfmt>
  <rfmt sheetId="1" sqref="AX232" start="0" length="0">
    <dxf>
      <fill>
        <patternFill>
          <bgColor rgb="FFEEF5FC"/>
        </patternFill>
      </fill>
    </dxf>
  </rfmt>
  <rfmt sheetId="1" sqref="AX234" start="0" length="0">
    <dxf>
      <fill>
        <patternFill>
          <bgColor rgb="FFEEF5FC"/>
        </patternFill>
      </fill>
    </dxf>
  </rfmt>
  <rfmt sheetId="1" sqref="AX236" start="0" length="0">
    <dxf>
      <fill>
        <patternFill>
          <bgColor rgb="FFEEF5FC"/>
        </patternFill>
      </fill>
    </dxf>
  </rfmt>
  <rfmt sheetId="1" sqref="AX238" start="0" length="0">
    <dxf>
      <fill>
        <patternFill>
          <bgColor rgb="FFEEF5FC"/>
        </patternFill>
      </fill>
    </dxf>
  </rfmt>
  <rfmt sheetId="1" sqref="AX240" start="0" length="0">
    <dxf>
      <fill>
        <patternFill>
          <bgColor rgb="FFEEF5FC"/>
        </patternFill>
      </fill>
    </dxf>
  </rfmt>
  <rfmt sheetId="1" sqref="AX242" start="0" length="0">
    <dxf>
      <fill>
        <patternFill>
          <bgColor rgb="FFEEF5FC"/>
        </patternFill>
      </fill>
    </dxf>
  </rfmt>
  <rfmt sheetId="1" sqref="AX244" start="0" length="0">
    <dxf>
      <fill>
        <patternFill>
          <bgColor rgb="FFEEF5FC"/>
        </patternFill>
      </fill>
    </dxf>
  </rfmt>
  <rfmt sheetId="1" sqref="AX246" start="0" length="0">
    <dxf>
      <fill>
        <patternFill>
          <bgColor rgb="FFEEF5FC"/>
        </patternFill>
      </fill>
    </dxf>
  </rfmt>
  <rfmt sheetId="1" sqref="AX248" start="0" length="0">
    <dxf>
      <fill>
        <patternFill>
          <bgColor rgb="FFEEF5FC"/>
        </patternFill>
      </fill>
    </dxf>
  </rfmt>
  <rfmt sheetId="1" sqref="AX250" start="0" length="0">
    <dxf>
      <fill>
        <patternFill>
          <bgColor rgb="FFEEF5FC"/>
        </patternFill>
      </fill>
    </dxf>
  </rfmt>
  <rfmt sheetId="1" sqref="AX252" start="0" length="0">
    <dxf>
      <fill>
        <patternFill>
          <bgColor rgb="FFEEF5FC"/>
        </patternFill>
      </fill>
    </dxf>
  </rfmt>
  <rfmt sheetId="1" sqref="AX254" start="0" length="0">
    <dxf>
      <fill>
        <patternFill>
          <bgColor rgb="FFEEF5FC"/>
        </patternFill>
      </fill>
    </dxf>
  </rfmt>
  <rfmt sheetId="1" sqref="AX256" start="0" length="0">
    <dxf>
      <fill>
        <patternFill>
          <bgColor rgb="FFEEF5FC"/>
        </patternFill>
      </fill>
    </dxf>
  </rfmt>
  <rfmt sheetId="1" sqref="AX258" start="0" length="0">
    <dxf>
      <fill>
        <patternFill>
          <bgColor rgb="FFEEF5FC"/>
        </patternFill>
      </fill>
    </dxf>
  </rfmt>
  <rfmt sheetId="1" sqref="AX260" start="0" length="0">
    <dxf>
      <fill>
        <patternFill>
          <bgColor rgb="FFEEF5FC"/>
        </patternFill>
      </fill>
    </dxf>
  </rfmt>
  <rfmt sheetId="1" sqref="AX262" start="0" length="0">
    <dxf>
      <fill>
        <patternFill>
          <bgColor rgb="FFEEF5FC"/>
        </patternFill>
      </fill>
    </dxf>
  </rfmt>
  <rfmt sheetId="1" sqref="AX264" start="0" length="0">
    <dxf>
      <fill>
        <patternFill>
          <bgColor rgb="FFEEF5FC"/>
        </patternFill>
      </fill>
    </dxf>
  </rfmt>
  <rfmt sheetId="1" sqref="AX266" start="0" length="0">
    <dxf>
      <fill>
        <patternFill>
          <bgColor rgb="FFEEF5FC"/>
        </patternFill>
      </fill>
    </dxf>
  </rfmt>
  <rfmt sheetId="1" sqref="AX268" start="0" length="0">
    <dxf>
      <fill>
        <patternFill>
          <bgColor rgb="FFEEF5FC"/>
        </patternFill>
      </fill>
    </dxf>
  </rfmt>
  <rfmt sheetId="1" sqref="AX270" start="0" length="0">
    <dxf>
      <fill>
        <patternFill>
          <bgColor rgb="FFEEF5FC"/>
        </patternFill>
      </fill>
    </dxf>
  </rfmt>
  <rfmt sheetId="1" sqref="AX272" start="0" length="0">
    <dxf>
      <fill>
        <patternFill>
          <bgColor rgb="FFEEF5FC"/>
        </patternFill>
      </fill>
    </dxf>
  </rfmt>
  <rfmt sheetId="1" sqref="AX274" start="0" length="0">
    <dxf>
      <fill>
        <patternFill>
          <bgColor rgb="FFEEF5FC"/>
        </patternFill>
      </fill>
    </dxf>
  </rfmt>
  <rfmt sheetId="1" sqref="AX276" start="0" length="0">
    <dxf>
      <fill>
        <patternFill>
          <bgColor rgb="FFEEF5FC"/>
        </patternFill>
      </fill>
    </dxf>
  </rfmt>
  <rfmt sheetId="1" sqref="AX278" start="0" length="0">
    <dxf>
      <fill>
        <patternFill>
          <bgColor rgb="FFEEF5FC"/>
        </patternFill>
      </fill>
    </dxf>
  </rfmt>
  <rfmt sheetId="1" sqref="AX280" start="0" length="0">
    <dxf>
      <fill>
        <patternFill>
          <bgColor rgb="FFEEF5FC"/>
        </patternFill>
      </fill>
    </dxf>
  </rfmt>
  <rfmt sheetId="1" sqref="AX282" start="0" length="0">
    <dxf>
      <fill>
        <patternFill>
          <bgColor rgb="FFEEF5FC"/>
        </patternFill>
      </fill>
    </dxf>
  </rfmt>
  <rfmt sheetId="1" sqref="AX284" start="0" length="0">
    <dxf>
      <fill>
        <patternFill>
          <bgColor rgb="FFEEF5FC"/>
        </patternFill>
      </fill>
    </dxf>
  </rfmt>
  <rfmt sheetId="1" sqref="AX286" start="0" length="0">
    <dxf>
      <fill>
        <patternFill>
          <bgColor rgb="FFEEF5FC"/>
        </patternFill>
      </fill>
    </dxf>
  </rfmt>
  <rfmt sheetId="1" sqref="AX288" start="0" length="0">
    <dxf>
      <fill>
        <patternFill>
          <bgColor rgb="FFEEF5FC"/>
        </patternFill>
      </fill>
    </dxf>
  </rfmt>
  <rfmt sheetId="1" sqref="AX290" start="0" length="0">
    <dxf>
      <fill>
        <patternFill>
          <bgColor rgb="FFEEF5FC"/>
        </patternFill>
      </fill>
    </dxf>
  </rfmt>
  <rfmt sheetId="1" sqref="AX292" start="0" length="0">
    <dxf>
      <fill>
        <patternFill>
          <bgColor rgb="FFEEF5FC"/>
        </patternFill>
      </fill>
    </dxf>
  </rfmt>
  <rfmt sheetId="1" sqref="AX294" start="0" length="0">
    <dxf>
      <fill>
        <patternFill>
          <bgColor rgb="FFEEF5FC"/>
        </patternFill>
      </fill>
    </dxf>
  </rfmt>
  <rfmt sheetId="1" sqref="AX296" start="0" length="0">
    <dxf>
      <fill>
        <patternFill>
          <bgColor rgb="FFEEF5FC"/>
        </patternFill>
      </fill>
    </dxf>
  </rfmt>
  <rfmt sheetId="1" sqref="AX299" start="0" length="0">
    <dxf>
      <fill>
        <patternFill>
          <bgColor rgb="FFEEF5FC"/>
        </patternFill>
      </fill>
    </dxf>
  </rfmt>
  <rfmt sheetId="1" sqref="AX301" start="0" length="0">
    <dxf>
      <fill>
        <patternFill>
          <bgColor rgb="FFEEF5FC"/>
        </patternFill>
      </fill>
    </dxf>
  </rfmt>
  <rfmt sheetId="1" sqref="AX303" start="0" length="0">
    <dxf>
      <fill>
        <patternFill>
          <bgColor rgb="FFEEF5FC"/>
        </patternFill>
      </fill>
    </dxf>
  </rfmt>
  <rfmt sheetId="1" sqref="AX305" start="0" length="0">
    <dxf>
      <fill>
        <patternFill>
          <bgColor rgb="FFEEF5FC"/>
        </patternFill>
      </fill>
    </dxf>
  </rfmt>
  <rfmt sheetId="1" sqref="AX307" start="0" length="0">
    <dxf>
      <fill>
        <patternFill>
          <bgColor rgb="FFEEF5FC"/>
        </patternFill>
      </fill>
    </dxf>
  </rfmt>
  <rfmt sheetId="1" sqref="AX309" start="0" length="0">
    <dxf>
      <fill>
        <patternFill>
          <bgColor rgb="FFEEF5FC"/>
        </patternFill>
      </fill>
    </dxf>
  </rfmt>
  <rfmt sheetId="1" sqref="AX311" start="0" length="0">
    <dxf>
      <fill>
        <patternFill>
          <bgColor rgb="FFEEF5FC"/>
        </patternFill>
      </fill>
    </dxf>
  </rfmt>
  <rfmt sheetId="1" sqref="AX313" start="0" length="0">
    <dxf>
      <fill>
        <patternFill>
          <bgColor rgb="FFEEF5FC"/>
        </patternFill>
      </fill>
    </dxf>
  </rfmt>
  <rfmt sheetId="1" sqref="AX315" start="0" length="0">
    <dxf>
      <fill>
        <patternFill>
          <bgColor rgb="FFEEF5FC"/>
        </patternFill>
      </fill>
    </dxf>
  </rfmt>
  <rfmt sheetId="1" sqref="AX317" start="0" length="0">
    <dxf>
      <fill>
        <patternFill>
          <bgColor rgb="FFEEF5FC"/>
        </patternFill>
      </fill>
    </dxf>
  </rfmt>
  <rfmt sheetId="1" sqref="AX319" start="0" length="0">
    <dxf>
      <fill>
        <patternFill>
          <bgColor rgb="FFEEF5FC"/>
        </patternFill>
      </fill>
    </dxf>
  </rfmt>
  <rfmt sheetId="1" sqref="AX321" start="0" length="0">
    <dxf>
      <fill>
        <patternFill>
          <bgColor rgb="FFEEF5FC"/>
        </patternFill>
      </fill>
    </dxf>
  </rfmt>
  <rfmt sheetId="1" sqref="AX323" start="0" length="0">
    <dxf>
      <fill>
        <patternFill>
          <bgColor rgb="FFEEF5FC"/>
        </patternFill>
      </fill>
    </dxf>
  </rfmt>
  <rfmt sheetId="1" sqref="AX325" start="0" length="0">
    <dxf>
      <fill>
        <patternFill>
          <bgColor rgb="FFEEF5FC"/>
        </patternFill>
      </fill>
    </dxf>
  </rfmt>
  <rfmt sheetId="1" sqref="AX327" start="0" length="0">
    <dxf>
      <fill>
        <patternFill>
          <bgColor rgb="FFEEF5FC"/>
        </patternFill>
      </fill>
    </dxf>
  </rfmt>
  <rfmt sheetId="1" sqref="AX329" start="0" length="0">
    <dxf>
      <fill>
        <patternFill>
          <bgColor rgb="FFEEF5FC"/>
        </patternFill>
      </fill>
    </dxf>
  </rfmt>
  <rfmt sheetId="1" sqref="AX331" start="0" length="0">
    <dxf>
      <fill>
        <patternFill>
          <bgColor rgb="FFEEF5FC"/>
        </patternFill>
      </fill>
    </dxf>
  </rfmt>
  <rfmt sheetId="1" sqref="AX333" start="0" length="0">
    <dxf>
      <fill>
        <patternFill>
          <bgColor rgb="FFEEF5FC"/>
        </patternFill>
      </fill>
    </dxf>
  </rfmt>
  <rfmt sheetId="1" sqref="AX335" start="0" length="0">
    <dxf>
      <fill>
        <patternFill>
          <bgColor rgb="FFEEF5FC"/>
        </patternFill>
      </fill>
    </dxf>
  </rfmt>
  <rfmt sheetId="1" sqref="AX337" start="0" length="0">
    <dxf>
      <fill>
        <patternFill>
          <bgColor rgb="FFEEF5FC"/>
        </patternFill>
      </fill>
    </dxf>
  </rfmt>
  <rfmt sheetId="1" sqref="AX339" start="0" length="0">
    <dxf>
      <fill>
        <patternFill>
          <bgColor rgb="FFEEF5FC"/>
        </patternFill>
      </fill>
    </dxf>
  </rfmt>
  <rfmt sheetId="1" sqref="AX341" start="0" length="0">
    <dxf>
      <fill>
        <patternFill>
          <bgColor rgb="FFEEF5FC"/>
        </patternFill>
      </fill>
    </dxf>
  </rfmt>
  <rfmt sheetId="1" sqref="AX343" start="0" length="0">
    <dxf>
      <fill>
        <patternFill>
          <bgColor rgb="FFEEF5FC"/>
        </patternFill>
      </fill>
    </dxf>
  </rfmt>
  <rfmt sheetId="1" sqref="AX345" start="0" length="0">
    <dxf>
      <fill>
        <patternFill>
          <bgColor rgb="FFEEF5FC"/>
        </patternFill>
      </fill>
    </dxf>
  </rfmt>
  <rfmt sheetId="1" sqref="AX347" start="0" length="0">
    <dxf>
      <fill>
        <patternFill>
          <bgColor rgb="FFEEF5FC"/>
        </patternFill>
      </fill>
    </dxf>
  </rfmt>
  <rfmt sheetId="1" sqref="AX349" start="0" length="0">
    <dxf>
      <fill>
        <patternFill>
          <bgColor rgb="FFEEF5FC"/>
        </patternFill>
      </fill>
    </dxf>
  </rfmt>
  <rfmt sheetId="1" sqref="AX351" start="0" length="0">
    <dxf>
      <fill>
        <patternFill>
          <bgColor rgb="FFEEF5FC"/>
        </patternFill>
      </fill>
    </dxf>
  </rfmt>
  <rfmt sheetId="1" sqref="AX353" start="0" length="0">
    <dxf>
      <fill>
        <patternFill>
          <bgColor rgb="FFEEF5FC"/>
        </patternFill>
      </fill>
    </dxf>
  </rfmt>
  <rfmt sheetId="1" sqref="AX355" start="0" length="0">
    <dxf>
      <fill>
        <patternFill>
          <bgColor rgb="FFEEF5FC"/>
        </patternFill>
      </fill>
    </dxf>
  </rfmt>
  <rfmt sheetId="1" sqref="AX357" start="0" length="0">
    <dxf>
      <fill>
        <patternFill>
          <bgColor rgb="FFEEF5FC"/>
        </patternFill>
      </fill>
    </dxf>
  </rfmt>
  <rfmt sheetId="1" sqref="AX359" start="0" length="0">
    <dxf>
      <fill>
        <patternFill>
          <bgColor rgb="FFEEF5FC"/>
        </patternFill>
      </fill>
    </dxf>
  </rfmt>
  <rfmt sheetId="1" sqref="AX361" start="0" length="0">
    <dxf>
      <fill>
        <patternFill>
          <bgColor rgb="FFEEF5FC"/>
        </patternFill>
      </fill>
    </dxf>
  </rfmt>
  <rfmt sheetId="1" sqref="AX363" start="0" length="0">
    <dxf>
      <fill>
        <patternFill>
          <bgColor rgb="FFEEF5FC"/>
        </patternFill>
      </fill>
    </dxf>
  </rfmt>
  <rfmt sheetId="1" sqref="AX365" start="0" length="0">
    <dxf>
      <fill>
        <patternFill>
          <bgColor rgb="FFEEF5FC"/>
        </patternFill>
      </fill>
    </dxf>
  </rfmt>
  <rfmt sheetId="1" sqref="AX367" start="0" length="0">
    <dxf>
      <fill>
        <patternFill>
          <bgColor rgb="FFEEF5FC"/>
        </patternFill>
      </fill>
    </dxf>
  </rfmt>
  <rfmt sheetId="1" sqref="AX369" start="0" length="0">
    <dxf>
      <fill>
        <patternFill>
          <bgColor rgb="FFEEF5FC"/>
        </patternFill>
      </fill>
    </dxf>
  </rfmt>
  <rfmt sheetId="1" sqref="AX371" start="0" length="0">
    <dxf>
      <fill>
        <patternFill>
          <bgColor rgb="FFEEF5FC"/>
        </patternFill>
      </fill>
    </dxf>
  </rfmt>
  <rfmt sheetId="1" sqref="AX373" start="0" length="0">
    <dxf>
      <fill>
        <patternFill>
          <bgColor rgb="FFEEF5FC"/>
        </patternFill>
      </fill>
    </dxf>
  </rfmt>
  <rfmt sheetId="1" sqref="AX375" start="0" length="0">
    <dxf>
      <fill>
        <patternFill>
          <bgColor rgb="FFEEF5FC"/>
        </patternFill>
      </fill>
    </dxf>
  </rfmt>
  <rfmt sheetId="1" sqref="AX377" start="0" length="0">
    <dxf>
      <fill>
        <patternFill>
          <bgColor rgb="FFEEF5FC"/>
        </patternFill>
      </fill>
    </dxf>
  </rfmt>
  <rfmt sheetId="1" sqref="AX379" start="0" length="0">
    <dxf>
      <fill>
        <patternFill>
          <bgColor rgb="FFEEF5FC"/>
        </patternFill>
      </fill>
    </dxf>
  </rfmt>
  <rfmt sheetId="1" sqref="AX381" start="0" length="0">
    <dxf>
      <fill>
        <patternFill>
          <bgColor rgb="FFEEF5FC"/>
        </patternFill>
      </fill>
    </dxf>
  </rfmt>
  <rfmt sheetId="1" sqref="AX383" start="0" length="0">
    <dxf>
      <fill>
        <patternFill>
          <bgColor rgb="FFEEF5FC"/>
        </patternFill>
      </fill>
    </dxf>
  </rfmt>
  <rfmt sheetId="1" sqref="AX385" start="0" length="0">
    <dxf>
      <fill>
        <patternFill>
          <bgColor rgb="FFEEF5FC"/>
        </patternFill>
      </fill>
    </dxf>
  </rfmt>
  <rfmt sheetId="1" sqref="AX387" start="0" length="0">
    <dxf>
      <fill>
        <patternFill>
          <bgColor rgb="FFEEF5FC"/>
        </patternFill>
      </fill>
    </dxf>
  </rfmt>
  <rfmt sheetId="1" sqref="AX389" start="0" length="0">
    <dxf>
      <fill>
        <patternFill>
          <bgColor rgb="FFEEF5FC"/>
        </patternFill>
      </fill>
    </dxf>
  </rfmt>
  <rfmt sheetId="1" sqref="AX391" start="0" length="0">
    <dxf>
      <fill>
        <patternFill>
          <bgColor rgb="FFEEF5FC"/>
        </patternFill>
      </fill>
    </dxf>
  </rfmt>
  <rfmt sheetId="1" sqref="AX393" start="0" length="0">
    <dxf>
      <fill>
        <patternFill>
          <bgColor rgb="FFEEF5FC"/>
        </patternFill>
      </fill>
    </dxf>
  </rfmt>
  <rfmt sheetId="1" sqref="AX395" start="0" length="0">
    <dxf>
      <fill>
        <patternFill>
          <bgColor rgb="FFEEF5FC"/>
        </patternFill>
      </fill>
    </dxf>
  </rfmt>
  <rfmt sheetId="1" sqref="AX397" start="0" length="0">
    <dxf>
      <fill>
        <patternFill>
          <bgColor rgb="FFEEF5FC"/>
        </patternFill>
      </fill>
    </dxf>
  </rfmt>
  <rfmt sheetId="1" sqref="AX399" start="0" length="0">
    <dxf>
      <fill>
        <patternFill>
          <bgColor rgb="FFEEF5FC"/>
        </patternFill>
      </fill>
    </dxf>
  </rfmt>
  <rfmt sheetId="1" sqref="AX401" start="0" length="0">
    <dxf>
      <fill>
        <patternFill>
          <bgColor rgb="FFEEF5FC"/>
        </patternFill>
      </fill>
    </dxf>
  </rfmt>
  <rfmt sheetId="1" sqref="AX403" start="0" length="0">
    <dxf>
      <fill>
        <patternFill>
          <bgColor rgb="FFEEF5FC"/>
        </patternFill>
      </fill>
    </dxf>
  </rfmt>
  <rfmt sheetId="1" sqref="AX405" start="0" length="0">
    <dxf>
      <fill>
        <patternFill>
          <bgColor rgb="FFEEF5FC"/>
        </patternFill>
      </fill>
    </dxf>
  </rfmt>
  <rfmt sheetId="1" sqref="AX407" start="0" length="0">
    <dxf>
      <fill>
        <patternFill>
          <bgColor rgb="FFEEF5FC"/>
        </patternFill>
      </fill>
    </dxf>
  </rfmt>
  <rfmt sheetId="1" sqref="AX409" start="0" length="0">
    <dxf>
      <fill>
        <patternFill>
          <bgColor rgb="FFEEF5FC"/>
        </patternFill>
      </fill>
    </dxf>
  </rfmt>
  <rfmt sheetId="1" sqref="AX411" start="0" length="0">
    <dxf>
      <fill>
        <patternFill>
          <bgColor rgb="FFEEF5FC"/>
        </patternFill>
      </fill>
    </dxf>
  </rfmt>
  <rfmt sheetId="1" sqref="AX413" start="0" length="0">
    <dxf>
      <fill>
        <patternFill>
          <bgColor rgb="FFEEF5FC"/>
        </patternFill>
      </fill>
    </dxf>
  </rfmt>
  <rfmt sheetId="1" sqref="AX415" start="0" length="0">
    <dxf>
      <fill>
        <patternFill>
          <bgColor rgb="FFEEF5FC"/>
        </patternFill>
      </fill>
    </dxf>
  </rfmt>
  <rfmt sheetId="1" sqref="AX417" start="0" length="0">
    <dxf>
      <fill>
        <patternFill>
          <bgColor rgb="FFEEF5FC"/>
        </patternFill>
      </fill>
    </dxf>
  </rfmt>
  <rfmt sheetId="1" sqref="AX419" start="0" length="0">
    <dxf>
      <fill>
        <patternFill>
          <bgColor rgb="FFEEF5FC"/>
        </patternFill>
      </fill>
    </dxf>
  </rfmt>
  <rfmt sheetId="1" sqref="AX421" start="0" length="0">
    <dxf>
      <fill>
        <patternFill>
          <bgColor rgb="FFEEF5FC"/>
        </patternFill>
      </fill>
    </dxf>
  </rfmt>
  <rfmt sheetId="1" sqref="AX423" start="0" length="0">
    <dxf>
      <fill>
        <patternFill>
          <bgColor rgb="FFEEF5FC"/>
        </patternFill>
      </fill>
    </dxf>
  </rfmt>
  <rfmt sheetId="1" sqref="AX425" start="0" length="0">
    <dxf>
      <fill>
        <patternFill>
          <bgColor rgb="FFEEF5FC"/>
        </patternFill>
      </fill>
    </dxf>
  </rfmt>
  <rfmt sheetId="1" sqref="AX427" start="0" length="0">
    <dxf>
      <fill>
        <patternFill>
          <bgColor rgb="FFEEF5FC"/>
        </patternFill>
      </fill>
    </dxf>
  </rfmt>
  <rfmt sheetId="1" sqref="AX429" start="0" length="0">
    <dxf>
      <fill>
        <patternFill>
          <bgColor rgb="FFEEF5FC"/>
        </patternFill>
      </fill>
    </dxf>
  </rfmt>
  <rfmt sheetId="1" sqref="AX431" start="0" length="0">
    <dxf>
      <fill>
        <patternFill>
          <bgColor rgb="FFEEF5FC"/>
        </patternFill>
      </fill>
    </dxf>
  </rfmt>
  <rfmt sheetId="1" sqref="AX433" start="0" length="0">
    <dxf>
      <fill>
        <patternFill>
          <bgColor rgb="FFEEF5FC"/>
        </patternFill>
      </fill>
    </dxf>
  </rfmt>
  <rfmt sheetId="1" sqref="AX435" start="0" length="0">
    <dxf>
      <fill>
        <patternFill>
          <bgColor rgb="FFEEF5FC"/>
        </patternFill>
      </fill>
    </dxf>
  </rfmt>
  <rfmt sheetId="1" sqref="AX437" start="0" length="0">
    <dxf>
      <fill>
        <patternFill>
          <bgColor rgb="FFEEF5FC"/>
        </patternFill>
      </fill>
    </dxf>
  </rfmt>
  <rfmt sheetId="1" sqref="AX439" start="0" length="0">
    <dxf>
      <fill>
        <patternFill>
          <bgColor rgb="FFEEF5FC"/>
        </patternFill>
      </fill>
    </dxf>
  </rfmt>
  <rfmt sheetId="1" sqref="AX441" start="0" length="0">
    <dxf>
      <fill>
        <patternFill>
          <bgColor rgb="FFEEF5FC"/>
        </patternFill>
      </fill>
    </dxf>
  </rfmt>
  <rfmt sheetId="1" sqref="AX443" start="0" length="0">
    <dxf>
      <fill>
        <patternFill>
          <bgColor rgb="FFEEF5FC"/>
        </patternFill>
      </fill>
    </dxf>
  </rfmt>
  <rfmt sheetId="1" sqref="AX445" start="0" length="0">
    <dxf>
      <fill>
        <patternFill>
          <bgColor rgb="FFEEF5FC"/>
        </patternFill>
      </fill>
    </dxf>
  </rfmt>
  <rfmt sheetId="1" sqref="AX447" start="0" length="0">
    <dxf>
      <fill>
        <patternFill>
          <bgColor rgb="FFEEF5FC"/>
        </patternFill>
      </fill>
    </dxf>
  </rfmt>
  <rfmt sheetId="1" sqref="AX449" start="0" length="0">
    <dxf>
      <fill>
        <patternFill>
          <bgColor rgb="FFEEF5FC"/>
        </patternFill>
      </fill>
    </dxf>
  </rfmt>
  <rfmt sheetId="1" sqref="AX451" start="0" length="0">
    <dxf>
      <fill>
        <patternFill>
          <bgColor rgb="FFEEF5FC"/>
        </patternFill>
      </fill>
    </dxf>
  </rfmt>
  <rfmt sheetId="1" sqref="AX453" start="0" length="0">
    <dxf>
      <fill>
        <patternFill>
          <bgColor rgb="FFEEF5FC"/>
        </patternFill>
      </fill>
    </dxf>
  </rfmt>
  <rfmt sheetId="1" sqref="AX455" start="0" length="0">
    <dxf>
      <fill>
        <patternFill>
          <bgColor rgb="FFEEF5FC"/>
        </patternFill>
      </fill>
    </dxf>
  </rfmt>
  <rfmt sheetId="1" sqref="AX457" start="0" length="0">
    <dxf>
      <fill>
        <patternFill>
          <bgColor rgb="FFEEF5FC"/>
        </patternFill>
      </fill>
    </dxf>
  </rfmt>
  <rfmt sheetId="1" sqref="AX459" start="0" length="0">
    <dxf>
      <fill>
        <patternFill>
          <bgColor rgb="FFEEF5FC"/>
        </patternFill>
      </fill>
    </dxf>
  </rfmt>
  <rfmt sheetId="1" sqref="AX461" start="0" length="0">
    <dxf>
      <fill>
        <patternFill>
          <bgColor rgb="FFEEF5FC"/>
        </patternFill>
      </fill>
    </dxf>
  </rfmt>
  <rfmt sheetId="1" sqref="AX463" start="0" length="0">
    <dxf>
      <fill>
        <patternFill>
          <bgColor rgb="FFEEF5FC"/>
        </patternFill>
      </fill>
    </dxf>
  </rfmt>
  <rfmt sheetId="1" sqref="AX465" start="0" length="0">
    <dxf>
      <fill>
        <patternFill>
          <bgColor rgb="FFEEF5FC"/>
        </patternFill>
      </fill>
    </dxf>
  </rfmt>
  <rfmt sheetId="1" sqref="AX467" start="0" length="0">
    <dxf>
      <fill>
        <patternFill>
          <bgColor rgb="FFEEF5FC"/>
        </patternFill>
      </fill>
    </dxf>
  </rfmt>
  <rfmt sheetId="1" sqref="AX469" start="0" length="0">
    <dxf>
      <fill>
        <patternFill>
          <bgColor rgb="FFEEF5FC"/>
        </patternFill>
      </fill>
    </dxf>
  </rfmt>
  <rfmt sheetId="1" sqref="AX471" start="0" length="0">
    <dxf>
      <fill>
        <patternFill>
          <bgColor rgb="FFEEF5FC"/>
        </patternFill>
      </fill>
    </dxf>
  </rfmt>
  <rfmt sheetId="1" sqref="AX473" start="0" length="0">
    <dxf>
      <fill>
        <patternFill>
          <bgColor rgb="FFEEF5FC"/>
        </patternFill>
      </fill>
    </dxf>
  </rfmt>
  <rfmt sheetId="1" sqref="AX475" start="0" length="0">
    <dxf>
      <fill>
        <patternFill>
          <bgColor rgb="FFEEF5FC"/>
        </patternFill>
      </fill>
    </dxf>
  </rfmt>
  <rfmt sheetId="1" sqref="AX477" start="0" length="0">
    <dxf>
      <fill>
        <patternFill>
          <bgColor rgb="FFEEF5FC"/>
        </patternFill>
      </fill>
    </dxf>
  </rfmt>
  <rfmt sheetId="1" sqref="AX479" start="0" length="0">
    <dxf>
      <fill>
        <patternFill>
          <bgColor rgb="FFEEF5FC"/>
        </patternFill>
      </fill>
    </dxf>
  </rfmt>
  <rfmt sheetId="1" sqref="AX481" start="0" length="0">
    <dxf>
      <fill>
        <patternFill>
          <bgColor rgb="FFEEF5FC"/>
        </patternFill>
      </fill>
    </dxf>
  </rfmt>
  <rfmt sheetId="1" sqref="AX483" start="0" length="0">
    <dxf>
      <fill>
        <patternFill>
          <bgColor rgb="FFEEF5FC"/>
        </patternFill>
      </fill>
    </dxf>
  </rfmt>
  <rfmt sheetId="1" sqref="AX485" start="0" length="0">
    <dxf>
      <fill>
        <patternFill>
          <bgColor rgb="FFEEF5FC"/>
        </patternFill>
      </fill>
    </dxf>
  </rfmt>
  <rfmt sheetId="1" sqref="AX487" start="0" length="0">
    <dxf>
      <fill>
        <patternFill>
          <bgColor rgb="FFEEF5FC"/>
        </patternFill>
      </fill>
    </dxf>
  </rfmt>
  <rfmt sheetId="1" sqref="AX489" start="0" length="0">
    <dxf>
      <fill>
        <patternFill>
          <bgColor rgb="FFEEF5FC"/>
        </patternFill>
      </fill>
    </dxf>
  </rfmt>
  <rfmt sheetId="1" sqref="AX491" start="0" length="0">
    <dxf>
      <fill>
        <patternFill>
          <bgColor rgb="FFEEF5FC"/>
        </patternFill>
      </fill>
    </dxf>
  </rfmt>
  <rfmt sheetId="1" sqref="AX493" start="0" length="0">
    <dxf>
      <fill>
        <patternFill>
          <bgColor rgb="FFEEF5FC"/>
        </patternFill>
      </fill>
    </dxf>
  </rfmt>
  <rfmt sheetId="1" sqref="AX495" start="0" length="0">
    <dxf>
      <fill>
        <patternFill>
          <bgColor rgb="FFEEF5FC"/>
        </patternFill>
      </fill>
    </dxf>
  </rfmt>
  <rfmt sheetId="1" sqref="AX497" start="0" length="0">
    <dxf>
      <fill>
        <patternFill>
          <bgColor rgb="FFEEF5FC"/>
        </patternFill>
      </fill>
    </dxf>
  </rfmt>
  <rfmt sheetId="1" sqref="AX499" start="0" length="0">
    <dxf>
      <fill>
        <patternFill>
          <bgColor rgb="FFEEF5FC"/>
        </patternFill>
      </fill>
    </dxf>
  </rfmt>
  <rfmt sheetId="1" sqref="AX501" start="0" length="0">
    <dxf>
      <fill>
        <patternFill>
          <bgColor rgb="FFEEF5FC"/>
        </patternFill>
      </fill>
    </dxf>
  </rfmt>
  <rfmt sheetId="1" sqref="AX503" start="0" length="0">
    <dxf>
      <fill>
        <patternFill>
          <bgColor rgb="FFEEF5FC"/>
        </patternFill>
      </fill>
    </dxf>
  </rfmt>
  <rfmt sheetId="1" sqref="AX505" start="0" length="0">
    <dxf>
      <fill>
        <patternFill>
          <bgColor rgb="FFEEF5FC"/>
        </patternFill>
      </fill>
    </dxf>
  </rfmt>
  <rfmt sheetId="1" sqref="AX507" start="0" length="0">
    <dxf>
      <fill>
        <patternFill>
          <bgColor rgb="FFEEF5FC"/>
        </patternFill>
      </fill>
    </dxf>
  </rfmt>
  <rfmt sheetId="1" sqref="AX509" start="0" length="0">
    <dxf>
      <fill>
        <patternFill>
          <bgColor rgb="FFEEF5FC"/>
        </patternFill>
      </fill>
    </dxf>
  </rfmt>
  <rfmt sheetId="1" sqref="AX511" start="0" length="0">
    <dxf>
      <fill>
        <patternFill>
          <bgColor rgb="FFEEF5FC"/>
        </patternFill>
      </fill>
    </dxf>
  </rfmt>
  <rfmt sheetId="1" sqref="AX513" start="0" length="0">
    <dxf>
      <fill>
        <patternFill>
          <bgColor rgb="FFEEF5FC"/>
        </patternFill>
      </fill>
    </dxf>
  </rfmt>
  <rfmt sheetId="1" sqref="AX515" start="0" length="0">
    <dxf>
      <fill>
        <patternFill>
          <bgColor rgb="FFEEF5FC"/>
        </patternFill>
      </fill>
    </dxf>
  </rfmt>
  <rfmt sheetId="1" sqref="AX517" start="0" length="0">
    <dxf>
      <fill>
        <patternFill>
          <bgColor rgb="FFEEF5FC"/>
        </patternFill>
      </fill>
    </dxf>
  </rfmt>
  <rfmt sheetId="1" sqref="AX519" start="0" length="0">
    <dxf>
      <fill>
        <patternFill>
          <bgColor rgb="FFEEF5FC"/>
        </patternFill>
      </fill>
    </dxf>
  </rfmt>
  <rfmt sheetId="1" sqref="AX521" start="0" length="0">
    <dxf>
      <fill>
        <patternFill>
          <bgColor rgb="FFEEF5FC"/>
        </patternFill>
      </fill>
    </dxf>
  </rfmt>
  <rfmt sheetId="1" sqref="AX523" start="0" length="0">
    <dxf>
      <fill>
        <patternFill>
          <bgColor rgb="FFEEF5FC"/>
        </patternFill>
      </fill>
    </dxf>
  </rfmt>
  <rfmt sheetId="1" sqref="AX525" start="0" length="0">
    <dxf>
      <fill>
        <patternFill>
          <bgColor rgb="FFEEF5FC"/>
        </patternFill>
      </fill>
    </dxf>
  </rfmt>
  <rfmt sheetId="1" sqref="AX527" start="0" length="0">
    <dxf>
      <fill>
        <patternFill>
          <bgColor rgb="FFEEF5FC"/>
        </patternFill>
      </fill>
    </dxf>
  </rfmt>
  <rfmt sheetId="1" sqref="AX529" start="0" length="0">
    <dxf>
      <fill>
        <patternFill>
          <bgColor rgb="FFEEF5FC"/>
        </patternFill>
      </fill>
    </dxf>
  </rfmt>
  <rfmt sheetId="1" sqref="AX531" start="0" length="0">
    <dxf>
      <fill>
        <patternFill>
          <bgColor rgb="FFEEF5FC"/>
        </patternFill>
      </fill>
    </dxf>
  </rfmt>
  <rfmt sheetId="1" sqref="AX533" start="0" length="0">
    <dxf>
      <fill>
        <patternFill>
          <bgColor rgb="FFEEF5FC"/>
        </patternFill>
      </fill>
    </dxf>
  </rfmt>
  <rfmt sheetId="1" sqref="AX535" start="0" length="0">
    <dxf>
      <fill>
        <patternFill>
          <bgColor rgb="FFEEF5FC"/>
        </patternFill>
      </fill>
    </dxf>
  </rfmt>
  <rfmt sheetId="1" sqref="AX537" start="0" length="0">
    <dxf>
      <fill>
        <patternFill>
          <bgColor rgb="FFEEF5FC"/>
        </patternFill>
      </fill>
    </dxf>
  </rfmt>
  <rfmt sheetId="1" sqref="AX539" start="0" length="0">
    <dxf>
      <fill>
        <patternFill>
          <bgColor rgb="FFEEF5FC"/>
        </patternFill>
      </fill>
    </dxf>
  </rfmt>
  <rfmt sheetId="1" sqref="AX541" start="0" length="0">
    <dxf>
      <fill>
        <patternFill>
          <bgColor rgb="FFEEF5FC"/>
        </patternFill>
      </fill>
    </dxf>
  </rfmt>
  <rfmt sheetId="1" sqref="AX543" start="0" length="0">
    <dxf>
      <fill>
        <patternFill>
          <bgColor rgb="FFEEF5FC"/>
        </patternFill>
      </fill>
    </dxf>
  </rfmt>
  <rfmt sheetId="1" sqref="AX545" start="0" length="0">
    <dxf>
      <fill>
        <patternFill>
          <bgColor rgb="FFEEF5FC"/>
        </patternFill>
      </fill>
    </dxf>
  </rfmt>
  <rfmt sheetId="1" sqref="AX547" start="0" length="0">
    <dxf>
      <fill>
        <patternFill>
          <bgColor rgb="FFEEF5FC"/>
        </patternFill>
      </fill>
    </dxf>
  </rfmt>
  <rfmt sheetId="1" sqref="AX549" start="0" length="0">
    <dxf>
      <fill>
        <patternFill>
          <bgColor rgb="FFEEF5FC"/>
        </patternFill>
      </fill>
    </dxf>
  </rfmt>
  <rfmt sheetId="1" sqref="AX551" start="0" length="0">
    <dxf>
      <fill>
        <patternFill>
          <bgColor rgb="FFEEF5FC"/>
        </patternFill>
      </fill>
    </dxf>
  </rfmt>
  <rfmt sheetId="1" sqref="AX553" start="0" length="0">
    <dxf>
      <fill>
        <patternFill>
          <bgColor rgb="FFEEF5FC"/>
        </patternFill>
      </fill>
    </dxf>
  </rfmt>
  <rfmt sheetId="1" sqref="AX555" start="0" length="0">
    <dxf>
      <fill>
        <patternFill>
          <bgColor rgb="FFEEF5FC"/>
        </patternFill>
      </fill>
    </dxf>
  </rfmt>
  <rfmt sheetId="1" sqref="AX557" start="0" length="0">
    <dxf>
      <fill>
        <patternFill>
          <bgColor rgb="FFEEF5FC"/>
        </patternFill>
      </fill>
    </dxf>
  </rfmt>
  <rfmt sheetId="1" sqref="AX559" start="0" length="0">
    <dxf>
      <fill>
        <patternFill>
          <bgColor rgb="FFEEF5FC"/>
        </patternFill>
      </fill>
    </dxf>
  </rfmt>
  <rfmt sheetId="1" sqref="AX561" start="0" length="0">
    <dxf>
      <fill>
        <patternFill>
          <bgColor rgb="FFEEF5FC"/>
        </patternFill>
      </fill>
    </dxf>
  </rfmt>
  <rfmt sheetId="1" sqref="AX563" start="0" length="0">
    <dxf>
      <fill>
        <patternFill>
          <bgColor rgb="FFEEF5FC"/>
        </patternFill>
      </fill>
    </dxf>
  </rfmt>
  <rcc rId="3747" sId="1">
    <oc r="AX564">
      <f>IFERROR(IF(PAC!$X564="F01 - CAPTAÇÃO DE RECURSO",1,""),"")</f>
    </oc>
    <nc r="AX564">
      <f>IFERROR(IF(PAC!$X564="F01 - CAPTAÇÃO DE RECURSO",1,""),"")</f>
    </nc>
  </rcc>
  <rcc rId="3748" sId="1" odxf="1" dxf="1">
    <oc r="AX565">
      <f>IFERROR(IF(PAC!$X565="F01 - CAPTAÇÃO DE RECURSO",1,""),"")</f>
    </oc>
    <nc r="AX565">
      <f>IFERROR(IF(PAC!$X565="F01 - CAPTAÇÃO DE RECURSO",1,""),"")</f>
    </nc>
    <odxf>
      <fill>
        <patternFill>
          <bgColor rgb="FFDBF0F9"/>
        </patternFill>
      </fill>
    </odxf>
    <ndxf>
      <fill>
        <patternFill>
          <bgColor rgb="FFEEF5FC"/>
        </patternFill>
      </fill>
    </ndxf>
  </rcc>
  <rcc rId="3749" sId="1">
    <oc r="AX566">
      <f>IFERROR(IF(PAC!$X566="F01 - CAPTAÇÃO DE RECURSO",1,""),"")</f>
    </oc>
    <nc r="AX566">
      <f>IFERROR(IF(PAC!$X566="F01 - CAPTAÇÃO DE RECURSO",1,""),"")</f>
    </nc>
  </rcc>
  <rcc rId="3750" sId="1" odxf="1" dxf="1">
    <oc r="AX567">
      <f>IFERROR(IF(PAC!$X567="F01 - CAPTAÇÃO DE RECURSO",1,""),"")</f>
    </oc>
    <nc r="AX567">
      <f>IFERROR(IF(PAC!$X567="F01 - CAPTAÇÃO DE RECURSO",1,""),"")</f>
    </nc>
    <odxf>
      <fill>
        <patternFill>
          <bgColor rgb="FFDBF0F9"/>
        </patternFill>
      </fill>
    </odxf>
    <ndxf>
      <fill>
        <patternFill>
          <bgColor rgb="FFEEF5FC"/>
        </patternFill>
      </fill>
    </ndxf>
  </rcc>
  <rcc rId="3751" sId="1">
    <oc r="AX568">
      <f>IFERROR(IF(PAC!$X568="F01 - CAPTAÇÃO DE RECURSO",1,""),"")</f>
    </oc>
    <nc r="AX568">
      <f>IFERROR(IF(PAC!$X568="F01 - CAPTAÇÃO DE RECURSO",1,""),"")</f>
    </nc>
  </rcc>
  <rcc rId="3752" sId="1" odxf="1" dxf="1">
    <oc r="AX569">
      <f>IFERROR(IF(PAC!$X569="F01 - CAPTAÇÃO DE RECURSO",1,""),"")</f>
    </oc>
    <nc r="AX569">
      <f>IFERROR(IF(PAC!$X569="F01 - CAPTAÇÃO DE RECURSO",1,""),"")</f>
    </nc>
    <odxf>
      <fill>
        <patternFill>
          <bgColor rgb="FFDBF0F9"/>
        </patternFill>
      </fill>
    </odxf>
    <ndxf>
      <fill>
        <patternFill>
          <bgColor rgb="FFEEF5FC"/>
        </patternFill>
      </fill>
    </ndxf>
  </rcc>
  <rcc rId="3753" sId="1">
    <oc r="AX570">
      <f>IFERROR(IF(PAC!$X570="F01 - CAPTAÇÃO DE RECURSO",1,""),"")</f>
    </oc>
    <nc r="AX570">
      <f>IFERROR(IF(PAC!$X570="F01 - CAPTAÇÃO DE RECURSO",1,""),"")</f>
    </nc>
  </rcc>
  <rcc rId="3754" sId="1" odxf="1" dxf="1">
    <oc r="AX571">
      <f>IFERROR(IF(PAC!$X571="F01 - CAPTAÇÃO DE RECURSO",1,""),"")</f>
    </oc>
    <nc r="AX571">
      <f>IFERROR(IF(PAC!$X571="F01 - CAPTAÇÃO DE RECURSO",1,""),"")</f>
    </nc>
    <odxf>
      <fill>
        <patternFill>
          <bgColor rgb="FFDBF0F9"/>
        </patternFill>
      </fill>
    </odxf>
    <ndxf>
      <fill>
        <patternFill>
          <bgColor rgb="FFEEF5FC"/>
        </patternFill>
      </fill>
    </ndxf>
  </rcc>
  <rcc rId="3755" sId="1">
    <oc r="AX572">
      <f>IFERROR(IF(PAC!$X572="F01 - CAPTAÇÃO DE RECURSO",1,""),"")</f>
    </oc>
    <nc r="AX572">
      <f>IFERROR(IF(PAC!$X572="F01 - CAPTAÇÃO DE RECURSO",1,""),"")</f>
    </nc>
  </rcc>
  <rcc rId="3756" sId="1" odxf="1" dxf="1">
    <oc r="AX573">
      <f>IFERROR(IF(PAC!$X573="F01 - CAPTAÇÃO DE RECURSO",1,""),"")</f>
    </oc>
    <nc r="AX573">
      <f>IFERROR(IF(PAC!$X573="F01 - CAPTAÇÃO DE RECURSO",1,""),"")</f>
    </nc>
    <odxf>
      <fill>
        <patternFill>
          <bgColor rgb="FFDBF0F9"/>
        </patternFill>
      </fill>
    </odxf>
    <ndxf>
      <fill>
        <patternFill>
          <bgColor rgb="FFEEF5FC"/>
        </patternFill>
      </fill>
    </ndxf>
  </rcc>
  <rcc rId="3757" sId="1">
    <oc r="AX574">
      <f>IFERROR(IF(PAC!$X574="F01 - CAPTAÇÃO DE RECURSO",1,""),"")</f>
    </oc>
    <nc r="AX574">
      <f>IFERROR(IF(PAC!$X574="F01 - CAPTAÇÃO DE RECURSO",1,""),"")</f>
    </nc>
  </rcc>
  <rcc rId="3758" sId="1" odxf="1" dxf="1">
    <oc r="AX575">
      <f>IFERROR(IF(PAC!$X575="F01 - CAPTAÇÃO DE RECURSO",1,""),"")</f>
    </oc>
    <nc r="AX575">
      <f>IFERROR(IF(PAC!$X575="F01 - CAPTAÇÃO DE RECURSO",1,""),"")</f>
    </nc>
    <odxf>
      <fill>
        <patternFill>
          <bgColor rgb="FFDBF0F9"/>
        </patternFill>
      </fill>
    </odxf>
    <ndxf>
      <fill>
        <patternFill>
          <bgColor rgb="FFEEF5FC"/>
        </patternFill>
      </fill>
    </ndxf>
  </rcc>
  <rcc rId="3759" sId="1">
    <oc r="AX576">
      <f>IFERROR(IF(PAC!$X576="F01 - CAPTAÇÃO DE RECURSO",1,""),"")</f>
    </oc>
    <nc r="AX576">
      <f>IFERROR(IF(PAC!$X576="F01 - CAPTAÇÃO DE RECURSO",1,""),"")</f>
    </nc>
  </rcc>
  <rcc rId="3760" sId="1" odxf="1" dxf="1">
    <oc r="AX577">
      <f>IFERROR(IF(PAC!$X577="F01 - CAPTAÇÃO DE RECURSO",1,""),"")</f>
    </oc>
    <nc r="AX577">
      <f>IFERROR(IF(PAC!$X577="F01 - CAPTAÇÃO DE RECURSO",1,""),"")</f>
    </nc>
    <odxf>
      <fill>
        <patternFill>
          <bgColor rgb="FFDBF0F9"/>
        </patternFill>
      </fill>
    </odxf>
    <ndxf>
      <fill>
        <patternFill>
          <bgColor rgb="FFEEF5FC"/>
        </patternFill>
      </fill>
    </ndxf>
  </rcc>
  <rcc rId="3761" sId="1">
    <oc r="AX578">
      <f>IFERROR(IF(PAC!$X578="F01 - CAPTAÇÃO DE RECURSO",1,""),"")</f>
    </oc>
    <nc r="AX578">
      <f>IFERROR(IF(PAC!$X578="F01 - CAPTAÇÃO DE RECURSO",1,""),"")</f>
    </nc>
  </rcc>
  <rcc rId="3762" sId="1" odxf="1" dxf="1">
    <oc r="AX579">
      <f>IFERROR(IF(PAC!$X579="F01 - CAPTAÇÃO DE RECURSO",1,""),"")</f>
    </oc>
    <nc r="AX579">
      <f>IFERROR(IF(PAC!$X579="F01 - CAPTAÇÃO DE RECURSO",1,""),"")</f>
    </nc>
    <odxf>
      <fill>
        <patternFill>
          <bgColor rgb="FFDBF0F9"/>
        </patternFill>
      </fill>
    </odxf>
    <ndxf>
      <fill>
        <patternFill>
          <bgColor rgb="FFEEF5FC"/>
        </patternFill>
      </fill>
    </ndxf>
  </rcc>
  <rcc rId="3763" sId="1">
    <oc r="AX580">
      <f>IFERROR(IF(PAC!$X580="F01 - CAPTAÇÃO DE RECURSO",1,""),"")</f>
    </oc>
    <nc r="AX580">
      <f>IFERROR(IF(PAC!$X580="F01 - CAPTAÇÃO DE RECURSO",1,""),"")</f>
    </nc>
  </rcc>
  <rcc rId="3764" sId="1" odxf="1" dxf="1">
    <oc r="AX581">
      <f>IFERROR(IF(PAC!$X581="F01 - CAPTAÇÃO DE RECURSO",1,""),"")</f>
    </oc>
    <nc r="AX581">
      <f>IFERROR(IF(PAC!$X581="F01 - CAPTAÇÃO DE RECURSO",1,""),"")</f>
    </nc>
    <odxf>
      <fill>
        <patternFill>
          <bgColor rgb="FFDBF0F9"/>
        </patternFill>
      </fill>
    </odxf>
    <ndxf>
      <fill>
        <patternFill>
          <bgColor rgb="FFEEF5FC"/>
        </patternFill>
      </fill>
    </ndxf>
  </rcc>
  <rfmt sheetId="1" sqref="AY7" start="0" length="0">
    <dxf>
      <fill>
        <patternFill>
          <bgColor rgb="FFEEF5FC"/>
        </patternFill>
      </fill>
    </dxf>
  </rfmt>
  <rfmt sheetId="1" sqref="AY8" start="0" length="0">
    <dxf>
      <fill>
        <patternFill>
          <bgColor rgb="FFEEF5FC"/>
        </patternFill>
      </fill>
    </dxf>
  </rfmt>
  <rfmt sheetId="1" sqref="AY10" start="0" length="0">
    <dxf>
      <fill>
        <patternFill>
          <bgColor rgb="FFEEF5FC"/>
        </patternFill>
      </fill>
    </dxf>
  </rfmt>
  <rfmt sheetId="1" sqref="AY12" start="0" length="0">
    <dxf>
      <fill>
        <patternFill>
          <bgColor rgb="FFEEF5FC"/>
        </patternFill>
      </fill>
    </dxf>
  </rfmt>
  <rfmt sheetId="1" sqref="AY14" start="0" length="0">
    <dxf>
      <fill>
        <patternFill>
          <bgColor rgb="FFEEF5FC"/>
        </patternFill>
      </fill>
    </dxf>
  </rfmt>
  <rfmt sheetId="1" sqref="AY16" start="0" length="0">
    <dxf>
      <fill>
        <patternFill>
          <bgColor rgb="FFEEF5FC"/>
        </patternFill>
      </fill>
    </dxf>
  </rfmt>
  <rfmt sheetId="1" sqref="AY18" start="0" length="0">
    <dxf>
      <fill>
        <patternFill>
          <bgColor rgb="FFEEF5FC"/>
        </patternFill>
      </fill>
    </dxf>
  </rfmt>
  <rfmt sheetId="1" sqref="AY20" start="0" length="0">
    <dxf>
      <fill>
        <patternFill>
          <bgColor rgb="FFEEF5FC"/>
        </patternFill>
      </fill>
    </dxf>
  </rfmt>
  <rfmt sheetId="1" sqref="AY22" start="0" length="0">
    <dxf>
      <fill>
        <patternFill>
          <bgColor rgb="FFEEF5FC"/>
        </patternFill>
      </fill>
    </dxf>
  </rfmt>
  <rfmt sheetId="1" sqref="AY24" start="0" length="0">
    <dxf>
      <fill>
        <patternFill>
          <bgColor rgb="FFEEF5FC"/>
        </patternFill>
      </fill>
    </dxf>
  </rfmt>
  <rfmt sheetId="1" sqref="AY26" start="0" length="0">
    <dxf>
      <fill>
        <patternFill>
          <bgColor rgb="FFEEF5FC"/>
        </patternFill>
      </fill>
    </dxf>
  </rfmt>
  <rfmt sheetId="1" sqref="AY28" start="0" length="0">
    <dxf>
      <fill>
        <patternFill>
          <bgColor rgb="FFEEF5FC"/>
        </patternFill>
      </fill>
    </dxf>
  </rfmt>
  <rfmt sheetId="1" sqref="AY30" start="0" length="0">
    <dxf>
      <fill>
        <patternFill>
          <bgColor rgb="FFEEF5FC"/>
        </patternFill>
      </fill>
    </dxf>
  </rfmt>
  <rfmt sheetId="1" sqref="AY32" start="0" length="0">
    <dxf>
      <fill>
        <patternFill>
          <bgColor rgb="FFEEF5FC"/>
        </patternFill>
      </fill>
    </dxf>
  </rfmt>
  <rfmt sheetId="1" sqref="AY34" start="0" length="0">
    <dxf>
      <fill>
        <patternFill>
          <bgColor rgb="FFEEF5FC"/>
        </patternFill>
      </fill>
    </dxf>
  </rfmt>
  <rfmt sheetId="1" sqref="AY36" start="0" length="0">
    <dxf>
      <fill>
        <patternFill>
          <bgColor rgb="FFEEF5FC"/>
        </patternFill>
      </fill>
    </dxf>
  </rfmt>
  <rfmt sheetId="1" sqref="AY38" start="0" length="0">
    <dxf>
      <fill>
        <patternFill>
          <bgColor rgb="FFEEF5FC"/>
        </patternFill>
      </fill>
    </dxf>
  </rfmt>
  <rfmt sheetId="1" sqref="AY40" start="0" length="0">
    <dxf>
      <fill>
        <patternFill>
          <bgColor rgb="FFEEF5FC"/>
        </patternFill>
      </fill>
    </dxf>
  </rfmt>
  <rfmt sheetId="1" sqref="AY42" start="0" length="0">
    <dxf>
      <fill>
        <patternFill>
          <bgColor rgb="FFEEF5FC"/>
        </patternFill>
      </fill>
    </dxf>
  </rfmt>
  <rfmt sheetId="1" sqref="AY44" start="0" length="0">
    <dxf>
      <fill>
        <patternFill>
          <bgColor rgb="FFEEF5FC"/>
        </patternFill>
      </fill>
    </dxf>
  </rfmt>
  <rfmt sheetId="1" sqref="AY46" start="0" length="0">
    <dxf>
      <fill>
        <patternFill>
          <bgColor rgb="FFEEF5FC"/>
        </patternFill>
      </fill>
    </dxf>
  </rfmt>
  <rfmt sheetId="1" sqref="AY48" start="0" length="0">
    <dxf>
      <fill>
        <patternFill>
          <bgColor rgb="FFEEF5FC"/>
        </patternFill>
      </fill>
    </dxf>
  </rfmt>
  <rfmt sheetId="1" sqref="AY50" start="0" length="0">
    <dxf>
      <fill>
        <patternFill>
          <bgColor rgb="FFEEF5FC"/>
        </patternFill>
      </fill>
    </dxf>
  </rfmt>
  <rfmt sheetId="1" sqref="AY52" start="0" length="0">
    <dxf>
      <fill>
        <patternFill>
          <bgColor rgb="FFEEF5FC"/>
        </patternFill>
      </fill>
    </dxf>
  </rfmt>
  <rfmt sheetId="1" sqref="AY54" start="0" length="0">
    <dxf>
      <fill>
        <patternFill>
          <bgColor rgb="FFEEF5FC"/>
        </patternFill>
      </fill>
    </dxf>
  </rfmt>
  <rfmt sheetId="1" sqref="AY56" start="0" length="0">
    <dxf>
      <fill>
        <patternFill>
          <bgColor rgb="FFEEF5FC"/>
        </patternFill>
      </fill>
    </dxf>
  </rfmt>
  <rfmt sheetId="1" sqref="AY58" start="0" length="0">
    <dxf>
      <fill>
        <patternFill>
          <bgColor rgb="FFEEF5FC"/>
        </patternFill>
      </fill>
    </dxf>
  </rfmt>
  <rfmt sheetId="1" sqref="AY60" start="0" length="0">
    <dxf>
      <fill>
        <patternFill>
          <bgColor rgb="FFEEF5FC"/>
        </patternFill>
      </fill>
    </dxf>
  </rfmt>
  <rfmt sheetId="1" sqref="AY62" start="0" length="0">
    <dxf>
      <fill>
        <patternFill>
          <bgColor rgb="FFEEF5FC"/>
        </patternFill>
      </fill>
    </dxf>
  </rfmt>
  <rfmt sheetId="1" sqref="AY64" start="0" length="0">
    <dxf>
      <fill>
        <patternFill>
          <bgColor rgb="FFEEF5FC"/>
        </patternFill>
      </fill>
    </dxf>
  </rfmt>
  <rfmt sheetId="1" sqref="AY66" start="0" length="0">
    <dxf>
      <fill>
        <patternFill>
          <bgColor rgb="FFEEF5FC"/>
        </patternFill>
      </fill>
    </dxf>
  </rfmt>
  <rfmt sheetId="1" sqref="AY68" start="0" length="0">
    <dxf>
      <fill>
        <patternFill>
          <bgColor rgb="FFEEF5FC"/>
        </patternFill>
      </fill>
    </dxf>
  </rfmt>
  <rfmt sheetId="1" sqref="AY70" start="0" length="0">
    <dxf>
      <fill>
        <patternFill>
          <bgColor rgb="FFEEF5FC"/>
        </patternFill>
      </fill>
    </dxf>
  </rfmt>
  <rfmt sheetId="1" sqref="AY72" start="0" length="0">
    <dxf>
      <fill>
        <patternFill>
          <bgColor rgb="FFEEF5FC"/>
        </patternFill>
      </fill>
    </dxf>
  </rfmt>
  <rfmt sheetId="1" sqref="AY74" start="0" length="0">
    <dxf>
      <fill>
        <patternFill>
          <bgColor rgb="FFEEF5FC"/>
        </patternFill>
      </fill>
    </dxf>
  </rfmt>
  <rfmt sheetId="1" sqref="AY76" start="0" length="0">
    <dxf>
      <fill>
        <patternFill>
          <bgColor rgb="FFEEF5FC"/>
        </patternFill>
      </fill>
    </dxf>
  </rfmt>
  <rfmt sheetId="1" sqref="AY78" start="0" length="0">
    <dxf>
      <fill>
        <patternFill>
          <bgColor rgb="FFEEF5FC"/>
        </patternFill>
      </fill>
    </dxf>
  </rfmt>
  <rfmt sheetId="1" sqref="AY80" start="0" length="0">
    <dxf>
      <fill>
        <patternFill>
          <bgColor rgb="FFEEF5FC"/>
        </patternFill>
      </fill>
    </dxf>
  </rfmt>
  <rfmt sheetId="1" sqref="AY82" start="0" length="0">
    <dxf>
      <fill>
        <patternFill>
          <bgColor rgb="FFEEF5FC"/>
        </patternFill>
      </fill>
    </dxf>
  </rfmt>
  <rfmt sheetId="1" sqref="AY84" start="0" length="0">
    <dxf>
      <fill>
        <patternFill>
          <bgColor rgb="FFEEF5FC"/>
        </patternFill>
      </fill>
    </dxf>
  </rfmt>
  <rfmt sheetId="1" sqref="AY86" start="0" length="0">
    <dxf>
      <fill>
        <patternFill>
          <bgColor rgb="FFEEF5FC"/>
        </patternFill>
      </fill>
    </dxf>
  </rfmt>
  <rfmt sheetId="1" sqref="AY88" start="0" length="0">
    <dxf>
      <fill>
        <patternFill>
          <bgColor rgb="FFEEF5FC"/>
        </patternFill>
      </fill>
    </dxf>
  </rfmt>
  <rfmt sheetId="1" sqref="AY90" start="0" length="0">
    <dxf>
      <fill>
        <patternFill>
          <bgColor rgb="FFEEF5FC"/>
        </patternFill>
      </fill>
    </dxf>
  </rfmt>
  <rfmt sheetId="1" sqref="AY92" start="0" length="0">
    <dxf>
      <fill>
        <patternFill>
          <bgColor rgb="FFEEF5FC"/>
        </patternFill>
      </fill>
    </dxf>
  </rfmt>
  <rfmt sheetId="1" sqref="AY94" start="0" length="0">
    <dxf>
      <fill>
        <patternFill>
          <bgColor rgb="FFEEF5FC"/>
        </patternFill>
      </fill>
    </dxf>
  </rfmt>
  <rfmt sheetId="1" sqref="AY96" start="0" length="0">
    <dxf>
      <fill>
        <patternFill>
          <bgColor rgb="FFEEF5FC"/>
        </patternFill>
      </fill>
    </dxf>
  </rfmt>
  <rfmt sheetId="1" sqref="AY98" start="0" length="0">
    <dxf>
      <fill>
        <patternFill>
          <bgColor rgb="FFEEF5FC"/>
        </patternFill>
      </fill>
    </dxf>
  </rfmt>
  <rfmt sheetId="1" sqref="AY100" start="0" length="0">
    <dxf>
      <fill>
        <patternFill>
          <bgColor rgb="FFEEF5FC"/>
        </patternFill>
      </fill>
    </dxf>
  </rfmt>
  <rfmt sheetId="1" sqref="AY102" start="0" length="0">
    <dxf>
      <fill>
        <patternFill>
          <bgColor rgb="FFEEF5FC"/>
        </patternFill>
      </fill>
    </dxf>
  </rfmt>
  <rfmt sheetId="1" sqref="AY104" start="0" length="0">
    <dxf>
      <fill>
        <patternFill>
          <bgColor rgb="FFEEF5FC"/>
        </patternFill>
      </fill>
    </dxf>
  </rfmt>
  <rfmt sheetId="1" sqref="AY106" start="0" length="0">
    <dxf>
      <fill>
        <patternFill>
          <bgColor rgb="FFEEF5FC"/>
        </patternFill>
      </fill>
    </dxf>
  </rfmt>
  <rfmt sheetId="1" sqref="AY108" start="0" length="0">
    <dxf>
      <fill>
        <patternFill>
          <bgColor rgb="FFEEF5FC"/>
        </patternFill>
      </fill>
    </dxf>
  </rfmt>
  <rfmt sheetId="1" sqref="AY110" start="0" length="0">
    <dxf>
      <fill>
        <patternFill>
          <bgColor rgb="FFEEF5FC"/>
        </patternFill>
      </fill>
    </dxf>
  </rfmt>
  <rfmt sheetId="1" sqref="AY112" start="0" length="0">
    <dxf>
      <fill>
        <patternFill>
          <bgColor rgb="FFEEF5FC"/>
        </patternFill>
      </fill>
    </dxf>
  </rfmt>
  <rfmt sheetId="1" sqref="AY114" start="0" length="0">
    <dxf>
      <fill>
        <patternFill>
          <bgColor rgb="FFEEF5FC"/>
        </patternFill>
      </fill>
    </dxf>
  </rfmt>
  <rfmt sheetId="1" sqref="AY116" start="0" length="0">
    <dxf>
      <fill>
        <patternFill>
          <bgColor rgb="FFEEF5FC"/>
        </patternFill>
      </fill>
    </dxf>
  </rfmt>
  <rfmt sheetId="1" sqref="AY118" start="0" length="0">
    <dxf>
      <fill>
        <patternFill>
          <bgColor rgb="FFEEF5FC"/>
        </patternFill>
      </fill>
    </dxf>
  </rfmt>
  <rfmt sheetId="1" sqref="AY120" start="0" length="0">
    <dxf>
      <fill>
        <patternFill>
          <bgColor rgb="FFEEF5FC"/>
        </patternFill>
      </fill>
    </dxf>
  </rfmt>
  <rfmt sheetId="1" sqref="AY122" start="0" length="0">
    <dxf>
      <fill>
        <patternFill>
          <bgColor rgb="FFEEF5FC"/>
        </patternFill>
      </fill>
    </dxf>
  </rfmt>
  <rfmt sheetId="1" sqref="AY124" start="0" length="0">
    <dxf>
      <fill>
        <patternFill>
          <bgColor rgb="FFEEF5FC"/>
        </patternFill>
      </fill>
    </dxf>
  </rfmt>
  <rfmt sheetId="1" sqref="AY126" start="0" length="0">
    <dxf>
      <fill>
        <patternFill>
          <bgColor rgb="FFEEF5FC"/>
        </patternFill>
      </fill>
    </dxf>
  </rfmt>
  <rfmt sheetId="1" sqref="AY128" start="0" length="0">
    <dxf>
      <fill>
        <patternFill>
          <bgColor rgb="FFEEF5FC"/>
        </patternFill>
      </fill>
    </dxf>
  </rfmt>
  <rfmt sheetId="1" sqref="AY130" start="0" length="0">
    <dxf>
      <fill>
        <patternFill>
          <bgColor rgb="FFEEF5FC"/>
        </patternFill>
      </fill>
    </dxf>
  </rfmt>
  <rfmt sheetId="1" sqref="AY132" start="0" length="0">
    <dxf>
      <fill>
        <patternFill>
          <bgColor rgb="FFEEF5FC"/>
        </patternFill>
      </fill>
    </dxf>
  </rfmt>
  <rfmt sheetId="1" sqref="AY134" start="0" length="0">
    <dxf>
      <fill>
        <patternFill>
          <bgColor rgb="FFEEF5FC"/>
        </patternFill>
      </fill>
    </dxf>
  </rfmt>
  <rfmt sheetId="1" sqref="AY136" start="0" length="0">
    <dxf>
      <fill>
        <patternFill>
          <bgColor rgb="FFEEF5FC"/>
        </patternFill>
      </fill>
    </dxf>
  </rfmt>
  <rfmt sheetId="1" sqref="AY138" start="0" length="0">
    <dxf>
      <fill>
        <patternFill>
          <bgColor rgb="FFEEF5FC"/>
        </patternFill>
      </fill>
    </dxf>
  </rfmt>
  <rfmt sheetId="1" sqref="AY140" start="0" length="0">
    <dxf>
      <fill>
        <patternFill>
          <bgColor rgb="FFEEF5FC"/>
        </patternFill>
      </fill>
    </dxf>
  </rfmt>
  <rfmt sheetId="1" sqref="AY142" start="0" length="0">
    <dxf>
      <fill>
        <patternFill>
          <bgColor rgb="FFEEF5FC"/>
        </patternFill>
      </fill>
    </dxf>
  </rfmt>
  <rfmt sheetId="1" sqref="AY144" start="0" length="0">
    <dxf>
      <fill>
        <patternFill>
          <bgColor rgb="FFEEF5FC"/>
        </patternFill>
      </fill>
    </dxf>
  </rfmt>
  <rfmt sheetId="1" sqref="AY146" start="0" length="0">
    <dxf>
      <fill>
        <patternFill>
          <bgColor rgb="FFEEF5FC"/>
        </patternFill>
      </fill>
    </dxf>
  </rfmt>
  <rfmt sheetId="1" sqref="AY148" start="0" length="0">
    <dxf>
      <fill>
        <patternFill>
          <bgColor rgb="FFEEF5FC"/>
        </patternFill>
      </fill>
    </dxf>
  </rfmt>
  <rfmt sheetId="1" sqref="AY150" start="0" length="0">
    <dxf>
      <fill>
        <patternFill>
          <bgColor rgb="FFEEF5FC"/>
        </patternFill>
      </fill>
    </dxf>
  </rfmt>
  <rfmt sheetId="1" sqref="AY152" start="0" length="0">
    <dxf>
      <fill>
        <patternFill>
          <bgColor rgb="FFEEF5FC"/>
        </patternFill>
      </fill>
    </dxf>
  </rfmt>
  <rfmt sheetId="1" sqref="AY154" start="0" length="0">
    <dxf>
      <fill>
        <patternFill>
          <bgColor rgb="FFEEF5FC"/>
        </patternFill>
      </fill>
    </dxf>
  </rfmt>
  <rfmt sheetId="1" sqref="AY156" start="0" length="0">
    <dxf>
      <fill>
        <patternFill>
          <bgColor rgb="FFEEF5FC"/>
        </patternFill>
      </fill>
    </dxf>
  </rfmt>
  <rfmt sheetId="1" sqref="AY158" start="0" length="0">
    <dxf>
      <fill>
        <patternFill>
          <bgColor rgb="FFEEF5FC"/>
        </patternFill>
      </fill>
    </dxf>
  </rfmt>
  <rfmt sheetId="1" sqref="AY160" start="0" length="0">
    <dxf>
      <fill>
        <patternFill>
          <bgColor rgb="FFEEF5FC"/>
        </patternFill>
      </fill>
    </dxf>
  </rfmt>
  <rfmt sheetId="1" sqref="AY162" start="0" length="0">
    <dxf>
      <fill>
        <patternFill>
          <bgColor rgb="FFEEF5FC"/>
        </patternFill>
      </fill>
    </dxf>
  </rfmt>
  <rfmt sheetId="1" sqref="AY164" start="0" length="0">
    <dxf>
      <fill>
        <patternFill>
          <bgColor rgb="FFEEF5FC"/>
        </patternFill>
      </fill>
    </dxf>
  </rfmt>
  <rfmt sheetId="1" sqref="AY166" start="0" length="0">
    <dxf>
      <fill>
        <patternFill>
          <bgColor rgb="FFEEF5FC"/>
        </patternFill>
      </fill>
    </dxf>
  </rfmt>
  <rfmt sheetId="1" sqref="AY168" start="0" length="0">
    <dxf>
      <fill>
        <patternFill>
          <bgColor rgb="FFEEF5FC"/>
        </patternFill>
      </fill>
    </dxf>
  </rfmt>
  <rfmt sheetId="1" sqref="AY170" start="0" length="0">
    <dxf>
      <fill>
        <patternFill>
          <bgColor rgb="FFEEF5FC"/>
        </patternFill>
      </fill>
    </dxf>
  </rfmt>
  <rfmt sheetId="1" sqref="AY172" start="0" length="0">
    <dxf>
      <fill>
        <patternFill>
          <bgColor rgb="FFEEF5FC"/>
        </patternFill>
      </fill>
    </dxf>
  </rfmt>
  <rfmt sheetId="1" sqref="AY174" start="0" length="0">
    <dxf>
      <fill>
        <patternFill>
          <bgColor rgb="FFEEF5FC"/>
        </patternFill>
      </fill>
    </dxf>
  </rfmt>
  <rfmt sheetId="1" sqref="AY176" start="0" length="0">
    <dxf>
      <fill>
        <patternFill>
          <bgColor rgb="FFEEF5FC"/>
        </patternFill>
      </fill>
    </dxf>
  </rfmt>
  <rfmt sheetId="1" sqref="AY178" start="0" length="0">
    <dxf>
      <fill>
        <patternFill>
          <bgColor rgb="FFEEF5FC"/>
        </patternFill>
      </fill>
    </dxf>
  </rfmt>
  <rfmt sheetId="1" sqref="AY180" start="0" length="0">
    <dxf>
      <fill>
        <patternFill>
          <bgColor rgb="FFEEF5FC"/>
        </patternFill>
      </fill>
    </dxf>
  </rfmt>
  <rfmt sheetId="1" sqref="AY182" start="0" length="0">
    <dxf>
      <fill>
        <patternFill>
          <bgColor rgb="FFEEF5FC"/>
        </patternFill>
      </fill>
    </dxf>
  </rfmt>
  <rfmt sheetId="1" sqref="AY184" start="0" length="0">
    <dxf>
      <fill>
        <patternFill>
          <bgColor rgb="FFEEF5FC"/>
        </patternFill>
      </fill>
    </dxf>
  </rfmt>
  <rfmt sheetId="1" sqref="AY186" start="0" length="0">
    <dxf>
      <fill>
        <patternFill>
          <bgColor rgb="FFEEF5FC"/>
        </patternFill>
      </fill>
    </dxf>
  </rfmt>
  <rfmt sheetId="1" sqref="AY188" start="0" length="0">
    <dxf>
      <fill>
        <patternFill>
          <bgColor rgb="FFEEF5FC"/>
        </patternFill>
      </fill>
    </dxf>
  </rfmt>
  <rfmt sheetId="1" sqref="AY190" start="0" length="0">
    <dxf>
      <fill>
        <patternFill>
          <bgColor rgb="FFEEF5FC"/>
        </patternFill>
      </fill>
    </dxf>
  </rfmt>
  <rfmt sheetId="1" sqref="AY192" start="0" length="0">
    <dxf>
      <fill>
        <patternFill>
          <bgColor rgb="FFEEF5FC"/>
        </patternFill>
      </fill>
    </dxf>
  </rfmt>
  <rfmt sheetId="1" sqref="AY194" start="0" length="0">
    <dxf>
      <fill>
        <patternFill>
          <bgColor rgb="FFEEF5FC"/>
        </patternFill>
      </fill>
    </dxf>
  </rfmt>
  <rfmt sheetId="1" sqref="AY196" start="0" length="0">
    <dxf>
      <fill>
        <patternFill>
          <bgColor rgb="FFEEF5FC"/>
        </patternFill>
      </fill>
    </dxf>
  </rfmt>
  <rfmt sheetId="1" sqref="AY198" start="0" length="0">
    <dxf>
      <fill>
        <patternFill>
          <bgColor rgb="FFEEF5FC"/>
        </patternFill>
      </fill>
    </dxf>
  </rfmt>
  <rfmt sheetId="1" sqref="AY200" start="0" length="0">
    <dxf>
      <fill>
        <patternFill>
          <bgColor rgb="FFEEF5FC"/>
        </patternFill>
      </fill>
    </dxf>
  </rfmt>
  <rfmt sheetId="1" sqref="AY202" start="0" length="0">
    <dxf>
      <fill>
        <patternFill>
          <bgColor rgb="FFEEF5FC"/>
        </patternFill>
      </fill>
    </dxf>
  </rfmt>
  <rfmt sheetId="1" sqref="AY204" start="0" length="0">
    <dxf>
      <fill>
        <patternFill>
          <bgColor rgb="FFEEF5FC"/>
        </patternFill>
      </fill>
    </dxf>
  </rfmt>
  <rfmt sheetId="1" sqref="AY206" start="0" length="0">
    <dxf>
      <fill>
        <patternFill>
          <bgColor rgb="FFEEF5FC"/>
        </patternFill>
      </fill>
    </dxf>
  </rfmt>
  <rfmt sheetId="1" sqref="AY208" start="0" length="0">
    <dxf>
      <fill>
        <patternFill>
          <bgColor rgb="FFEEF5FC"/>
        </patternFill>
      </fill>
    </dxf>
  </rfmt>
  <rfmt sheetId="1" sqref="AY210" start="0" length="0">
    <dxf>
      <fill>
        <patternFill>
          <bgColor rgb="FFEEF5FC"/>
        </patternFill>
      </fill>
    </dxf>
  </rfmt>
  <rfmt sheetId="1" sqref="AY212" start="0" length="0">
    <dxf>
      <fill>
        <patternFill>
          <bgColor rgb="FFEEF5FC"/>
        </patternFill>
      </fill>
    </dxf>
  </rfmt>
  <rfmt sheetId="1" sqref="AY214" start="0" length="0">
    <dxf>
      <fill>
        <patternFill>
          <bgColor rgb="FFEEF5FC"/>
        </patternFill>
      </fill>
    </dxf>
  </rfmt>
  <rfmt sheetId="1" sqref="AY216" start="0" length="0">
    <dxf>
      <fill>
        <patternFill>
          <bgColor rgb="FFEEF5FC"/>
        </patternFill>
      </fill>
    </dxf>
  </rfmt>
  <rfmt sheetId="1" sqref="AY218" start="0" length="0">
    <dxf>
      <fill>
        <patternFill>
          <bgColor rgb="FFEEF5FC"/>
        </patternFill>
      </fill>
    </dxf>
  </rfmt>
  <rfmt sheetId="1" sqref="AY220" start="0" length="0">
    <dxf>
      <fill>
        <patternFill>
          <bgColor rgb="FFEEF5FC"/>
        </patternFill>
      </fill>
    </dxf>
  </rfmt>
  <rfmt sheetId="1" sqref="AY222" start="0" length="0">
    <dxf>
      <fill>
        <patternFill>
          <bgColor rgb="FFEEF5FC"/>
        </patternFill>
      </fill>
    </dxf>
  </rfmt>
  <rfmt sheetId="1" sqref="AY224" start="0" length="0">
    <dxf>
      <fill>
        <patternFill>
          <bgColor rgb="FFEEF5FC"/>
        </patternFill>
      </fill>
    </dxf>
  </rfmt>
  <rfmt sheetId="1" sqref="AY226" start="0" length="0">
    <dxf>
      <fill>
        <patternFill>
          <bgColor rgb="FFEEF5FC"/>
        </patternFill>
      </fill>
    </dxf>
  </rfmt>
  <rfmt sheetId="1" sqref="AY228" start="0" length="0">
    <dxf>
      <fill>
        <patternFill>
          <bgColor rgb="FFEEF5FC"/>
        </patternFill>
      </fill>
    </dxf>
  </rfmt>
  <rfmt sheetId="1" sqref="AY230" start="0" length="0">
    <dxf>
      <fill>
        <patternFill>
          <bgColor rgb="FFEEF5FC"/>
        </patternFill>
      </fill>
    </dxf>
  </rfmt>
  <rfmt sheetId="1" sqref="AY232" start="0" length="0">
    <dxf>
      <fill>
        <patternFill>
          <bgColor rgb="FFEEF5FC"/>
        </patternFill>
      </fill>
    </dxf>
  </rfmt>
  <rfmt sheetId="1" sqref="AY234" start="0" length="0">
    <dxf>
      <fill>
        <patternFill>
          <bgColor rgb="FFEEF5FC"/>
        </patternFill>
      </fill>
    </dxf>
  </rfmt>
  <rfmt sheetId="1" sqref="AY236" start="0" length="0">
    <dxf>
      <fill>
        <patternFill>
          <bgColor rgb="FFEEF5FC"/>
        </patternFill>
      </fill>
    </dxf>
  </rfmt>
  <rfmt sheetId="1" sqref="AY238" start="0" length="0">
    <dxf>
      <fill>
        <patternFill>
          <bgColor rgb="FFEEF5FC"/>
        </patternFill>
      </fill>
    </dxf>
  </rfmt>
  <rfmt sheetId="1" sqref="AY240" start="0" length="0">
    <dxf>
      <fill>
        <patternFill>
          <bgColor rgb="FFEEF5FC"/>
        </patternFill>
      </fill>
    </dxf>
  </rfmt>
  <rfmt sheetId="1" sqref="AY242" start="0" length="0">
    <dxf>
      <fill>
        <patternFill>
          <bgColor rgb="FFEEF5FC"/>
        </patternFill>
      </fill>
    </dxf>
  </rfmt>
  <rfmt sheetId="1" sqref="AY244" start="0" length="0">
    <dxf>
      <fill>
        <patternFill>
          <bgColor rgb="FFEEF5FC"/>
        </patternFill>
      </fill>
    </dxf>
  </rfmt>
  <rfmt sheetId="1" sqref="AY246" start="0" length="0">
    <dxf>
      <fill>
        <patternFill>
          <bgColor rgb="FFEEF5FC"/>
        </patternFill>
      </fill>
    </dxf>
  </rfmt>
  <rfmt sheetId="1" sqref="AY248" start="0" length="0">
    <dxf>
      <fill>
        <patternFill>
          <bgColor rgb="FFEEF5FC"/>
        </patternFill>
      </fill>
    </dxf>
  </rfmt>
  <rfmt sheetId="1" sqref="AY250" start="0" length="0">
    <dxf>
      <fill>
        <patternFill>
          <bgColor rgb="FFEEF5FC"/>
        </patternFill>
      </fill>
    </dxf>
  </rfmt>
  <rfmt sheetId="1" sqref="AY252" start="0" length="0">
    <dxf>
      <fill>
        <patternFill>
          <bgColor rgb="FFEEF5FC"/>
        </patternFill>
      </fill>
    </dxf>
  </rfmt>
  <rfmt sheetId="1" sqref="AY254" start="0" length="0">
    <dxf>
      <fill>
        <patternFill>
          <bgColor rgb="FFEEF5FC"/>
        </patternFill>
      </fill>
    </dxf>
  </rfmt>
  <rfmt sheetId="1" sqref="AY256" start="0" length="0">
    <dxf>
      <fill>
        <patternFill>
          <bgColor rgb="FFEEF5FC"/>
        </patternFill>
      </fill>
    </dxf>
  </rfmt>
  <rfmt sheetId="1" sqref="AY258" start="0" length="0">
    <dxf>
      <fill>
        <patternFill>
          <bgColor rgb="FFEEF5FC"/>
        </patternFill>
      </fill>
    </dxf>
  </rfmt>
  <rfmt sheetId="1" sqref="AY260" start="0" length="0">
    <dxf>
      <fill>
        <patternFill>
          <bgColor rgb="FFEEF5FC"/>
        </patternFill>
      </fill>
    </dxf>
  </rfmt>
  <rfmt sheetId="1" sqref="AY262" start="0" length="0">
    <dxf>
      <fill>
        <patternFill>
          <bgColor rgb="FFEEF5FC"/>
        </patternFill>
      </fill>
    </dxf>
  </rfmt>
  <rfmt sheetId="1" sqref="AY264" start="0" length="0">
    <dxf>
      <fill>
        <patternFill>
          <bgColor rgb="FFEEF5FC"/>
        </patternFill>
      </fill>
    </dxf>
  </rfmt>
  <rfmt sheetId="1" sqref="AY266" start="0" length="0">
    <dxf>
      <fill>
        <patternFill>
          <bgColor rgb="FFEEF5FC"/>
        </patternFill>
      </fill>
    </dxf>
  </rfmt>
  <rfmt sheetId="1" sqref="AY268" start="0" length="0">
    <dxf>
      <fill>
        <patternFill>
          <bgColor rgb="FFEEF5FC"/>
        </patternFill>
      </fill>
    </dxf>
  </rfmt>
  <rfmt sheetId="1" sqref="AY270" start="0" length="0">
    <dxf>
      <fill>
        <patternFill>
          <bgColor rgb="FFEEF5FC"/>
        </patternFill>
      </fill>
    </dxf>
  </rfmt>
  <rfmt sheetId="1" sqref="AY272" start="0" length="0">
    <dxf>
      <fill>
        <patternFill>
          <bgColor rgb="FFEEF5FC"/>
        </patternFill>
      </fill>
    </dxf>
  </rfmt>
  <rfmt sheetId="1" sqref="AY274" start="0" length="0">
    <dxf>
      <fill>
        <patternFill>
          <bgColor rgb="FFEEF5FC"/>
        </patternFill>
      </fill>
    </dxf>
  </rfmt>
  <rfmt sheetId="1" sqref="AY276" start="0" length="0">
    <dxf>
      <fill>
        <patternFill>
          <bgColor rgb="FFEEF5FC"/>
        </patternFill>
      </fill>
    </dxf>
  </rfmt>
  <rfmt sheetId="1" sqref="AY278" start="0" length="0">
    <dxf>
      <fill>
        <patternFill>
          <bgColor rgb="FFEEF5FC"/>
        </patternFill>
      </fill>
    </dxf>
  </rfmt>
  <rfmt sheetId="1" sqref="AY280" start="0" length="0">
    <dxf>
      <fill>
        <patternFill>
          <bgColor rgb="FFEEF5FC"/>
        </patternFill>
      </fill>
    </dxf>
  </rfmt>
  <rfmt sheetId="1" sqref="AY282" start="0" length="0">
    <dxf>
      <fill>
        <patternFill>
          <bgColor rgb="FFEEF5FC"/>
        </patternFill>
      </fill>
    </dxf>
  </rfmt>
  <rfmt sheetId="1" sqref="AY284" start="0" length="0">
    <dxf>
      <fill>
        <patternFill>
          <bgColor rgb="FFEEF5FC"/>
        </patternFill>
      </fill>
    </dxf>
  </rfmt>
  <rfmt sheetId="1" sqref="AY286" start="0" length="0">
    <dxf>
      <fill>
        <patternFill>
          <bgColor rgb="FFEEF5FC"/>
        </patternFill>
      </fill>
    </dxf>
  </rfmt>
  <rfmt sheetId="1" sqref="AY288" start="0" length="0">
    <dxf>
      <fill>
        <patternFill>
          <bgColor rgb="FFEEF5FC"/>
        </patternFill>
      </fill>
    </dxf>
  </rfmt>
  <rfmt sheetId="1" sqref="AY290" start="0" length="0">
    <dxf>
      <fill>
        <patternFill>
          <bgColor rgb="FFEEF5FC"/>
        </patternFill>
      </fill>
    </dxf>
  </rfmt>
  <rfmt sheetId="1" sqref="AY292" start="0" length="0">
    <dxf>
      <fill>
        <patternFill>
          <bgColor rgb="FFEEF5FC"/>
        </patternFill>
      </fill>
    </dxf>
  </rfmt>
  <rfmt sheetId="1" sqref="AY294" start="0" length="0">
    <dxf>
      <fill>
        <patternFill>
          <bgColor rgb="FFEEF5FC"/>
        </patternFill>
      </fill>
    </dxf>
  </rfmt>
  <rfmt sheetId="1" sqref="AY296" start="0" length="0">
    <dxf>
      <fill>
        <patternFill>
          <bgColor rgb="FFEEF5FC"/>
        </patternFill>
      </fill>
    </dxf>
  </rfmt>
  <rfmt sheetId="1" sqref="AY299" start="0" length="0">
    <dxf>
      <fill>
        <patternFill>
          <bgColor rgb="FFEEF5FC"/>
        </patternFill>
      </fill>
    </dxf>
  </rfmt>
  <rfmt sheetId="1" sqref="AY301" start="0" length="0">
    <dxf>
      <fill>
        <patternFill>
          <bgColor rgb="FFEEF5FC"/>
        </patternFill>
      </fill>
    </dxf>
  </rfmt>
  <rfmt sheetId="1" sqref="AY303" start="0" length="0">
    <dxf>
      <fill>
        <patternFill>
          <bgColor rgb="FFEEF5FC"/>
        </patternFill>
      </fill>
    </dxf>
  </rfmt>
  <rfmt sheetId="1" sqref="AY305" start="0" length="0">
    <dxf>
      <fill>
        <patternFill>
          <bgColor rgb="FFEEF5FC"/>
        </patternFill>
      </fill>
    </dxf>
  </rfmt>
  <rfmt sheetId="1" sqref="AY307" start="0" length="0">
    <dxf>
      <fill>
        <patternFill>
          <bgColor rgb="FFEEF5FC"/>
        </patternFill>
      </fill>
    </dxf>
  </rfmt>
  <rfmt sheetId="1" sqref="AY309" start="0" length="0">
    <dxf>
      <fill>
        <patternFill>
          <bgColor rgb="FFEEF5FC"/>
        </patternFill>
      </fill>
    </dxf>
  </rfmt>
  <rfmt sheetId="1" sqref="AY311" start="0" length="0">
    <dxf>
      <fill>
        <patternFill>
          <bgColor rgb="FFEEF5FC"/>
        </patternFill>
      </fill>
    </dxf>
  </rfmt>
  <rfmt sheetId="1" sqref="AY313" start="0" length="0">
    <dxf>
      <fill>
        <patternFill>
          <bgColor rgb="FFEEF5FC"/>
        </patternFill>
      </fill>
    </dxf>
  </rfmt>
  <rfmt sheetId="1" sqref="AY315" start="0" length="0">
    <dxf>
      <fill>
        <patternFill>
          <bgColor rgb="FFEEF5FC"/>
        </patternFill>
      </fill>
    </dxf>
  </rfmt>
  <rfmt sheetId="1" sqref="AY317" start="0" length="0">
    <dxf>
      <fill>
        <patternFill>
          <bgColor rgb="FFEEF5FC"/>
        </patternFill>
      </fill>
    </dxf>
  </rfmt>
  <rfmt sheetId="1" sqref="AY319" start="0" length="0">
    <dxf>
      <fill>
        <patternFill>
          <bgColor rgb="FFEEF5FC"/>
        </patternFill>
      </fill>
    </dxf>
  </rfmt>
  <rfmt sheetId="1" sqref="AY321" start="0" length="0">
    <dxf>
      <fill>
        <patternFill>
          <bgColor rgb="FFEEF5FC"/>
        </patternFill>
      </fill>
    </dxf>
  </rfmt>
  <rfmt sheetId="1" sqref="AY323" start="0" length="0">
    <dxf>
      <fill>
        <patternFill>
          <bgColor rgb="FFEEF5FC"/>
        </patternFill>
      </fill>
    </dxf>
  </rfmt>
  <rfmt sheetId="1" sqref="AY325" start="0" length="0">
    <dxf>
      <fill>
        <patternFill>
          <bgColor rgb="FFEEF5FC"/>
        </patternFill>
      </fill>
    </dxf>
  </rfmt>
  <rfmt sheetId="1" sqref="AY327" start="0" length="0">
    <dxf>
      <fill>
        <patternFill>
          <bgColor rgb="FFEEF5FC"/>
        </patternFill>
      </fill>
    </dxf>
  </rfmt>
  <rfmt sheetId="1" sqref="AY329" start="0" length="0">
    <dxf>
      <fill>
        <patternFill>
          <bgColor rgb="FFEEF5FC"/>
        </patternFill>
      </fill>
    </dxf>
  </rfmt>
  <rfmt sheetId="1" sqref="AY331" start="0" length="0">
    <dxf>
      <fill>
        <patternFill>
          <bgColor rgb="FFEEF5FC"/>
        </patternFill>
      </fill>
    </dxf>
  </rfmt>
  <rfmt sheetId="1" sqref="AY333" start="0" length="0">
    <dxf>
      <fill>
        <patternFill>
          <bgColor rgb="FFEEF5FC"/>
        </patternFill>
      </fill>
    </dxf>
  </rfmt>
  <rfmt sheetId="1" sqref="AY335" start="0" length="0">
    <dxf>
      <fill>
        <patternFill>
          <bgColor rgb="FFEEF5FC"/>
        </patternFill>
      </fill>
    </dxf>
  </rfmt>
  <rfmt sheetId="1" sqref="AY337" start="0" length="0">
    <dxf>
      <fill>
        <patternFill>
          <bgColor rgb="FFEEF5FC"/>
        </patternFill>
      </fill>
    </dxf>
  </rfmt>
  <rfmt sheetId="1" sqref="AY339" start="0" length="0">
    <dxf>
      <fill>
        <patternFill>
          <bgColor rgb="FFEEF5FC"/>
        </patternFill>
      </fill>
    </dxf>
  </rfmt>
  <rfmt sheetId="1" sqref="AY341" start="0" length="0">
    <dxf>
      <fill>
        <patternFill>
          <bgColor rgb="FFEEF5FC"/>
        </patternFill>
      </fill>
    </dxf>
  </rfmt>
  <rfmt sheetId="1" sqref="AY343" start="0" length="0">
    <dxf>
      <fill>
        <patternFill>
          <bgColor rgb="FFEEF5FC"/>
        </patternFill>
      </fill>
    </dxf>
  </rfmt>
  <rfmt sheetId="1" sqref="AY345" start="0" length="0">
    <dxf>
      <fill>
        <patternFill>
          <bgColor rgb="FFEEF5FC"/>
        </patternFill>
      </fill>
    </dxf>
  </rfmt>
  <rfmt sheetId="1" sqref="AY347" start="0" length="0">
    <dxf>
      <fill>
        <patternFill>
          <bgColor rgb="FFEEF5FC"/>
        </patternFill>
      </fill>
    </dxf>
  </rfmt>
  <rfmt sheetId="1" sqref="AY349" start="0" length="0">
    <dxf>
      <fill>
        <patternFill>
          <bgColor rgb="FFEEF5FC"/>
        </patternFill>
      </fill>
    </dxf>
  </rfmt>
  <rfmt sheetId="1" sqref="AY351" start="0" length="0">
    <dxf>
      <fill>
        <patternFill>
          <bgColor rgb="FFEEF5FC"/>
        </patternFill>
      </fill>
    </dxf>
  </rfmt>
  <rfmt sheetId="1" sqref="AY353" start="0" length="0">
    <dxf>
      <fill>
        <patternFill>
          <bgColor rgb="FFEEF5FC"/>
        </patternFill>
      </fill>
    </dxf>
  </rfmt>
  <rfmt sheetId="1" sqref="AY355" start="0" length="0">
    <dxf>
      <fill>
        <patternFill>
          <bgColor rgb="FFEEF5FC"/>
        </patternFill>
      </fill>
    </dxf>
  </rfmt>
  <rfmt sheetId="1" sqref="AY357" start="0" length="0">
    <dxf>
      <fill>
        <patternFill>
          <bgColor rgb="FFEEF5FC"/>
        </patternFill>
      </fill>
    </dxf>
  </rfmt>
  <rfmt sheetId="1" sqref="AY359" start="0" length="0">
    <dxf>
      <fill>
        <patternFill>
          <bgColor rgb="FFEEF5FC"/>
        </patternFill>
      </fill>
    </dxf>
  </rfmt>
  <rfmt sheetId="1" sqref="AY361" start="0" length="0">
    <dxf>
      <fill>
        <patternFill>
          <bgColor rgb="FFEEF5FC"/>
        </patternFill>
      </fill>
    </dxf>
  </rfmt>
  <rfmt sheetId="1" sqref="AY363" start="0" length="0">
    <dxf>
      <fill>
        <patternFill>
          <bgColor rgb="FFEEF5FC"/>
        </patternFill>
      </fill>
    </dxf>
  </rfmt>
  <rfmt sheetId="1" sqref="AY365" start="0" length="0">
    <dxf>
      <fill>
        <patternFill>
          <bgColor rgb="FFEEF5FC"/>
        </patternFill>
      </fill>
    </dxf>
  </rfmt>
  <rfmt sheetId="1" sqref="AY367" start="0" length="0">
    <dxf>
      <fill>
        <patternFill>
          <bgColor rgb="FFEEF5FC"/>
        </patternFill>
      </fill>
    </dxf>
  </rfmt>
  <rfmt sheetId="1" sqref="AY369" start="0" length="0">
    <dxf>
      <fill>
        <patternFill>
          <bgColor rgb="FFEEF5FC"/>
        </patternFill>
      </fill>
    </dxf>
  </rfmt>
  <rfmt sheetId="1" sqref="AY371" start="0" length="0">
    <dxf>
      <fill>
        <patternFill>
          <bgColor rgb="FFEEF5FC"/>
        </patternFill>
      </fill>
    </dxf>
  </rfmt>
  <rfmt sheetId="1" sqref="AY373" start="0" length="0">
    <dxf>
      <fill>
        <patternFill>
          <bgColor rgb="FFEEF5FC"/>
        </patternFill>
      </fill>
    </dxf>
  </rfmt>
  <rfmt sheetId="1" sqref="AY375" start="0" length="0">
    <dxf>
      <fill>
        <patternFill>
          <bgColor rgb="FFEEF5FC"/>
        </patternFill>
      </fill>
    </dxf>
  </rfmt>
  <rfmt sheetId="1" sqref="AY377" start="0" length="0">
    <dxf>
      <fill>
        <patternFill>
          <bgColor rgb="FFEEF5FC"/>
        </patternFill>
      </fill>
    </dxf>
  </rfmt>
  <rfmt sheetId="1" sqref="AY379" start="0" length="0">
    <dxf>
      <fill>
        <patternFill>
          <bgColor rgb="FFEEF5FC"/>
        </patternFill>
      </fill>
    </dxf>
  </rfmt>
  <rfmt sheetId="1" sqref="AY381" start="0" length="0">
    <dxf>
      <fill>
        <patternFill>
          <bgColor rgb="FFEEF5FC"/>
        </patternFill>
      </fill>
    </dxf>
  </rfmt>
  <rfmt sheetId="1" sqref="AY383" start="0" length="0">
    <dxf>
      <fill>
        <patternFill>
          <bgColor rgb="FFEEF5FC"/>
        </patternFill>
      </fill>
    </dxf>
  </rfmt>
  <rfmt sheetId="1" sqref="AY385" start="0" length="0">
    <dxf>
      <fill>
        <patternFill>
          <bgColor rgb="FFEEF5FC"/>
        </patternFill>
      </fill>
    </dxf>
  </rfmt>
  <rfmt sheetId="1" sqref="AY387" start="0" length="0">
    <dxf>
      <fill>
        <patternFill>
          <bgColor rgb="FFEEF5FC"/>
        </patternFill>
      </fill>
    </dxf>
  </rfmt>
  <rfmt sheetId="1" sqref="AY389" start="0" length="0">
    <dxf>
      <fill>
        <patternFill>
          <bgColor rgb="FFEEF5FC"/>
        </patternFill>
      </fill>
    </dxf>
  </rfmt>
  <rfmt sheetId="1" sqref="AY391" start="0" length="0">
    <dxf>
      <fill>
        <patternFill>
          <bgColor rgb="FFEEF5FC"/>
        </patternFill>
      </fill>
    </dxf>
  </rfmt>
  <rfmt sheetId="1" sqref="AY393" start="0" length="0">
    <dxf>
      <fill>
        <patternFill>
          <bgColor rgb="FFEEF5FC"/>
        </patternFill>
      </fill>
    </dxf>
  </rfmt>
  <rfmt sheetId="1" sqref="AY395" start="0" length="0">
    <dxf>
      <fill>
        <patternFill>
          <bgColor rgb="FFEEF5FC"/>
        </patternFill>
      </fill>
    </dxf>
  </rfmt>
  <rfmt sheetId="1" sqref="AY397" start="0" length="0">
    <dxf>
      <fill>
        <patternFill>
          <bgColor rgb="FFEEF5FC"/>
        </patternFill>
      </fill>
    </dxf>
  </rfmt>
  <rfmt sheetId="1" sqref="AY399" start="0" length="0">
    <dxf>
      <fill>
        <patternFill>
          <bgColor rgb="FFEEF5FC"/>
        </patternFill>
      </fill>
    </dxf>
  </rfmt>
  <rfmt sheetId="1" sqref="AY401" start="0" length="0">
    <dxf>
      <fill>
        <patternFill>
          <bgColor rgb="FFEEF5FC"/>
        </patternFill>
      </fill>
    </dxf>
  </rfmt>
  <rfmt sheetId="1" sqref="AY403" start="0" length="0">
    <dxf>
      <fill>
        <patternFill>
          <bgColor rgb="FFEEF5FC"/>
        </patternFill>
      </fill>
    </dxf>
  </rfmt>
  <rfmt sheetId="1" sqref="AY405" start="0" length="0">
    <dxf>
      <fill>
        <patternFill>
          <bgColor rgb="FFEEF5FC"/>
        </patternFill>
      </fill>
    </dxf>
  </rfmt>
  <rfmt sheetId="1" sqref="AY407" start="0" length="0">
    <dxf>
      <fill>
        <patternFill>
          <bgColor rgb="FFEEF5FC"/>
        </patternFill>
      </fill>
    </dxf>
  </rfmt>
  <rfmt sheetId="1" sqref="AY409" start="0" length="0">
    <dxf>
      <fill>
        <patternFill>
          <bgColor rgb="FFEEF5FC"/>
        </patternFill>
      </fill>
    </dxf>
  </rfmt>
  <rfmt sheetId="1" sqref="AY411" start="0" length="0">
    <dxf>
      <fill>
        <patternFill>
          <bgColor rgb="FFEEF5FC"/>
        </patternFill>
      </fill>
    </dxf>
  </rfmt>
  <rfmt sheetId="1" sqref="AY413" start="0" length="0">
    <dxf>
      <fill>
        <patternFill>
          <bgColor rgb="FFEEF5FC"/>
        </patternFill>
      </fill>
    </dxf>
  </rfmt>
  <rfmt sheetId="1" sqref="AY415" start="0" length="0">
    <dxf>
      <fill>
        <patternFill>
          <bgColor rgb="FFEEF5FC"/>
        </patternFill>
      </fill>
    </dxf>
  </rfmt>
  <rfmt sheetId="1" sqref="AY417" start="0" length="0">
    <dxf>
      <fill>
        <patternFill>
          <bgColor rgb="FFEEF5FC"/>
        </patternFill>
      </fill>
    </dxf>
  </rfmt>
  <rfmt sheetId="1" sqref="AY419" start="0" length="0">
    <dxf>
      <fill>
        <patternFill>
          <bgColor rgb="FFEEF5FC"/>
        </patternFill>
      </fill>
    </dxf>
  </rfmt>
  <rfmt sheetId="1" sqref="AY421" start="0" length="0">
    <dxf>
      <fill>
        <patternFill>
          <bgColor rgb="FFEEF5FC"/>
        </patternFill>
      </fill>
    </dxf>
  </rfmt>
  <rfmt sheetId="1" sqref="AY423" start="0" length="0">
    <dxf>
      <fill>
        <patternFill>
          <bgColor rgb="FFEEF5FC"/>
        </patternFill>
      </fill>
    </dxf>
  </rfmt>
  <rfmt sheetId="1" sqref="AY425" start="0" length="0">
    <dxf>
      <fill>
        <patternFill>
          <bgColor rgb="FFEEF5FC"/>
        </patternFill>
      </fill>
    </dxf>
  </rfmt>
  <rfmt sheetId="1" sqref="AY427" start="0" length="0">
    <dxf>
      <fill>
        <patternFill>
          <bgColor rgb="FFEEF5FC"/>
        </patternFill>
      </fill>
    </dxf>
  </rfmt>
  <rfmt sheetId="1" sqref="AY429" start="0" length="0">
    <dxf>
      <fill>
        <patternFill>
          <bgColor rgb="FFEEF5FC"/>
        </patternFill>
      </fill>
    </dxf>
  </rfmt>
  <rfmt sheetId="1" sqref="AY431" start="0" length="0">
    <dxf>
      <fill>
        <patternFill>
          <bgColor rgb="FFEEF5FC"/>
        </patternFill>
      </fill>
    </dxf>
  </rfmt>
  <rfmt sheetId="1" sqref="AY433" start="0" length="0">
    <dxf>
      <fill>
        <patternFill>
          <bgColor rgb="FFEEF5FC"/>
        </patternFill>
      </fill>
    </dxf>
  </rfmt>
  <rfmt sheetId="1" sqref="AY435" start="0" length="0">
    <dxf>
      <fill>
        <patternFill>
          <bgColor rgb="FFEEF5FC"/>
        </patternFill>
      </fill>
    </dxf>
  </rfmt>
  <rfmt sheetId="1" sqref="AY437" start="0" length="0">
    <dxf>
      <fill>
        <patternFill>
          <bgColor rgb="FFEEF5FC"/>
        </patternFill>
      </fill>
    </dxf>
  </rfmt>
  <rfmt sheetId="1" sqref="AY439" start="0" length="0">
    <dxf>
      <fill>
        <patternFill>
          <bgColor rgb="FFEEF5FC"/>
        </patternFill>
      </fill>
    </dxf>
  </rfmt>
  <rfmt sheetId="1" sqref="AY441" start="0" length="0">
    <dxf>
      <fill>
        <patternFill>
          <bgColor rgb="FFEEF5FC"/>
        </patternFill>
      </fill>
    </dxf>
  </rfmt>
  <rfmt sheetId="1" sqref="AY443" start="0" length="0">
    <dxf>
      <fill>
        <patternFill>
          <bgColor rgb="FFEEF5FC"/>
        </patternFill>
      </fill>
    </dxf>
  </rfmt>
  <rfmt sheetId="1" sqref="AZ7" start="0" length="0">
    <dxf>
      <fill>
        <patternFill>
          <bgColor rgb="FFEEF5FC"/>
        </patternFill>
      </fill>
    </dxf>
  </rfmt>
  <rfmt sheetId="1" sqref="AZ8" start="0" length="0">
    <dxf>
      <fill>
        <patternFill>
          <bgColor rgb="FFEEF5FC"/>
        </patternFill>
      </fill>
    </dxf>
  </rfmt>
  <rcc rId="3765" sId="1">
    <oc r="AX7">
      <f>IFERROR(IF(PAC!$X7="F01 - CAPTAÇÃO DE RECURSO",1,""),"")</f>
    </oc>
    <nc r="AX7">
      <f>IFERROR(IF(PAC!$X7="F01 - CAPTAÇÃO DE RECURSO",1,""),"")</f>
    </nc>
  </rcc>
  <rcc rId="3766" sId="1">
    <oc r="AX8">
      <f>IFERROR(IF(PAC!$X8="F01 - CAPTAÇÃO DE RECURSO",1,""),"")</f>
    </oc>
    <nc r="AX8">
      <f>IFERROR(IF(PAC!$X8="F01 - CAPTAÇÃO DE RECURSO",1,""),"")</f>
    </nc>
  </rcc>
  <rcc rId="3767" sId="1">
    <oc r="AX9">
      <f>IFERROR(IF(PAC!$X9="F01 - CAPTAÇÃO DE RECURSO",1,""),"")</f>
    </oc>
    <nc r="AX9">
      <f>IFERROR(IF(PAC!$X9="F01 - CAPTAÇÃO DE RECURSO",1,""),"")</f>
    </nc>
  </rcc>
  <rcc rId="3768" sId="1">
    <oc r="AX10">
      <f>IFERROR(IF(PAC!$X10="F01 - CAPTAÇÃO DE RECURSO",1,""),"")</f>
    </oc>
    <nc r="AX10">
      <f>IFERROR(IF(PAC!$X10="F01 - CAPTAÇÃO DE RECURSO",1,""),"")</f>
    </nc>
  </rcc>
  <rcc rId="3769" sId="1">
    <oc r="AX11">
      <f>IFERROR(IF(PAC!$X11="F01 - CAPTAÇÃO DE RECURSO",1,""),"")</f>
    </oc>
    <nc r="AX11">
      <f>IFERROR(IF(PAC!$X11="F01 - CAPTAÇÃO DE RECURSO",1,""),"")</f>
    </nc>
  </rcc>
  <rcc rId="3770" sId="1">
    <oc r="AX12">
      <f>IFERROR(IF(PAC!$X12="F01 - CAPTAÇÃO DE RECURSO",1,""),"")</f>
    </oc>
    <nc r="AX12">
      <f>IFERROR(IF(PAC!$X12="F01 - CAPTAÇÃO DE RECURSO",1,""),"")</f>
    </nc>
  </rcc>
  <rcc rId="3771" sId="1">
    <oc r="AX13">
      <f>IFERROR(IF(PAC!$X13="F01 - CAPTAÇÃO DE RECURSO",1,""),"")</f>
    </oc>
    <nc r="AX13">
      <f>IFERROR(IF(PAC!$X13="F01 - CAPTAÇÃO DE RECURSO",1,""),"")</f>
    </nc>
  </rcc>
  <rcc rId="3772" sId="1">
    <oc r="AX14">
      <f>IFERROR(IF(PAC!$X14="F01 - CAPTAÇÃO DE RECURSO",1,""),"")</f>
    </oc>
    <nc r="AX14">
      <f>IFERROR(IF(PAC!$X14="F01 - CAPTAÇÃO DE RECURSO",1,""),"")</f>
    </nc>
  </rcc>
  <rcc rId="3773" sId="1">
    <oc r="AX15">
      <f>IFERROR(IF(PAC!$X15="F01 - CAPTAÇÃO DE RECURSO",1,""),"")</f>
    </oc>
    <nc r="AX15">
      <f>IFERROR(IF(PAC!$X15="F01 - CAPTAÇÃO DE RECURSO",1,""),"")</f>
    </nc>
  </rcc>
  <rcc rId="3774" sId="1">
    <oc r="AX16">
      <f>IFERROR(IF(PAC!$X16="F01 - CAPTAÇÃO DE RECURSO",1,""),"")</f>
    </oc>
    <nc r="AX16">
      <f>IFERROR(IF(PAC!$X16="F01 - CAPTAÇÃO DE RECURSO",1,""),"")</f>
    </nc>
  </rcc>
  <rcc rId="3775" sId="1">
    <oc r="AX17">
      <f>IFERROR(IF(PAC!$X17="F01 - CAPTAÇÃO DE RECURSO",1,""),"")</f>
    </oc>
    <nc r="AX17">
      <f>IFERROR(IF(PAC!$X17="F01 - CAPTAÇÃO DE RECURSO",1,""),"")</f>
    </nc>
  </rcc>
  <rcc rId="3776" sId="1">
    <oc r="AX18">
      <f>IFERROR(IF(PAC!$X18="F01 - CAPTAÇÃO DE RECURSO",1,""),"")</f>
    </oc>
    <nc r="AX18">
      <f>IFERROR(IF(PAC!$X18="F01 - CAPTAÇÃO DE RECURSO",1,""),"")</f>
    </nc>
  </rcc>
  <rcc rId="3777" sId="1">
    <oc r="AX19">
      <f>IFERROR(IF(PAC!$X19="F01 - CAPTAÇÃO DE RECURSO",1,""),"")</f>
    </oc>
    <nc r="AX19">
      <f>IFERROR(IF(PAC!$X19="F01 - CAPTAÇÃO DE RECURSO",1,""),"")</f>
    </nc>
  </rcc>
  <rcc rId="3778" sId="1">
    <oc r="AX20">
      <f>IFERROR(IF(PAC!$X20="F01 - CAPTAÇÃO DE RECURSO",1,""),"")</f>
    </oc>
    <nc r="AX20">
      <f>IFERROR(IF(PAC!$X20="F01 - CAPTAÇÃO DE RECURSO",1,""),"")</f>
    </nc>
  </rcc>
  <rcc rId="3779" sId="1">
    <oc r="AX21">
      <f>IFERROR(IF(PAC!$X21="F01 - CAPTAÇÃO DE RECURSO",1,""),"")</f>
    </oc>
    <nc r="AX21">
      <f>IFERROR(IF(PAC!$X21="F01 - CAPTAÇÃO DE RECURSO",1,""),"")</f>
    </nc>
  </rcc>
  <rcc rId="3780" sId="1">
    <oc r="AX22">
      <f>IFERROR(IF(PAC!$X22="F01 - CAPTAÇÃO DE RECURSO",1,""),"")</f>
    </oc>
    <nc r="AX22">
      <f>IFERROR(IF(PAC!$X22="F01 - CAPTAÇÃO DE RECURSO",1,""),"")</f>
    </nc>
  </rcc>
  <rcc rId="3781" sId="1">
    <oc r="AX23">
      <f>IFERROR(IF(PAC!$X23="F01 - CAPTAÇÃO DE RECURSO",1,""),"")</f>
    </oc>
    <nc r="AX23">
      <f>IFERROR(IF(PAC!$X23="F01 - CAPTAÇÃO DE RECURSO",1,""),"")</f>
    </nc>
  </rcc>
  <rcc rId="3782" sId="1">
    <oc r="AX24">
      <f>IFERROR(IF(PAC!$X24="F01 - CAPTAÇÃO DE RECURSO",1,""),"")</f>
    </oc>
    <nc r="AX24">
      <f>IFERROR(IF(PAC!$X24="F01 - CAPTAÇÃO DE RECURSO",1,""),"")</f>
    </nc>
  </rcc>
  <rcc rId="3783" sId="1">
    <oc r="AX25">
      <f>IFERROR(IF(PAC!$X25="F01 - CAPTAÇÃO DE RECURSO",1,""),"")</f>
    </oc>
    <nc r="AX25">
      <f>IFERROR(IF(PAC!$X25="F01 - CAPTAÇÃO DE RECURSO",1,""),"")</f>
    </nc>
  </rcc>
  <rcc rId="3784" sId="1">
    <oc r="AX26">
      <f>IFERROR(IF(PAC!$X26="F01 - CAPTAÇÃO DE RECURSO",1,""),"")</f>
    </oc>
    <nc r="AX26">
      <f>IFERROR(IF(PAC!$X26="F01 - CAPTAÇÃO DE RECURSO",1,""),"")</f>
    </nc>
  </rcc>
  <rcc rId="3785" sId="1">
    <oc r="AX27">
      <f>IFERROR(IF(PAC!$X27="F01 - CAPTAÇÃO DE RECURSO",1,""),"")</f>
    </oc>
    <nc r="AX27">
      <f>IFERROR(IF(PAC!$X27="F01 - CAPTAÇÃO DE RECURSO",1,""),"")</f>
    </nc>
  </rcc>
  <rcc rId="3786" sId="1">
    <oc r="AX28">
      <f>IFERROR(IF(PAC!$X28="F01 - CAPTAÇÃO DE RECURSO",1,""),"")</f>
    </oc>
    <nc r="AX28">
      <f>IFERROR(IF(PAC!$X28="F01 - CAPTAÇÃO DE RECURSO",1,""),"")</f>
    </nc>
  </rcc>
  <rcc rId="3787" sId="1">
    <oc r="AX29">
      <f>IFERROR(IF(PAC!$X29="F01 - CAPTAÇÃO DE RECURSO",1,""),"")</f>
    </oc>
    <nc r="AX29">
      <f>IFERROR(IF(PAC!$X29="F01 - CAPTAÇÃO DE RECURSO",1,""),"")</f>
    </nc>
  </rcc>
  <rcc rId="3788" sId="1">
    <oc r="AX30">
      <f>IFERROR(IF(PAC!$X30="F01 - CAPTAÇÃO DE RECURSO",1,""),"")</f>
    </oc>
    <nc r="AX30">
      <f>IFERROR(IF(PAC!$X30="F01 - CAPTAÇÃO DE RECURSO",1,""),"")</f>
    </nc>
  </rcc>
  <rcc rId="3789" sId="1">
    <oc r="AX31">
      <f>IFERROR(IF(PAC!$X31="F01 - CAPTAÇÃO DE RECURSO",1,""),"")</f>
    </oc>
    <nc r="AX31">
      <f>IFERROR(IF(PAC!$X31="F01 - CAPTAÇÃO DE RECURSO",1,""),"")</f>
    </nc>
  </rcc>
  <rcc rId="3790" sId="1">
    <oc r="AX32">
      <f>IFERROR(IF(PAC!$X32="F01 - CAPTAÇÃO DE RECURSO",1,""),"")</f>
    </oc>
    <nc r="AX32">
      <f>IFERROR(IF(PAC!$X32="F01 - CAPTAÇÃO DE RECURSO",1,""),"")</f>
    </nc>
  </rcc>
  <rcc rId="3791" sId="1">
    <oc r="AX33">
      <f>IFERROR(IF(PAC!$X33="F01 - CAPTAÇÃO DE RECURSO",1,""),"")</f>
    </oc>
    <nc r="AX33">
      <f>IFERROR(IF(PAC!$X33="F01 - CAPTAÇÃO DE RECURSO",1,""),"")</f>
    </nc>
  </rcc>
  <rcc rId="3792" sId="1">
    <oc r="AX34">
      <f>IFERROR(IF(PAC!$X34="F01 - CAPTAÇÃO DE RECURSO",1,""),"")</f>
    </oc>
    <nc r="AX34">
      <f>IFERROR(IF(PAC!$X34="F01 - CAPTAÇÃO DE RECURSO",1,""),"")</f>
    </nc>
  </rcc>
  <rcc rId="3793" sId="1">
    <oc r="AX35">
      <f>IFERROR(IF(PAC!$X35="F01 - CAPTAÇÃO DE RECURSO",1,""),"")</f>
    </oc>
    <nc r="AX35">
      <f>IFERROR(IF(PAC!$X35="F01 - CAPTAÇÃO DE RECURSO",1,""),"")</f>
    </nc>
  </rcc>
  <rcc rId="3794" sId="1">
    <oc r="AX36">
      <f>IFERROR(IF(PAC!$X36="F01 - CAPTAÇÃO DE RECURSO",1,""),"")</f>
    </oc>
    <nc r="AX36">
      <f>IFERROR(IF(PAC!$X36="F01 - CAPTAÇÃO DE RECURSO",1,""),"")</f>
    </nc>
  </rcc>
  <rcc rId="3795" sId="1">
    <oc r="AX37">
      <f>IFERROR(IF(PAC!$X37="F01 - CAPTAÇÃO DE RECURSO",1,""),"")</f>
    </oc>
    <nc r="AX37">
      <f>IFERROR(IF(PAC!$X37="F01 - CAPTAÇÃO DE RECURSO",1,""),"")</f>
    </nc>
  </rcc>
  <rcc rId="3796" sId="1">
    <oc r="AX38">
      <f>IFERROR(IF(PAC!$X38="F01 - CAPTAÇÃO DE RECURSO",1,""),"")</f>
    </oc>
    <nc r="AX38">
      <f>IFERROR(IF(PAC!$X38="F01 - CAPTAÇÃO DE RECURSO",1,""),"")</f>
    </nc>
  </rcc>
  <rcc rId="3797" sId="1">
    <oc r="AX39">
      <f>IFERROR(IF(PAC!$X39="F01 - CAPTAÇÃO DE RECURSO",1,""),"")</f>
    </oc>
    <nc r="AX39">
      <f>IFERROR(IF(PAC!$X39="F01 - CAPTAÇÃO DE RECURSO",1,""),"")</f>
    </nc>
  </rcc>
  <rcc rId="3798" sId="1">
    <oc r="AX40">
      <f>IFERROR(IF(PAC!$X40="F01 - CAPTAÇÃO DE RECURSO",1,""),"")</f>
    </oc>
    <nc r="AX40">
      <f>IFERROR(IF(PAC!$X40="F01 - CAPTAÇÃO DE RECURSO",1,""),"")</f>
    </nc>
  </rcc>
  <rcc rId="3799" sId="1">
    <oc r="AX41">
      <f>IFERROR(IF(PAC!$X41="F01 - CAPTAÇÃO DE RECURSO",1,""),"")</f>
    </oc>
    <nc r="AX41">
      <f>IFERROR(IF(PAC!$X41="F01 - CAPTAÇÃO DE RECURSO",1,""),"")</f>
    </nc>
  </rcc>
  <rcc rId="3800" sId="1">
    <oc r="AX42">
      <f>IFERROR(IF(PAC!$X42="F01 - CAPTAÇÃO DE RECURSO",1,""),"")</f>
    </oc>
    <nc r="AX42">
      <f>IFERROR(IF(PAC!$X42="F01 - CAPTAÇÃO DE RECURSO",1,""),"")</f>
    </nc>
  </rcc>
  <rcc rId="3801" sId="1">
    <oc r="AX43">
      <f>IFERROR(IF(PAC!$X43="F01 - CAPTAÇÃO DE RECURSO",1,""),"")</f>
    </oc>
    <nc r="AX43">
      <f>IFERROR(IF(PAC!$X43="F01 - CAPTAÇÃO DE RECURSO",1,""),"")</f>
    </nc>
  </rcc>
  <rcc rId="3802" sId="1">
    <oc r="AX44">
      <f>IFERROR(IF(PAC!$X44="F01 - CAPTAÇÃO DE RECURSO",1,""),"")</f>
    </oc>
    <nc r="AX44">
      <f>IFERROR(IF(PAC!$X44="F01 - CAPTAÇÃO DE RECURSO",1,""),"")</f>
    </nc>
  </rcc>
  <rcc rId="3803" sId="1">
    <oc r="AX45">
      <f>IFERROR(IF(PAC!$X45="F01 - CAPTAÇÃO DE RECURSO",1,""),"")</f>
    </oc>
    <nc r="AX45">
      <f>IFERROR(IF(PAC!$X45="F01 - CAPTAÇÃO DE RECURSO",1,""),"")</f>
    </nc>
  </rcc>
  <rcc rId="3804" sId="1">
    <oc r="AX46">
      <f>IFERROR(IF(PAC!$X46="F01 - CAPTAÇÃO DE RECURSO",1,""),"")</f>
    </oc>
    <nc r="AX46">
      <f>IFERROR(IF(PAC!$X46="F01 - CAPTAÇÃO DE RECURSO",1,""),"")</f>
    </nc>
  </rcc>
  <rcc rId="3805" sId="1">
    <oc r="AX47">
      <f>IFERROR(IF(PAC!$X47="F01 - CAPTAÇÃO DE RECURSO",1,""),"")</f>
    </oc>
    <nc r="AX47">
      <f>IFERROR(IF(PAC!$X47="F01 - CAPTAÇÃO DE RECURSO",1,""),"")</f>
    </nc>
  </rcc>
  <rcc rId="3806" sId="1">
    <oc r="AX48">
      <f>IFERROR(IF(PAC!$X48="F01 - CAPTAÇÃO DE RECURSO",1,""),"")</f>
    </oc>
    <nc r="AX48">
      <f>IFERROR(IF(PAC!$X48="F01 - CAPTAÇÃO DE RECURSO",1,""),"")</f>
    </nc>
  </rcc>
  <rcc rId="3807" sId="1">
    <oc r="AX49">
      <f>IFERROR(IF(PAC!$X49="F01 - CAPTAÇÃO DE RECURSO",1,""),"")</f>
    </oc>
    <nc r="AX49">
      <f>IFERROR(IF(PAC!$X49="F01 - CAPTAÇÃO DE RECURSO",1,""),"")</f>
    </nc>
  </rcc>
  <rcc rId="3808" sId="1">
    <oc r="AX50">
      <f>IFERROR(IF(PAC!$X50="F01 - CAPTAÇÃO DE RECURSO",1,""),"")</f>
    </oc>
    <nc r="AX50">
      <f>IFERROR(IF(PAC!$X50="F01 - CAPTAÇÃO DE RECURSO",1,""),"")</f>
    </nc>
  </rcc>
  <rcc rId="3809" sId="1">
    <oc r="AX51">
      <f>IFERROR(IF(PAC!$X51="F01 - CAPTAÇÃO DE RECURSO",1,""),"")</f>
    </oc>
    <nc r="AX51">
      <f>IFERROR(IF(PAC!$X51="F01 - CAPTAÇÃO DE RECURSO",1,""),"")</f>
    </nc>
  </rcc>
  <rcc rId="3810" sId="1">
    <oc r="AX52">
      <f>IFERROR(IF(PAC!$X52="F01 - CAPTAÇÃO DE RECURSO",1,""),"")</f>
    </oc>
    <nc r="AX52">
      <f>IFERROR(IF(PAC!$X52="F01 - CAPTAÇÃO DE RECURSO",1,""),"")</f>
    </nc>
  </rcc>
  <rcc rId="3811" sId="1">
    <oc r="AX53">
      <f>IFERROR(IF(PAC!$X53="F01 - CAPTAÇÃO DE RECURSO",1,""),"")</f>
    </oc>
    <nc r="AX53">
      <f>IFERROR(IF(PAC!$X53="F01 - CAPTAÇÃO DE RECURSO",1,""),"")</f>
    </nc>
  </rcc>
  <rcc rId="3812" sId="1">
    <oc r="AX54">
      <f>IFERROR(IF(PAC!$X54="F01 - CAPTAÇÃO DE RECURSO",1,""),"")</f>
    </oc>
    <nc r="AX54">
      <f>IFERROR(IF(PAC!$X54="F01 - CAPTAÇÃO DE RECURSO",1,""),"")</f>
    </nc>
  </rcc>
  <rcc rId="3813" sId="1">
    <oc r="AX55">
      <f>IFERROR(IF(PAC!$X55="F01 - CAPTAÇÃO DE RECURSO",1,""),"")</f>
    </oc>
    <nc r="AX55">
      <f>IFERROR(IF(PAC!$X55="F01 - CAPTAÇÃO DE RECURSO",1,""),"")</f>
    </nc>
  </rcc>
  <rcc rId="3814" sId="1">
    <oc r="AX56">
      <f>IFERROR(IF(PAC!$X56="F01 - CAPTAÇÃO DE RECURSO",1,""),"")</f>
    </oc>
    <nc r="AX56">
      <f>IFERROR(IF(PAC!$X56="F01 - CAPTAÇÃO DE RECURSO",1,""),"")</f>
    </nc>
  </rcc>
  <rcc rId="3815" sId="1">
    <oc r="AX57">
      <f>IFERROR(IF(PAC!$X57="F01 - CAPTAÇÃO DE RECURSO",1,""),"")</f>
    </oc>
    <nc r="AX57">
      <f>IFERROR(IF(PAC!$X57="F01 - CAPTAÇÃO DE RECURSO",1,""),"")</f>
    </nc>
  </rcc>
  <rcc rId="3816" sId="1">
    <oc r="AX58">
      <f>IFERROR(IF(PAC!$X58="F01 - CAPTAÇÃO DE RECURSO",1,""),"")</f>
    </oc>
    <nc r="AX58">
      <f>IFERROR(IF(PAC!$X58="F01 - CAPTAÇÃO DE RECURSO",1,""),"")</f>
    </nc>
  </rcc>
  <rcc rId="3817" sId="1">
    <oc r="AX59">
      <f>IFERROR(IF(PAC!$X59="F01 - CAPTAÇÃO DE RECURSO",1,""),"")</f>
    </oc>
    <nc r="AX59">
      <f>IFERROR(IF(PAC!$X59="F01 - CAPTAÇÃO DE RECURSO",1,""),"")</f>
    </nc>
  </rcc>
  <rcc rId="3818" sId="1">
    <oc r="AX60">
      <f>IFERROR(IF(PAC!$X60="F01 - CAPTAÇÃO DE RECURSO",1,""),"")</f>
    </oc>
    <nc r="AX60">
      <f>IFERROR(IF(PAC!$X60="F01 - CAPTAÇÃO DE RECURSO",1,""),"")</f>
    </nc>
  </rcc>
  <rcc rId="3819" sId="1">
    <oc r="AX61">
      <f>IFERROR(IF(PAC!$X61="F01 - CAPTAÇÃO DE RECURSO",1,""),"")</f>
    </oc>
    <nc r="AX61">
      <f>IFERROR(IF(PAC!$X61="F01 - CAPTAÇÃO DE RECURSO",1,""),"")</f>
    </nc>
  </rcc>
  <rcc rId="3820" sId="1">
    <oc r="AX62">
      <f>IFERROR(IF(PAC!$X62="F01 - CAPTAÇÃO DE RECURSO",1,""),"")</f>
    </oc>
    <nc r="AX62">
      <f>IFERROR(IF(PAC!$X62="F01 - CAPTAÇÃO DE RECURSO",1,""),"")</f>
    </nc>
  </rcc>
  <rcc rId="3821" sId="1">
    <oc r="AX63">
      <f>IFERROR(IF(PAC!$X63="F01 - CAPTAÇÃO DE RECURSO",1,""),"")</f>
    </oc>
    <nc r="AX63">
      <f>IFERROR(IF(PAC!$X63="F01 - CAPTAÇÃO DE RECURSO",1,""),"")</f>
    </nc>
  </rcc>
  <rcc rId="3822" sId="1">
    <oc r="AX64">
      <f>IFERROR(IF(PAC!$X64="F01 - CAPTAÇÃO DE RECURSO",1,""),"")</f>
    </oc>
    <nc r="AX64">
      <f>IFERROR(IF(PAC!$X64="F01 - CAPTAÇÃO DE RECURSO",1,""),"")</f>
    </nc>
  </rcc>
  <rcc rId="3823" sId="1">
    <oc r="AX65">
      <f>IFERROR(IF(PAC!$X65="F01 - CAPTAÇÃO DE RECURSO",1,""),"")</f>
    </oc>
    <nc r="AX65">
      <f>IFERROR(IF(PAC!$X65="F01 - CAPTAÇÃO DE RECURSO",1,""),"")</f>
    </nc>
  </rcc>
  <rcc rId="3824" sId="1">
    <oc r="AX66">
      <f>IFERROR(IF(PAC!$X66="F01 - CAPTAÇÃO DE RECURSO",1,""),"")</f>
    </oc>
    <nc r="AX66">
      <f>IFERROR(IF(PAC!$X66="F01 - CAPTAÇÃO DE RECURSO",1,""),"")</f>
    </nc>
  </rcc>
  <rcc rId="3825" sId="1">
    <oc r="AX67">
      <f>IFERROR(IF(PAC!$X67="F01 - CAPTAÇÃO DE RECURSO",1,""),"")</f>
    </oc>
    <nc r="AX67">
      <f>IFERROR(IF(PAC!$X67="F01 - CAPTAÇÃO DE RECURSO",1,""),"")</f>
    </nc>
  </rcc>
  <rcc rId="3826" sId="1">
    <oc r="AX68">
      <f>IFERROR(IF(PAC!$X68="F01 - CAPTAÇÃO DE RECURSO",1,""),"")</f>
    </oc>
    <nc r="AX68">
      <f>IFERROR(IF(PAC!$X68="F01 - CAPTAÇÃO DE RECURSO",1,""),"")</f>
    </nc>
  </rcc>
  <rcc rId="3827" sId="1">
    <oc r="AX69">
      <f>IFERROR(IF(PAC!$X69="F01 - CAPTAÇÃO DE RECURSO",1,""),"")</f>
    </oc>
    <nc r="AX69">
      <f>IFERROR(IF(PAC!$X69="F01 - CAPTAÇÃO DE RECURSO",1,""),"")</f>
    </nc>
  </rcc>
  <rcc rId="3828" sId="1">
    <oc r="AX70">
      <f>IFERROR(IF(PAC!$X70="F01 - CAPTAÇÃO DE RECURSO",1,""),"")</f>
    </oc>
    <nc r="AX70">
      <f>IFERROR(IF(PAC!$X70="F01 - CAPTAÇÃO DE RECURSO",1,""),"")</f>
    </nc>
  </rcc>
  <rcc rId="3829" sId="1">
    <oc r="AX71">
      <f>IFERROR(IF(PAC!$X71="F01 - CAPTAÇÃO DE RECURSO",1,""),"")</f>
    </oc>
    <nc r="AX71">
      <f>IFERROR(IF(PAC!$X71="F01 - CAPTAÇÃO DE RECURSO",1,""),"")</f>
    </nc>
  </rcc>
  <rcc rId="3830" sId="1">
    <oc r="AX72">
      <f>IFERROR(IF(PAC!$X72="F01 - CAPTAÇÃO DE RECURSO",1,""),"")</f>
    </oc>
    <nc r="AX72">
      <f>IFERROR(IF(PAC!$X72="F01 - CAPTAÇÃO DE RECURSO",1,""),"")</f>
    </nc>
  </rcc>
  <rcc rId="3831" sId="1">
    <oc r="AX73">
      <f>IFERROR(IF(PAC!$X73="F01 - CAPTAÇÃO DE RECURSO",1,""),"")</f>
    </oc>
    <nc r="AX73">
      <f>IFERROR(IF(PAC!$X73="F01 - CAPTAÇÃO DE RECURSO",1,""),"")</f>
    </nc>
  </rcc>
  <rcc rId="3832" sId="1">
    <oc r="AX74">
      <f>IFERROR(IF(PAC!$X74="F01 - CAPTAÇÃO DE RECURSO",1,""),"")</f>
    </oc>
    <nc r="AX74">
      <f>IFERROR(IF(PAC!$X74="F01 - CAPTAÇÃO DE RECURSO",1,""),"")</f>
    </nc>
  </rcc>
  <rcc rId="3833" sId="1">
    <oc r="AX75">
      <f>IFERROR(IF(PAC!$X75="F01 - CAPTAÇÃO DE RECURSO",1,""),"")</f>
    </oc>
    <nc r="AX75">
      <f>IFERROR(IF(PAC!$X75="F01 - CAPTAÇÃO DE RECURSO",1,""),"")</f>
    </nc>
  </rcc>
  <rcc rId="3834" sId="1">
    <oc r="AX76">
      <f>IFERROR(IF(PAC!$X76="F01 - CAPTAÇÃO DE RECURSO",1,""),"")</f>
    </oc>
    <nc r="AX76">
      <f>IFERROR(IF(PAC!$X76="F01 - CAPTAÇÃO DE RECURSO",1,""),"")</f>
    </nc>
  </rcc>
  <rcc rId="3835" sId="1">
    <oc r="AX77">
      <f>IFERROR(IF(PAC!$X77="F01 - CAPTAÇÃO DE RECURSO",1,""),"")</f>
    </oc>
    <nc r="AX77">
      <f>IFERROR(IF(PAC!$X77="F01 - CAPTAÇÃO DE RECURSO",1,""),"")</f>
    </nc>
  </rcc>
  <rcc rId="3836" sId="1">
    <oc r="AX78">
      <f>IFERROR(IF(PAC!$X78="F01 - CAPTAÇÃO DE RECURSO",1,""),"")</f>
    </oc>
    <nc r="AX78">
      <f>IFERROR(IF(PAC!$X78="F01 - CAPTAÇÃO DE RECURSO",1,""),"")</f>
    </nc>
  </rcc>
  <rcc rId="3837" sId="1">
    <oc r="AX79">
      <f>IFERROR(IF(PAC!$X79="F01 - CAPTAÇÃO DE RECURSO",1,""),"")</f>
    </oc>
    <nc r="AX79">
      <f>IFERROR(IF(PAC!$X79="F01 - CAPTAÇÃO DE RECURSO",1,""),"")</f>
    </nc>
  </rcc>
  <rcc rId="3838" sId="1">
    <oc r="AX80">
      <f>IFERROR(IF(PAC!$X80="F01 - CAPTAÇÃO DE RECURSO",1,""),"")</f>
    </oc>
    <nc r="AX80">
      <f>IFERROR(IF(PAC!$X80="F01 - CAPTAÇÃO DE RECURSO",1,""),"")</f>
    </nc>
  </rcc>
  <rcc rId="3839" sId="1">
    <oc r="AX81">
      <f>IFERROR(IF(PAC!$X81="F01 - CAPTAÇÃO DE RECURSO",1,""),"")</f>
    </oc>
    <nc r="AX81">
      <f>IFERROR(IF(PAC!$X81="F01 - CAPTAÇÃO DE RECURSO",1,""),"")</f>
    </nc>
  </rcc>
  <rcc rId="3840" sId="1">
    <oc r="AX82">
      <f>IFERROR(IF(PAC!$X82="F01 - CAPTAÇÃO DE RECURSO",1,""),"")</f>
    </oc>
    <nc r="AX82">
      <f>IFERROR(IF(PAC!$X82="F01 - CAPTAÇÃO DE RECURSO",1,""),"")</f>
    </nc>
  </rcc>
  <rcc rId="3841" sId="1">
    <oc r="AX83">
      <f>IFERROR(IF(PAC!$X83="F01 - CAPTAÇÃO DE RECURSO",1,""),"")</f>
    </oc>
    <nc r="AX83">
      <f>IFERROR(IF(PAC!$X83="F01 - CAPTAÇÃO DE RECURSO",1,""),"")</f>
    </nc>
  </rcc>
  <rcc rId="3842" sId="1">
    <oc r="AX84">
      <f>IFERROR(IF(PAC!$X84="F01 - CAPTAÇÃO DE RECURSO",1,""),"")</f>
    </oc>
    <nc r="AX84">
      <f>IFERROR(IF(PAC!$X84="F01 - CAPTAÇÃO DE RECURSO",1,""),"")</f>
    </nc>
  </rcc>
  <rcc rId="3843" sId="1">
    <oc r="AX85">
      <f>IFERROR(IF(PAC!$X85="F01 - CAPTAÇÃO DE RECURSO",1,""),"")</f>
    </oc>
    <nc r="AX85">
      <f>IFERROR(IF(PAC!$X85="F01 - CAPTAÇÃO DE RECURSO",1,""),"")</f>
    </nc>
  </rcc>
  <rcc rId="3844" sId="1">
    <oc r="AX86">
      <f>IFERROR(IF(PAC!$X86="F01 - CAPTAÇÃO DE RECURSO",1,""),"")</f>
    </oc>
    <nc r="AX86">
      <f>IFERROR(IF(PAC!$X86="F01 - CAPTAÇÃO DE RECURSO",1,""),"")</f>
    </nc>
  </rcc>
  <rcc rId="3845" sId="1">
    <oc r="AX87">
      <f>IFERROR(IF(PAC!$X87="F01 - CAPTAÇÃO DE RECURSO",1,""),"")</f>
    </oc>
    <nc r="AX87">
      <f>IFERROR(IF(PAC!$X87="F01 - CAPTAÇÃO DE RECURSO",1,""),"")</f>
    </nc>
  </rcc>
  <rcc rId="3846" sId="1">
    <oc r="AX88">
      <f>IFERROR(IF(PAC!$X88="F01 - CAPTAÇÃO DE RECURSO",1,""),"")</f>
    </oc>
    <nc r="AX88">
      <f>IFERROR(IF(PAC!$X88="F01 - CAPTAÇÃO DE RECURSO",1,""),"")</f>
    </nc>
  </rcc>
  <rcc rId="3847" sId="1">
    <oc r="AX89">
      <f>IFERROR(IF(PAC!$X89="F01 - CAPTAÇÃO DE RECURSO",1,""),"")</f>
    </oc>
    <nc r="AX89">
      <f>IFERROR(IF(PAC!$X89="F01 - CAPTAÇÃO DE RECURSO",1,""),"")</f>
    </nc>
  </rcc>
  <rcc rId="3848" sId="1">
    <oc r="AX90">
      <f>IFERROR(IF(PAC!$X90="F01 - CAPTAÇÃO DE RECURSO",1,""),"")</f>
    </oc>
    <nc r="AX90">
      <f>IFERROR(IF(PAC!$X90="F01 - CAPTAÇÃO DE RECURSO",1,""),"")</f>
    </nc>
  </rcc>
  <rcc rId="3849" sId="1">
    <oc r="AX91">
      <f>IFERROR(IF(PAC!$X91="F01 - CAPTAÇÃO DE RECURSO",1,""),"")</f>
    </oc>
    <nc r="AX91">
      <f>IFERROR(IF(PAC!$X91="F01 - CAPTAÇÃO DE RECURSO",1,""),"")</f>
    </nc>
  </rcc>
  <rcc rId="3850" sId="1">
    <oc r="AX92">
      <f>IFERROR(IF(PAC!$X92="F01 - CAPTAÇÃO DE RECURSO",1,""),"")</f>
    </oc>
    <nc r="AX92">
      <f>IFERROR(IF(PAC!$X92="F01 - CAPTAÇÃO DE RECURSO",1,""),"")</f>
    </nc>
  </rcc>
  <rcc rId="3851" sId="1">
    <oc r="AX93">
      <f>IFERROR(IF(PAC!$X93="F01 - CAPTAÇÃO DE RECURSO",1,""),"")</f>
    </oc>
    <nc r="AX93">
      <f>IFERROR(IF(PAC!$X93="F01 - CAPTAÇÃO DE RECURSO",1,""),"")</f>
    </nc>
  </rcc>
  <rcc rId="3852" sId="1">
    <oc r="AX94">
      <f>IFERROR(IF(PAC!$X94="F01 - CAPTAÇÃO DE RECURSO",1,""),"")</f>
    </oc>
    <nc r="AX94">
      <f>IFERROR(IF(PAC!$X94="F01 - CAPTAÇÃO DE RECURSO",1,""),"")</f>
    </nc>
  </rcc>
  <rcc rId="3853" sId="1">
    <oc r="AX95">
      <f>IFERROR(IF(PAC!$X95="F01 - CAPTAÇÃO DE RECURSO",1,""),"")</f>
    </oc>
    <nc r="AX95">
      <f>IFERROR(IF(PAC!$X95="F01 - CAPTAÇÃO DE RECURSO",1,""),"")</f>
    </nc>
  </rcc>
  <rcc rId="3854" sId="1">
    <oc r="AX96">
      <f>IFERROR(IF(PAC!$X96="F01 - CAPTAÇÃO DE RECURSO",1,""),"")</f>
    </oc>
    <nc r="AX96">
      <f>IFERROR(IF(PAC!$X96="F01 - CAPTAÇÃO DE RECURSO",1,""),"")</f>
    </nc>
  </rcc>
  <rcc rId="3855" sId="1">
    <oc r="AX97">
      <f>IFERROR(IF(PAC!$X97="F01 - CAPTAÇÃO DE RECURSO",1,""),"")</f>
    </oc>
    <nc r="AX97">
      <f>IFERROR(IF(PAC!$X97="F01 - CAPTAÇÃO DE RECURSO",1,""),"")</f>
    </nc>
  </rcc>
  <rcc rId="3856" sId="1">
    <oc r="AX98">
      <f>IFERROR(IF(PAC!$X98="F01 - CAPTAÇÃO DE RECURSO",1,""),"")</f>
    </oc>
    <nc r="AX98">
      <f>IFERROR(IF(PAC!$X98="F01 - CAPTAÇÃO DE RECURSO",1,""),"")</f>
    </nc>
  </rcc>
  <rcc rId="3857" sId="1">
    <oc r="AX99">
      <f>IFERROR(IF(PAC!$X99="F01 - CAPTAÇÃO DE RECURSO",1,""),"")</f>
    </oc>
    <nc r="AX99">
      <f>IFERROR(IF(PAC!$X99="F01 - CAPTAÇÃO DE RECURSO",1,""),"")</f>
    </nc>
  </rcc>
  <rcc rId="3858" sId="1">
    <oc r="AX100">
      <f>IFERROR(IF(PAC!$X100="F01 - CAPTAÇÃO DE RECURSO",1,""),"")</f>
    </oc>
    <nc r="AX100">
      <f>IFERROR(IF(PAC!$X100="F01 - CAPTAÇÃO DE RECURSO",1,""),"")</f>
    </nc>
  </rcc>
  <rcc rId="3859" sId="1">
    <oc r="AX101">
      <f>IFERROR(IF(PAC!$X101="F01 - CAPTAÇÃO DE RECURSO",1,""),"")</f>
    </oc>
    <nc r="AX101">
      <f>IFERROR(IF(PAC!$X101="F01 - CAPTAÇÃO DE RECURSO",1,""),"")</f>
    </nc>
  </rcc>
  <rcc rId="3860" sId="1">
    <oc r="AX102">
      <f>IFERROR(IF(PAC!$X102="F01 - CAPTAÇÃO DE RECURSO",1,""),"")</f>
    </oc>
    <nc r="AX102">
      <f>IFERROR(IF(PAC!$X102="F01 - CAPTAÇÃO DE RECURSO",1,""),"")</f>
    </nc>
  </rcc>
  <rcc rId="3861" sId="1">
    <oc r="AX103">
      <f>IFERROR(IF(PAC!$X103="F01 - CAPTAÇÃO DE RECURSO",1,""),"")</f>
    </oc>
    <nc r="AX103">
      <f>IFERROR(IF(PAC!$X103="F01 - CAPTAÇÃO DE RECURSO",1,""),"")</f>
    </nc>
  </rcc>
  <rcc rId="3862" sId="1">
    <oc r="AX104">
      <f>IFERROR(IF(PAC!$X104="F01 - CAPTAÇÃO DE RECURSO",1,""),"")</f>
    </oc>
    <nc r="AX104">
      <f>IFERROR(IF(PAC!$X104="F01 - CAPTAÇÃO DE RECURSO",1,""),"")</f>
    </nc>
  </rcc>
  <rcc rId="3863" sId="1">
    <oc r="AX105">
      <f>IFERROR(IF(PAC!$X105="F01 - CAPTAÇÃO DE RECURSO",1,""),"")</f>
    </oc>
    <nc r="AX105">
      <f>IFERROR(IF(PAC!$X105="F01 - CAPTAÇÃO DE RECURSO",1,""),"")</f>
    </nc>
  </rcc>
  <rcc rId="3864" sId="1">
    <oc r="AX106">
      <f>IFERROR(IF(PAC!$X106="F01 - CAPTAÇÃO DE RECURSO",1,""),"")</f>
    </oc>
    <nc r="AX106">
      <f>IFERROR(IF(PAC!$X106="F01 - CAPTAÇÃO DE RECURSO",1,""),"")</f>
    </nc>
  </rcc>
  <rcc rId="3865" sId="1">
    <oc r="AX107">
      <f>IFERROR(IF(PAC!$X107="F01 - CAPTAÇÃO DE RECURSO",1,""),"")</f>
    </oc>
    <nc r="AX107">
      <f>IFERROR(IF(PAC!$X107="F01 - CAPTAÇÃO DE RECURSO",1,""),"")</f>
    </nc>
  </rcc>
  <rcc rId="3866" sId="1">
    <oc r="AX108">
      <f>IFERROR(IF(PAC!$X108="F01 - CAPTAÇÃO DE RECURSO",1,""),"")</f>
    </oc>
    <nc r="AX108">
      <f>IFERROR(IF(PAC!$X108="F01 - CAPTAÇÃO DE RECURSO",1,""),"")</f>
    </nc>
  </rcc>
  <rcc rId="3867" sId="1">
    <oc r="AX109">
      <f>IFERROR(IF(PAC!$X109="F01 - CAPTAÇÃO DE RECURSO",1,""),"")</f>
    </oc>
    <nc r="AX109">
      <f>IFERROR(IF(PAC!$X109="F01 - CAPTAÇÃO DE RECURSO",1,""),"")</f>
    </nc>
  </rcc>
  <rcc rId="3868" sId="1">
    <oc r="AX110">
      <f>IFERROR(IF(PAC!$X110="F01 - CAPTAÇÃO DE RECURSO",1,""),"")</f>
    </oc>
    <nc r="AX110">
      <f>IFERROR(IF(PAC!$X110="F01 - CAPTAÇÃO DE RECURSO",1,""),"")</f>
    </nc>
  </rcc>
  <rcc rId="3869" sId="1">
    <oc r="AX111">
      <f>IFERROR(IF(PAC!$X111="F01 - CAPTAÇÃO DE RECURSO",1,""),"")</f>
    </oc>
    <nc r="AX111">
      <f>IFERROR(IF(PAC!$X111="F01 - CAPTAÇÃO DE RECURSO",1,""),"")</f>
    </nc>
  </rcc>
  <rcc rId="3870" sId="1">
    <oc r="AX112">
      <f>IFERROR(IF(PAC!$X112="F01 - CAPTAÇÃO DE RECURSO",1,""),"")</f>
    </oc>
    <nc r="AX112">
      <f>IFERROR(IF(PAC!$X112="F01 - CAPTAÇÃO DE RECURSO",1,""),"")</f>
    </nc>
  </rcc>
  <rcc rId="3871" sId="1">
    <oc r="AX113">
      <f>IFERROR(IF(PAC!$X113="F01 - CAPTAÇÃO DE RECURSO",1,""),"")</f>
    </oc>
    <nc r="AX113">
      <f>IFERROR(IF(PAC!$X113="F01 - CAPTAÇÃO DE RECURSO",1,""),"")</f>
    </nc>
  </rcc>
  <rcc rId="3872" sId="1">
    <oc r="AX114">
      <f>IFERROR(IF(PAC!$X114="F01 - CAPTAÇÃO DE RECURSO",1,""),"")</f>
    </oc>
    <nc r="AX114">
      <f>IFERROR(IF(PAC!$X114="F01 - CAPTAÇÃO DE RECURSO",1,""),"")</f>
    </nc>
  </rcc>
  <rcc rId="3873" sId="1">
    <oc r="AX115">
      <f>IFERROR(IF(PAC!$X115="F01 - CAPTAÇÃO DE RECURSO",1,""),"")</f>
    </oc>
    <nc r="AX115">
      <f>IFERROR(IF(PAC!$X115="F01 - CAPTAÇÃO DE RECURSO",1,""),"")</f>
    </nc>
  </rcc>
  <rcc rId="3874" sId="1">
    <oc r="AX116">
      <f>IFERROR(IF(PAC!$X116="F01 - CAPTAÇÃO DE RECURSO",1,""),"")</f>
    </oc>
    <nc r="AX116">
      <f>IFERROR(IF(PAC!$X116="F01 - CAPTAÇÃO DE RECURSO",1,""),"")</f>
    </nc>
  </rcc>
  <rcc rId="3875" sId="1">
    <oc r="AX117">
      <f>IFERROR(IF(PAC!$X117="F01 - CAPTAÇÃO DE RECURSO",1,""),"")</f>
    </oc>
    <nc r="AX117">
      <f>IFERROR(IF(PAC!$X117="F01 - CAPTAÇÃO DE RECURSO",1,""),"")</f>
    </nc>
  </rcc>
  <rcc rId="3876" sId="1">
    <oc r="AX118">
      <f>IFERROR(IF(PAC!$X118="F01 - CAPTAÇÃO DE RECURSO",1,""),"")</f>
    </oc>
    <nc r="AX118">
      <f>IFERROR(IF(PAC!$X118="F01 - CAPTAÇÃO DE RECURSO",1,""),"")</f>
    </nc>
  </rcc>
  <rcc rId="3877" sId="1">
    <oc r="AX119">
      <f>IFERROR(IF(PAC!$X119="F01 - CAPTAÇÃO DE RECURSO",1,""),"")</f>
    </oc>
    <nc r="AX119">
      <f>IFERROR(IF(PAC!$X119="F01 - CAPTAÇÃO DE RECURSO",1,""),"")</f>
    </nc>
  </rcc>
  <rcc rId="3878" sId="1">
    <oc r="AX120">
      <f>IFERROR(IF(PAC!$X120="F01 - CAPTAÇÃO DE RECURSO",1,""),"")</f>
    </oc>
    <nc r="AX120">
      <f>IFERROR(IF(PAC!$X120="F01 - CAPTAÇÃO DE RECURSO",1,""),"")</f>
    </nc>
  </rcc>
  <rcc rId="3879" sId="1">
    <oc r="AX121">
      <f>IFERROR(IF(PAC!$X121="F01 - CAPTAÇÃO DE RECURSO",1,""),"")</f>
    </oc>
    <nc r="AX121">
      <f>IFERROR(IF(PAC!$X121="F01 - CAPTAÇÃO DE RECURSO",1,""),"")</f>
    </nc>
  </rcc>
  <rcc rId="3880" sId="1">
    <oc r="AX122">
      <f>IFERROR(IF(PAC!$X122="F01 - CAPTAÇÃO DE RECURSO",1,""),"")</f>
    </oc>
    <nc r="AX122">
      <f>IFERROR(IF(PAC!$X122="F01 - CAPTAÇÃO DE RECURSO",1,""),"")</f>
    </nc>
  </rcc>
  <rcc rId="3881" sId="1">
    <oc r="AX123">
      <f>IFERROR(IF(PAC!$X123="F01 - CAPTAÇÃO DE RECURSO",1,""),"")</f>
    </oc>
    <nc r="AX123">
      <f>IFERROR(IF(PAC!$X123="F01 - CAPTAÇÃO DE RECURSO",1,""),"")</f>
    </nc>
  </rcc>
  <rcc rId="3882" sId="1">
    <oc r="AX124">
      <f>IFERROR(IF(PAC!$X124="F01 - CAPTAÇÃO DE RECURSO",1,""),"")</f>
    </oc>
    <nc r="AX124">
      <f>IFERROR(IF(PAC!$X124="F01 - CAPTAÇÃO DE RECURSO",1,""),"")</f>
    </nc>
  </rcc>
  <rcc rId="3883" sId="1">
    <oc r="AX125">
      <f>IFERROR(IF(PAC!$X125="F01 - CAPTAÇÃO DE RECURSO",1,""),"")</f>
    </oc>
    <nc r="AX125">
      <f>IFERROR(IF(PAC!$X125="F01 - CAPTAÇÃO DE RECURSO",1,""),"")</f>
    </nc>
  </rcc>
  <rcc rId="3884" sId="1">
    <oc r="AX126">
      <f>IFERROR(IF(PAC!$X126="F01 - CAPTAÇÃO DE RECURSO",1,""),"")</f>
    </oc>
    <nc r="AX126">
      <f>IFERROR(IF(PAC!$X126="F01 - CAPTAÇÃO DE RECURSO",1,""),"")</f>
    </nc>
  </rcc>
  <rcc rId="3885" sId="1">
    <oc r="AX127">
      <f>IFERROR(IF(PAC!$X127="F01 - CAPTAÇÃO DE RECURSO",1,""),"")</f>
    </oc>
    <nc r="AX127">
      <f>IFERROR(IF(PAC!$X127="F01 - CAPTAÇÃO DE RECURSO",1,""),"")</f>
    </nc>
  </rcc>
  <rcc rId="3886" sId="1">
    <oc r="AX128">
      <f>IFERROR(IF(PAC!$X128="F01 - CAPTAÇÃO DE RECURSO",1,""),"")</f>
    </oc>
    <nc r="AX128">
      <f>IFERROR(IF(PAC!$X128="F01 - CAPTAÇÃO DE RECURSO",1,""),"")</f>
    </nc>
  </rcc>
  <rcc rId="3887" sId="1">
    <oc r="AX129">
      <f>IFERROR(IF(PAC!$X129="F01 - CAPTAÇÃO DE RECURSO",1,""),"")</f>
    </oc>
    <nc r="AX129">
      <f>IFERROR(IF(PAC!$X129="F01 - CAPTAÇÃO DE RECURSO",1,""),"")</f>
    </nc>
  </rcc>
  <rcc rId="3888" sId="1">
    <oc r="AX130">
      <f>IFERROR(IF(PAC!$X130="F01 - CAPTAÇÃO DE RECURSO",1,""),"")</f>
    </oc>
    <nc r="AX130">
      <f>IFERROR(IF(PAC!$X130="F01 - CAPTAÇÃO DE RECURSO",1,""),"")</f>
    </nc>
  </rcc>
  <rcc rId="3889" sId="1">
    <oc r="AX131">
      <f>IFERROR(IF(PAC!$X131="F01 - CAPTAÇÃO DE RECURSO",1,""),"")</f>
    </oc>
    <nc r="AX131">
      <f>IFERROR(IF(PAC!$X131="F01 - CAPTAÇÃO DE RECURSO",1,""),"")</f>
    </nc>
  </rcc>
  <rcc rId="3890" sId="1">
    <oc r="AX132">
      <f>IFERROR(IF(PAC!$X132="F01 - CAPTAÇÃO DE RECURSO",1,""),"")</f>
    </oc>
    <nc r="AX132">
      <f>IFERROR(IF(PAC!$X132="F01 - CAPTAÇÃO DE RECURSO",1,""),"")</f>
    </nc>
  </rcc>
  <rcc rId="3891" sId="1">
    <oc r="AX133">
      <f>IFERROR(IF(PAC!$X133="F01 - CAPTAÇÃO DE RECURSO",1,""),"")</f>
    </oc>
    <nc r="AX133">
      <f>IFERROR(IF(PAC!$X133="F01 - CAPTAÇÃO DE RECURSO",1,""),"")</f>
    </nc>
  </rcc>
  <rcc rId="3892" sId="1">
    <oc r="AX134">
      <f>IFERROR(IF(PAC!$X134="F01 - CAPTAÇÃO DE RECURSO",1,""),"")</f>
    </oc>
    <nc r="AX134">
      <f>IFERROR(IF(PAC!$X134="F01 - CAPTAÇÃO DE RECURSO",1,""),"")</f>
    </nc>
  </rcc>
  <rcc rId="3893" sId="1">
    <oc r="AX135">
      <f>IFERROR(IF(PAC!$X135="F01 - CAPTAÇÃO DE RECURSO",1,""),"")</f>
    </oc>
    <nc r="AX135">
      <f>IFERROR(IF(PAC!$X135="F01 - CAPTAÇÃO DE RECURSO",1,""),"")</f>
    </nc>
  </rcc>
  <rcc rId="3894" sId="1">
    <oc r="AX136">
      <f>IFERROR(IF(PAC!$X136="F01 - CAPTAÇÃO DE RECURSO",1,""),"")</f>
    </oc>
    <nc r="AX136">
      <f>IFERROR(IF(PAC!$X136="F01 - CAPTAÇÃO DE RECURSO",1,""),"")</f>
    </nc>
  </rcc>
  <rcc rId="3895" sId="1">
    <oc r="AX137">
      <f>IFERROR(IF(PAC!$X137="F01 - CAPTAÇÃO DE RECURSO",1,""),"")</f>
    </oc>
    <nc r="AX137">
      <f>IFERROR(IF(PAC!$X137="F01 - CAPTAÇÃO DE RECURSO",1,""),"")</f>
    </nc>
  </rcc>
  <rcc rId="3896" sId="1">
    <oc r="AX138">
      <f>IFERROR(IF(PAC!$X138="F01 - CAPTAÇÃO DE RECURSO",1,""),"")</f>
    </oc>
    <nc r="AX138">
      <f>IFERROR(IF(PAC!$X138="F01 - CAPTAÇÃO DE RECURSO",1,""),"")</f>
    </nc>
  </rcc>
  <rcc rId="3897" sId="1">
    <oc r="AX139">
      <f>IFERROR(IF(PAC!$X139="F01 - CAPTAÇÃO DE RECURSO",1,""),"")</f>
    </oc>
    <nc r="AX139">
      <f>IFERROR(IF(PAC!$X139="F01 - CAPTAÇÃO DE RECURSO",1,""),"")</f>
    </nc>
  </rcc>
  <rcc rId="3898" sId="1">
    <oc r="AX140">
      <f>IFERROR(IF(PAC!$X140="F01 - CAPTAÇÃO DE RECURSO",1,""),"")</f>
    </oc>
    <nc r="AX140">
      <f>IFERROR(IF(PAC!$X140="F01 - CAPTAÇÃO DE RECURSO",1,""),"")</f>
    </nc>
  </rcc>
  <rcc rId="3899" sId="1">
    <oc r="AX141">
      <f>IFERROR(IF(PAC!$X141="F01 - CAPTAÇÃO DE RECURSO",1,""),"")</f>
    </oc>
    <nc r="AX141">
      <f>IFERROR(IF(PAC!$X141="F01 - CAPTAÇÃO DE RECURSO",1,""),"")</f>
    </nc>
  </rcc>
  <rcc rId="3900" sId="1">
    <oc r="AX142">
      <f>IFERROR(IF(PAC!$X142="F01 - CAPTAÇÃO DE RECURSO",1,""),"")</f>
    </oc>
    <nc r="AX142">
      <f>IFERROR(IF(PAC!$X142="F01 - CAPTAÇÃO DE RECURSO",1,""),"")</f>
    </nc>
  </rcc>
  <rcc rId="3901" sId="1">
    <oc r="AX143">
      <f>IFERROR(IF(PAC!$X143="F01 - CAPTAÇÃO DE RECURSO",1,""),"")</f>
    </oc>
    <nc r="AX143">
      <f>IFERROR(IF(PAC!$X143="F01 - CAPTAÇÃO DE RECURSO",1,""),"")</f>
    </nc>
  </rcc>
  <rcc rId="3902" sId="1">
    <oc r="AX144">
      <f>IFERROR(IF(PAC!$X144="F01 - CAPTAÇÃO DE RECURSO",1,""),"")</f>
    </oc>
    <nc r="AX144">
      <f>IFERROR(IF(PAC!$X144="F01 - CAPTAÇÃO DE RECURSO",1,""),"")</f>
    </nc>
  </rcc>
  <rcc rId="3903" sId="1">
    <oc r="AX145">
      <f>IFERROR(IF(PAC!$X145="F01 - CAPTAÇÃO DE RECURSO",1,""),"")</f>
    </oc>
    <nc r="AX145">
      <f>IFERROR(IF(PAC!$X145="F01 - CAPTAÇÃO DE RECURSO",1,""),"")</f>
    </nc>
  </rcc>
  <rcc rId="3904" sId="1">
    <oc r="AX146">
      <f>IFERROR(IF(PAC!$X146="F01 - CAPTAÇÃO DE RECURSO",1,""),"")</f>
    </oc>
    <nc r="AX146">
      <f>IFERROR(IF(PAC!$X146="F01 - CAPTAÇÃO DE RECURSO",1,""),"")</f>
    </nc>
  </rcc>
  <rcc rId="3905" sId="1">
    <oc r="AX147">
      <f>IFERROR(IF(PAC!$X147="F01 - CAPTAÇÃO DE RECURSO",1,""),"")</f>
    </oc>
    <nc r="AX147">
      <f>IFERROR(IF(PAC!$X147="F01 - CAPTAÇÃO DE RECURSO",1,""),"")</f>
    </nc>
  </rcc>
  <rcc rId="3906" sId="1">
    <oc r="AX148">
      <f>IFERROR(IF(PAC!$X148="F01 - CAPTAÇÃO DE RECURSO",1,""),"")</f>
    </oc>
    <nc r="AX148">
      <f>IFERROR(IF(PAC!$X148="F01 - CAPTAÇÃO DE RECURSO",1,""),"")</f>
    </nc>
  </rcc>
  <rcc rId="3907" sId="1">
    <oc r="AX149">
      <f>IFERROR(IF(PAC!$X149="F01 - CAPTAÇÃO DE RECURSO",1,""),"")</f>
    </oc>
    <nc r="AX149">
      <f>IFERROR(IF(PAC!$X149="F01 - CAPTAÇÃO DE RECURSO",1,""),"")</f>
    </nc>
  </rcc>
  <rcc rId="3908" sId="1">
    <oc r="AX150">
      <f>IFERROR(IF(PAC!$X150="F01 - CAPTAÇÃO DE RECURSO",1,""),"")</f>
    </oc>
    <nc r="AX150">
      <f>IFERROR(IF(PAC!$X150="F01 - CAPTAÇÃO DE RECURSO",1,""),"")</f>
    </nc>
  </rcc>
  <rcc rId="3909" sId="1">
    <oc r="AX151">
      <f>IFERROR(IF(PAC!$X151="F01 - CAPTAÇÃO DE RECURSO",1,""),"")</f>
    </oc>
    <nc r="AX151">
      <f>IFERROR(IF(PAC!$X151="F01 - CAPTAÇÃO DE RECURSO",1,""),"")</f>
    </nc>
  </rcc>
  <rcc rId="3910" sId="1">
    <oc r="AX152">
      <f>IFERROR(IF(PAC!$X152="F01 - CAPTAÇÃO DE RECURSO",1,""),"")</f>
    </oc>
    <nc r="AX152">
      <f>IFERROR(IF(PAC!$X152="F01 - CAPTAÇÃO DE RECURSO",1,""),"")</f>
    </nc>
  </rcc>
  <rcc rId="3911" sId="1">
    <oc r="AX153">
      <f>IFERROR(IF(PAC!$X153="F01 - CAPTAÇÃO DE RECURSO",1,""),"")</f>
    </oc>
    <nc r="AX153">
      <f>IFERROR(IF(PAC!$X153="F01 - CAPTAÇÃO DE RECURSO",1,""),"")</f>
    </nc>
  </rcc>
  <rcc rId="3912" sId="1">
    <oc r="AX154">
      <f>IFERROR(IF(PAC!$X154="F01 - CAPTAÇÃO DE RECURSO",1,""),"")</f>
    </oc>
    <nc r="AX154">
      <f>IFERROR(IF(PAC!$X154="F01 - CAPTAÇÃO DE RECURSO",1,""),"")</f>
    </nc>
  </rcc>
  <rcc rId="3913" sId="1">
    <oc r="AX155">
      <f>IFERROR(IF(PAC!$X155="F01 - CAPTAÇÃO DE RECURSO",1,""),"")</f>
    </oc>
    <nc r="AX155">
      <f>IFERROR(IF(PAC!$X155="F01 - CAPTAÇÃO DE RECURSO",1,""),"")</f>
    </nc>
  </rcc>
  <rcc rId="3914" sId="1">
    <oc r="AX156">
      <f>IFERROR(IF(PAC!$X156="F01 - CAPTAÇÃO DE RECURSO",1,""),"")</f>
    </oc>
    <nc r="AX156">
      <f>IFERROR(IF(PAC!$X156="F01 - CAPTAÇÃO DE RECURSO",1,""),"")</f>
    </nc>
  </rcc>
  <rcc rId="3915" sId="1">
    <oc r="AX157">
      <f>IFERROR(IF(PAC!$X157="F01 - CAPTAÇÃO DE RECURSO",1,""),"")</f>
    </oc>
    <nc r="AX157">
      <f>IFERROR(IF(PAC!$X157="F01 - CAPTAÇÃO DE RECURSO",1,""),"")</f>
    </nc>
  </rcc>
  <rcc rId="3916" sId="1">
    <oc r="AX158">
      <f>IFERROR(IF(PAC!$X158="F01 - CAPTAÇÃO DE RECURSO",1,""),"")</f>
    </oc>
    <nc r="AX158">
      <f>IFERROR(IF(PAC!$X158="F01 - CAPTAÇÃO DE RECURSO",1,""),"")</f>
    </nc>
  </rcc>
  <rcc rId="3917" sId="1">
    <oc r="AX159">
      <f>IFERROR(IF(PAC!$X159="F01 - CAPTAÇÃO DE RECURSO",1,""),"")</f>
    </oc>
    <nc r="AX159">
      <f>IFERROR(IF(PAC!$X159="F01 - CAPTAÇÃO DE RECURSO",1,""),"")</f>
    </nc>
  </rcc>
  <rcc rId="3918" sId="1">
    <oc r="AX160">
      <f>IFERROR(IF(PAC!$X160="F01 - CAPTAÇÃO DE RECURSO",1,""),"")</f>
    </oc>
    <nc r="AX160">
      <f>IFERROR(IF(PAC!$X160="F01 - CAPTAÇÃO DE RECURSO",1,""),"")</f>
    </nc>
  </rcc>
  <rcc rId="3919" sId="1">
    <oc r="AX161">
      <f>IFERROR(IF(PAC!$X161="F01 - CAPTAÇÃO DE RECURSO",1,""),"")</f>
    </oc>
    <nc r="AX161">
      <f>IFERROR(IF(PAC!$X161="F01 - CAPTAÇÃO DE RECURSO",1,""),"")</f>
    </nc>
  </rcc>
  <rcc rId="3920" sId="1">
    <oc r="AX162">
      <f>IFERROR(IF(PAC!$X162="F01 - CAPTAÇÃO DE RECURSO",1,""),"")</f>
    </oc>
    <nc r="AX162">
      <f>IFERROR(IF(PAC!$X162="F01 - CAPTAÇÃO DE RECURSO",1,""),"")</f>
    </nc>
  </rcc>
  <rcc rId="3921" sId="1">
    <oc r="AX163">
      <f>IFERROR(IF(PAC!$X163="F01 - CAPTAÇÃO DE RECURSO",1,""),"")</f>
    </oc>
    <nc r="AX163">
      <f>IFERROR(IF(PAC!$X163="F01 - CAPTAÇÃO DE RECURSO",1,""),"")</f>
    </nc>
  </rcc>
  <rcc rId="3922" sId="1">
    <oc r="AX164">
      <f>IFERROR(IF(PAC!$X164="F01 - CAPTAÇÃO DE RECURSO",1,""),"")</f>
    </oc>
    <nc r="AX164">
      <f>IFERROR(IF(PAC!$X164="F01 - CAPTAÇÃO DE RECURSO",1,""),"")</f>
    </nc>
  </rcc>
  <rcc rId="3923" sId="1">
    <oc r="AX165">
      <f>IFERROR(IF(PAC!$X165="F01 - CAPTAÇÃO DE RECURSO",1,""),"")</f>
    </oc>
    <nc r="AX165">
      <f>IFERROR(IF(PAC!$X165="F01 - CAPTAÇÃO DE RECURSO",1,""),"")</f>
    </nc>
  </rcc>
  <rcc rId="3924" sId="1">
    <oc r="AX166">
      <f>IFERROR(IF(PAC!$X166="F01 - CAPTAÇÃO DE RECURSO",1,""),"")</f>
    </oc>
    <nc r="AX166">
      <f>IFERROR(IF(PAC!$X166="F01 - CAPTAÇÃO DE RECURSO",1,""),"")</f>
    </nc>
  </rcc>
  <rcc rId="3925" sId="1">
    <oc r="AX167">
      <f>IFERROR(IF(PAC!$X167="F01 - CAPTAÇÃO DE RECURSO",1,""),"")</f>
    </oc>
    <nc r="AX167">
      <f>IFERROR(IF(PAC!$X167="F01 - CAPTAÇÃO DE RECURSO",1,""),"")</f>
    </nc>
  </rcc>
  <rcc rId="3926" sId="1">
    <oc r="AX168">
      <f>IFERROR(IF(PAC!$X168="F01 - CAPTAÇÃO DE RECURSO",1,""),"")</f>
    </oc>
    <nc r="AX168">
      <f>IFERROR(IF(PAC!$X168="F01 - CAPTAÇÃO DE RECURSO",1,""),"")</f>
    </nc>
  </rcc>
  <rcc rId="3927" sId="1">
    <oc r="AX169">
      <f>IFERROR(IF(PAC!$X169="F01 - CAPTAÇÃO DE RECURSO",1,""),"")</f>
    </oc>
    <nc r="AX169">
      <f>IFERROR(IF(PAC!$X169="F01 - CAPTAÇÃO DE RECURSO",1,""),"")</f>
    </nc>
  </rcc>
  <rcc rId="3928" sId="1">
    <oc r="AX170">
      <f>IFERROR(IF(PAC!$X170="F01 - CAPTAÇÃO DE RECURSO",1,""),"")</f>
    </oc>
    <nc r="AX170">
      <f>IFERROR(IF(PAC!$X170="F01 - CAPTAÇÃO DE RECURSO",1,""),"")</f>
    </nc>
  </rcc>
  <rcc rId="3929" sId="1">
    <oc r="AX171">
      <f>IFERROR(IF(PAC!$X171="F01 - CAPTAÇÃO DE RECURSO",1,""),"")</f>
    </oc>
    <nc r="AX171">
      <f>IFERROR(IF(PAC!$X171="F01 - CAPTAÇÃO DE RECURSO",1,""),"")</f>
    </nc>
  </rcc>
  <rcc rId="3930" sId="1">
    <oc r="AX172">
      <f>IFERROR(IF(PAC!$X172="F01 - CAPTAÇÃO DE RECURSO",1,""),"")</f>
    </oc>
    <nc r="AX172">
      <f>IFERROR(IF(PAC!$X172="F01 - CAPTAÇÃO DE RECURSO",1,""),"")</f>
    </nc>
  </rcc>
  <rcc rId="3931" sId="1">
    <oc r="AX173">
      <f>IFERROR(IF(PAC!$X173="F01 - CAPTAÇÃO DE RECURSO",1,""),"")</f>
    </oc>
    <nc r="AX173">
      <f>IFERROR(IF(PAC!$X173="F01 - CAPTAÇÃO DE RECURSO",1,""),"")</f>
    </nc>
  </rcc>
  <rcc rId="3932" sId="1">
    <oc r="AX174">
      <f>IFERROR(IF(PAC!$X174="F01 - CAPTAÇÃO DE RECURSO",1,""),"")</f>
    </oc>
    <nc r="AX174">
      <f>IFERROR(IF(PAC!$X174="F01 - CAPTAÇÃO DE RECURSO",1,""),"")</f>
    </nc>
  </rcc>
  <rcc rId="3933" sId="1">
    <oc r="AX175">
      <f>IFERROR(IF(PAC!$X175="F01 - CAPTAÇÃO DE RECURSO",1,""),"")</f>
    </oc>
    <nc r="AX175">
      <f>IFERROR(IF(PAC!$X175="F01 - CAPTAÇÃO DE RECURSO",1,""),"")</f>
    </nc>
  </rcc>
  <rcc rId="3934" sId="1">
    <oc r="AX176">
      <f>IFERROR(IF(PAC!$X176="F01 - CAPTAÇÃO DE RECURSO",1,""),"")</f>
    </oc>
    <nc r="AX176">
      <f>IFERROR(IF(PAC!$X176="F01 - CAPTAÇÃO DE RECURSO",1,""),"")</f>
    </nc>
  </rcc>
  <rcc rId="3935" sId="1">
    <oc r="AX177">
      <f>IFERROR(IF(PAC!$X177="F01 - CAPTAÇÃO DE RECURSO",1,""),"")</f>
    </oc>
    <nc r="AX177">
      <f>IFERROR(IF(PAC!$X177="F01 - CAPTAÇÃO DE RECURSO",1,""),"")</f>
    </nc>
  </rcc>
  <rcc rId="3936" sId="1">
    <oc r="AX178">
      <f>IFERROR(IF(PAC!$X178="F01 - CAPTAÇÃO DE RECURSO",1,""),"")</f>
    </oc>
    <nc r="AX178">
      <f>IFERROR(IF(PAC!$X178="F01 - CAPTAÇÃO DE RECURSO",1,""),"")</f>
    </nc>
  </rcc>
  <rcc rId="3937" sId="1">
    <oc r="AX179">
      <f>IFERROR(IF(PAC!$X179="F01 - CAPTAÇÃO DE RECURSO",1,""),"")</f>
    </oc>
    <nc r="AX179">
      <f>IFERROR(IF(PAC!$X179="F01 - CAPTAÇÃO DE RECURSO",1,""),"")</f>
    </nc>
  </rcc>
  <rcc rId="3938" sId="1">
    <oc r="AX180">
      <f>IFERROR(IF(PAC!$X180="F01 - CAPTAÇÃO DE RECURSO",1,""),"")</f>
    </oc>
    <nc r="AX180">
      <f>IFERROR(IF(PAC!$X180="F01 - CAPTAÇÃO DE RECURSO",1,""),"")</f>
    </nc>
  </rcc>
  <rcc rId="3939" sId="1">
    <oc r="AX181">
      <f>IFERROR(IF(PAC!$X181="F01 - CAPTAÇÃO DE RECURSO",1,""),"")</f>
    </oc>
    <nc r="AX181">
      <f>IFERROR(IF(PAC!$X181="F01 - CAPTAÇÃO DE RECURSO",1,""),"")</f>
    </nc>
  </rcc>
  <rcc rId="3940" sId="1">
    <oc r="AX182">
      <f>IFERROR(IF(PAC!$X182="F01 - CAPTAÇÃO DE RECURSO",1,""),"")</f>
    </oc>
    <nc r="AX182">
      <f>IFERROR(IF(PAC!$X182="F01 - CAPTAÇÃO DE RECURSO",1,""),"")</f>
    </nc>
  </rcc>
  <rcc rId="3941" sId="1">
    <oc r="AX183">
      <f>IFERROR(IF(PAC!$X183="F01 - CAPTAÇÃO DE RECURSO",1,""),"")</f>
    </oc>
    <nc r="AX183">
      <f>IFERROR(IF(PAC!$X183="F01 - CAPTAÇÃO DE RECURSO",1,""),"")</f>
    </nc>
  </rcc>
  <rcc rId="3942" sId="1">
    <oc r="AX184">
      <f>IFERROR(IF(PAC!$X184="F01 - CAPTAÇÃO DE RECURSO",1,""),"")</f>
    </oc>
    <nc r="AX184">
      <f>IFERROR(IF(PAC!$X184="F01 - CAPTAÇÃO DE RECURSO",1,""),"")</f>
    </nc>
  </rcc>
  <rcc rId="3943" sId="1">
    <oc r="AX185">
      <f>IFERROR(IF(PAC!$X185="F01 - CAPTAÇÃO DE RECURSO",1,""),"")</f>
    </oc>
    <nc r="AX185">
      <f>IFERROR(IF(PAC!$X185="F01 - CAPTAÇÃO DE RECURSO",1,""),"")</f>
    </nc>
  </rcc>
  <rcc rId="3944" sId="1">
    <oc r="AX186">
      <f>IFERROR(IF(PAC!$X186="F01 - CAPTAÇÃO DE RECURSO",1,""),"")</f>
    </oc>
    <nc r="AX186">
      <f>IFERROR(IF(PAC!$X186="F01 - CAPTAÇÃO DE RECURSO",1,""),"")</f>
    </nc>
  </rcc>
  <rcc rId="3945" sId="1">
    <oc r="AX187">
      <f>IFERROR(IF(PAC!$X187="F01 - CAPTAÇÃO DE RECURSO",1,""),"")</f>
    </oc>
    <nc r="AX187">
      <f>IFERROR(IF(PAC!$X187="F01 - CAPTAÇÃO DE RECURSO",1,""),"")</f>
    </nc>
  </rcc>
  <rcc rId="3946" sId="1">
    <oc r="AX188">
      <f>IFERROR(IF(PAC!$X188="F01 - CAPTAÇÃO DE RECURSO",1,""),"")</f>
    </oc>
    <nc r="AX188">
      <f>IFERROR(IF(PAC!$X188="F01 - CAPTAÇÃO DE RECURSO",1,""),"")</f>
    </nc>
  </rcc>
  <rcc rId="3947" sId="1">
    <oc r="AX189">
      <f>IFERROR(IF(PAC!$X189="F01 - CAPTAÇÃO DE RECURSO",1,""),"")</f>
    </oc>
    <nc r="AX189">
      <f>IFERROR(IF(PAC!$X189="F01 - CAPTAÇÃO DE RECURSO",1,""),"")</f>
    </nc>
  </rcc>
  <rcc rId="3948" sId="1">
    <oc r="AX190">
      <f>IFERROR(IF(PAC!$X190="F01 - CAPTAÇÃO DE RECURSO",1,""),"")</f>
    </oc>
    <nc r="AX190">
      <f>IFERROR(IF(PAC!$X190="F01 - CAPTAÇÃO DE RECURSO",1,""),"")</f>
    </nc>
  </rcc>
  <rcc rId="3949" sId="1">
    <oc r="AX191">
      <f>IFERROR(IF(PAC!$X191="F01 - CAPTAÇÃO DE RECURSO",1,""),"")</f>
    </oc>
    <nc r="AX191">
      <f>IFERROR(IF(PAC!$X191="F01 - CAPTAÇÃO DE RECURSO",1,""),"")</f>
    </nc>
  </rcc>
  <rcc rId="3950" sId="1">
    <oc r="AX192">
      <f>IFERROR(IF(PAC!$X192="F01 - CAPTAÇÃO DE RECURSO",1,""),"")</f>
    </oc>
    <nc r="AX192">
      <f>IFERROR(IF(PAC!$X192="F01 - CAPTAÇÃO DE RECURSO",1,""),"")</f>
    </nc>
  </rcc>
  <rcc rId="3951" sId="1">
    <oc r="AX193">
      <f>IFERROR(IF(PAC!$X193="F01 - CAPTAÇÃO DE RECURSO",1,""),"")</f>
    </oc>
    <nc r="AX193">
      <f>IFERROR(IF(PAC!$X193="F01 - CAPTAÇÃO DE RECURSO",1,""),"")</f>
    </nc>
  </rcc>
  <rcc rId="3952" sId="1">
    <oc r="AX194">
      <f>IFERROR(IF(PAC!$X194="F01 - CAPTAÇÃO DE RECURSO",1,""),"")</f>
    </oc>
    <nc r="AX194">
      <f>IFERROR(IF(PAC!$X194="F01 - CAPTAÇÃO DE RECURSO",1,""),"")</f>
    </nc>
  </rcc>
  <rcc rId="3953" sId="1">
    <oc r="AX195">
      <f>IFERROR(IF(PAC!$X195="F01 - CAPTAÇÃO DE RECURSO",1,""),"")</f>
    </oc>
    <nc r="AX195">
      <f>IFERROR(IF(PAC!$X195="F01 - CAPTAÇÃO DE RECURSO",1,""),"")</f>
    </nc>
  </rcc>
  <rcc rId="3954" sId="1">
    <oc r="AX196">
      <f>IFERROR(IF(PAC!$X196="F01 - CAPTAÇÃO DE RECURSO",1,""),"")</f>
    </oc>
    <nc r="AX196">
      <f>IFERROR(IF(PAC!$X196="F01 - CAPTAÇÃO DE RECURSO",1,""),"")</f>
    </nc>
  </rcc>
  <rcc rId="3955" sId="1">
    <oc r="AX197">
      <f>IFERROR(IF(PAC!$X197="F01 - CAPTAÇÃO DE RECURSO",1,""),"")</f>
    </oc>
    <nc r="AX197">
      <f>IFERROR(IF(PAC!$X197="F01 - CAPTAÇÃO DE RECURSO",1,""),"")</f>
    </nc>
  </rcc>
  <rcc rId="3956" sId="1">
    <oc r="AX198">
      <f>IFERROR(IF(PAC!$X198="F01 - CAPTAÇÃO DE RECURSO",1,""),"")</f>
    </oc>
    <nc r="AX198">
      <f>IFERROR(IF(PAC!$X198="F01 - CAPTAÇÃO DE RECURSO",1,""),"")</f>
    </nc>
  </rcc>
  <rcc rId="3957" sId="1">
    <oc r="AX199">
      <f>IFERROR(IF(PAC!$X199="F01 - CAPTAÇÃO DE RECURSO",1,""),"")</f>
    </oc>
    <nc r="AX199">
      <f>IFERROR(IF(PAC!$X199="F01 - CAPTAÇÃO DE RECURSO",1,""),"")</f>
    </nc>
  </rcc>
  <rcc rId="3958" sId="1">
    <oc r="AX200">
      <f>IFERROR(IF(PAC!$X200="F01 - CAPTAÇÃO DE RECURSO",1,""),"")</f>
    </oc>
    <nc r="AX200">
      <f>IFERROR(IF(PAC!$X200="F01 - CAPTAÇÃO DE RECURSO",1,""),"")</f>
    </nc>
  </rcc>
  <rcc rId="3959" sId="1">
    <oc r="AX201">
      <f>IFERROR(IF(PAC!$X201="F01 - CAPTAÇÃO DE RECURSO",1,""),"")</f>
    </oc>
    <nc r="AX201">
      <f>IFERROR(IF(PAC!$X201="F01 - CAPTAÇÃO DE RECURSO",1,""),"")</f>
    </nc>
  </rcc>
  <rcc rId="3960" sId="1">
    <oc r="AX202">
      <f>IFERROR(IF(PAC!$X202="F01 - CAPTAÇÃO DE RECURSO",1,""),"")</f>
    </oc>
    <nc r="AX202">
      <f>IFERROR(IF(PAC!$X202="F01 - CAPTAÇÃO DE RECURSO",1,""),"")</f>
    </nc>
  </rcc>
  <rcc rId="3961" sId="1">
    <oc r="AX203">
      <f>IFERROR(IF(PAC!$X203="F01 - CAPTAÇÃO DE RECURSO",1,""),"")</f>
    </oc>
    <nc r="AX203">
      <f>IFERROR(IF(PAC!$X203="F01 - CAPTAÇÃO DE RECURSO",1,""),"")</f>
    </nc>
  </rcc>
  <rcc rId="3962" sId="1">
    <oc r="AX204">
      <f>IFERROR(IF(PAC!$X204="F01 - CAPTAÇÃO DE RECURSO",1,""),"")</f>
    </oc>
    <nc r="AX204">
      <f>IFERROR(IF(PAC!$X204="F01 - CAPTAÇÃO DE RECURSO",1,""),"")</f>
    </nc>
  </rcc>
  <rcc rId="3963" sId="1">
    <oc r="AX205">
      <f>IFERROR(IF(PAC!$X205="F01 - CAPTAÇÃO DE RECURSO",1,""),"")</f>
    </oc>
    <nc r="AX205">
      <f>IFERROR(IF(PAC!$X205="F01 - CAPTAÇÃO DE RECURSO",1,""),"")</f>
    </nc>
  </rcc>
  <rcc rId="3964" sId="1">
    <oc r="AX206">
      <f>IFERROR(IF(PAC!$X206="F01 - CAPTAÇÃO DE RECURSO",1,""),"")</f>
    </oc>
    <nc r="AX206">
      <f>IFERROR(IF(PAC!$X206="F01 - CAPTAÇÃO DE RECURSO",1,""),"")</f>
    </nc>
  </rcc>
  <rcc rId="3965" sId="1">
    <oc r="AX207">
      <f>IFERROR(IF(PAC!$X207="F01 - CAPTAÇÃO DE RECURSO",1,""),"")</f>
    </oc>
    <nc r="AX207">
      <f>IFERROR(IF(PAC!$X207="F01 - CAPTAÇÃO DE RECURSO",1,""),"")</f>
    </nc>
  </rcc>
  <rcc rId="3966" sId="1">
    <oc r="AX208">
      <f>IFERROR(IF(PAC!$X208="F01 - CAPTAÇÃO DE RECURSO",1,""),"")</f>
    </oc>
    <nc r="AX208">
      <f>IFERROR(IF(PAC!$X208="F01 - CAPTAÇÃO DE RECURSO",1,""),"")</f>
    </nc>
  </rcc>
  <rcc rId="3967" sId="1">
    <oc r="AX209">
      <f>IFERROR(IF(PAC!$X209="F01 - CAPTAÇÃO DE RECURSO",1,""),"")</f>
    </oc>
    <nc r="AX209">
      <f>IFERROR(IF(PAC!$X209="F01 - CAPTAÇÃO DE RECURSO",1,""),"")</f>
    </nc>
  </rcc>
  <rcc rId="3968" sId="1">
    <oc r="AX210">
      <f>IFERROR(IF(PAC!$X210="F01 - CAPTAÇÃO DE RECURSO",1,""),"")</f>
    </oc>
    <nc r="AX210">
      <f>IFERROR(IF(PAC!$X210="F01 - CAPTAÇÃO DE RECURSO",1,""),"")</f>
    </nc>
  </rcc>
  <rcc rId="3969" sId="1">
    <oc r="AX211">
      <f>IFERROR(IF(PAC!$X211="F01 - CAPTAÇÃO DE RECURSO",1,""),"")</f>
    </oc>
    <nc r="AX211">
      <f>IFERROR(IF(PAC!$X211="F01 - CAPTAÇÃO DE RECURSO",1,""),"")</f>
    </nc>
  </rcc>
  <rcc rId="3970" sId="1">
    <oc r="AX212">
      <f>IFERROR(IF(PAC!$X212="F01 - CAPTAÇÃO DE RECURSO",1,""),"")</f>
    </oc>
    <nc r="AX212">
      <f>IFERROR(IF(PAC!$X212="F01 - CAPTAÇÃO DE RECURSO",1,""),"")</f>
    </nc>
  </rcc>
  <rcc rId="3971" sId="1">
    <oc r="AX213">
      <f>IFERROR(IF(PAC!$X213="F01 - CAPTAÇÃO DE RECURSO",1,""),"")</f>
    </oc>
    <nc r="AX213">
      <f>IFERROR(IF(PAC!$X213="F01 - CAPTAÇÃO DE RECURSO",1,""),"")</f>
    </nc>
  </rcc>
  <rcc rId="3972" sId="1">
    <oc r="AX214">
      <f>IFERROR(IF(PAC!$X214="F01 - CAPTAÇÃO DE RECURSO",1,""),"")</f>
    </oc>
    <nc r="AX214">
      <f>IFERROR(IF(PAC!$X214="F01 - CAPTAÇÃO DE RECURSO",1,""),"")</f>
    </nc>
  </rcc>
  <rcc rId="3973" sId="1">
    <oc r="AX215">
      <f>IFERROR(IF(PAC!$X215="F01 - CAPTAÇÃO DE RECURSO",1,""),"")</f>
    </oc>
    <nc r="AX215">
      <f>IFERROR(IF(PAC!$X215="F01 - CAPTAÇÃO DE RECURSO",1,""),"")</f>
    </nc>
  </rcc>
  <rcc rId="3974" sId="1">
    <oc r="AX216">
      <f>IFERROR(IF(PAC!$X216="F01 - CAPTAÇÃO DE RECURSO",1,""),"")</f>
    </oc>
    <nc r="AX216">
      <f>IFERROR(IF(PAC!$X216="F01 - CAPTAÇÃO DE RECURSO",1,""),"")</f>
    </nc>
  </rcc>
  <rcc rId="3975" sId="1">
    <oc r="AX217">
      <f>IFERROR(IF(PAC!$X217="F01 - CAPTAÇÃO DE RECURSO",1,""),"")</f>
    </oc>
    <nc r="AX217">
      <f>IFERROR(IF(PAC!$X217="F01 - CAPTAÇÃO DE RECURSO",1,""),"")</f>
    </nc>
  </rcc>
  <rcc rId="3976" sId="1">
    <oc r="AX218">
      <f>IFERROR(IF(PAC!$X218="F01 - CAPTAÇÃO DE RECURSO",1,""),"")</f>
    </oc>
    <nc r="AX218">
      <f>IFERROR(IF(PAC!$X218="F01 - CAPTAÇÃO DE RECURSO",1,""),"")</f>
    </nc>
  </rcc>
  <rcc rId="3977" sId="1">
    <oc r="AX219">
      <f>IFERROR(IF(PAC!$X219="F01 - CAPTAÇÃO DE RECURSO",1,""),"")</f>
    </oc>
    <nc r="AX219">
      <f>IFERROR(IF(PAC!$X219="F01 - CAPTAÇÃO DE RECURSO",1,""),"")</f>
    </nc>
  </rcc>
  <rcc rId="3978" sId="1">
    <oc r="AX220">
      <f>IFERROR(IF(PAC!$X220="F01 - CAPTAÇÃO DE RECURSO",1,""),"")</f>
    </oc>
    <nc r="AX220">
      <f>IFERROR(IF(PAC!$X220="F01 - CAPTAÇÃO DE RECURSO",1,""),"")</f>
    </nc>
  </rcc>
  <rcc rId="3979" sId="1">
    <oc r="AX221">
      <f>IFERROR(IF(PAC!$X221="F01 - CAPTAÇÃO DE RECURSO",1,""),"")</f>
    </oc>
    <nc r="AX221">
      <f>IFERROR(IF(PAC!$X221="F01 - CAPTAÇÃO DE RECURSO",1,""),"")</f>
    </nc>
  </rcc>
  <rcc rId="3980" sId="1">
    <oc r="AX222">
      <f>IFERROR(IF(PAC!$X222="F01 - CAPTAÇÃO DE RECURSO",1,""),"")</f>
    </oc>
    <nc r="AX222">
      <f>IFERROR(IF(PAC!$X222="F01 - CAPTAÇÃO DE RECURSO",1,""),"")</f>
    </nc>
  </rcc>
  <rcc rId="3981" sId="1">
    <oc r="AX223">
      <f>IFERROR(IF(PAC!$X223="F01 - CAPTAÇÃO DE RECURSO",1,""),"")</f>
    </oc>
    <nc r="AX223">
      <f>IFERROR(IF(PAC!$X223="F01 - CAPTAÇÃO DE RECURSO",1,""),"")</f>
    </nc>
  </rcc>
  <rcc rId="3982" sId="1">
    <oc r="AX224">
      <f>IFERROR(IF(PAC!$X224="F01 - CAPTAÇÃO DE RECURSO",1,""),"")</f>
    </oc>
    <nc r="AX224">
      <f>IFERROR(IF(PAC!$X224="F01 - CAPTAÇÃO DE RECURSO",1,""),"")</f>
    </nc>
  </rcc>
  <rcc rId="3983" sId="1">
    <oc r="AX225">
      <f>IFERROR(IF(PAC!$X225="F01 - CAPTAÇÃO DE RECURSO",1,""),"")</f>
    </oc>
    <nc r="AX225">
      <f>IFERROR(IF(PAC!$X225="F01 - CAPTAÇÃO DE RECURSO",1,""),"")</f>
    </nc>
  </rcc>
  <rcc rId="3984" sId="1">
    <oc r="AX226">
      <f>IFERROR(IF(PAC!$X226="F01 - CAPTAÇÃO DE RECURSO",1,""),"")</f>
    </oc>
    <nc r="AX226">
      <f>IFERROR(IF(PAC!$X226="F01 - CAPTAÇÃO DE RECURSO",1,""),"")</f>
    </nc>
  </rcc>
  <rcc rId="3985" sId="1">
    <oc r="AX227">
      <f>IFERROR(IF(PAC!$X227="F01 - CAPTAÇÃO DE RECURSO",1,""),"")</f>
    </oc>
    <nc r="AX227">
      <f>IFERROR(IF(PAC!$X227="F01 - CAPTAÇÃO DE RECURSO",1,""),"")</f>
    </nc>
  </rcc>
  <rcc rId="3986" sId="1">
    <oc r="AX228">
      <f>IFERROR(IF(PAC!$X228="F01 - CAPTAÇÃO DE RECURSO",1,""),"")</f>
    </oc>
    <nc r="AX228">
      <f>IFERROR(IF(PAC!$X228="F01 - CAPTAÇÃO DE RECURSO",1,""),"")</f>
    </nc>
  </rcc>
  <rcc rId="3987" sId="1">
    <oc r="AX229">
      <f>IFERROR(IF(PAC!$X229="F01 - CAPTAÇÃO DE RECURSO",1,""),"")</f>
    </oc>
    <nc r="AX229">
      <f>IFERROR(IF(PAC!$X229="F01 - CAPTAÇÃO DE RECURSO",1,""),"")</f>
    </nc>
  </rcc>
  <rcc rId="3988" sId="1">
    <oc r="AX230">
      <f>IFERROR(IF(PAC!$X230="F01 - CAPTAÇÃO DE RECURSO",1,""),"")</f>
    </oc>
    <nc r="AX230">
      <f>IFERROR(IF(PAC!$X230="F01 - CAPTAÇÃO DE RECURSO",1,""),"")</f>
    </nc>
  </rcc>
  <rcc rId="3989" sId="1">
    <oc r="AX231">
      <f>IFERROR(IF(PAC!$X231="F01 - CAPTAÇÃO DE RECURSO",1,""),"")</f>
    </oc>
    <nc r="AX231">
      <f>IFERROR(IF(PAC!$X231="F01 - CAPTAÇÃO DE RECURSO",1,""),"")</f>
    </nc>
  </rcc>
  <rcc rId="3990" sId="1">
    <oc r="AX232">
      <f>IFERROR(IF(PAC!$X232="F01 - CAPTAÇÃO DE RECURSO",1,""),"")</f>
    </oc>
    <nc r="AX232">
      <f>IFERROR(IF(PAC!$X232="F01 - CAPTAÇÃO DE RECURSO",1,""),"")</f>
    </nc>
  </rcc>
  <rcc rId="3991" sId="1">
    <oc r="AX233">
      <f>IFERROR(IF(PAC!$X233="F01 - CAPTAÇÃO DE RECURSO",1,""),"")</f>
    </oc>
    <nc r="AX233">
      <f>IFERROR(IF(PAC!$X233="F01 - CAPTAÇÃO DE RECURSO",1,""),"")</f>
    </nc>
  </rcc>
  <rcc rId="3992" sId="1">
    <oc r="AX234">
      <f>IFERROR(IF(PAC!$X234="F01 - CAPTAÇÃO DE RECURSO",1,""),"")</f>
    </oc>
    <nc r="AX234">
      <f>IFERROR(IF(PAC!$X234="F01 - CAPTAÇÃO DE RECURSO",1,""),"")</f>
    </nc>
  </rcc>
  <rcc rId="3993" sId="1">
    <oc r="AX235">
      <f>IFERROR(IF(PAC!$X235="F01 - CAPTAÇÃO DE RECURSO",1,""),"")</f>
    </oc>
    <nc r="AX235">
      <f>IFERROR(IF(PAC!$X235="F01 - CAPTAÇÃO DE RECURSO",1,""),"")</f>
    </nc>
  </rcc>
  <rcc rId="3994" sId="1">
    <oc r="AX236">
      <f>IFERROR(IF(PAC!$X236="F01 - CAPTAÇÃO DE RECURSO",1,""),"")</f>
    </oc>
    <nc r="AX236">
      <f>IFERROR(IF(PAC!$X236="F01 - CAPTAÇÃO DE RECURSO",1,""),"")</f>
    </nc>
  </rcc>
  <rcc rId="3995" sId="1">
    <oc r="AX237">
      <f>IFERROR(IF(PAC!$X237="F01 - CAPTAÇÃO DE RECURSO",1,""),"")</f>
    </oc>
    <nc r="AX237">
      <f>IFERROR(IF(PAC!$X237="F01 - CAPTAÇÃO DE RECURSO",1,""),"")</f>
    </nc>
  </rcc>
  <rcc rId="3996" sId="1">
    <oc r="AX238">
      <f>IFERROR(IF(PAC!$X238="F01 - CAPTAÇÃO DE RECURSO",1,""),"")</f>
    </oc>
    <nc r="AX238">
      <f>IFERROR(IF(PAC!$X238="F01 - CAPTAÇÃO DE RECURSO",1,""),"")</f>
    </nc>
  </rcc>
  <rcc rId="3997" sId="1">
    <oc r="AX239">
      <f>IFERROR(IF(PAC!$X239="F01 - CAPTAÇÃO DE RECURSO",1,""),"")</f>
    </oc>
    <nc r="AX239">
      <f>IFERROR(IF(PAC!$X239="F01 - CAPTAÇÃO DE RECURSO",1,""),"")</f>
    </nc>
  </rcc>
  <rcc rId="3998" sId="1">
    <oc r="AX240">
      <f>IFERROR(IF(PAC!$X240="F01 - CAPTAÇÃO DE RECURSO",1,""),"")</f>
    </oc>
    <nc r="AX240">
      <f>IFERROR(IF(PAC!$X240="F01 - CAPTAÇÃO DE RECURSO",1,""),"")</f>
    </nc>
  </rcc>
  <rcc rId="3999" sId="1">
    <oc r="AX241">
      <f>IFERROR(IF(PAC!$X241="F01 - CAPTAÇÃO DE RECURSO",1,""),"")</f>
    </oc>
    <nc r="AX241">
      <f>IFERROR(IF(PAC!$X241="F01 - CAPTAÇÃO DE RECURSO",1,""),"")</f>
    </nc>
  </rcc>
  <rcc rId="4000" sId="1">
    <oc r="AX242">
      <f>IFERROR(IF(PAC!$X242="F01 - CAPTAÇÃO DE RECURSO",1,""),"")</f>
    </oc>
    <nc r="AX242">
      <f>IFERROR(IF(PAC!$X242="F01 - CAPTAÇÃO DE RECURSO",1,""),"")</f>
    </nc>
  </rcc>
  <rcc rId="4001" sId="1">
    <oc r="AX243">
      <f>IFERROR(IF(PAC!$X243="F01 - CAPTAÇÃO DE RECURSO",1,""),"")</f>
    </oc>
    <nc r="AX243">
      <f>IFERROR(IF(PAC!$X243="F01 - CAPTAÇÃO DE RECURSO",1,""),"")</f>
    </nc>
  </rcc>
  <rcc rId="4002" sId="1">
    <oc r="AX244">
      <f>IFERROR(IF(PAC!$X244="F01 - CAPTAÇÃO DE RECURSO",1,""),"")</f>
    </oc>
    <nc r="AX244">
      <f>IFERROR(IF(PAC!$X244="F01 - CAPTAÇÃO DE RECURSO",1,""),"")</f>
    </nc>
  </rcc>
  <rcc rId="4003" sId="1">
    <oc r="AX245">
      <f>IFERROR(IF(PAC!$X245="F01 - CAPTAÇÃO DE RECURSO",1,""),"")</f>
    </oc>
    <nc r="AX245">
      <f>IFERROR(IF(PAC!$X245="F01 - CAPTAÇÃO DE RECURSO",1,""),"")</f>
    </nc>
  </rcc>
  <rcc rId="4004" sId="1">
    <oc r="AX246">
      <f>IFERROR(IF(PAC!$X246="F01 - CAPTAÇÃO DE RECURSO",1,""),"")</f>
    </oc>
    <nc r="AX246">
      <f>IFERROR(IF(PAC!$X246="F01 - CAPTAÇÃO DE RECURSO",1,""),"")</f>
    </nc>
  </rcc>
  <rcc rId="4005" sId="1">
    <oc r="AX247">
      <f>IFERROR(IF(PAC!$X247="F01 - CAPTAÇÃO DE RECURSO",1,""),"")</f>
    </oc>
    <nc r="AX247">
      <f>IFERROR(IF(PAC!$X247="F01 - CAPTAÇÃO DE RECURSO",1,""),"")</f>
    </nc>
  </rcc>
  <rcc rId="4006" sId="1">
    <oc r="AX248">
      <f>IFERROR(IF(PAC!$X248="F01 - CAPTAÇÃO DE RECURSO",1,""),"")</f>
    </oc>
    <nc r="AX248">
      <f>IFERROR(IF(PAC!$X248="F01 - CAPTAÇÃO DE RECURSO",1,""),"")</f>
    </nc>
  </rcc>
  <rcc rId="4007" sId="1">
    <oc r="AX249">
      <f>IFERROR(IF(PAC!$X249="F01 - CAPTAÇÃO DE RECURSO",1,""),"")</f>
    </oc>
    <nc r="AX249">
      <f>IFERROR(IF(PAC!$X249="F01 - CAPTAÇÃO DE RECURSO",1,""),"")</f>
    </nc>
  </rcc>
  <rcc rId="4008" sId="1">
    <oc r="AX250">
      <f>IFERROR(IF(PAC!$X250="F01 - CAPTAÇÃO DE RECURSO",1,""),"")</f>
    </oc>
    <nc r="AX250">
      <f>IFERROR(IF(PAC!$X250="F01 - CAPTAÇÃO DE RECURSO",1,""),"")</f>
    </nc>
  </rcc>
  <rcc rId="4009" sId="1">
    <oc r="AX251">
      <f>IFERROR(IF(PAC!$X251="F01 - CAPTAÇÃO DE RECURSO",1,""),"")</f>
    </oc>
    <nc r="AX251">
      <f>IFERROR(IF(PAC!$X251="F01 - CAPTAÇÃO DE RECURSO",1,""),"")</f>
    </nc>
  </rcc>
  <rcc rId="4010" sId="1">
    <oc r="AX252">
      <f>IFERROR(IF(PAC!$X252="F01 - CAPTAÇÃO DE RECURSO",1,""),"")</f>
    </oc>
    <nc r="AX252">
      <f>IFERROR(IF(PAC!$X252="F01 - CAPTAÇÃO DE RECURSO",1,""),"")</f>
    </nc>
  </rcc>
  <rcc rId="4011" sId="1">
    <oc r="AX253">
      <f>IFERROR(IF(PAC!$X253="F01 - CAPTAÇÃO DE RECURSO",1,""),"")</f>
    </oc>
    <nc r="AX253">
      <f>IFERROR(IF(PAC!$X253="F01 - CAPTAÇÃO DE RECURSO",1,""),"")</f>
    </nc>
  </rcc>
  <rcc rId="4012" sId="1">
    <oc r="AX254">
      <f>IFERROR(IF(PAC!$X254="F01 - CAPTAÇÃO DE RECURSO",1,""),"")</f>
    </oc>
    <nc r="AX254">
      <f>IFERROR(IF(PAC!$X254="F01 - CAPTAÇÃO DE RECURSO",1,""),"")</f>
    </nc>
  </rcc>
  <rcc rId="4013" sId="1">
    <oc r="AX255">
      <f>IFERROR(IF(PAC!$X255="F01 - CAPTAÇÃO DE RECURSO",1,""),"")</f>
    </oc>
    <nc r="AX255">
      <f>IFERROR(IF(PAC!$X255="F01 - CAPTAÇÃO DE RECURSO",1,""),"")</f>
    </nc>
  </rcc>
  <rcc rId="4014" sId="1">
    <oc r="AX256">
      <f>IFERROR(IF(PAC!$X256="F01 - CAPTAÇÃO DE RECURSO",1,""),"")</f>
    </oc>
    <nc r="AX256">
      <f>IFERROR(IF(PAC!$X256="F01 - CAPTAÇÃO DE RECURSO",1,""),"")</f>
    </nc>
  </rcc>
  <rcc rId="4015" sId="1">
    <oc r="AX257">
      <f>IFERROR(IF(PAC!$X257="F01 - CAPTAÇÃO DE RECURSO",1,""),"")</f>
    </oc>
    <nc r="AX257">
      <f>IFERROR(IF(PAC!$X257="F01 - CAPTAÇÃO DE RECURSO",1,""),"")</f>
    </nc>
  </rcc>
  <rcc rId="4016" sId="1">
    <oc r="AX258">
      <f>IFERROR(IF(PAC!$X258="F01 - CAPTAÇÃO DE RECURSO",1,""),"")</f>
    </oc>
    <nc r="AX258">
      <f>IFERROR(IF(PAC!$X258="F01 - CAPTAÇÃO DE RECURSO",1,""),"")</f>
    </nc>
  </rcc>
  <rcc rId="4017" sId="1">
    <oc r="AX259">
      <f>IFERROR(IF(PAC!$X259="F01 - CAPTAÇÃO DE RECURSO",1,""),"")</f>
    </oc>
    <nc r="AX259">
      <f>IFERROR(IF(PAC!$X259="F01 - CAPTAÇÃO DE RECURSO",1,""),"")</f>
    </nc>
  </rcc>
  <rcc rId="4018" sId="1">
    <oc r="AX260">
      <f>IFERROR(IF(PAC!$X260="F01 - CAPTAÇÃO DE RECURSO",1,""),"")</f>
    </oc>
    <nc r="AX260">
      <f>IFERROR(IF(PAC!$X260="F01 - CAPTAÇÃO DE RECURSO",1,""),"")</f>
    </nc>
  </rcc>
  <rcc rId="4019" sId="1">
    <oc r="AX261">
      <f>IFERROR(IF(PAC!$X261="F01 - CAPTAÇÃO DE RECURSO",1,""),"")</f>
    </oc>
    <nc r="AX261">
      <f>IFERROR(IF(PAC!$X261="F01 - CAPTAÇÃO DE RECURSO",1,""),"")</f>
    </nc>
  </rcc>
  <rcc rId="4020" sId="1">
    <oc r="AX262">
      <f>IFERROR(IF(PAC!$X262="F01 - CAPTAÇÃO DE RECURSO",1,""),"")</f>
    </oc>
    <nc r="AX262">
      <f>IFERROR(IF(PAC!$X262="F01 - CAPTAÇÃO DE RECURSO",1,""),"")</f>
    </nc>
  </rcc>
  <rcc rId="4021" sId="1">
    <oc r="AX263">
      <f>IFERROR(IF(PAC!$X263="F01 - CAPTAÇÃO DE RECURSO",1,""),"")</f>
    </oc>
    <nc r="AX263">
      <f>IFERROR(IF(PAC!$X263="F01 - CAPTAÇÃO DE RECURSO",1,""),"")</f>
    </nc>
  </rcc>
  <rcc rId="4022" sId="1">
    <oc r="AX264">
      <f>IFERROR(IF(PAC!$X264="F01 - CAPTAÇÃO DE RECURSO",1,""),"")</f>
    </oc>
    <nc r="AX264">
      <f>IFERROR(IF(PAC!$X264="F01 - CAPTAÇÃO DE RECURSO",1,""),"")</f>
    </nc>
  </rcc>
  <rcc rId="4023" sId="1">
    <oc r="AX265">
      <f>IFERROR(IF(PAC!$X265="F01 - CAPTAÇÃO DE RECURSO",1,""),"")</f>
    </oc>
    <nc r="AX265">
      <f>IFERROR(IF(PAC!$X265="F01 - CAPTAÇÃO DE RECURSO",1,""),"")</f>
    </nc>
  </rcc>
  <rcc rId="4024" sId="1">
    <oc r="AX266">
      <f>IFERROR(IF(PAC!$X266="F01 - CAPTAÇÃO DE RECURSO",1,""),"")</f>
    </oc>
    <nc r="AX266">
      <f>IFERROR(IF(PAC!$X266="F01 - CAPTAÇÃO DE RECURSO",1,""),"")</f>
    </nc>
  </rcc>
  <rcc rId="4025" sId="1">
    <oc r="AX267">
      <f>IFERROR(IF(PAC!$X267="F01 - CAPTAÇÃO DE RECURSO",1,""),"")</f>
    </oc>
    <nc r="AX267">
      <f>IFERROR(IF(PAC!$X267="F01 - CAPTAÇÃO DE RECURSO",1,""),"")</f>
    </nc>
  </rcc>
  <rcc rId="4026" sId="1">
    <oc r="AX268">
      <f>IFERROR(IF(PAC!$X268="F01 - CAPTAÇÃO DE RECURSO",1,""),"")</f>
    </oc>
    <nc r="AX268">
      <f>IFERROR(IF(PAC!$X268="F01 - CAPTAÇÃO DE RECURSO",1,""),"")</f>
    </nc>
  </rcc>
  <rcc rId="4027" sId="1">
    <oc r="AX269">
      <f>IFERROR(IF(PAC!$X269="F01 - CAPTAÇÃO DE RECURSO",1,""),"")</f>
    </oc>
    <nc r="AX269">
      <f>IFERROR(IF(PAC!$X269="F01 - CAPTAÇÃO DE RECURSO",1,""),"")</f>
    </nc>
  </rcc>
  <rcc rId="4028" sId="1">
    <oc r="AX270">
      <f>IFERROR(IF(PAC!$X270="F01 - CAPTAÇÃO DE RECURSO",1,""),"")</f>
    </oc>
    <nc r="AX270">
      <f>IFERROR(IF(PAC!$X270="F01 - CAPTAÇÃO DE RECURSO",1,""),"")</f>
    </nc>
  </rcc>
  <rcc rId="4029" sId="1">
    <oc r="AX271">
      <f>IFERROR(IF(PAC!$X271="F01 - CAPTAÇÃO DE RECURSO",1,""),"")</f>
    </oc>
    <nc r="AX271">
      <f>IFERROR(IF(PAC!$X271="F01 - CAPTAÇÃO DE RECURSO",1,""),"")</f>
    </nc>
  </rcc>
  <rcc rId="4030" sId="1">
    <oc r="AX272">
      <f>IFERROR(IF(PAC!$X272="F01 - CAPTAÇÃO DE RECURSO",1,""),"")</f>
    </oc>
    <nc r="AX272">
      <f>IFERROR(IF(PAC!$X272="F01 - CAPTAÇÃO DE RECURSO",1,""),"")</f>
    </nc>
  </rcc>
  <rcc rId="4031" sId="1">
    <oc r="AX273">
      <f>IFERROR(IF(PAC!$X273="F01 - CAPTAÇÃO DE RECURSO",1,""),"")</f>
    </oc>
    <nc r="AX273">
      <f>IFERROR(IF(PAC!$X273="F01 - CAPTAÇÃO DE RECURSO",1,""),"")</f>
    </nc>
  </rcc>
  <rcc rId="4032" sId="1">
    <oc r="AX274">
      <f>IFERROR(IF(PAC!$X274="F01 - CAPTAÇÃO DE RECURSO",1,""),"")</f>
    </oc>
    <nc r="AX274">
      <f>IFERROR(IF(PAC!$X274="F01 - CAPTAÇÃO DE RECURSO",1,""),"")</f>
    </nc>
  </rcc>
  <rcc rId="4033" sId="1">
    <oc r="AX275">
      <f>IFERROR(IF(PAC!$X275="F01 - CAPTAÇÃO DE RECURSO",1,""),"")</f>
    </oc>
    <nc r="AX275">
      <f>IFERROR(IF(PAC!$X275="F01 - CAPTAÇÃO DE RECURSO",1,""),"")</f>
    </nc>
  </rcc>
  <rcc rId="4034" sId="1">
    <oc r="AX276">
      <f>IFERROR(IF(PAC!$X276="F01 - CAPTAÇÃO DE RECURSO",1,""),"")</f>
    </oc>
    <nc r="AX276">
      <f>IFERROR(IF(PAC!$X276="F01 - CAPTAÇÃO DE RECURSO",1,""),"")</f>
    </nc>
  </rcc>
  <rcc rId="4035" sId="1">
    <oc r="AX277">
      <f>IFERROR(IF(PAC!$X277="F01 - CAPTAÇÃO DE RECURSO",1,""),"")</f>
    </oc>
    <nc r="AX277">
      <f>IFERROR(IF(PAC!$X277="F01 - CAPTAÇÃO DE RECURSO",1,""),"")</f>
    </nc>
  </rcc>
  <rcc rId="4036" sId="1">
    <oc r="AX278">
      <f>IFERROR(IF(PAC!$X278="F01 - CAPTAÇÃO DE RECURSO",1,""),"")</f>
    </oc>
    <nc r="AX278">
      <f>IFERROR(IF(PAC!$X278="F01 - CAPTAÇÃO DE RECURSO",1,""),"")</f>
    </nc>
  </rcc>
  <rcc rId="4037" sId="1">
    <oc r="AX279">
      <f>IFERROR(IF(PAC!$X279="F01 - CAPTAÇÃO DE RECURSO",1,""),"")</f>
    </oc>
    <nc r="AX279">
      <f>IFERROR(IF(PAC!$X279="F01 - CAPTAÇÃO DE RECURSO",1,""),"")</f>
    </nc>
  </rcc>
  <rcc rId="4038" sId="1">
    <oc r="AX280">
      <f>IFERROR(IF(PAC!$X280="F01 - CAPTAÇÃO DE RECURSO",1,""),"")</f>
    </oc>
    <nc r="AX280">
      <f>IFERROR(IF(PAC!$X280="F01 - CAPTAÇÃO DE RECURSO",1,""),"")</f>
    </nc>
  </rcc>
  <rcc rId="4039" sId="1">
    <oc r="AX281">
      <f>IFERROR(IF(PAC!$X281="F01 - CAPTAÇÃO DE RECURSO",1,""),"")</f>
    </oc>
    <nc r="AX281">
      <f>IFERROR(IF(PAC!$X281="F01 - CAPTAÇÃO DE RECURSO",1,""),"")</f>
    </nc>
  </rcc>
  <rcc rId="4040" sId="1">
    <oc r="AX282">
      <f>IFERROR(IF(PAC!$X282="F01 - CAPTAÇÃO DE RECURSO",1,""),"")</f>
    </oc>
    <nc r="AX282">
      <f>IFERROR(IF(PAC!$X282="F01 - CAPTAÇÃO DE RECURSO",1,""),"")</f>
    </nc>
  </rcc>
  <rcc rId="4041" sId="1">
    <oc r="AX283">
      <f>IFERROR(IF(PAC!$X283="F01 - CAPTAÇÃO DE RECURSO",1,""),"")</f>
    </oc>
    <nc r="AX283">
      <f>IFERROR(IF(PAC!$X283="F01 - CAPTAÇÃO DE RECURSO",1,""),"")</f>
    </nc>
  </rcc>
  <rcc rId="4042" sId="1">
    <oc r="AX284">
      <f>IFERROR(IF(PAC!$X284="F01 - CAPTAÇÃO DE RECURSO",1,""),"")</f>
    </oc>
    <nc r="AX284">
      <f>IFERROR(IF(PAC!$X284="F01 - CAPTAÇÃO DE RECURSO",1,""),"")</f>
    </nc>
  </rcc>
  <rcc rId="4043" sId="1">
    <oc r="AX285">
      <f>IFERROR(IF(PAC!$X285="F01 - CAPTAÇÃO DE RECURSO",1,""),"")</f>
    </oc>
    <nc r="AX285">
      <f>IFERROR(IF(PAC!$X285="F01 - CAPTAÇÃO DE RECURSO",1,""),"")</f>
    </nc>
  </rcc>
  <rcc rId="4044" sId="1">
    <oc r="AX286">
      <f>IFERROR(IF(PAC!$X286="F01 - CAPTAÇÃO DE RECURSO",1,""),"")</f>
    </oc>
    <nc r="AX286">
      <f>IFERROR(IF(PAC!$X286="F01 - CAPTAÇÃO DE RECURSO",1,""),"")</f>
    </nc>
  </rcc>
  <rcc rId="4045" sId="1">
    <oc r="AX287">
      <f>IFERROR(IF(PAC!$X287="F01 - CAPTAÇÃO DE RECURSO",1,""),"")</f>
    </oc>
    <nc r="AX287">
      <f>IFERROR(IF(PAC!$X287="F01 - CAPTAÇÃO DE RECURSO",1,""),"")</f>
    </nc>
  </rcc>
  <rcc rId="4046" sId="1">
    <oc r="AX288">
      <f>IFERROR(IF(PAC!$X288="F01 - CAPTAÇÃO DE RECURSO",1,""),"")</f>
    </oc>
    <nc r="AX288">
      <f>IFERROR(IF(PAC!$X288="F01 - CAPTAÇÃO DE RECURSO",1,""),"")</f>
    </nc>
  </rcc>
  <rcc rId="4047" sId="1">
    <oc r="AX289">
      <f>IFERROR(IF(PAC!$X289="F01 - CAPTAÇÃO DE RECURSO",1,""),"")</f>
    </oc>
    <nc r="AX289">
      <f>IFERROR(IF(PAC!$X289="F01 - CAPTAÇÃO DE RECURSO",1,""),"")</f>
    </nc>
  </rcc>
  <rcc rId="4048" sId="1">
    <oc r="AX290">
      <f>IFERROR(IF(PAC!$X290="F01 - CAPTAÇÃO DE RECURSO",1,""),"")</f>
    </oc>
    <nc r="AX290">
      <f>IFERROR(IF(PAC!$X290="F01 - CAPTAÇÃO DE RECURSO",1,""),"")</f>
    </nc>
  </rcc>
  <rcc rId="4049" sId="1">
    <oc r="AX291">
      <f>IFERROR(IF(PAC!$X291="F01 - CAPTAÇÃO DE RECURSO",1,""),"")</f>
    </oc>
    <nc r="AX291">
      <f>IFERROR(IF(PAC!$X291="F01 - CAPTAÇÃO DE RECURSO",1,""),"")</f>
    </nc>
  </rcc>
  <rcc rId="4050" sId="1">
    <oc r="AX292">
      <f>IFERROR(IF(PAC!$X292="F01 - CAPTAÇÃO DE RECURSO",1,""),"")</f>
    </oc>
    <nc r="AX292">
      <f>IFERROR(IF(PAC!$X292="F01 - CAPTAÇÃO DE RECURSO",1,""),"")</f>
    </nc>
  </rcc>
  <rcc rId="4051" sId="1">
    <oc r="AX293">
      <f>IFERROR(IF(PAC!$X293="F01 - CAPTAÇÃO DE RECURSO",1,""),"")</f>
    </oc>
    <nc r="AX293">
      <f>IFERROR(IF(PAC!$X293="F01 - CAPTAÇÃO DE RECURSO",1,""),"")</f>
    </nc>
  </rcc>
  <rcc rId="4052" sId="1">
    <oc r="AX294">
      <f>IFERROR(IF(PAC!$X294="F01 - CAPTAÇÃO DE RECURSO",1,""),"")</f>
    </oc>
    <nc r="AX294">
      <f>IFERROR(IF(PAC!$X294="F01 - CAPTAÇÃO DE RECURSO",1,""),"")</f>
    </nc>
  </rcc>
  <rcc rId="4053" sId="1">
    <oc r="AX295">
      <f>IFERROR(IF(PAC!$X295="F01 - CAPTAÇÃO DE RECURSO",1,""),"")</f>
    </oc>
    <nc r="AX295">
      <f>IFERROR(IF(PAC!$X295="F01 - CAPTAÇÃO DE RECURSO",1,""),"")</f>
    </nc>
  </rcc>
  <rcc rId="4054" sId="1">
    <oc r="AX296">
      <f>IFERROR(IF(PAC!$X296="F01 - CAPTAÇÃO DE RECURSO",1,""),"")</f>
    </oc>
    <nc r="AX296">
      <f>IFERROR(IF(PAC!$X296="F01 - CAPTAÇÃO DE RECURSO",1,""),"")</f>
    </nc>
  </rcc>
  <rcc rId="4055" sId="1">
    <oc r="AX297">
      <f>IFERROR(IF(PAC!$X297="F01 - CAPTAÇÃO DE RECURSO",1,""),"")</f>
    </oc>
    <nc r="AX297">
      <f>IFERROR(IF(PAC!$X297="F01 - CAPTAÇÃO DE RECURSO",1,""),"")</f>
    </nc>
  </rcc>
  <rcc rId="4056" sId="1">
    <oc r="AX298">
      <f>IFERROR(IF(PAC!$X298="F01 - CAPTAÇÃO DE RECURSO",1,""),"")</f>
    </oc>
    <nc r="AX298">
      <f>IFERROR(IF(PAC!$X298="F01 - CAPTAÇÃO DE RECURSO",1,""),"")</f>
    </nc>
  </rcc>
  <rcc rId="4057" sId="1">
    <oc r="AX299">
      <f>IFERROR(IF(PAC!$X299="F01 - CAPTAÇÃO DE RECURSO",1,""),"")</f>
    </oc>
    <nc r="AX299">
      <f>IFERROR(IF(PAC!$X299="F01 - CAPTAÇÃO DE RECURSO",1,""),"")</f>
    </nc>
  </rcc>
  <rcc rId="4058" sId="1">
    <oc r="AX300">
      <f>IFERROR(IF(PAC!$X300="F01 - CAPTAÇÃO DE RECURSO",1,""),"")</f>
    </oc>
    <nc r="AX300">
      <f>IFERROR(IF(PAC!$X300="F01 - CAPTAÇÃO DE RECURSO",1,""),"")</f>
    </nc>
  </rcc>
  <rcc rId="4059" sId="1">
    <oc r="AX301">
      <f>IFERROR(IF(PAC!$X301="F01 - CAPTAÇÃO DE RECURSO",1,""),"")</f>
    </oc>
    <nc r="AX301">
      <f>IFERROR(IF(PAC!$X301="F01 - CAPTAÇÃO DE RECURSO",1,""),"")</f>
    </nc>
  </rcc>
  <rcc rId="4060" sId="1">
    <oc r="AX302">
      <f>IFERROR(IF(PAC!$X302="F01 - CAPTAÇÃO DE RECURSO",1,""),"")</f>
    </oc>
    <nc r="AX302">
      <f>IFERROR(IF(PAC!$X302="F01 - CAPTAÇÃO DE RECURSO",1,""),"")</f>
    </nc>
  </rcc>
  <rcc rId="4061" sId="1">
    <oc r="AX303">
      <f>IFERROR(IF(PAC!$X303="F01 - CAPTAÇÃO DE RECURSO",1,""),"")</f>
    </oc>
    <nc r="AX303">
      <f>IFERROR(IF(PAC!$X303="F01 - CAPTAÇÃO DE RECURSO",1,""),"")</f>
    </nc>
  </rcc>
  <rcc rId="4062" sId="1">
    <oc r="AX304">
      <f>IFERROR(IF(PAC!$X304="F01 - CAPTAÇÃO DE RECURSO",1,""),"")</f>
    </oc>
    <nc r="AX304">
      <f>IFERROR(IF(PAC!$X304="F01 - CAPTAÇÃO DE RECURSO",1,""),"")</f>
    </nc>
  </rcc>
  <rcc rId="4063" sId="1">
    <oc r="AX305">
      <f>IFERROR(IF(PAC!$X305="F01 - CAPTAÇÃO DE RECURSO",1,""),"")</f>
    </oc>
    <nc r="AX305">
      <f>IFERROR(IF(PAC!$X305="F01 - CAPTAÇÃO DE RECURSO",1,""),"")</f>
    </nc>
  </rcc>
  <rcc rId="4064" sId="1">
    <oc r="AX306">
      <f>IFERROR(IF(PAC!$X306="F01 - CAPTAÇÃO DE RECURSO",1,""),"")</f>
    </oc>
    <nc r="AX306">
      <f>IFERROR(IF(PAC!$X306="F01 - CAPTAÇÃO DE RECURSO",1,""),"")</f>
    </nc>
  </rcc>
  <rcc rId="4065" sId="1">
    <oc r="AX307">
      <f>IFERROR(IF(PAC!$X307="F01 - CAPTAÇÃO DE RECURSO",1,""),"")</f>
    </oc>
    <nc r="AX307">
      <f>IFERROR(IF(PAC!$X307="F01 - CAPTAÇÃO DE RECURSO",1,""),"")</f>
    </nc>
  </rcc>
  <rcc rId="4066" sId="1">
    <oc r="AX308">
      <f>IFERROR(IF(PAC!$X308="F01 - CAPTAÇÃO DE RECURSO",1,""),"")</f>
    </oc>
    <nc r="AX308">
      <f>IFERROR(IF(PAC!$X308="F01 - CAPTAÇÃO DE RECURSO",1,""),"")</f>
    </nc>
  </rcc>
  <rcc rId="4067" sId="1">
    <oc r="AX309">
      <f>IFERROR(IF(PAC!$X309="F01 - CAPTAÇÃO DE RECURSO",1,""),"")</f>
    </oc>
    <nc r="AX309">
      <f>IFERROR(IF(PAC!$X309="F01 - CAPTAÇÃO DE RECURSO",1,""),"")</f>
    </nc>
  </rcc>
  <rcc rId="4068" sId="1">
    <oc r="AX310">
      <f>IFERROR(IF(PAC!$X310="F01 - CAPTAÇÃO DE RECURSO",1,""),"")</f>
    </oc>
    <nc r="AX310">
      <f>IFERROR(IF(PAC!$X310="F01 - CAPTAÇÃO DE RECURSO",1,""),"")</f>
    </nc>
  </rcc>
  <rcc rId="4069" sId="1">
    <oc r="AX311">
      <f>IFERROR(IF(PAC!$X311="F01 - CAPTAÇÃO DE RECURSO",1,""),"")</f>
    </oc>
    <nc r="AX311">
      <f>IFERROR(IF(PAC!$X311="F01 - CAPTAÇÃO DE RECURSO",1,""),"")</f>
    </nc>
  </rcc>
  <rcc rId="4070" sId="1">
    <oc r="AX312">
      <f>IFERROR(IF(PAC!$X312="F01 - CAPTAÇÃO DE RECURSO",1,""),"")</f>
    </oc>
    <nc r="AX312">
      <f>IFERROR(IF(PAC!$X312="F01 - CAPTAÇÃO DE RECURSO",1,""),"")</f>
    </nc>
  </rcc>
  <rcc rId="4071" sId="1">
    <oc r="AX313">
      <f>IFERROR(IF(PAC!$X313="F01 - CAPTAÇÃO DE RECURSO",1,""),"")</f>
    </oc>
    <nc r="AX313">
      <f>IFERROR(IF(PAC!$X313="F01 - CAPTAÇÃO DE RECURSO",1,""),"")</f>
    </nc>
  </rcc>
  <rcc rId="4072" sId="1">
    <oc r="AX314">
      <f>IFERROR(IF(PAC!$X314="F01 - CAPTAÇÃO DE RECURSO",1,""),"")</f>
    </oc>
    <nc r="AX314">
      <f>IFERROR(IF(PAC!$X314="F01 - CAPTAÇÃO DE RECURSO",1,""),"")</f>
    </nc>
  </rcc>
  <rcc rId="4073" sId="1">
    <oc r="AX315">
      <f>IFERROR(IF(PAC!$X315="F01 - CAPTAÇÃO DE RECURSO",1,""),"")</f>
    </oc>
    <nc r="AX315">
      <f>IFERROR(IF(PAC!$X315="F01 - CAPTAÇÃO DE RECURSO",1,""),"")</f>
    </nc>
  </rcc>
  <rcc rId="4074" sId="1">
    <oc r="AX316">
      <f>IFERROR(IF(PAC!$X316="F01 - CAPTAÇÃO DE RECURSO",1,""),"")</f>
    </oc>
    <nc r="AX316">
      <f>IFERROR(IF(PAC!$X316="F01 - CAPTAÇÃO DE RECURSO",1,""),"")</f>
    </nc>
  </rcc>
  <rcc rId="4075" sId="1">
    <oc r="AX317">
      <f>IFERROR(IF(PAC!$X317="F01 - CAPTAÇÃO DE RECURSO",1,""),"")</f>
    </oc>
    <nc r="AX317">
      <f>IFERROR(IF(PAC!$X317="F01 - CAPTAÇÃO DE RECURSO",1,""),"")</f>
    </nc>
  </rcc>
  <rcc rId="4076" sId="1">
    <oc r="AX318">
      <f>IFERROR(IF(PAC!$X318="F01 - CAPTAÇÃO DE RECURSO",1,""),"")</f>
    </oc>
    <nc r="AX318">
      <f>IFERROR(IF(PAC!$X318="F01 - CAPTAÇÃO DE RECURSO",1,""),"")</f>
    </nc>
  </rcc>
  <rcc rId="4077" sId="1">
    <oc r="AX319">
      <f>IFERROR(IF(PAC!$X319="F01 - CAPTAÇÃO DE RECURSO",1,""),"")</f>
    </oc>
    <nc r="AX319">
      <f>IFERROR(IF(PAC!$X319="F01 - CAPTAÇÃO DE RECURSO",1,""),"")</f>
    </nc>
  </rcc>
  <rcc rId="4078" sId="1">
    <oc r="AX320">
      <f>IFERROR(IF(PAC!$X320="F01 - CAPTAÇÃO DE RECURSO",1,""),"")</f>
    </oc>
    <nc r="AX320">
      <f>IFERROR(IF(PAC!$X320="F01 - CAPTAÇÃO DE RECURSO",1,""),"")</f>
    </nc>
  </rcc>
  <rcc rId="4079" sId="1">
    <oc r="AX321">
      <f>IFERROR(IF(PAC!$X321="F01 - CAPTAÇÃO DE RECURSO",1,""),"")</f>
    </oc>
    <nc r="AX321">
      <f>IFERROR(IF(PAC!$X321="F01 - CAPTAÇÃO DE RECURSO",1,""),"")</f>
    </nc>
  </rcc>
  <rcc rId="4080" sId="1">
    <oc r="AX322">
      <f>IFERROR(IF(PAC!$X322="F01 - CAPTAÇÃO DE RECURSO",1,""),"")</f>
    </oc>
    <nc r="AX322">
      <f>IFERROR(IF(PAC!$X322="F01 - CAPTAÇÃO DE RECURSO",1,""),"")</f>
    </nc>
  </rcc>
  <rcc rId="4081" sId="1">
    <oc r="AX323">
      <f>IFERROR(IF(PAC!$X323="F01 - CAPTAÇÃO DE RECURSO",1,""),"")</f>
    </oc>
    <nc r="AX323">
      <f>IFERROR(IF(PAC!$X323="F01 - CAPTAÇÃO DE RECURSO",1,""),"")</f>
    </nc>
  </rcc>
  <rcc rId="4082" sId="1">
    <oc r="AX324">
      <f>IFERROR(IF(PAC!$X324="F01 - CAPTAÇÃO DE RECURSO",1,""),"")</f>
    </oc>
    <nc r="AX324">
      <f>IFERROR(IF(PAC!$X324="F01 - CAPTAÇÃO DE RECURSO",1,""),"")</f>
    </nc>
  </rcc>
  <rcc rId="4083" sId="1">
    <oc r="AX325">
      <f>IFERROR(IF(PAC!$X325="F01 - CAPTAÇÃO DE RECURSO",1,""),"")</f>
    </oc>
    <nc r="AX325">
      <f>IFERROR(IF(PAC!$X325="F01 - CAPTAÇÃO DE RECURSO",1,""),"")</f>
    </nc>
  </rcc>
  <rcc rId="4084" sId="1">
    <oc r="AX326">
      <f>IFERROR(IF(PAC!$X326="F01 - CAPTAÇÃO DE RECURSO",1,""),"")</f>
    </oc>
    <nc r="AX326">
      <f>IFERROR(IF(PAC!$X326="F01 - CAPTAÇÃO DE RECURSO",1,""),"")</f>
    </nc>
  </rcc>
  <rcc rId="4085" sId="1">
    <oc r="AX327">
      <f>IFERROR(IF(PAC!$X327="F01 - CAPTAÇÃO DE RECURSO",1,""),"")</f>
    </oc>
    <nc r="AX327">
      <f>IFERROR(IF(PAC!$X327="F01 - CAPTAÇÃO DE RECURSO",1,""),"")</f>
    </nc>
  </rcc>
  <rcc rId="4086" sId="1">
    <oc r="AX328">
      <f>IFERROR(IF(PAC!$X328="F01 - CAPTAÇÃO DE RECURSO",1,""),"")</f>
    </oc>
    <nc r="AX328">
      <f>IFERROR(IF(PAC!$X328="F01 - CAPTAÇÃO DE RECURSO",1,""),"")</f>
    </nc>
  </rcc>
  <rcc rId="4087" sId="1">
    <oc r="AX329">
      <f>IFERROR(IF(PAC!$X329="F01 - CAPTAÇÃO DE RECURSO",1,""),"")</f>
    </oc>
    <nc r="AX329">
      <f>IFERROR(IF(PAC!$X329="F01 - CAPTAÇÃO DE RECURSO",1,""),"")</f>
    </nc>
  </rcc>
  <rcc rId="4088" sId="1">
    <oc r="AX330">
      <f>IFERROR(IF(PAC!$X330="F01 - CAPTAÇÃO DE RECURSO",1,""),"")</f>
    </oc>
    <nc r="AX330">
      <f>IFERROR(IF(PAC!$X330="F01 - CAPTAÇÃO DE RECURSO",1,""),"")</f>
    </nc>
  </rcc>
  <rcc rId="4089" sId="1">
    <oc r="AX331">
      <f>IFERROR(IF(PAC!$X331="F01 - CAPTAÇÃO DE RECURSO",1,""),"")</f>
    </oc>
    <nc r="AX331">
      <f>IFERROR(IF(PAC!$X331="F01 - CAPTAÇÃO DE RECURSO",1,""),"")</f>
    </nc>
  </rcc>
  <rcc rId="4090" sId="1">
    <oc r="AX332">
      <f>IFERROR(IF(PAC!$X332="F01 - CAPTAÇÃO DE RECURSO",1,""),"")</f>
    </oc>
    <nc r="AX332">
      <f>IFERROR(IF(PAC!$X332="F01 - CAPTAÇÃO DE RECURSO",1,""),"")</f>
    </nc>
  </rcc>
  <rcc rId="4091" sId="1">
    <oc r="AX333">
      <f>IFERROR(IF(PAC!$X333="F01 - CAPTAÇÃO DE RECURSO",1,""),"")</f>
    </oc>
    <nc r="AX333">
      <f>IFERROR(IF(PAC!$X333="F01 - CAPTAÇÃO DE RECURSO",1,""),"")</f>
    </nc>
  </rcc>
  <rcc rId="4092" sId="1">
    <oc r="AX334">
      <f>IFERROR(IF(PAC!$X334="F01 - CAPTAÇÃO DE RECURSO",1,""),"")</f>
    </oc>
    <nc r="AX334">
      <f>IFERROR(IF(PAC!$X334="F01 - CAPTAÇÃO DE RECURSO",1,""),"")</f>
    </nc>
  </rcc>
  <rcc rId="4093" sId="1">
    <oc r="AX335">
      <f>IFERROR(IF(PAC!$X335="F01 - CAPTAÇÃO DE RECURSO",1,""),"")</f>
    </oc>
    <nc r="AX335">
      <f>IFERROR(IF(PAC!$X335="F01 - CAPTAÇÃO DE RECURSO",1,""),"")</f>
    </nc>
  </rcc>
  <rcc rId="4094" sId="1">
    <oc r="AX336">
      <f>IFERROR(IF(PAC!$X336="F01 - CAPTAÇÃO DE RECURSO",1,""),"")</f>
    </oc>
    <nc r="AX336">
      <f>IFERROR(IF(PAC!$X336="F01 - CAPTAÇÃO DE RECURSO",1,""),"")</f>
    </nc>
  </rcc>
  <rcc rId="4095" sId="1">
    <oc r="AX337">
      <f>IFERROR(IF(PAC!$X337="F01 - CAPTAÇÃO DE RECURSO",1,""),"")</f>
    </oc>
    <nc r="AX337">
      <f>IFERROR(IF(PAC!$X337="F01 - CAPTAÇÃO DE RECURSO",1,""),"")</f>
    </nc>
  </rcc>
  <rcc rId="4096" sId="1">
    <oc r="AX338">
      <f>IFERROR(IF(PAC!$X338="F01 - CAPTAÇÃO DE RECURSO",1,""),"")</f>
    </oc>
    <nc r="AX338">
      <f>IFERROR(IF(PAC!$X338="F01 - CAPTAÇÃO DE RECURSO",1,""),"")</f>
    </nc>
  </rcc>
  <rcc rId="4097" sId="1">
    <oc r="AX339">
      <f>IFERROR(IF(PAC!$X339="F01 - CAPTAÇÃO DE RECURSO",1,""),"")</f>
    </oc>
    <nc r="AX339">
      <f>IFERROR(IF(PAC!$X339="F01 - CAPTAÇÃO DE RECURSO",1,""),"")</f>
    </nc>
  </rcc>
  <rcc rId="4098" sId="1">
    <oc r="AX340">
      <f>IFERROR(IF(PAC!$X340="F01 - CAPTAÇÃO DE RECURSO",1,""),"")</f>
    </oc>
    <nc r="AX340">
      <f>IFERROR(IF(PAC!$X340="F01 - CAPTAÇÃO DE RECURSO",1,""),"")</f>
    </nc>
  </rcc>
  <rcc rId="4099" sId="1">
    <oc r="AX341">
      <f>IFERROR(IF(PAC!$X341="F01 - CAPTAÇÃO DE RECURSO",1,""),"")</f>
    </oc>
    <nc r="AX341">
      <f>IFERROR(IF(PAC!$X341="F01 - CAPTAÇÃO DE RECURSO",1,""),"")</f>
    </nc>
  </rcc>
  <rcc rId="4100" sId="1">
    <oc r="AX342">
      <f>IFERROR(IF(PAC!$X342="F01 - CAPTAÇÃO DE RECURSO",1,""),"")</f>
    </oc>
    <nc r="AX342">
      <f>IFERROR(IF(PAC!$X342="F01 - CAPTAÇÃO DE RECURSO",1,""),"")</f>
    </nc>
  </rcc>
  <rcc rId="4101" sId="1">
    <oc r="AX343">
      <f>IFERROR(IF(PAC!$X343="F01 - CAPTAÇÃO DE RECURSO",1,""),"")</f>
    </oc>
    <nc r="AX343">
      <f>IFERROR(IF(PAC!$X343="F01 - CAPTAÇÃO DE RECURSO",1,""),"")</f>
    </nc>
  </rcc>
  <rcc rId="4102" sId="1">
    <oc r="AX344">
      <f>IFERROR(IF(PAC!$X344="F01 - CAPTAÇÃO DE RECURSO",1,""),"")</f>
    </oc>
    <nc r="AX344">
      <f>IFERROR(IF(PAC!$X344="F01 - CAPTAÇÃO DE RECURSO",1,""),"")</f>
    </nc>
  </rcc>
  <rcc rId="4103" sId="1">
    <oc r="AX345">
      <f>IFERROR(IF(PAC!$X345="F01 - CAPTAÇÃO DE RECURSO",1,""),"")</f>
    </oc>
    <nc r="AX345">
      <f>IFERROR(IF(PAC!$X345="F01 - CAPTAÇÃO DE RECURSO",1,""),"")</f>
    </nc>
  </rcc>
  <rcc rId="4104" sId="1">
    <oc r="AX346">
      <f>IFERROR(IF(PAC!$X346="F01 - CAPTAÇÃO DE RECURSO",1,""),"")</f>
    </oc>
    <nc r="AX346">
      <f>IFERROR(IF(PAC!$X346="F01 - CAPTAÇÃO DE RECURSO",1,""),"")</f>
    </nc>
  </rcc>
  <rcc rId="4105" sId="1">
    <oc r="AX347">
      <f>IFERROR(IF(PAC!$X347="F01 - CAPTAÇÃO DE RECURSO",1,""),"")</f>
    </oc>
    <nc r="AX347">
      <f>IFERROR(IF(PAC!$X347="F01 - CAPTAÇÃO DE RECURSO",1,""),"")</f>
    </nc>
  </rcc>
  <rcc rId="4106" sId="1">
    <oc r="AX348">
      <f>IFERROR(IF(PAC!$X348="F01 - CAPTAÇÃO DE RECURSO",1,""),"")</f>
    </oc>
    <nc r="AX348">
      <f>IFERROR(IF(PAC!$X348="F01 - CAPTAÇÃO DE RECURSO",1,""),"")</f>
    </nc>
  </rcc>
  <rcc rId="4107" sId="1">
    <oc r="AX349">
      <f>IFERROR(IF(PAC!$X349="F01 - CAPTAÇÃO DE RECURSO",1,""),"")</f>
    </oc>
    <nc r="AX349">
      <f>IFERROR(IF(PAC!$X349="F01 - CAPTAÇÃO DE RECURSO",1,""),"")</f>
    </nc>
  </rcc>
  <rcc rId="4108" sId="1">
    <oc r="AX350">
      <f>IFERROR(IF(PAC!$X350="F01 - CAPTAÇÃO DE RECURSO",1,""),"")</f>
    </oc>
    <nc r="AX350">
      <f>IFERROR(IF(PAC!$X350="F01 - CAPTAÇÃO DE RECURSO",1,""),"")</f>
    </nc>
  </rcc>
  <rcc rId="4109" sId="1">
    <oc r="AX351">
      <f>IFERROR(IF(PAC!$X351="F01 - CAPTAÇÃO DE RECURSO",1,""),"")</f>
    </oc>
    <nc r="AX351">
      <f>IFERROR(IF(PAC!$X351="F01 - CAPTAÇÃO DE RECURSO",1,""),"")</f>
    </nc>
  </rcc>
  <rcc rId="4110" sId="1">
    <oc r="AX352">
      <f>IFERROR(IF(PAC!$X352="F01 - CAPTAÇÃO DE RECURSO",1,""),"")</f>
    </oc>
    <nc r="AX352">
      <f>IFERROR(IF(PAC!$X352="F01 - CAPTAÇÃO DE RECURSO",1,""),"")</f>
    </nc>
  </rcc>
  <rcc rId="4111" sId="1">
    <oc r="AX353">
      <f>IFERROR(IF(PAC!$X353="F01 - CAPTAÇÃO DE RECURSO",1,""),"")</f>
    </oc>
    <nc r="AX353">
      <f>IFERROR(IF(PAC!$X353="F01 - CAPTAÇÃO DE RECURSO",1,""),"")</f>
    </nc>
  </rcc>
  <rcc rId="4112" sId="1">
    <oc r="AX354">
      <f>IFERROR(IF(PAC!$X354="F01 - CAPTAÇÃO DE RECURSO",1,""),"")</f>
    </oc>
    <nc r="AX354">
      <f>IFERROR(IF(PAC!$X354="F01 - CAPTAÇÃO DE RECURSO",1,""),"")</f>
    </nc>
  </rcc>
  <rcc rId="4113" sId="1">
    <oc r="AX355">
      <f>IFERROR(IF(PAC!$X355="F01 - CAPTAÇÃO DE RECURSO",1,""),"")</f>
    </oc>
    <nc r="AX355">
      <f>IFERROR(IF(PAC!$X355="F01 - CAPTAÇÃO DE RECURSO",1,""),"")</f>
    </nc>
  </rcc>
  <rcc rId="4114" sId="1">
    <oc r="AX356">
      <f>IFERROR(IF(PAC!$X356="F01 - CAPTAÇÃO DE RECURSO",1,""),"")</f>
    </oc>
    <nc r="AX356">
      <f>IFERROR(IF(PAC!$X356="F01 - CAPTAÇÃO DE RECURSO",1,""),"")</f>
    </nc>
  </rcc>
  <rcc rId="4115" sId="1">
    <oc r="AX357">
      <f>IFERROR(IF(PAC!$X357="F01 - CAPTAÇÃO DE RECURSO",1,""),"")</f>
    </oc>
    <nc r="AX357">
      <f>IFERROR(IF(PAC!$X357="F01 - CAPTAÇÃO DE RECURSO",1,""),"")</f>
    </nc>
  </rcc>
  <rcc rId="4116" sId="1">
    <oc r="AX358">
      <f>IFERROR(IF(PAC!$X358="F01 - CAPTAÇÃO DE RECURSO",1,""),"")</f>
    </oc>
    <nc r="AX358">
      <f>IFERROR(IF(PAC!$X358="F01 - CAPTAÇÃO DE RECURSO",1,""),"")</f>
    </nc>
  </rcc>
  <rcc rId="4117" sId="1">
    <oc r="AX359">
      <f>IFERROR(IF(PAC!$X359="F01 - CAPTAÇÃO DE RECURSO",1,""),"")</f>
    </oc>
    <nc r="AX359">
      <f>IFERROR(IF(PAC!$X359="F01 - CAPTAÇÃO DE RECURSO",1,""),"")</f>
    </nc>
  </rcc>
  <rcc rId="4118" sId="1">
    <oc r="AX360">
      <f>IFERROR(IF(PAC!$X360="F01 - CAPTAÇÃO DE RECURSO",1,""),"")</f>
    </oc>
    <nc r="AX360">
      <f>IFERROR(IF(PAC!$X360="F01 - CAPTAÇÃO DE RECURSO",1,""),"")</f>
    </nc>
  </rcc>
  <rcc rId="4119" sId="1">
    <oc r="AX361">
      <f>IFERROR(IF(PAC!$X361="F01 - CAPTAÇÃO DE RECURSO",1,""),"")</f>
    </oc>
    <nc r="AX361">
      <f>IFERROR(IF(PAC!$X361="F01 - CAPTAÇÃO DE RECURSO",1,""),"")</f>
    </nc>
  </rcc>
  <rcc rId="4120" sId="1">
    <oc r="AX362">
      <f>IFERROR(IF(PAC!$X362="F01 - CAPTAÇÃO DE RECURSO",1,""),"")</f>
    </oc>
    <nc r="AX362">
      <f>IFERROR(IF(PAC!$X362="F01 - CAPTAÇÃO DE RECURSO",1,""),"")</f>
    </nc>
  </rcc>
  <rcc rId="4121" sId="1">
    <oc r="AX363">
      <f>IFERROR(IF(PAC!$X363="F01 - CAPTAÇÃO DE RECURSO",1,""),"")</f>
    </oc>
    <nc r="AX363">
      <f>IFERROR(IF(PAC!$X363="F01 - CAPTAÇÃO DE RECURSO",1,""),"")</f>
    </nc>
  </rcc>
  <rcc rId="4122" sId="1">
    <oc r="AX364">
      <f>IFERROR(IF(PAC!$X364="F01 - CAPTAÇÃO DE RECURSO",1,""),"")</f>
    </oc>
    <nc r="AX364">
      <f>IFERROR(IF(PAC!$X364="F01 - CAPTAÇÃO DE RECURSO",1,""),"")</f>
    </nc>
  </rcc>
  <rcc rId="4123" sId="1">
    <oc r="AX365">
      <f>IFERROR(IF(PAC!$X365="F01 - CAPTAÇÃO DE RECURSO",1,""),"")</f>
    </oc>
    <nc r="AX365">
      <f>IFERROR(IF(PAC!$X365="F01 - CAPTAÇÃO DE RECURSO",1,""),"")</f>
    </nc>
  </rcc>
  <rcc rId="4124" sId="1">
    <oc r="AX366">
      <f>IFERROR(IF(PAC!$X366="F01 - CAPTAÇÃO DE RECURSO",1,""),"")</f>
    </oc>
    <nc r="AX366">
      <f>IFERROR(IF(PAC!$X366="F01 - CAPTAÇÃO DE RECURSO",1,""),"")</f>
    </nc>
  </rcc>
  <rcc rId="4125" sId="1">
    <oc r="AX367">
      <f>IFERROR(IF(PAC!$X367="F01 - CAPTAÇÃO DE RECURSO",1,""),"")</f>
    </oc>
    <nc r="AX367">
      <f>IFERROR(IF(PAC!$X367="F01 - CAPTAÇÃO DE RECURSO",1,""),"")</f>
    </nc>
  </rcc>
  <rcc rId="4126" sId="1">
    <oc r="AX368">
      <f>IFERROR(IF(PAC!$X368="F01 - CAPTAÇÃO DE RECURSO",1,""),"")</f>
    </oc>
    <nc r="AX368">
      <f>IFERROR(IF(PAC!$X368="F01 - CAPTAÇÃO DE RECURSO",1,""),"")</f>
    </nc>
  </rcc>
  <rcc rId="4127" sId="1">
    <oc r="AX369">
      <f>IFERROR(IF(PAC!$X369="F01 - CAPTAÇÃO DE RECURSO",1,""),"")</f>
    </oc>
    <nc r="AX369">
      <f>IFERROR(IF(PAC!$X369="F01 - CAPTAÇÃO DE RECURSO",1,""),"")</f>
    </nc>
  </rcc>
  <rcc rId="4128" sId="1">
    <oc r="AX370">
      <f>IFERROR(IF(PAC!$X370="F01 - CAPTAÇÃO DE RECURSO",1,""),"")</f>
    </oc>
    <nc r="AX370">
      <f>IFERROR(IF(PAC!$X370="F01 - CAPTAÇÃO DE RECURSO",1,""),"")</f>
    </nc>
  </rcc>
  <rcc rId="4129" sId="1">
    <oc r="AX371">
      <f>IFERROR(IF(PAC!$X371="F01 - CAPTAÇÃO DE RECURSO",1,""),"")</f>
    </oc>
    <nc r="AX371">
      <f>IFERROR(IF(PAC!$X371="F01 - CAPTAÇÃO DE RECURSO",1,""),"")</f>
    </nc>
  </rcc>
  <rcc rId="4130" sId="1">
    <oc r="AX372">
      <f>IFERROR(IF(PAC!$X372="F01 - CAPTAÇÃO DE RECURSO",1,""),"")</f>
    </oc>
    <nc r="AX372">
      <f>IFERROR(IF(PAC!$X372="F01 - CAPTAÇÃO DE RECURSO",1,""),"")</f>
    </nc>
  </rcc>
  <rcc rId="4131" sId="1">
    <oc r="AX373">
      <f>IFERROR(IF(PAC!$X373="F01 - CAPTAÇÃO DE RECURSO",1,""),"")</f>
    </oc>
    <nc r="AX373">
      <f>IFERROR(IF(PAC!$X373="F01 - CAPTAÇÃO DE RECURSO",1,""),"")</f>
    </nc>
  </rcc>
  <rcc rId="4132" sId="1">
    <oc r="AX374">
      <f>IFERROR(IF(PAC!$X374="F01 - CAPTAÇÃO DE RECURSO",1,""),"")</f>
    </oc>
    <nc r="AX374">
      <f>IFERROR(IF(PAC!$X374="F01 - CAPTAÇÃO DE RECURSO",1,""),"")</f>
    </nc>
  </rcc>
  <rcc rId="4133" sId="1">
    <oc r="AX375">
      <f>IFERROR(IF(PAC!$X375="F01 - CAPTAÇÃO DE RECURSO",1,""),"")</f>
    </oc>
    <nc r="AX375">
      <f>IFERROR(IF(PAC!$X375="F01 - CAPTAÇÃO DE RECURSO",1,""),"")</f>
    </nc>
  </rcc>
  <rcc rId="4134" sId="1">
    <oc r="AX376">
      <f>IFERROR(IF(PAC!$X376="F01 - CAPTAÇÃO DE RECURSO",1,""),"")</f>
    </oc>
    <nc r="AX376">
      <f>IFERROR(IF(PAC!$X376="F01 - CAPTAÇÃO DE RECURSO",1,""),"")</f>
    </nc>
  </rcc>
  <rcc rId="4135" sId="1">
    <oc r="AX377">
      <f>IFERROR(IF(PAC!$X377="F01 - CAPTAÇÃO DE RECURSO",1,""),"")</f>
    </oc>
    <nc r="AX377">
      <f>IFERROR(IF(PAC!$X377="F01 - CAPTAÇÃO DE RECURSO",1,""),"")</f>
    </nc>
  </rcc>
  <rcc rId="4136" sId="1">
    <oc r="AX378">
      <f>IFERROR(IF(PAC!$X378="F01 - CAPTAÇÃO DE RECURSO",1,""),"")</f>
    </oc>
    <nc r="AX378">
      <f>IFERROR(IF(PAC!$X378="F01 - CAPTAÇÃO DE RECURSO",1,""),"")</f>
    </nc>
  </rcc>
  <rcc rId="4137" sId="1">
    <oc r="AX379">
      <f>IFERROR(IF(PAC!$X379="F01 - CAPTAÇÃO DE RECURSO",1,""),"")</f>
    </oc>
    <nc r="AX379">
      <f>IFERROR(IF(PAC!$X379="F01 - CAPTAÇÃO DE RECURSO",1,""),"")</f>
    </nc>
  </rcc>
  <rcc rId="4138" sId="1">
    <oc r="AX380">
      <f>IFERROR(IF(PAC!$X380="F01 - CAPTAÇÃO DE RECURSO",1,""),"")</f>
    </oc>
    <nc r="AX380">
      <f>IFERROR(IF(PAC!$X380="F01 - CAPTAÇÃO DE RECURSO",1,""),"")</f>
    </nc>
  </rcc>
  <rcc rId="4139" sId="1">
    <oc r="AX381">
      <f>IFERROR(IF(PAC!$X381="F01 - CAPTAÇÃO DE RECURSO",1,""),"")</f>
    </oc>
    <nc r="AX381">
      <f>IFERROR(IF(PAC!$X381="F01 - CAPTAÇÃO DE RECURSO",1,""),"")</f>
    </nc>
  </rcc>
  <rcc rId="4140" sId="1">
    <oc r="AX382">
      <f>IFERROR(IF(PAC!$X382="F01 - CAPTAÇÃO DE RECURSO",1,""),"")</f>
    </oc>
    <nc r="AX382">
      <f>IFERROR(IF(PAC!$X382="F01 - CAPTAÇÃO DE RECURSO",1,""),"")</f>
    </nc>
  </rcc>
  <rcc rId="4141" sId="1">
    <oc r="AX383">
      <f>IFERROR(IF(PAC!$X383="F01 - CAPTAÇÃO DE RECURSO",1,""),"")</f>
    </oc>
    <nc r="AX383">
      <f>IFERROR(IF(PAC!$X383="F01 - CAPTAÇÃO DE RECURSO",1,""),"")</f>
    </nc>
  </rcc>
  <rcc rId="4142" sId="1">
    <oc r="AX384">
      <f>IFERROR(IF(PAC!$X384="F01 - CAPTAÇÃO DE RECURSO",1,""),"")</f>
    </oc>
    <nc r="AX384">
      <f>IFERROR(IF(PAC!$X384="F01 - CAPTAÇÃO DE RECURSO",1,""),"")</f>
    </nc>
  </rcc>
  <rcc rId="4143" sId="1">
    <oc r="AX385">
      <f>IFERROR(IF(PAC!$X385="F01 - CAPTAÇÃO DE RECURSO",1,""),"")</f>
    </oc>
    <nc r="AX385">
      <f>IFERROR(IF(PAC!$X385="F01 - CAPTAÇÃO DE RECURSO",1,""),"")</f>
    </nc>
  </rcc>
  <rcc rId="4144" sId="1">
    <oc r="AX386">
      <f>IFERROR(IF(PAC!$X386="F01 - CAPTAÇÃO DE RECURSO",1,""),"")</f>
    </oc>
    <nc r="AX386">
      <f>IFERROR(IF(PAC!$X386="F01 - CAPTAÇÃO DE RECURSO",1,""),"")</f>
    </nc>
  </rcc>
  <rcc rId="4145" sId="1">
    <oc r="AX387">
      <f>IFERROR(IF(PAC!$X387="F01 - CAPTAÇÃO DE RECURSO",1,""),"")</f>
    </oc>
    <nc r="AX387">
      <f>IFERROR(IF(PAC!$X387="F01 - CAPTAÇÃO DE RECURSO",1,""),"")</f>
    </nc>
  </rcc>
  <rcc rId="4146" sId="1">
    <oc r="AX388">
      <f>IFERROR(IF(PAC!$X388="F01 - CAPTAÇÃO DE RECURSO",1,""),"")</f>
    </oc>
    <nc r="AX388">
      <f>IFERROR(IF(PAC!$X388="F01 - CAPTAÇÃO DE RECURSO",1,""),"")</f>
    </nc>
  </rcc>
  <rcc rId="4147" sId="1">
    <oc r="AX389">
      <f>IFERROR(IF(PAC!$X389="F01 - CAPTAÇÃO DE RECURSO",1,""),"")</f>
    </oc>
    <nc r="AX389">
      <f>IFERROR(IF(PAC!$X389="F01 - CAPTAÇÃO DE RECURSO",1,""),"")</f>
    </nc>
  </rcc>
  <rcc rId="4148" sId="1">
    <oc r="AX390">
      <f>IFERROR(IF(PAC!$X390="F01 - CAPTAÇÃO DE RECURSO",1,""),"")</f>
    </oc>
    <nc r="AX390">
      <f>IFERROR(IF(PAC!$X390="F01 - CAPTAÇÃO DE RECURSO",1,""),"")</f>
    </nc>
  </rcc>
  <rcc rId="4149" sId="1">
    <oc r="AX391">
      <f>IFERROR(IF(PAC!$X391="F01 - CAPTAÇÃO DE RECURSO",1,""),"")</f>
    </oc>
    <nc r="AX391">
      <f>IFERROR(IF(PAC!$X391="F01 - CAPTAÇÃO DE RECURSO",1,""),"")</f>
    </nc>
  </rcc>
  <rcc rId="4150" sId="1">
    <oc r="AX392">
      <f>IFERROR(IF(PAC!$X392="F01 - CAPTAÇÃO DE RECURSO",1,""),"")</f>
    </oc>
    <nc r="AX392">
      <f>IFERROR(IF(PAC!$X392="F01 - CAPTAÇÃO DE RECURSO",1,""),"")</f>
    </nc>
  </rcc>
  <rcc rId="4151" sId="1">
    <oc r="AX393">
      <f>IFERROR(IF(PAC!$X393="F01 - CAPTAÇÃO DE RECURSO",1,""),"")</f>
    </oc>
    <nc r="AX393">
      <f>IFERROR(IF(PAC!$X393="F01 - CAPTAÇÃO DE RECURSO",1,""),"")</f>
    </nc>
  </rcc>
  <rcc rId="4152" sId="1">
    <oc r="AX394">
      <f>IFERROR(IF(PAC!$X394="F01 - CAPTAÇÃO DE RECURSO",1,""),"")</f>
    </oc>
    <nc r="AX394">
      <f>IFERROR(IF(PAC!$X394="F01 - CAPTAÇÃO DE RECURSO",1,""),"")</f>
    </nc>
  </rcc>
  <rcc rId="4153" sId="1">
    <oc r="AX395">
      <f>IFERROR(IF(PAC!$X395="F01 - CAPTAÇÃO DE RECURSO",1,""),"")</f>
    </oc>
    <nc r="AX395">
      <f>IFERROR(IF(PAC!$X395="F01 - CAPTAÇÃO DE RECURSO",1,""),"")</f>
    </nc>
  </rcc>
  <rcc rId="4154" sId="1">
    <oc r="AX396">
      <f>IFERROR(IF(PAC!$X396="F01 - CAPTAÇÃO DE RECURSO",1,""),"")</f>
    </oc>
    <nc r="AX396">
      <f>IFERROR(IF(PAC!$X396="F01 - CAPTAÇÃO DE RECURSO",1,""),"")</f>
    </nc>
  </rcc>
  <rcc rId="4155" sId="1">
    <oc r="AX397">
      <f>IFERROR(IF(PAC!$X397="F01 - CAPTAÇÃO DE RECURSO",1,""),"")</f>
    </oc>
    <nc r="AX397">
      <f>IFERROR(IF(PAC!$X397="F01 - CAPTAÇÃO DE RECURSO",1,""),"")</f>
    </nc>
  </rcc>
  <rcc rId="4156" sId="1">
    <oc r="AX398">
      <f>IFERROR(IF(PAC!$X398="F01 - CAPTAÇÃO DE RECURSO",1,""),"")</f>
    </oc>
    <nc r="AX398">
      <f>IFERROR(IF(PAC!$X398="F01 - CAPTAÇÃO DE RECURSO",1,""),"")</f>
    </nc>
  </rcc>
  <rcc rId="4157" sId="1">
    <oc r="AX399">
      <f>IFERROR(IF(PAC!$X399="F01 - CAPTAÇÃO DE RECURSO",1,""),"")</f>
    </oc>
    <nc r="AX399">
      <f>IFERROR(IF(PAC!$X399="F01 - CAPTAÇÃO DE RECURSO",1,""),"")</f>
    </nc>
  </rcc>
  <rcc rId="4158" sId="1">
    <oc r="AX400">
      <f>IFERROR(IF(PAC!$X400="F01 - CAPTAÇÃO DE RECURSO",1,""),"")</f>
    </oc>
    <nc r="AX400">
      <f>IFERROR(IF(PAC!$X400="F01 - CAPTAÇÃO DE RECURSO",1,""),"")</f>
    </nc>
  </rcc>
  <rcc rId="4159" sId="1">
    <oc r="AX401">
      <f>IFERROR(IF(PAC!$X401="F01 - CAPTAÇÃO DE RECURSO",1,""),"")</f>
    </oc>
    <nc r="AX401">
      <f>IFERROR(IF(PAC!$X401="F01 - CAPTAÇÃO DE RECURSO",1,""),"")</f>
    </nc>
  </rcc>
  <rcc rId="4160" sId="1">
    <oc r="AX402">
      <f>IFERROR(IF(PAC!$X402="F01 - CAPTAÇÃO DE RECURSO",1,""),"")</f>
    </oc>
    <nc r="AX402">
      <f>IFERROR(IF(PAC!$X402="F01 - CAPTAÇÃO DE RECURSO",1,""),"")</f>
    </nc>
  </rcc>
  <rcc rId="4161" sId="1">
    <oc r="AX403">
      <f>IFERROR(IF(PAC!$X403="F01 - CAPTAÇÃO DE RECURSO",1,""),"")</f>
    </oc>
    <nc r="AX403">
      <f>IFERROR(IF(PAC!$X403="F01 - CAPTAÇÃO DE RECURSO",1,""),"")</f>
    </nc>
  </rcc>
  <rcc rId="4162" sId="1">
    <oc r="AX404">
      <f>IFERROR(IF(PAC!$X404="F01 - CAPTAÇÃO DE RECURSO",1,""),"")</f>
    </oc>
    <nc r="AX404">
      <f>IFERROR(IF(PAC!$X404="F01 - CAPTAÇÃO DE RECURSO",1,""),"")</f>
    </nc>
  </rcc>
  <rcc rId="4163" sId="1">
    <oc r="AX405">
      <f>IFERROR(IF(PAC!$X405="F01 - CAPTAÇÃO DE RECURSO",1,""),"")</f>
    </oc>
    <nc r="AX405">
      <f>IFERROR(IF(PAC!$X405="F01 - CAPTAÇÃO DE RECURSO",1,""),"")</f>
    </nc>
  </rcc>
  <rcc rId="4164" sId="1">
    <oc r="AX406">
      <f>IFERROR(IF(PAC!$X406="F01 - CAPTAÇÃO DE RECURSO",1,""),"")</f>
    </oc>
    <nc r="AX406">
      <f>IFERROR(IF(PAC!$X406="F01 - CAPTAÇÃO DE RECURSO",1,""),"")</f>
    </nc>
  </rcc>
  <rcc rId="4165" sId="1">
    <oc r="AX407">
      <f>IFERROR(IF(PAC!$X407="F01 - CAPTAÇÃO DE RECURSO",1,""),"")</f>
    </oc>
    <nc r="AX407">
      <f>IFERROR(IF(PAC!$X407="F01 - CAPTAÇÃO DE RECURSO",1,""),"")</f>
    </nc>
  </rcc>
  <rcc rId="4166" sId="1">
    <oc r="AX408">
      <f>IFERROR(IF(PAC!$X408="F01 - CAPTAÇÃO DE RECURSO",1,""),"")</f>
    </oc>
    <nc r="AX408">
      <f>IFERROR(IF(PAC!$X408="F01 - CAPTAÇÃO DE RECURSO",1,""),"")</f>
    </nc>
  </rcc>
  <rcc rId="4167" sId="1">
    <oc r="AX409">
      <f>IFERROR(IF(PAC!$X409="F01 - CAPTAÇÃO DE RECURSO",1,""),"")</f>
    </oc>
    <nc r="AX409">
      <f>IFERROR(IF(PAC!$X409="F01 - CAPTAÇÃO DE RECURSO",1,""),"")</f>
    </nc>
  </rcc>
  <rcc rId="4168" sId="1">
    <oc r="AX410">
      <f>IFERROR(IF(PAC!$X410="F01 - CAPTAÇÃO DE RECURSO",1,""),"")</f>
    </oc>
    <nc r="AX410">
      <f>IFERROR(IF(PAC!$X410="F01 - CAPTAÇÃO DE RECURSO",1,""),"")</f>
    </nc>
  </rcc>
  <rcc rId="4169" sId="1">
    <oc r="AX411">
      <f>IFERROR(IF(PAC!$X411="F01 - CAPTAÇÃO DE RECURSO",1,""),"")</f>
    </oc>
    <nc r="AX411">
      <f>IFERROR(IF(PAC!$X411="F01 - CAPTAÇÃO DE RECURSO",1,""),"")</f>
    </nc>
  </rcc>
  <rcc rId="4170" sId="1">
    <oc r="AX412">
      <f>IFERROR(IF(PAC!$X412="F01 - CAPTAÇÃO DE RECURSO",1,""),"")</f>
    </oc>
    <nc r="AX412">
      <f>IFERROR(IF(PAC!$X412="F01 - CAPTAÇÃO DE RECURSO",1,""),"")</f>
    </nc>
  </rcc>
  <rcc rId="4171" sId="1">
    <oc r="AX413">
      <f>IFERROR(IF(PAC!$X413="F01 - CAPTAÇÃO DE RECURSO",1,""),"")</f>
    </oc>
    <nc r="AX413">
      <f>IFERROR(IF(PAC!$X413="F01 - CAPTAÇÃO DE RECURSO",1,""),"")</f>
    </nc>
  </rcc>
  <rcc rId="4172" sId="1">
    <oc r="AX414">
      <f>IFERROR(IF(PAC!$X414="F01 - CAPTAÇÃO DE RECURSO",1,""),"")</f>
    </oc>
    <nc r="AX414">
      <f>IFERROR(IF(PAC!$X414="F01 - CAPTAÇÃO DE RECURSO",1,""),"")</f>
    </nc>
  </rcc>
  <rcc rId="4173" sId="1">
    <oc r="AX415">
      <f>IFERROR(IF(PAC!$X415="F01 - CAPTAÇÃO DE RECURSO",1,""),"")</f>
    </oc>
    <nc r="AX415">
      <f>IFERROR(IF(PAC!$X415="F01 - CAPTAÇÃO DE RECURSO",1,""),"")</f>
    </nc>
  </rcc>
  <rcc rId="4174" sId="1">
    <oc r="AX416">
      <f>IFERROR(IF(PAC!$X416="F01 - CAPTAÇÃO DE RECURSO",1,""),"")</f>
    </oc>
    <nc r="AX416">
      <f>IFERROR(IF(PAC!$X416="F01 - CAPTAÇÃO DE RECURSO",1,""),"")</f>
    </nc>
  </rcc>
  <rcc rId="4175" sId="1">
    <oc r="AX417">
      <f>IFERROR(IF(PAC!$X417="F01 - CAPTAÇÃO DE RECURSO",1,""),"")</f>
    </oc>
    <nc r="AX417">
      <f>IFERROR(IF(PAC!$X417="F01 - CAPTAÇÃO DE RECURSO",1,""),"")</f>
    </nc>
  </rcc>
  <rcc rId="4176" sId="1">
    <oc r="AX418">
      <f>IFERROR(IF(PAC!$X418="F01 - CAPTAÇÃO DE RECURSO",1,""),"")</f>
    </oc>
    <nc r="AX418">
      <f>IFERROR(IF(PAC!$X418="F01 - CAPTAÇÃO DE RECURSO",1,""),"")</f>
    </nc>
  </rcc>
  <rcc rId="4177" sId="1">
    <oc r="AX419">
      <f>IFERROR(IF(PAC!$X419="F01 - CAPTAÇÃO DE RECURSO",1,""),"")</f>
    </oc>
    <nc r="AX419">
      <f>IFERROR(IF(PAC!$X419="F01 - CAPTAÇÃO DE RECURSO",1,""),"")</f>
    </nc>
  </rcc>
  <rcc rId="4178" sId="1">
    <oc r="AX420">
      <f>IFERROR(IF(PAC!$X420="F01 - CAPTAÇÃO DE RECURSO",1,""),"")</f>
    </oc>
    <nc r="AX420">
      <f>IFERROR(IF(PAC!$X420="F01 - CAPTAÇÃO DE RECURSO",1,""),"")</f>
    </nc>
  </rcc>
  <rcc rId="4179" sId="1">
    <oc r="AX421">
      <f>IFERROR(IF(PAC!$X421="F01 - CAPTAÇÃO DE RECURSO",1,""),"")</f>
    </oc>
    <nc r="AX421">
      <f>IFERROR(IF(PAC!$X421="F01 - CAPTAÇÃO DE RECURSO",1,""),"")</f>
    </nc>
  </rcc>
  <rcc rId="4180" sId="1">
    <oc r="AX422">
      <f>IFERROR(IF(PAC!$X422="F01 - CAPTAÇÃO DE RECURSO",1,""),"")</f>
    </oc>
    <nc r="AX422">
      <f>IFERROR(IF(PAC!$X422="F01 - CAPTAÇÃO DE RECURSO",1,""),"")</f>
    </nc>
  </rcc>
  <rcc rId="4181" sId="1">
    <oc r="AX423">
      <f>IFERROR(IF(PAC!$X423="F01 - CAPTAÇÃO DE RECURSO",1,""),"")</f>
    </oc>
    <nc r="AX423">
      <f>IFERROR(IF(PAC!$X423="F01 - CAPTAÇÃO DE RECURSO",1,""),"")</f>
    </nc>
  </rcc>
  <rcc rId="4182" sId="1">
    <oc r="AX424">
      <f>IFERROR(IF(PAC!$X424="F01 - CAPTAÇÃO DE RECURSO",1,""),"")</f>
    </oc>
    <nc r="AX424">
      <f>IFERROR(IF(PAC!$X424="F01 - CAPTAÇÃO DE RECURSO",1,""),"")</f>
    </nc>
  </rcc>
  <rcc rId="4183" sId="1">
    <oc r="AX425">
      <f>IFERROR(IF(PAC!$X425="F01 - CAPTAÇÃO DE RECURSO",1,""),"")</f>
    </oc>
    <nc r="AX425">
      <f>IFERROR(IF(PAC!$X425="F01 - CAPTAÇÃO DE RECURSO",1,""),"")</f>
    </nc>
  </rcc>
  <rcc rId="4184" sId="1">
    <oc r="AX426">
      <f>IFERROR(IF(PAC!$X426="F01 - CAPTAÇÃO DE RECURSO",1,""),"")</f>
    </oc>
    <nc r="AX426">
      <f>IFERROR(IF(PAC!$X426="F01 - CAPTAÇÃO DE RECURSO",1,""),"")</f>
    </nc>
  </rcc>
  <rcc rId="4185" sId="1">
    <oc r="AX427">
      <f>IFERROR(IF(PAC!$X427="F01 - CAPTAÇÃO DE RECURSO",1,""),"")</f>
    </oc>
    <nc r="AX427">
      <f>IFERROR(IF(PAC!$X427="F01 - CAPTAÇÃO DE RECURSO",1,""),"")</f>
    </nc>
  </rcc>
  <rcc rId="4186" sId="1">
    <oc r="AX428">
      <f>IFERROR(IF(PAC!$X428="F01 - CAPTAÇÃO DE RECURSO",1,""),"")</f>
    </oc>
    <nc r="AX428">
      <f>IFERROR(IF(PAC!$X428="F01 - CAPTAÇÃO DE RECURSO",1,""),"")</f>
    </nc>
  </rcc>
  <rcc rId="4187" sId="1">
    <oc r="AX429">
      <f>IFERROR(IF(PAC!$X429="F01 - CAPTAÇÃO DE RECURSO",1,""),"")</f>
    </oc>
    <nc r="AX429">
      <f>IFERROR(IF(PAC!$X429="F01 - CAPTAÇÃO DE RECURSO",1,""),"")</f>
    </nc>
  </rcc>
  <rcc rId="4188" sId="1">
    <oc r="AX430">
      <f>IFERROR(IF(PAC!$X430="F01 - CAPTAÇÃO DE RECURSO",1,""),"")</f>
    </oc>
    <nc r="AX430">
      <f>IFERROR(IF(PAC!$X430="F01 - CAPTAÇÃO DE RECURSO",1,""),"")</f>
    </nc>
  </rcc>
  <rcc rId="4189" sId="1">
    <oc r="AX431">
      <f>IFERROR(IF(PAC!$X431="F01 - CAPTAÇÃO DE RECURSO",1,""),"")</f>
    </oc>
    <nc r="AX431">
      <f>IFERROR(IF(PAC!$X431="F01 - CAPTAÇÃO DE RECURSO",1,""),"")</f>
    </nc>
  </rcc>
  <rcc rId="4190" sId="1">
    <oc r="AX432">
      <f>IFERROR(IF(PAC!$X432="F01 - CAPTAÇÃO DE RECURSO",1,""),"")</f>
    </oc>
    <nc r="AX432">
      <f>IFERROR(IF(PAC!$X432="F01 - CAPTAÇÃO DE RECURSO",1,""),"")</f>
    </nc>
  </rcc>
  <rcc rId="4191" sId="1">
    <oc r="AX433">
      <f>IFERROR(IF(PAC!$X433="F01 - CAPTAÇÃO DE RECURSO",1,""),"")</f>
    </oc>
    <nc r="AX433">
      <f>IFERROR(IF(PAC!$X433="F01 - CAPTAÇÃO DE RECURSO",1,""),"")</f>
    </nc>
  </rcc>
  <rcc rId="4192" sId="1">
    <oc r="AX434">
      <f>IFERROR(IF(PAC!$X434="F01 - CAPTAÇÃO DE RECURSO",1,""),"")</f>
    </oc>
    <nc r="AX434">
      <f>IFERROR(IF(PAC!$X434="F01 - CAPTAÇÃO DE RECURSO",1,""),"")</f>
    </nc>
  </rcc>
  <rcc rId="4193" sId="1">
    <oc r="AX435">
      <f>IFERROR(IF(PAC!$X435="F01 - CAPTAÇÃO DE RECURSO",1,""),"")</f>
    </oc>
    <nc r="AX435">
      <f>IFERROR(IF(PAC!$X435="F01 - CAPTAÇÃO DE RECURSO",1,""),"")</f>
    </nc>
  </rcc>
  <rcc rId="4194" sId="1">
    <oc r="AX436">
      <f>IFERROR(IF(PAC!$X436="F01 - CAPTAÇÃO DE RECURSO",1,""),"")</f>
    </oc>
    <nc r="AX436">
      <f>IFERROR(IF(PAC!$X436="F01 - CAPTAÇÃO DE RECURSO",1,""),"")</f>
    </nc>
  </rcc>
  <rcc rId="4195" sId="1">
    <oc r="AX437">
      <f>IFERROR(IF(PAC!$X437="F01 - CAPTAÇÃO DE RECURSO",1,""),"")</f>
    </oc>
    <nc r="AX437">
      <f>IFERROR(IF(PAC!$X437="F01 - CAPTAÇÃO DE RECURSO",1,""),"")</f>
    </nc>
  </rcc>
  <rcc rId="4196" sId="1">
    <oc r="AX438">
      <f>IFERROR(IF(PAC!$X438="F01 - CAPTAÇÃO DE RECURSO",1,""),"")</f>
    </oc>
    <nc r="AX438">
      <f>IFERROR(IF(PAC!$X438="F01 - CAPTAÇÃO DE RECURSO",1,""),"")</f>
    </nc>
  </rcc>
  <rcc rId="4197" sId="1">
    <oc r="AX439">
      <f>IFERROR(IF(PAC!$X439="F01 - CAPTAÇÃO DE RECURSO",1,""),"")</f>
    </oc>
    <nc r="AX439">
      <f>IFERROR(IF(PAC!$X439="F01 - CAPTAÇÃO DE RECURSO",1,""),"")</f>
    </nc>
  </rcc>
  <rcc rId="4198" sId="1">
    <oc r="AX440">
      <f>IFERROR(IF(PAC!$X440="F01 - CAPTAÇÃO DE RECURSO",1,""),"")</f>
    </oc>
    <nc r="AX440">
      <f>IFERROR(IF(PAC!$X440="F01 - CAPTAÇÃO DE RECURSO",1,""),"")</f>
    </nc>
  </rcc>
  <rcc rId="4199" sId="1">
    <oc r="AX441">
      <f>IFERROR(IF(PAC!$X441="F01 - CAPTAÇÃO DE RECURSO",1,""),"")</f>
    </oc>
    <nc r="AX441">
      <f>IFERROR(IF(PAC!$X441="F01 - CAPTAÇÃO DE RECURSO",1,""),"")</f>
    </nc>
  </rcc>
  <rcc rId="4200" sId="1">
    <oc r="AX442">
      <f>IFERROR(IF(PAC!$X442="F01 - CAPTAÇÃO DE RECURSO",1,""),"")</f>
    </oc>
    <nc r="AX442">
      <f>IFERROR(IF(PAC!$X442="F01 - CAPTAÇÃO DE RECURSO",1,""),"")</f>
    </nc>
  </rcc>
  <rcc rId="4201" sId="1">
    <oc r="AX443">
      <f>IFERROR(IF(PAC!$X443="F01 - CAPTAÇÃO DE RECURSO",1,""),"")</f>
    </oc>
    <nc r="AX443">
      <f>IFERROR(IF(PAC!$X443="F01 - CAPTAÇÃO DE RECURSO",1,""),"")</f>
    </nc>
  </rcc>
  <rcc rId="4202" sId="1">
    <oc r="AX444">
      <f>IFERROR(IF(PAC!$X444="F01 - CAPTAÇÃO DE RECURSO",1,""),"")</f>
    </oc>
    <nc r="AX444">
      <f>IFERROR(IF(PAC!$X444="F01 - CAPTAÇÃO DE RECURSO",1,""),"")</f>
    </nc>
  </rcc>
  <rcc rId="4203" sId="1">
    <oc r="AX445">
      <f>IFERROR(IF(PAC!$X445="F01 - CAPTAÇÃO DE RECURSO",1,""),"")</f>
    </oc>
    <nc r="AX445">
      <f>IFERROR(IF(PAC!$X445="F01 - CAPTAÇÃO DE RECURSO",1,""),"")</f>
    </nc>
  </rcc>
  <rcc rId="4204" sId="1">
    <oc r="AX446">
      <f>IFERROR(IF(PAC!$X446="F01 - CAPTAÇÃO DE RECURSO",1,""),"")</f>
    </oc>
    <nc r="AX446">
      <f>IFERROR(IF(PAC!$X446="F01 - CAPTAÇÃO DE RECURSO",1,""),"")</f>
    </nc>
  </rcc>
  <rcc rId="4205" sId="1">
    <oc r="AX447">
      <f>IFERROR(IF(PAC!$X447="F01 - CAPTAÇÃO DE RECURSO",1,""),"")</f>
    </oc>
    <nc r="AX447">
      <f>IFERROR(IF(PAC!$X447="F01 - CAPTAÇÃO DE RECURSO",1,""),"")</f>
    </nc>
  </rcc>
  <rcc rId="4206" sId="1">
    <oc r="AX448">
      <f>IFERROR(IF(PAC!$X448="F01 - CAPTAÇÃO DE RECURSO",1,""),"")</f>
    </oc>
    <nc r="AX448">
      <f>IFERROR(IF(PAC!$X448="F01 - CAPTAÇÃO DE RECURSO",1,""),"")</f>
    </nc>
  </rcc>
  <rcc rId="4207" sId="1">
    <oc r="AX449">
      <f>IFERROR(IF(PAC!$X449="F01 - CAPTAÇÃO DE RECURSO",1,""),"")</f>
    </oc>
    <nc r="AX449">
      <f>IFERROR(IF(PAC!$X449="F01 - CAPTAÇÃO DE RECURSO",1,""),"")</f>
    </nc>
  </rcc>
  <rcc rId="4208" sId="1">
    <oc r="AX450">
      <f>IFERROR(IF(PAC!$X450="F01 - CAPTAÇÃO DE RECURSO",1,""),"")</f>
    </oc>
    <nc r="AX450">
      <f>IFERROR(IF(PAC!$X450="F01 - CAPTAÇÃO DE RECURSO",1,""),"")</f>
    </nc>
  </rcc>
  <rcc rId="4209" sId="1">
    <oc r="AX451">
      <f>IFERROR(IF(PAC!$X451="F01 - CAPTAÇÃO DE RECURSO",1,""),"")</f>
    </oc>
    <nc r="AX451">
      <f>IFERROR(IF(PAC!$X451="F01 - CAPTAÇÃO DE RECURSO",1,""),"")</f>
    </nc>
  </rcc>
  <rcc rId="4210" sId="1">
    <oc r="AX452">
      <f>IFERROR(IF(PAC!$X452="F01 - CAPTAÇÃO DE RECURSO",1,""),"")</f>
    </oc>
    <nc r="AX452">
      <f>IFERROR(IF(PAC!$X452="F01 - CAPTAÇÃO DE RECURSO",1,""),"")</f>
    </nc>
  </rcc>
  <rcc rId="4211" sId="1">
    <oc r="AX453">
      <f>IFERROR(IF(PAC!$X453="F01 - CAPTAÇÃO DE RECURSO",1,""),"")</f>
    </oc>
    <nc r="AX453">
      <f>IFERROR(IF(PAC!$X453="F01 - CAPTAÇÃO DE RECURSO",1,""),"")</f>
    </nc>
  </rcc>
  <rcc rId="4212" sId="1">
    <oc r="AX454">
      <f>IFERROR(IF(PAC!$X454="F01 - CAPTAÇÃO DE RECURSO",1,""),"")</f>
    </oc>
    <nc r="AX454">
      <f>IFERROR(IF(PAC!$X454="F01 - CAPTAÇÃO DE RECURSO",1,""),"")</f>
    </nc>
  </rcc>
  <rcc rId="4213" sId="1">
    <oc r="AX455">
      <f>IFERROR(IF(PAC!$X455="F01 - CAPTAÇÃO DE RECURSO",1,""),"")</f>
    </oc>
    <nc r="AX455">
      <f>IFERROR(IF(PAC!$X455="F01 - CAPTAÇÃO DE RECURSO",1,""),"")</f>
    </nc>
  </rcc>
  <rcc rId="4214" sId="1">
    <oc r="AX456">
      <f>IFERROR(IF(PAC!$X456="F01 - CAPTAÇÃO DE RECURSO",1,""),"")</f>
    </oc>
    <nc r="AX456">
      <f>IFERROR(IF(PAC!$X456="F01 - CAPTAÇÃO DE RECURSO",1,""),"")</f>
    </nc>
  </rcc>
  <rcc rId="4215" sId="1">
    <oc r="AX457">
      <f>IFERROR(IF(PAC!$X457="F01 - CAPTAÇÃO DE RECURSO",1,""),"")</f>
    </oc>
    <nc r="AX457">
      <f>IFERROR(IF(PAC!$X457="F01 - CAPTAÇÃO DE RECURSO",1,""),"")</f>
    </nc>
  </rcc>
  <rcc rId="4216" sId="1">
    <oc r="AX458">
      <f>IFERROR(IF(PAC!$X458="F01 - CAPTAÇÃO DE RECURSO",1,""),"")</f>
    </oc>
    <nc r="AX458">
      <f>IFERROR(IF(PAC!$X458="F01 - CAPTAÇÃO DE RECURSO",1,""),"")</f>
    </nc>
  </rcc>
  <rcc rId="4217" sId="1">
    <oc r="AX459">
      <f>IFERROR(IF(PAC!$X459="F01 - CAPTAÇÃO DE RECURSO",1,""),"")</f>
    </oc>
    <nc r="AX459">
      <f>IFERROR(IF(PAC!$X459="F01 - CAPTAÇÃO DE RECURSO",1,""),"")</f>
    </nc>
  </rcc>
  <rcc rId="4218" sId="1">
    <oc r="AX460">
      <f>IFERROR(IF(PAC!$X460="F01 - CAPTAÇÃO DE RECURSO",1,""),"")</f>
    </oc>
    <nc r="AX460">
      <f>IFERROR(IF(PAC!$X460="F01 - CAPTAÇÃO DE RECURSO",1,""),"")</f>
    </nc>
  </rcc>
  <rcc rId="4219" sId="1">
    <oc r="AX461">
      <f>IFERROR(IF(PAC!$X461="F01 - CAPTAÇÃO DE RECURSO",1,""),"")</f>
    </oc>
    <nc r="AX461">
      <f>IFERROR(IF(PAC!$X461="F01 - CAPTAÇÃO DE RECURSO",1,""),"")</f>
    </nc>
  </rcc>
  <rcc rId="4220" sId="1">
    <oc r="AX462">
      <f>IFERROR(IF(PAC!$X462="F01 - CAPTAÇÃO DE RECURSO",1,""),"")</f>
    </oc>
    <nc r="AX462">
      <f>IFERROR(IF(PAC!$X462="F01 - CAPTAÇÃO DE RECURSO",1,""),"")</f>
    </nc>
  </rcc>
  <rcc rId="4221" sId="1">
    <oc r="AX463">
      <f>IFERROR(IF(PAC!$X463="F01 - CAPTAÇÃO DE RECURSO",1,""),"")</f>
    </oc>
    <nc r="AX463">
      <f>IFERROR(IF(PAC!$X463="F01 - CAPTAÇÃO DE RECURSO",1,""),"")</f>
    </nc>
  </rcc>
  <rcc rId="4222" sId="1">
    <oc r="AX464">
      <f>IFERROR(IF(PAC!$X464="F01 - CAPTAÇÃO DE RECURSO",1,""),"")</f>
    </oc>
    <nc r="AX464">
      <f>IFERROR(IF(PAC!$X464="F01 - CAPTAÇÃO DE RECURSO",1,""),"")</f>
    </nc>
  </rcc>
  <rcc rId="4223" sId="1">
    <oc r="AX465">
      <f>IFERROR(IF(PAC!$X465="F01 - CAPTAÇÃO DE RECURSO",1,""),"")</f>
    </oc>
    <nc r="AX465">
      <f>IFERROR(IF(PAC!$X465="F01 - CAPTAÇÃO DE RECURSO",1,""),"")</f>
    </nc>
  </rcc>
  <rcc rId="4224" sId="1">
    <oc r="AX466">
      <f>IFERROR(IF(PAC!$X466="F01 - CAPTAÇÃO DE RECURSO",1,""),"")</f>
    </oc>
    <nc r="AX466">
      <f>IFERROR(IF(PAC!$X466="F01 - CAPTAÇÃO DE RECURSO",1,""),"")</f>
    </nc>
  </rcc>
  <rcc rId="4225" sId="1">
    <oc r="AX467">
      <f>IFERROR(IF(PAC!$X467="F01 - CAPTAÇÃO DE RECURSO",1,""),"")</f>
    </oc>
    <nc r="AX467">
      <f>IFERROR(IF(PAC!$X467="F01 - CAPTAÇÃO DE RECURSO",1,""),"")</f>
    </nc>
  </rcc>
  <rcc rId="4226" sId="1">
    <oc r="AX468">
      <f>IFERROR(IF(PAC!$X468="F01 - CAPTAÇÃO DE RECURSO",1,""),"")</f>
    </oc>
    <nc r="AX468">
      <f>IFERROR(IF(PAC!$X468="F01 - CAPTAÇÃO DE RECURSO",1,""),"")</f>
    </nc>
  </rcc>
  <rcc rId="4227" sId="1">
    <oc r="AX469">
      <f>IFERROR(IF(PAC!$X469="F01 - CAPTAÇÃO DE RECURSO",1,""),"")</f>
    </oc>
    <nc r="AX469">
      <f>IFERROR(IF(PAC!$X469="F01 - CAPTAÇÃO DE RECURSO",1,""),"")</f>
    </nc>
  </rcc>
  <rcc rId="4228" sId="1">
    <oc r="AX470">
      <f>IFERROR(IF(PAC!$X470="F01 - CAPTAÇÃO DE RECURSO",1,""),"")</f>
    </oc>
    <nc r="AX470">
      <f>IFERROR(IF(PAC!$X470="F01 - CAPTAÇÃO DE RECURSO",1,""),"")</f>
    </nc>
  </rcc>
  <rcc rId="4229" sId="1">
    <oc r="AX471">
      <f>IFERROR(IF(PAC!$X471="F01 - CAPTAÇÃO DE RECURSO",1,""),"")</f>
    </oc>
    <nc r="AX471">
      <f>IFERROR(IF(PAC!$X471="F01 - CAPTAÇÃO DE RECURSO",1,""),"")</f>
    </nc>
  </rcc>
  <rcc rId="4230" sId="1">
    <oc r="AX472">
      <f>IFERROR(IF(PAC!$X472="F01 - CAPTAÇÃO DE RECURSO",1,""),"")</f>
    </oc>
    <nc r="AX472">
      <f>IFERROR(IF(PAC!$X472="F01 - CAPTAÇÃO DE RECURSO",1,""),"")</f>
    </nc>
  </rcc>
  <rcc rId="4231" sId="1">
    <oc r="AX473">
      <f>IFERROR(IF(PAC!$X473="F01 - CAPTAÇÃO DE RECURSO",1,""),"")</f>
    </oc>
    <nc r="AX473">
      <f>IFERROR(IF(PAC!$X473="F01 - CAPTAÇÃO DE RECURSO",1,""),"")</f>
    </nc>
  </rcc>
  <rcc rId="4232" sId="1">
    <oc r="AX474">
      <f>IFERROR(IF(PAC!$X474="F01 - CAPTAÇÃO DE RECURSO",1,""),"")</f>
    </oc>
    <nc r="AX474">
      <f>IFERROR(IF(PAC!$X474="F01 - CAPTAÇÃO DE RECURSO",1,""),"")</f>
    </nc>
  </rcc>
  <rcc rId="4233" sId="1">
    <oc r="AX475">
      <f>IFERROR(IF(PAC!$X475="F01 - CAPTAÇÃO DE RECURSO",1,""),"")</f>
    </oc>
    <nc r="AX475">
      <f>IFERROR(IF(PAC!$X475="F01 - CAPTAÇÃO DE RECURSO",1,""),"")</f>
    </nc>
  </rcc>
  <rcc rId="4234" sId="1">
    <oc r="AX476">
      <f>IFERROR(IF(PAC!$X476="F01 - CAPTAÇÃO DE RECURSO",1,""),"")</f>
    </oc>
    <nc r="AX476">
      <f>IFERROR(IF(PAC!$X476="F01 - CAPTAÇÃO DE RECURSO",1,""),"")</f>
    </nc>
  </rcc>
  <rcc rId="4235" sId="1">
    <oc r="AX477">
      <f>IFERROR(IF(PAC!$X477="F01 - CAPTAÇÃO DE RECURSO",1,""),"")</f>
    </oc>
    <nc r="AX477">
      <f>IFERROR(IF(PAC!$X477="F01 - CAPTAÇÃO DE RECURSO",1,""),"")</f>
    </nc>
  </rcc>
  <rcc rId="4236" sId="1">
    <oc r="AX478">
      <f>IFERROR(IF(PAC!$X478="F01 - CAPTAÇÃO DE RECURSO",1,""),"")</f>
    </oc>
    <nc r="AX478">
      <f>IFERROR(IF(PAC!$X478="F01 - CAPTAÇÃO DE RECURSO",1,""),"")</f>
    </nc>
  </rcc>
  <rcc rId="4237" sId="1">
    <oc r="AX479">
      <f>IFERROR(IF(PAC!$X479="F01 - CAPTAÇÃO DE RECURSO",1,""),"")</f>
    </oc>
    <nc r="AX479">
      <f>IFERROR(IF(PAC!$X479="F01 - CAPTAÇÃO DE RECURSO",1,""),"")</f>
    </nc>
  </rcc>
  <rcc rId="4238" sId="1">
    <oc r="AX480">
      <f>IFERROR(IF(PAC!$X480="F01 - CAPTAÇÃO DE RECURSO",1,""),"")</f>
    </oc>
    <nc r="AX480">
      <f>IFERROR(IF(PAC!$X480="F01 - CAPTAÇÃO DE RECURSO",1,""),"")</f>
    </nc>
  </rcc>
  <rcc rId="4239" sId="1">
    <oc r="AX481">
      <f>IFERROR(IF(PAC!$X481="F01 - CAPTAÇÃO DE RECURSO",1,""),"")</f>
    </oc>
    <nc r="AX481">
      <f>IFERROR(IF(PAC!$X481="F01 - CAPTAÇÃO DE RECURSO",1,""),"")</f>
    </nc>
  </rcc>
  <rcc rId="4240" sId="1">
    <oc r="AX482">
      <f>IFERROR(IF(PAC!$X482="F01 - CAPTAÇÃO DE RECURSO",1,""),"")</f>
    </oc>
    <nc r="AX482">
      <f>IFERROR(IF(PAC!$X482="F01 - CAPTAÇÃO DE RECURSO",1,""),"")</f>
    </nc>
  </rcc>
  <rcc rId="4241" sId="1">
    <oc r="AX483">
      <f>IFERROR(IF(PAC!$X483="F01 - CAPTAÇÃO DE RECURSO",1,""),"")</f>
    </oc>
    <nc r="AX483">
      <f>IFERROR(IF(PAC!$X483="F01 - CAPTAÇÃO DE RECURSO",1,""),"")</f>
    </nc>
  </rcc>
  <rcc rId="4242" sId="1">
    <oc r="AX484">
      <f>IFERROR(IF(PAC!$X484="F01 - CAPTAÇÃO DE RECURSO",1,""),"")</f>
    </oc>
    <nc r="AX484">
      <f>IFERROR(IF(PAC!$X484="F01 - CAPTAÇÃO DE RECURSO",1,""),"")</f>
    </nc>
  </rcc>
  <rcc rId="4243" sId="1">
    <oc r="AX485">
      <f>IFERROR(IF(PAC!$X485="F01 - CAPTAÇÃO DE RECURSO",1,""),"")</f>
    </oc>
    <nc r="AX485">
      <f>IFERROR(IF(PAC!$X485="F01 - CAPTAÇÃO DE RECURSO",1,""),"")</f>
    </nc>
  </rcc>
  <rcc rId="4244" sId="1">
    <oc r="AX486">
      <f>IFERROR(IF(PAC!$X486="F01 - CAPTAÇÃO DE RECURSO",1,""),"")</f>
    </oc>
    <nc r="AX486">
      <f>IFERROR(IF(PAC!$X486="F01 - CAPTAÇÃO DE RECURSO",1,""),"")</f>
    </nc>
  </rcc>
  <rcc rId="4245" sId="1">
    <oc r="AX487">
      <f>IFERROR(IF(PAC!$X487="F01 - CAPTAÇÃO DE RECURSO",1,""),"")</f>
    </oc>
    <nc r="AX487">
      <f>IFERROR(IF(PAC!$X487="F01 - CAPTAÇÃO DE RECURSO",1,""),"")</f>
    </nc>
  </rcc>
  <rcc rId="4246" sId="1">
    <oc r="AX488">
      <f>IFERROR(IF(PAC!$X488="F01 - CAPTAÇÃO DE RECURSO",1,""),"")</f>
    </oc>
    <nc r="AX488">
      <f>IFERROR(IF(PAC!$X488="F01 - CAPTAÇÃO DE RECURSO",1,""),"")</f>
    </nc>
  </rcc>
  <rcc rId="4247" sId="1">
    <oc r="AX489">
      <f>IFERROR(IF(PAC!$X489="F01 - CAPTAÇÃO DE RECURSO",1,""),"")</f>
    </oc>
    <nc r="AX489">
      <f>IFERROR(IF(PAC!$X489="F01 - CAPTAÇÃO DE RECURSO",1,""),"")</f>
    </nc>
  </rcc>
  <rcc rId="4248" sId="1">
    <oc r="AX490">
      <f>IFERROR(IF(PAC!$X490="F01 - CAPTAÇÃO DE RECURSO",1,""),"")</f>
    </oc>
    <nc r="AX490">
      <f>IFERROR(IF(PAC!$X490="F01 - CAPTAÇÃO DE RECURSO",1,""),"")</f>
    </nc>
  </rcc>
  <rcc rId="4249" sId="1">
    <oc r="AX491">
      <f>IFERROR(IF(PAC!$X491="F01 - CAPTAÇÃO DE RECURSO",1,""),"")</f>
    </oc>
    <nc r="AX491">
      <f>IFERROR(IF(PAC!$X491="F01 - CAPTAÇÃO DE RECURSO",1,""),"")</f>
    </nc>
  </rcc>
  <rcc rId="4250" sId="1">
    <oc r="AX492">
      <f>IFERROR(IF(PAC!$X492="F01 - CAPTAÇÃO DE RECURSO",1,""),"")</f>
    </oc>
    <nc r="AX492">
      <f>IFERROR(IF(PAC!$X492="F01 - CAPTAÇÃO DE RECURSO",1,""),"")</f>
    </nc>
  </rcc>
  <rcc rId="4251" sId="1">
    <oc r="AX493">
      <f>IFERROR(IF(PAC!$X493="F01 - CAPTAÇÃO DE RECURSO",1,""),"")</f>
    </oc>
    <nc r="AX493">
      <f>IFERROR(IF(PAC!$X493="F01 - CAPTAÇÃO DE RECURSO",1,""),"")</f>
    </nc>
  </rcc>
  <rcc rId="4252" sId="1">
    <oc r="AX494">
      <f>IFERROR(IF(PAC!$X494="F01 - CAPTAÇÃO DE RECURSO",1,""),"")</f>
    </oc>
    <nc r="AX494">
      <f>IFERROR(IF(PAC!$X494="F01 - CAPTAÇÃO DE RECURSO",1,""),"")</f>
    </nc>
  </rcc>
  <rcc rId="4253" sId="1">
    <oc r="AX495">
      <f>IFERROR(IF(PAC!$X495="F01 - CAPTAÇÃO DE RECURSO",1,""),"")</f>
    </oc>
    <nc r="AX495">
      <f>IFERROR(IF(PAC!$X495="F01 - CAPTAÇÃO DE RECURSO",1,""),"")</f>
    </nc>
  </rcc>
  <rcc rId="4254" sId="1">
    <oc r="AX496">
      <f>IFERROR(IF(PAC!$X496="F01 - CAPTAÇÃO DE RECURSO",1,""),"")</f>
    </oc>
    <nc r="AX496">
      <f>IFERROR(IF(PAC!$X496="F01 - CAPTAÇÃO DE RECURSO",1,""),"")</f>
    </nc>
  </rcc>
  <rcc rId="4255" sId="1">
    <oc r="AX497">
      <f>IFERROR(IF(PAC!$X497="F01 - CAPTAÇÃO DE RECURSO",1,""),"")</f>
    </oc>
    <nc r="AX497">
      <f>IFERROR(IF(PAC!$X497="F01 - CAPTAÇÃO DE RECURSO",1,""),"")</f>
    </nc>
  </rcc>
  <rcc rId="4256" sId="1">
    <oc r="AX498">
      <f>IFERROR(IF(PAC!$X498="F01 - CAPTAÇÃO DE RECURSO",1,""),"")</f>
    </oc>
    <nc r="AX498">
      <f>IFERROR(IF(PAC!$X498="F01 - CAPTAÇÃO DE RECURSO",1,""),"")</f>
    </nc>
  </rcc>
  <rcc rId="4257" sId="1">
    <oc r="AX499">
      <f>IFERROR(IF(PAC!$X499="F01 - CAPTAÇÃO DE RECURSO",1,""),"")</f>
    </oc>
    <nc r="AX499">
      <f>IFERROR(IF(PAC!$X499="F01 - CAPTAÇÃO DE RECURSO",1,""),"")</f>
    </nc>
  </rcc>
  <rcc rId="4258" sId="1">
    <oc r="AX500">
      <f>IFERROR(IF(PAC!$X500="F01 - CAPTAÇÃO DE RECURSO",1,""),"")</f>
    </oc>
    <nc r="AX500">
      <f>IFERROR(IF(PAC!$X500="F01 - CAPTAÇÃO DE RECURSO",1,""),"")</f>
    </nc>
  </rcc>
  <rcc rId="4259" sId="1">
    <oc r="AX501">
      <f>IFERROR(IF(PAC!$X501="F01 - CAPTAÇÃO DE RECURSO",1,""),"")</f>
    </oc>
    <nc r="AX501">
      <f>IFERROR(IF(PAC!$X501="F01 - CAPTAÇÃO DE RECURSO",1,""),"")</f>
    </nc>
  </rcc>
  <rcc rId="4260" sId="1">
    <oc r="AX502">
      <f>IFERROR(IF(PAC!$X502="F01 - CAPTAÇÃO DE RECURSO",1,""),"")</f>
    </oc>
    <nc r="AX502">
      <f>IFERROR(IF(PAC!$X502="F01 - CAPTAÇÃO DE RECURSO",1,""),"")</f>
    </nc>
  </rcc>
  <rcc rId="4261" sId="1">
    <oc r="AX503">
      <f>IFERROR(IF(PAC!$X503="F01 - CAPTAÇÃO DE RECURSO",1,""),"")</f>
    </oc>
    <nc r="AX503">
      <f>IFERROR(IF(PAC!$X503="F01 - CAPTAÇÃO DE RECURSO",1,""),"")</f>
    </nc>
  </rcc>
  <rcc rId="4262" sId="1">
    <oc r="AX504">
      <f>IFERROR(IF(PAC!$X504="F01 - CAPTAÇÃO DE RECURSO",1,""),"")</f>
    </oc>
    <nc r="AX504">
      <f>IFERROR(IF(PAC!$X504="F01 - CAPTAÇÃO DE RECURSO",1,""),"")</f>
    </nc>
  </rcc>
  <rcc rId="4263" sId="1">
    <oc r="AX505">
      <f>IFERROR(IF(PAC!$X505="F01 - CAPTAÇÃO DE RECURSO",1,""),"")</f>
    </oc>
    <nc r="AX505">
      <f>IFERROR(IF(PAC!$X505="F01 - CAPTAÇÃO DE RECURSO",1,""),"")</f>
    </nc>
  </rcc>
  <rcc rId="4264" sId="1">
    <oc r="AX506">
      <f>IFERROR(IF(PAC!$X506="F01 - CAPTAÇÃO DE RECURSO",1,""),"")</f>
    </oc>
    <nc r="AX506">
      <f>IFERROR(IF(PAC!$X506="F01 - CAPTAÇÃO DE RECURSO",1,""),"")</f>
    </nc>
  </rcc>
  <rcc rId="4265" sId="1">
    <oc r="AX507">
      <f>IFERROR(IF(PAC!$X507="F01 - CAPTAÇÃO DE RECURSO",1,""),"")</f>
    </oc>
    <nc r="AX507">
      <f>IFERROR(IF(PAC!$X507="F01 - CAPTAÇÃO DE RECURSO",1,""),"")</f>
    </nc>
  </rcc>
  <rcc rId="4266" sId="1">
    <oc r="AX508">
      <f>IFERROR(IF(PAC!$X508="F01 - CAPTAÇÃO DE RECURSO",1,""),"")</f>
    </oc>
    <nc r="AX508">
      <f>IFERROR(IF(PAC!$X508="F01 - CAPTAÇÃO DE RECURSO",1,""),"")</f>
    </nc>
  </rcc>
  <rcc rId="4267" sId="1">
    <oc r="AX509">
      <f>IFERROR(IF(PAC!$X509="F01 - CAPTAÇÃO DE RECURSO",1,""),"")</f>
    </oc>
    <nc r="AX509">
      <f>IFERROR(IF(PAC!$X509="F01 - CAPTAÇÃO DE RECURSO",1,""),"")</f>
    </nc>
  </rcc>
  <rcc rId="4268" sId="1">
    <oc r="AX510">
      <f>IFERROR(IF(PAC!$X510="F01 - CAPTAÇÃO DE RECURSO",1,""),"")</f>
    </oc>
    <nc r="AX510">
      <f>IFERROR(IF(PAC!$X510="F01 - CAPTAÇÃO DE RECURSO",1,""),"")</f>
    </nc>
  </rcc>
  <rcc rId="4269" sId="1">
    <oc r="AX511">
      <f>IFERROR(IF(PAC!$X511="F01 - CAPTAÇÃO DE RECURSO",1,""),"")</f>
    </oc>
    <nc r="AX511">
      <f>IFERROR(IF(PAC!$X511="F01 - CAPTAÇÃO DE RECURSO",1,""),"")</f>
    </nc>
  </rcc>
  <rcc rId="4270" sId="1">
    <oc r="AX512">
      <f>IFERROR(IF(PAC!$X512="F01 - CAPTAÇÃO DE RECURSO",1,""),"")</f>
    </oc>
    <nc r="AX512">
      <f>IFERROR(IF(PAC!$X512="F01 - CAPTAÇÃO DE RECURSO",1,""),"")</f>
    </nc>
  </rcc>
  <rcc rId="4271" sId="1">
    <oc r="AX513">
      <f>IFERROR(IF(PAC!$X513="F01 - CAPTAÇÃO DE RECURSO",1,""),"")</f>
    </oc>
    <nc r="AX513">
      <f>IFERROR(IF(PAC!$X513="F01 - CAPTAÇÃO DE RECURSO",1,""),"")</f>
    </nc>
  </rcc>
  <rcc rId="4272" sId="1">
    <oc r="AX514">
      <f>IFERROR(IF(PAC!$X514="F01 - CAPTAÇÃO DE RECURSO",1,""),"")</f>
    </oc>
    <nc r="AX514">
      <f>IFERROR(IF(PAC!$X514="F01 - CAPTAÇÃO DE RECURSO",1,""),"")</f>
    </nc>
  </rcc>
  <rcc rId="4273" sId="1">
    <oc r="AX515">
      <f>IFERROR(IF(PAC!$X515="F01 - CAPTAÇÃO DE RECURSO",1,""),"")</f>
    </oc>
    <nc r="AX515">
      <f>IFERROR(IF(PAC!$X515="F01 - CAPTAÇÃO DE RECURSO",1,""),"")</f>
    </nc>
  </rcc>
  <rcc rId="4274" sId="1">
    <oc r="AX516">
      <f>IFERROR(IF(PAC!$X516="F01 - CAPTAÇÃO DE RECURSO",1,""),"")</f>
    </oc>
    <nc r="AX516">
      <f>IFERROR(IF(PAC!$X516="F01 - CAPTAÇÃO DE RECURSO",1,""),"")</f>
    </nc>
  </rcc>
  <rcc rId="4275" sId="1">
    <oc r="AX517">
      <f>IFERROR(IF(PAC!$X517="F01 - CAPTAÇÃO DE RECURSO",1,""),"")</f>
    </oc>
    <nc r="AX517">
      <f>IFERROR(IF(PAC!$X517="F01 - CAPTAÇÃO DE RECURSO",1,""),"")</f>
    </nc>
  </rcc>
  <rcc rId="4276" sId="1">
    <oc r="AX518">
      <f>IFERROR(IF(PAC!$X518="F01 - CAPTAÇÃO DE RECURSO",1,""),"")</f>
    </oc>
    <nc r="AX518">
      <f>IFERROR(IF(PAC!$X518="F01 - CAPTAÇÃO DE RECURSO",1,""),"")</f>
    </nc>
  </rcc>
  <rcc rId="4277" sId="1">
    <oc r="AX519">
      <f>IFERROR(IF(PAC!$X519="F01 - CAPTAÇÃO DE RECURSO",1,""),"")</f>
    </oc>
    <nc r="AX519">
      <f>IFERROR(IF(PAC!$X519="F01 - CAPTAÇÃO DE RECURSO",1,""),"")</f>
    </nc>
  </rcc>
  <rcc rId="4278" sId="1">
    <oc r="AX520">
      <f>IFERROR(IF(PAC!$X520="F01 - CAPTAÇÃO DE RECURSO",1,""),"")</f>
    </oc>
    <nc r="AX520">
      <f>IFERROR(IF(PAC!$X520="F01 - CAPTAÇÃO DE RECURSO",1,""),"")</f>
    </nc>
  </rcc>
  <rcc rId="4279" sId="1">
    <oc r="AX521">
      <f>IFERROR(IF(PAC!$X521="F01 - CAPTAÇÃO DE RECURSO",1,""),"")</f>
    </oc>
    <nc r="AX521">
      <f>IFERROR(IF(PAC!$X521="F01 - CAPTAÇÃO DE RECURSO",1,""),"")</f>
    </nc>
  </rcc>
  <rcc rId="4280" sId="1">
    <oc r="AX522">
      <f>IFERROR(IF(PAC!$X522="F01 - CAPTAÇÃO DE RECURSO",1,""),"")</f>
    </oc>
    <nc r="AX522">
      <f>IFERROR(IF(PAC!$X522="F01 - CAPTAÇÃO DE RECURSO",1,""),"")</f>
    </nc>
  </rcc>
  <rcc rId="4281" sId="1">
    <oc r="AX523">
      <f>IFERROR(IF(PAC!$X523="F01 - CAPTAÇÃO DE RECURSO",1,""),"")</f>
    </oc>
    <nc r="AX523">
      <f>IFERROR(IF(PAC!$X523="F01 - CAPTAÇÃO DE RECURSO",1,""),"")</f>
    </nc>
  </rcc>
  <rcc rId="4282" sId="1">
    <oc r="AX524">
      <f>IFERROR(IF(PAC!$X524="F01 - CAPTAÇÃO DE RECURSO",1,""),"")</f>
    </oc>
    <nc r="AX524">
      <f>IFERROR(IF(PAC!$X524="F01 - CAPTAÇÃO DE RECURSO",1,""),"")</f>
    </nc>
  </rcc>
  <rcc rId="4283" sId="1">
    <oc r="AX525">
      <f>IFERROR(IF(PAC!$X525="F01 - CAPTAÇÃO DE RECURSO",1,""),"")</f>
    </oc>
    <nc r="AX525">
      <f>IFERROR(IF(PAC!$X525="F01 - CAPTAÇÃO DE RECURSO",1,""),"")</f>
    </nc>
  </rcc>
  <rcc rId="4284" sId="1">
    <oc r="AX526">
      <f>IFERROR(IF(PAC!$X526="F01 - CAPTAÇÃO DE RECURSO",1,""),"")</f>
    </oc>
    <nc r="AX526">
      <f>IFERROR(IF(PAC!$X526="F01 - CAPTAÇÃO DE RECURSO",1,""),"")</f>
    </nc>
  </rcc>
  <rcc rId="4285" sId="1">
    <oc r="AX527">
      <f>IFERROR(IF(PAC!$X527="F01 - CAPTAÇÃO DE RECURSO",1,""),"")</f>
    </oc>
    <nc r="AX527">
      <f>IFERROR(IF(PAC!$X527="F01 - CAPTAÇÃO DE RECURSO",1,""),"")</f>
    </nc>
  </rcc>
  <rcc rId="4286" sId="1">
    <oc r="AX528">
      <f>IFERROR(IF(PAC!$X528="F01 - CAPTAÇÃO DE RECURSO",1,""),"")</f>
    </oc>
    <nc r="AX528">
      <f>IFERROR(IF(PAC!$X528="F01 - CAPTAÇÃO DE RECURSO",1,""),"")</f>
    </nc>
  </rcc>
  <rcc rId="4287" sId="1">
    <oc r="AX529">
      <f>IFERROR(IF(PAC!$X529="F01 - CAPTAÇÃO DE RECURSO",1,""),"")</f>
    </oc>
    <nc r="AX529">
      <f>IFERROR(IF(PAC!$X529="F01 - CAPTAÇÃO DE RECURSO",1,""),"")</f>
    </nc>
  </rcc>
  <rcc rId="4288" sId="1">
    <oc r="AX530">
      <f>IFERROR(IF(PAC!$X530="F01 - CAPTAÇÃO DE RECURSO",1,""),"")</f>
    </oc>
    <nc r="AX530">
      <f>IFERROR(IF(PAC!$X530="F01 - CAPTAÇÃO DE RECURSO",1,""),"")</f>
    </nc>
  </rcc>
  <rcc rId="4289" sId="1">
    <oc r="AX531">
      <f>IFERROR(IF(PAC!$X531="F01 - CAPTAÇÃO DE RECURSO",1,""),"")</f>
    </oc>
    <nc r="AX531">
      <f>IFERROR(IF(PAC!$X531="F01 - CAPTAÇÃO DE RECURSO",1,""),"")</f>
    </nc>
  </rcc>
  <rcc rId="4290" sId="1">
    <oc r="AX532">
      <f>IFERROR(IF(PAC!$X532="F01 - CAPTAÇÃO DE RECURSO",1,""),"")</f>
    </oc>
    <nc r="AX532">
      <f>IFERROR(IF(PAC!$X532="F01 - CAPTAÇÃO DE RECURSO",1,""),"")</f>
    </nc>
  </rcc>
  <rcc rId="4291" sId="1">
    <oc r="AX533">
      <f>IFERROR(IF(PAC!$X533="F01 - CAPTAÇÃO DE RECURSO",1,""),"")</f>
    </oc>
    <nc r="AX533">
      <f>IFERROR(IF(PAC!$X533="F01 - CAPTAÇÃO DE RECURSO",1,""),"")</f>
    </nc>
  </rcc>
  <rcc rId="4292" sId="1">
    <oc r="AX534">
      <f>IFERROR(IF(PAC!$X534="F01 - CAPTAÇÃO DE RECURSO",1,""),"")</f>
    </oc>
    <nc r="AX534">
      <f>IFERROR(IF(PAC!$X534="F01 - CAPTAÇÃO DE RECURSO",1,""),"")</f>
    </nc>
  </rcc>
  <rcc rId="4293" sId="1">
    <oc r="AX535">
      <f>IFERROR(IF(PAC!$X535="F01 - CAPTAÇÃO DE RECURSO",1,""),"")</f>
    </oc>
    <nc r="AX535">
      <f>IFERROR(IF(PAC!$X535="F01 - CAPTAÇÃO DE RECURSO",1,""),"")</f>
    </nc>
  </rcc>
  <rcc rId="4294" sId="1">
    <oc r="AX536">
      <f>IFERROR(IF(PAC!$X536="F01 - CAPTAÇÃO DE RECURSO",1,""),"")</f>
    </oc>
    <nc r="AX536">
      <f>IFERROR(IF(PAC!$X536="F01 - CAPTAÇÃO DE RECURSO",1,""),"")</f>
    </nc>
  </rcc>
  <rcc rId="4295" sId="1">
    <oc r="AX537">
      <f>IFERROR(IF(PAC!$X537="F01 - CAPTAÇÃO DE RECURSO",1,""),"")</f>
    </oc>
    <nc r="AX537">
      <f>IFERROR(IF(PAC!$X537="F01 - CAPTAÇÃO DE RECURSO",1,""),"")</f>
    </nc>
  </rcc>
  <rcc rId="4296" sId="1">
    <oc r="AX538">
      <f>IFERROR(IF(PAC!$X538="F01 - CAPTAÇÃO DE RECURSO",1,""),"")</f>
    </oc>
    <nc r="AX538">
      <f>IFERROR(IF(PAC!$X538="F01 - CAPTAÇÃO DE RECURSO",1,""),"")</f>
    </nc>
  </rcc>
  <rcc rId="4297" sId="1">
    <oc r="AX539">
      <f>IFERROR(IF(PAC!$X539="F01 - CAPTAÇÃO DE RECURSO",1,""),"")</f>
    </oc>
    <nc r="AX539">
      <f>IFERROR(IF(PAC!$X539="F01 - CAPTAÇÃO DE RECURSO",1,""),"")</f>
    </nc>
  </rcc>
  <rcc rId="4298" sId="1">
    <oc r="AX540">
      <f>IFERROR(IF(PAC!$X540="F01 - CAPTAÇÃO DE RECURSO",1,""),"")</f>
    </oc>
    <nc r="AX540">
      <f>IFERROR(IF(PAC!$X540="F01 - CAPTAÇÃO DE RECURSO",1,""),"")</f>
    </nc>
  </rcc>
  <rcc rId="4299" sId="1">
    <oc r="AX541">
      <f>IFERROR(IF(PAC!$X541="F01 - CAPTAÇÃO DE RECURSO",1,""),"")</f>
    </oc>
    <nc r="AX541">
      <f>IFERROR(IF(PAC!$X541="F01 - CAPTAÇÃO DE RECURSO",1,""),"")</f>
    </nc>
  </rcc>
  <rcc rId="4300" sId="1">
    <oc r="AX542">
      <f>IFERROR(IF(PAC!$X542="F01 - CAPTAÇÃO DE RECURSO",1,""),"")</f>
    </oc>
    <nc r="AX542">
      <f>IFERROR(IF(PAC!$X542="F01 - CAPTAÇÃO DE RECURSO",1,""),"")</f>
    </nc>
  </rcc>
  <rcc rId="4301" sId="1">
    <oc r="AX543">
      <f>IFERROR(IF(PAC!$X543="F01 - CAPTAÇÃO DE RECURSO",1,""),"")</f>
    </oc>
    <nc r="AX543">
      <f>IFERROR(IF(PAC!$X543="F01 - CAPTAÇÃO DE RECURSO",1,""),"")</f>
    </nc>
  </rcc>
  <rcc rId="4302" sId="1">
    <oc r="AX544">
      <f>IFERROR(IF(PAC!$X544="F01 - CAPTAÇÃO DE RECURSO",1,""),"")</f>
    </oc>
    <nc r="AX544">
      <f>IFERROR(IF(PAC!$X544="F01 - CAPTAÇÃO DE RECURSO",1,""),"")</f>
    </nc>
  </rcc>
  <rcc rId="4303" sId="1">
    <oc r="AX545">
      <f>IFERROR(IF(PAC!$X545="F01 - CAPTAÇÃO DE RECURSO",1,""),"")</f>
    </oc>
    <nc r="AX545">
      <f>IFERROR(IF(PAC!$X545="F01 - CAPTAÇÃO DE RECURSO",1,""),"")</f>
    </nc>
  </rcc>
  <rcc rId="4304" sId="1">
    <oc r="AX546">
      <f>IFERROR(IF(PAC!$X546="F01 - CAPTAÇÃO DE RECURSO",1,""),"")</f>
    </oc>
    <nc r="AX546">
      <f>IFERROR(IF(PAC!$X546="F01 - CAPTAÇÃO DE RECURSO",1,""),"")</f>
    </nc>
  </rcc>
  <rcc rId="4305" sId="1">
    <oc r="AX547">
      <f>IFERROR(IF(PAC!$X547="F01 - CAPTAÇÃO DE RECURSO",1,""),"")</f>
    </oc>
    <nc r="AX547">
      <f>IFERROR(IF(PAC!$X547="F01 - CAPTAÇÃO DE RECURSO",1,""),"")</f>
    </nc>
  </rcc>
  <rcc rId="4306" sId="1">
    <oc r="AX548">
      <f>IFERROR(IF(PAC!$X548="F01 - CAPTAÇÃO DE RECURSO",1,""),"")</f>
    </oc>
    <nc r="AX548">
      <f>IFERROR(IF(PAC!$X548="F01 - CAPTAÇÃO DE RECURSO",1,""),"")</f>
    </nc>
  </rcc>
  <rcc rId="4307" sId="1">
    <oc r="AX549">
      <f>IFERROR(IF(PAC!$X549="F01 - CAPTAÇÃO DE RECURSO",1,""),"")</f>
    </oc>
    <nc r="AX549">
      <f>IFERROR(IF(PAC!$X549="F01 - CAPTAÇÃO DE RECURSO",1,""),"")</f>
    </nc>
  </rcc>
  <rcc rId="4308" sId="1">
    <oc r="AX550">
      <f>IFERROR(IF(PAC!$X550="F01 - CAPTAÇÃO DE RECURSO",1,""),"")</f>
    </oc>
    <nc r="AX550">
      <f>IFERROR(IF(PAC!$X550="F01 - CAPTAÇÃO DE RECURSO",1,""),"")</f>
    </nc>
  </rcc>
  <rcc rId="4309" sId="1">
    <oc r="AX551">
      <f>IFERROR(IF(PAC!$X551="F01 - CAPTAÇÃO DE RECURSO",1,""),"")</f>
    </oc>
    <nc r="AX551">
      <f>IFERROR(IF(PAC!$X551="F01 - CAPTAÇÃO DE RECURSO",1,""),"")</f>
    </nc>
  </rcc>
  <rcc rId="4310" sId="1">
    <oc r="AX552">
      <f>IFERROR(IF(PAC!$X552="F01 - CAPTAÇÃO DE RECURSO",1,""),"")</f>
    </oc>
    <nc r="AX552">
      <f>IFERROR(IF(PAC!$X552="F01 - CAPTAÇÃO DE RECURSO",1,""),"")</f>
    </nc>
  </rcc>
  <rcc rId="4311" sId="1">
    <oc r="AX553">
      <f>IFERROR(IF(PAC!$X553="F01 - CAPTAÇÃO DE RECURSO",1,""),"")</f>
    </oc>
    <nc r="AX553">
      <f>IFERROR(IF(PAC!$X553="F01 - CAPTAÇÃO DE RECURSO",1,""),"")</f>
    </nc>
  </rcc>
  <rcc rId="4312" sId="1">
    <oc r="AX554">
      <f>IFERROR(IF(PAC!$X554="F01 - CAPTAÇÃO DE RECURSO",1,""),"")</f>
    </oc>
    <nc r="AX554">
      <f>IFERROR(IF(PAC!$X554="F01 - CAPTAÇÃO DE RECURSO",1,""),"")</f>
    </nc>
  </rcc>
  <rcc rId="4313" sId="1">
    <oc r="AX555">
      <f>IFERROR(IF(PAC!$X555="F01 - CAPTAÇÃO DE RECURSO",1,""),"")</f>
    </oc>
    <nc r="AX555">
      <f>IFERROR(IF(PAC!$X555="F01 - CAPTAÇÃO DE RECURSO",1,""),"")</f>
    </nc>
  </rcc>
  <rcc rId="4314" sId="1">
    <oc r="AX556">
      <f>IFERROR(IF(PAC!$X556="F01 - CAPTAÇÃO DE RECURSO",1,""),"")</f>
    </oc>
    <nc r="AX556">
      <f>IFERROR(IF(PAC!$X556="F01 - CAPTAÇÃO DE RECURSO",1,""),"")</f>
    </nc>
  </rcc>
  <rcc rId="4315" sId="1">
    <oc r="AX557">
      <f>IFERROR(IF(PAC!$X557="F01 - CAPTAÇÃO DE RECURSO",1,""),"")</f>
    </oc>
    <nc r="AX557">
      <f>IFERROR(IF(PAC!$X557="F01 - CAPTAÇÃO DE RECURSO",1,""),"")</f>
    </nc>
  </rcc>
  <rcc rId="4316" sId="1">
    <oc r="AX558">
      <f>IFERROR(IF(PAC!$X558="F01 - CAPTAÇÃO DE RECURSO",1,""),"")</f>
    </oc>
    <nc r="AX558">
      <f>IFERROR(IF(PAC!$X558="F01 - CAPTAÇÃO DE RECURSO",1,""),"")</f>
    </nc>
  </rcc>
  <rcc rId="4317" sId="1">
    <oc r="AX559">
      <f>IFERROR(IF(PAC!$X559="F01 - CAPTAÇÃO DE RECURSO",1,""),"")</f>
    </oc>
    <nc r="AX559">
      <f>IFERROR(IF(PAC!$X559="F01 - CAPTAÇÃO DE RECURSO",1,""),"")</f>
    </nc>
  </rcc>
  <rcc rId="4318" sId="1">
    <oc r="AX560">
      <f>IFERROR(IF(PAC!$X560="F01 - CAPTAÇÃO DE RECURSO",1,""),"")</f>
    </oc>
    <nc r="AX560">
      <f>IFERROR(IF(PAC!$X560="F01 - CAPTAÇÃO DE RECURSO",1,""),"")</f>
    </nc>
  </rcc>
  <rcc rId="4319" sId="1">
    <oc r="AX561">
      <f>IFERROR(IF(PAC!$X561="F01 - CAPTAÇÃO DE RECURSO",1,""),"")</f>
    </oc>
    <nc r="AX561">
      <f>IFERROR(IF(PAC!$X561="F01 - CAPTAÇÃO DE RECURSO",1,""),"")</f>
    </nc>
  </rcc>
  <rcc rId="4320" sId="1">
    <oc r="AX562">
      <f>IFERROR(IF(PAC!$X562="F01 - CAPTAÇÃO DE RECURSO",1,""),"")</f>
    </oc>
    <nc r="AX562">
      <f>IFERROR(IF(PAC!$X562="F01 - CAPTAÇÃO DE RECURSO",1,""),"")</f>
    </nc>
  </rcc>
  <rcc rId="4321" sId="1">
    <oc r="AX563">
      <f>IFERROR(IF(PAC!$X563="F01 - CAPTAÇÃO DE RECURSO",1,""),"")</f>
    </oc>
    <nc r="AX563">
      <f>IFERROR(IF(PAC!$X563="F01 - CAPTAÇÃO DE RECURSO",1,""),"")</f>
    </nc>
  </rcc>
  <rcc rId="4322" sId="1">
    <oc r="AY7">
      <f>IFERROR(IF(PAC!$X7="F02 - LICITAÇÃO",1,""),"")</f>
    </oc>
    <nc r="AY7">
      <f>IFERROR(IF(PAC!$X7="F02 - LICITAÇÃO",1,""),"")</f>
    </nc>
  </rcc>
  <rcc rId="4323" sId="1">
    <oc r="AY8">
      <f>IFERROR(IF(PAC!$X8="F02 - LICITAÇÃO",1,""),"")</f>
    </oc>
    <nc r="AY8">
      <f>IFERROR(IF(PAC!$X8="F02 - LICITAÇÃO",1,""),"")</f>
    </nc>
  </rcc>
  <rcc rId="4324" sId="1">
    <oc r="AY9">
      <f>IFERROR(IF(PAC!$X9="F02 - LICITAÇÃO",1,""),"")</f>
    </oc>
    <nc r="AY9">
      <f>IFERROR(IF(PAC!$X9="F02 - LICITAÇÃO",1,""),"")</f>
    </nc>
  </rcc>
  <rcc rId="4325" sId="1">
    <oc r="AY10">
      <f>IFERROR(IF(PAC!$X10="F02 - LICITAÇÃO",1,""),"")</f>
    </oc>
    <nc r="AY10">
      <f>IFERROR(IF(PAC!$X10="F02 - LICITAÇÃO",1,""),"")</f>
    </nc>
  </rcc>
  <rcc rId="4326" sId="1">
    <oc r="AY11">
      <f>IFERROR(IF(PAC!$X11="F02 - LICITAÇÃO",1,""),"")</f>
    </oc>
    <nc r="AY11">
      <f>IFERROR(IF(PAC!$X11="F02 - LICITAÇÃO",1,""),"")</f>
    </nc>
  </rcc>
  <rcc rId="4327" sId="1">
    <oc r="AY12">
      <f>IFERROR(IF(PAC!$X12="F02 - LICITAÇÃO",1,""),"")</f>
    </oc>
    <nc r="AY12">
      <f>IFERROR(IF(PAC!$X12="F02 - LICITAÇÃO",1,""),"")</f>
    </nc>
  </rcc>
  <rcc rId="4328" sId="1">
    <oc r="AY13">
      <f>IFERROR(IF(PAC!$X13="F02 - LICITAÇÃO",1,""),"")</f>
    </oc>
    <nc r="AY13">
      <f>IFERROR(IF(PAC!$X13="F02 - LICITAÇÃO",1,""),"")</f>
    </nc>
  </rcc>
  <rcc rId="4329" sId="1">
    <oc r="AY14">
      <f>IFERROR(IF(PAC!$X14="F02 - LICITAÇÃO",1,""),"")</f>
    </oc>
    <nc r="AY14">
      <f>IFERROR(IF(PAC!$X14="F02 - LICITAÇÃO",1,""),"")</f>
    </nc>
  </rcc>
  <rcc rId="4330" sId="1">
    <oc r="AY15">
      <f>IFERROR(IF(PAC!$X15="F02 - LICITAÇÃO",1,""),"")</f>
    </oc>
    <nc r="AY15">
      <f>IFERROR(IF(PAC!$X15="F02 - LICITAÇÃO",1,""),"")</f>
    </nc>
  </rcc>
  <rcc rId="4331" sId="1">
    <oc r="AY16">
      <f>IFERROR(IF(PAC!$X16="F02 - LICITAÇÃO",1,""),"")</f>
    </oc>
    <nc r="AY16">
      <f>IFERROR(IF(PAC!$X16="F02 - LICITAÇÃO",1,""),"")</f>
    </nc>
  </rcc>
  <rcc rId="4332" sId="1">
    <oc r="AY17">
      <f>IFERROR(IF(PAC!$X17="F02 - LICITAÇÃO",1,""),"")</f>
    </oc>
    <nc r="AY17">
      <f>IFERROR(IF(PAC!$X17="F02 - LICITAÇÃO",1,""),"")</f>
    </nc>
  </rcc>
  <rcc rId="4333" sId="1">
    <oc r="AY18">
      <f>IFERROR(IF(PAC!$X18="F02 - LICITAÇÃO",1,""),"")</f>
    </oc>
    <nc r="AY18">
      <f>IFERROR(IF(PAC!$X18="F02 - LICITAÇÃO",1,""),"")</f>
    </nc>
  </rcc>
  <rcc rId="4334" sId="1">
    <oc r="AY19">
      <f>IFERROR(IF(PAC!$X19="F02 - LICITAÇÃO",1,""),"")</f>
    </oc>
    <nc r="AY19">
      <f>IFERROR(IF(PAC!$X19="F02 - LICITAÇÃO",1,""),"")</f>
    </nc>
  </rcc>
  <rcc rId="4335" sId="1">
    <oc r="AY20">
      <f>IFERROR(IF(PAC!$X20="F02 - LICITAÇÃO",1,""),"")</f>
    </oc>
    <nc r="AY20">
      <f>IFERROR(IF(PAC!$X20="F02 - LICITAÇÃO",1,""),"")</f>
    </nc>
  </rcc>
  <rcc rId="4336" sId="1">
    <oc r="AY21">
      <f>IFERROR(IF(PAC!$X21="F02 - LICITAÇÃO",1,""),"")</f>
    </oc>
    <nc r="AY21">
      <f>IFERROR(IF(PAC!$X21="F02 - LICITAÇÃO",1,""),"")</f>
    </nc>
  </rcc>
  <rcc rId="4337" sId="1">
    <oc r="AY22">
      <f>IFERROR(IF(PAC!$X22="F02 - LICITAÇÃO",1,""),"")</f>
    </oc>
    <nc r="AY22">
      <f>IFERROR(IF(PAC!$X22="F02 - LICITAÇÃO",1,""),"")</f>
    </nc>
  </rcc>
  <rcc rId="4338" sId="1">
    <oc r="AY23">
      <f>IFERROR(IF(PAC!$X23="F02 - LICITAÇÃO",1,""),"")</f>
    </oc>
    <nc r="AY23">
      <f>IFERROR(IF(PAC!$X23="F02 - LICITAÇÃO",1,""),"")</f>
    </nc>
  </rcc>
  <rcc rId="4339" sId="1">
    <oc r="AY24">
      <f>IFERROR(IF(PAC!$X24="F02 - LICITAÇÃO",1,""),"")</f>
    </oc>
    <nc r="AY24">
      <f>IFERROR(IF(PAC!$X24="F02 - LICITAÇÃO",1,""),"")</f>
    </nc>
  </rcc>
  <rcc rId="4340" sId="1">
    <oc r="AY25">
      <f>IFERROR(IF(PAC!$X25="F02 - LICITAÇÃO",1,""),"")</f>
    </oc>
    <nc r="AY25">
      <f>IFERROR(IF(PAC!$X25="F02 - LICITAÇÃO",1,""),"")</f>
    </nc>
  </rcc>
  <rcc rId="4341" sId="1">
    <oc r="AY26">
      <f>IFERROR(IF(PAC!$X26="F02 - LICITAÇÃO",1,""),"")</f>
    </oc>
    <nc r="AY26">
      <f>IFERROR(IF(PAC!$X26="F02 - LICITAÇÃO",1,""),"")</f>
    </nc>
  </rcc>
  <rcc rId="4342" sId="1">
    <oc r="AY27">
      <f>IFERROR(IF(PAC!$X27="F02 - LICITAÇÃO",1,""),"")</f>
    </oc>
    <nc r="AY27">
      <f>IFERROR(IF(PAC!$X27="F02 - LICITAÇÃO",1,""),"")</f>
    </nc>
  </rcc>
  <rcc rId="4343" sId="1">
    <oc r="AY28">
      <f>IFERROR(IF(PAC!$X28="F02 - LICITAÇÃO",1,""),"")</f>
    </oc>
    <nc r="AY28">
      <f>IFERROR(IF(PAC!$X28="F02 - LICITAÇÃO",1,""),"")</f>
    </nc>
  </rcc>
  <rcc rId="4344" sId="1">
    <oc r="AY29">
      <f>IFERROR(IF(PAC!$X29="F02 - LICITAÇÃO",1,""),"")</f>
    </oc>
    <nc r="AY29">
      <f>IFERROR(IF(PAC!$X29="F02 - LICITAÇÃO",1,""),"")</f>
    </nc>
  </rcc>
  <rcc rId="4345" sId="1">
    <oc r="AY30">
      <f>IFERROR(IF(PAC!$X30="F02 - LICITAÇÃO",1,""),"")</f>
    </oc>
    <nc r="AY30">
      <f>IFERROR(IF(PAC!$X30="F02 - LICITAÇÃO",1,""),"")</f>
    </nc>
  </rcc>
  <rcc rId="4346" sId="1">
    <oc r="AY31">
      <f>IFERROR(IF(PAC!$X31="F02 - LICITAÇÃO",1,""),"")</f>
    </oc>
    <nc r="AY31">
      <f>IFERROR(IF(PAC!$X31="F02 - LICITAÇÃO",1,""),"")</f>
    </nc>
  </rcc>
  <rcc rId="4347" sId="1">
    <oc r="AY32">
      <f>IFERROR(IF(PAC!$X32="F02 - LICITAÇÃO",1,""),"")</f>
    </oc>
    <nc r="AY32">
      <f>IFERROR(IF(PAC!$X32="F02 - LICITAÇÃO",1,""),"")</f>
    </nc>
  </rcc>
  <rcc rId="4348" sId="1">
    <oc r="AY33">
      <f>IFERROR(IF(PAC!$X33="F02 - LICITAÇÃO",1,""),"")</f>
    </oc>
    <nc r="AY33">
      <f>IFERROR(IF(PAC!$X33="F02 - LICITAÇÃO",1,""),"")</f>
    </nc>
  </rcc>
  <rcc rId="4349" sId="1">
    <oc r="AY34">
      <f>IFERROR(IF(PAC!$X34="F02 - LICITAÇÃO",1,""),"")</f>
    </oc>
    <nc r="AY34">
      <f>IFERROR(IF(PAC!$X34="F02 - LICITAÇÃO",1,""),"")</f>
    </nc>
  </rcc>
  <rcc rId="4350" sId="1">
    <oc r="AY35">
      <f>IFERROR(IF(PAC!$X35="F02 - LICITAÇÃO",1,""),"")</f>
    </oc>
    <nc r="AY35">
      <f>IFERROR(IF(PAC!$X35="F02 - LICITAÇÃO",1,""),"")</f>
    </nc>
  </rcc>
  <rcc rId="4351" sId="1">
    <oc r="AY36">
      <f>IFERROR(IF(PAC!$X36="F02 - LICITAÇÃO",1,""),"")</f>
    </oc>
    <nc r="AY36">
      <f>IFERROR(IF(PAC!$X36="F02 - LICITAÇÃO",1,""),"")</f>
    </nc>
  </rcc>
  <rcc rId="4352" sId="1">
    <oc r="AY37">
      <f>IFERROR(IF(PAC!$X37="F02 - LICITAÇÃO",1,""),"")</f>
    </oc>
    <nc r="AY37">
      <f>IFERROR(IF(PAC!$X37="F02 - LICITAÇÃO",1,""),"")</f>
    </nc>
  </rcc>
  <rcc rId="4353" sId="1">
    <oc r="AY38">
      <f>IFERROR(IF(PAC!$X38="F02 - LICITAÇÃO",1,""),"")</f>
    </oc>
    <nc r="AY38">
      <f>IFERROR(IF(PAC!$X38="F02 - LICITAÇÃO",1,""),"")</f>
    </nc>
  </rcc>
  <rcc rId="4354" sId="1">
    <oc r="AY39">
      <f>IFERROR(IF(PAC!$X39="F02 - LICITAÇÃO",1,""),"")</f>
    </oc>
    <nc r="AY39">
      <f>IFERROR(IF(PAC!$X39="F02 - LICITAÇÃO",1,""),"")</f>
    </nc>
  </rcc>
  <rcc rId="4355" sId="1">
    <oc r="AY40">
      <f>IFERROR(IF(PAC!$X40="F02 - LICITAÇÃO",1,""),"")</f>
    </oc>
    <nc r="AY40">
      <f>IFERROR(IF(PAC!$X40="F02 - LICITAÇÃO",1,""),"")</f>
    </nc>
  </rcc>
  <rcc rId="4356" sId="1">
    <oc r="AY41">
      <f>IFERROR(IF(PAC!$X41="F02 - LICITAÇÃO",1,""),"")</f>
    </oc>
    <nc r="AY41">
      <f>IFERROR(IF(PAC!$X41="F02 - LICITAÇÃO",1,""),"")</f>
    </nc>
  </rcc>
  <rcc rId="4357" sId="1">
    <oc r="AY42">
      <f>IFERROR(IF(PAC!$X42="F02 - LICITAÇÃO",1,""),"")</f>
    </oc>
    <nc r="AY42">
      <f>IFERROR(IF(PAC!$X42="F02 - LICITAÇÃO",1,""),"")</f>
    </nc>
  </rcc>
  <rcc rId="4358" sId="1">
    <oc r="AY43">
      <f>IFERROR(IF(PAC!$X43="F02 - LICITAÇÃO",1,""),"")</f>
    </oc>
    <nc r="AY43">
      <f>IFERROR(IF(PAC!$X43="F02 - LICITAÇÃO",1,""),"")</f>
    </nc>
  </rcc>
  <rcc rId="4359" sId="1">
    <oc r="AY44">
      <f>IFERROR(IF(PAC!$X44="F02 - LICITAÇÃO",1,""),"")</f>
    </oc>
    <nc r="AY44">
      <f>IFERROR(IF(PAC!$X44="F02 - LICITAÇÃO",1,""),"")</f>
    </nc>
  </rcc>
  <rcc rId="4360" sId="1">
    <oc r="AY45">
      <f>IFERROR(IF(PAC!$X45="F02 - LICITAÇÃO",1,""),"")</f>
    </oc>
    <nc r="AY45">
      <f>IFERROR(IF(PAC!$X45="F02 - LICITAÇÃO",1,""),"")</f>
    </nc>
  </rcc>
  <rcc rId="4361" sId="1">
    <oc r="AY46">
      <f>IFERROR(IF(PAC!$X46="F02 - LICITAÇÃO",1,""),"")</f>
    </oc>
    <nc r="AY46">
      <f>IFERROR(IF(PAC!$X46="F02 - LICITAÇÃO",1,""),"")</f>
    </nc>
  </rcc>
  <rcc rId="4362" sId="1">
    <oc r="AY47">
      <f>IFERROR(IF(PAC!$X47="F02 - LICITAÇÃO",1,""),"")</f>
    </oc>
    <nc r="AY47">
      <f>IFERROR(IF(PAC!$X47="F02 - LICITAÇÃO",1,""),"")</f>
    </nc>
  </rcc>
  <rcc rId="4363" sId="1">
    <oc r="AY48">
      <f>IFERROR(IF(PAC!$X48="F02 - LICITAÇÃO",1,""),"")</f>
    </oc>
    <nc r="AY48">
      <f>IFERROR(IF(PAC!$X48="F02 - LICITAÇÃO",1,""),"")</f>
    </nc>
  </rcc>
  <rcc rId="4364" sId="1">
    <oc r="AY49">
      <f>IFERROR(IF(PAC!$X49="F02 - LICITAÇÃO",1,""),"")</f>
    </oc>
    <nc r="AY49">
      <f>IFERROR(IF(PAC!$X49="F02 - LICITAÇÃO",1,""),"")</f>
    </nc>
  </rcc>
  <rcc rId="4365" sId="1">
    <oc r="AY50">
      <f>IFERROR(IF(PAC!$X50="F02 - LICITAÇÃO",1,""),"")</f>
    </oc>
    <nc r="AY50">
      <f>IFERROR(IF(PAC!$X50="F02 - LICITAÇÃO",1,""),"")</f>
    </nc>
  </rcc>
  <rcc rId="4366" sId="1">
    <oc r="AY51">
      <f>IFERROR(IF(PAC!$X51="F02 - LICITAÇÃO",1,""),"")</f>
    </oc>
    <nc r="AY51">
      <f>IFERROR(IF(PAC!$X51="F02 - LICITAÇÃO",1,""),"")</f>
    </nc>
  </rcc>
  <rcc rId="4367" sId="1">
    <oc r="AY52">
      <f>IFERROR(IF(PAC!$X52="F02 - LICITAÇÃO",1,""),"")</f>
    </oc>
    <nc r="AY52">
      <f>IFERROR(IF(PAC!$X52="F02 - LICITAÇÃO",1,""),"")</f>
    </nc>
  </rcc>
  <rcc rId="4368" sId="1">
    <oc r="AY53">
      <f>IFERROR(IF(PAC!$X53="F02 - LICITAÇÃO",1,""),"")</f>
    </oc>
    <nc r="AY53">
      <f>IFERROR(IF(PAC!$X53="F02 - LICITAÇÃO",1,""),"")</f>
    </nc>
  </rcc>
  <rcc rId="4369" sId="1">
    <oc r="AY54">
      <f>IFERROR(IF(PAC!$X54="F02 - LICITAÇÃO",1,""),"")</f>
    </oc>
    <nc r="AY54">
      <f>IFERROR(IF(PAC!$X54="F02 - LICITAÇÃO",1,""),"")</f>
    </nc>
  </rcc>
  <rcc rId="4370" sId="1">
    <oc r="AY55">
      <f>IFERROR(IF(PAC!$X55="F02 - LICITAÇÃO",1,""),"")</f>
    </oc>
    <nc r="AY55">
      <f>IFERROR(IF(PAC!$X55="F02 - LICITAÇÃO",1,""),"")</f>
    </nc>
  </rcc>
  <rcc rId="4371" sId="1">
    <oc r="AY56">
      <f>IFERROR(IF(PAC!$X56="F02 - LICITAÇÃO",1,""),"")</f>
    </oc>
    <nc r="AY56">
      <f>IFERROR(IF(PAC!$X56="F02 - LICITAÇÃO",1,""),"")</f>
    </nc>
  </rcc>
  <rcc rId="4372" sId="1">
    <oc r="AY57">
      <f>IFERROR(IF(PAC!$X57="F02 - LICITAÇÃO",1,""),"")</f>
    </oc>
    <nc r="AY57">
      <f>IFERROR(IF(PAC!$X57="F02 - LICITAÇÃO",1,""),"")</f>
    </nc>
  </rcc>
  <rcc rId="4373" sId="1">
    <oc r="AY58">
      <f>IFERROR(IF(PAC!$X58="F02 - LICITAÇÃO",1,""),"")</f>
    </oc>
    <nc r="AY58">
      <f>IFERROR(IF(PAC!$X58="F02 - LICITAÇÃO",1,""),"")</f>
    </nc>
  </rcc>
  <rcc rId="4374" sId="1">
    <oc r="AY59">
      <f>IFERROR(IF(PAC!$X59="F02 - LICITAÇÃO",1,""),"")</f>
    </oc>
    <nc r="AY59">
      <f>IFERROR(IF(PAC!$X59="F02 - LICITAÇÃO",1,""),"")</f>
    </nc>
  </rcc>
  <rcc rId="4375" sId="1">
    <oc r="AY60">
      <f>IFERROR(IF(PAC!$X60="F02 - LICITAÇÃO",1,""),"")</f>
    </oc>
    <nc r="AY60">
      <f>IFERROR(IF(PAC!$X60="F02 - LICITAÇÃO",1,""),"")</f>
    </nc>
  </rcc>
  <rcc rId="4376" sId="1">
    <oc r="AY61">
      <f>IFERROR(IF(PAC!$X61="F02 - LICITAÇÃO",1,""),"")</f>
    </oc>
    <nc r="AY61">
      <f>IFERROR(IF(PAC!$X61="F02 - LICITAÇÃO",1,""),"")</f>
    </nc>
  </rcc>
  <rcc rId="4377" sId="1">
    <oc r="AY62">
      <f>IFERROR(IF(PAC!$X62="F02 - LICITAÇÃO",1,""),"")</f>
    </oc>
    <nc r="AY62">
      <f>IFERROR(IF(PAC!$X62="F02 - LICITAÇÃO",1,""),"")</f>
    </nc>
  </rcc>
  <rcc rId="4378" sId="1">
    <oc r="AY63">
      <f>IFERROR(IF(PAC!$X63="F02 - LICITAÇÃO",1,""),"")</f>
    </oc>
    <nc r="AY63">
      <f>IFERROR(IF(PAC!$X63="F02 - LICITAÇÃO",1,""),"")</f>
    </nc>
  </rcc>
  <rcc rId="4379" sId="1">
    <oc r="AY64">
      <f>IFERROR(IF(PAC!$X64="F02 - LICITAÇÃO",1,""),"")</f>
    </oc>
    <nc r="AY64">
      <f>IFERROR(IF(PAC!$X64="F02 - LICITAÇÃO",1,""),"")</f>
    </nc>
  </rcc>
  <rcc rId="4380" sId="1">
    <oc r="AY65">
      <f>IFERROR(IF(PAC!$X65="F02 - LICITAÇÃO",1,""),"")</f>
    </oc>
    <nc r="AY65">
      <f>IFERROR(IF(PAC!$X65="F02 - LICITAÇÃO",1,""),"")</f>
    </nc>
  </rcc>
  <rcc rId="4381" sId="1">
    <oc r="AY66">
      <f>IFERROR(IF(PAC!$X66="F02 - LICITAÇÃO",1,""),"")</f>
    </oc>
    <nc r="AY66">
      <f>IFERROR(IF(PAC!$X66="F02 - LICITAÇÃO",1,""),"")</f>
    </nc>
  </rcc>
  <rcc rId="4382" sId="1">
    <oc r="AY67">
      <f>IFERROR(IF(PAC!$X67="F02 - LICITAÇÃO",1,""),"")</f>
    </oc>
    <nc r="AY67">
      <f>IFERROR(IF(PAC!$X67="F02 - LICITAÇÃO",1,""),"")</f>
    </nc>
  </rcc>
  <rcc rId="4383" sId="1">
    <oc r="AY68">
      <f>IFERROR(IF(PAC!$X68="F02 - LICITAÇÃO",1,""),"")</f>
    </oc>
    <nc r="AY68">
      <f>IFERROR(IF(PAC!$X68="F02 - LICITAÇÃO",1,""),"")</f>
    </nc>
  </rcc>
  <rcc rId="4384" sId="1">
    <oc r="AY69">
      <f>IFERROR(IF(PAC!$X69="F02 - LICITAÇÃO",1,""),"")</f>
    </oc>
    <nc r="AY69">
      <f>IFERROR(IF(PAC!$X69="F02 - LICITAÇÃO",1,""),"")</f>
    </nc>
  </rcc>
  <rcc rId="4385" sId="1">
    <oc r="AY70">
      <f>IFERROR(IF(PAC!$X70="F02 - LICITAÇÃO",1,""),"")</f>
    </oc>
    <nc r="AY70">
      <f>IFERROR(IF(PAC!$X70="F02 - LICITAÇÃO",1,""),"")</f>
    </nc>
  </rcc>
  <rcc rId="4386" sId="1">
    <oc r="AY71">
      <f>IFERROR(IF(PAC!$X71="F02 - LICITAÇÃO",1,""),"")</f>
    </oc>
    <nc r="AY71">
      <f>IFERROR(IF(PAC!$X71="F02 - LICITAÇÃO",1,""),"")</f>
    </nc>
  </rcc>
  <rcc rId="4387" sId="1">
    <oc r="AY72">
      <f>IFERROR(IF(PAC!$X72="F02 - LICITAÇÃO",1,""),"")</f>
    </oc>
    <nc r="AY72">
      <f>IFERROR(IF(PAC!$X72="F02 - LICITAÇÃO",1,""),"")</f>
    </nc>
  </rcc>
  <rcc rId="4388" sId="1">
    <oc r="AY73">
      <f>IFERROR(IF(PAC!$X73="F02 - LICITAÇÃO",1,""),"")</f>
    </oc>
    <nc r="AY73">
      <f>IFERROR(IF(PAC!$X73="F02 - LICITAÇÃO",1,""),"")</f>
    </nc>
  </rcc>
  <rcc rId="4389" sId="1">
    <oc r="AY74">
      <f>IFERROR(IF(PAC!$X74="F02 - LICITAÇÃO",1,""),"")</f>
    </oc>
    <nc r="AY74">
      <f>IFERROR(IF(PAC!$X74="F02 - LICITAÇÃO",1,""),"")</f>
    </nc>
  </rcc>
  <rcc rId="4390" sId="1">
    <oc r="AY75">
      <f>IFERROR(IF(PAC!$X75="F02 - LICITAÇÃO",1,""),"")</f>
    </oc>
    <nc r="AY75">
      <f>IFERROR(IF(PAC!$X75="F02 - LICITAÇÃO",1,""),"")</f>
    </nc>
  </rcc>
  <rcc rId="4391" sId="1">
    <oc r="AY76">
      <f>IFERROR(IF(PAC!$X76="F02 - LICITAÇÃO",1,""),"")</f>
    </oc>
    <nc r="AY76">
      <f>IFERROR(IF(PAC!$X76="F02 - LICITAÇÃO",1,""),"")</f>
    </nc>
  </rcc>
  <rcc rId="4392" sId="1">
    <oc r="AY77">
      <f>IFERROR(IF(PAC!$X77="F02 - LICITAÇÃO",1,""),"")</f>
    </oc>
    <nc r="AY77">
      <f>IFERROR(IF(PAC!$X77="F02 - LICITAÇÃO",1,""),"")</f>
    </nc>
  </rcc>
  <rcc rId="4393" sId="1">
    <oc r="AY78">
      <f>IFERROR(IF(PAC!$X78="F02 - LICITAÇÃO",1,""),"")</f>
    </oc>
    <nc r="AY78">
      <f>IFERROR(IF(PAC!$X78="F02 - LICITAÇÃO",1,""),"")</f>
    </nc>
  </rcc>
  <rcc rId="4394" sId="1">
    <oc r="AY79">
      <f>IFERROR(IF(PAC!$X79="F02 - LICITAÇÃO",1,""),"")</f>
    </oc>
    <nc r="AY79">
      <f>IFERROR(IF(PAC!$X79="F02 - LICITAÇÃO",1,""),"")</f>
    </nc>
  </rcc>
  <rcc rId="4395" sId="1">
    <oc r="AY80">
      <f>IFERROR(IF(PAC!$X80="F02 - LICITAÇÃO",1,""),"")</f>
    </oc>
    <nc r="AY80">
      <f>IFERROR(IF(PAC!$X80="F02 - LICITAÇÃO",1,""),"")</f>
    </nc>
  </rcc>
  <rcc rId="4396" sId="1">
    <oc r="AY81">
      <f>IFERROR(IF(PAC!$X81="F02 - LICITAÇÃO",1,""),"")</f>
    </oc>
    <nc r="AY81">
      <f>IFERROR(IF(PAC!$X81="F02 - LICITAÇÃO",1,""),"")</f>
    </nc>
  </rcc>
  <rcc rId="4397" sId="1">
    <oc r="AY82">
      <f>IFERROR(IF(PAC!$X82="F02 - LICITAÇÃO",1,""),"")</f>
    </oc>
    <nc r="AY82">
      <f>IFERROR(IF(PAC!$X82="F02 - LICITAÇÃO",1,""),"")</f>
    </nc>
  </rcc>
  <rcc rId="4398" sId="1">
    <oc r="AY83">
      <f>IFERROR(IF(PAC!$X83="F02 - LICITAÇÃO",1,""),"")</f>
    </oc>
    <nc r="AY83">
      <f>IFERROR(IF(PAC!$X83="F02 - LICITAÇÃO",1,""),"")</f>
    </nc>
  </rcc>
  <rcc rId="4399" sId="1">
    <oc r="AY84">
      <f>IFERROR(IF(PAC!$X84="F02 - LICITAÇÃO",1,""),"")</f>
    </oc>
    <nc r="AY84">
      <f>IFERROR(IF(PAC!$X84="F02 - LICITAÇÃO",1,""),"")</f>
    </nc>
  </rcc>
  <rcc rId="4400" sId="1">
    <oc r="AY85">
      <f>IFERROR(IF(PAC!$X85="F02 - LICITAÇÃO",1,""),"")</f>
    </oc>
    <nc r="AY85">
      <f>IFERROR(IF(PAC!$X85="F02 - LICITAÇÃO",1,""),"")</f>
    </nc>
  </rcc>
  <rcc rId="4401" sId="1">
    <oc r="AY86">
      <f>IFERROR(IF(PAC!$X86="F02 - LICITAÇÃO",1,""),"")</f>
    </oc>
    <nc r="AY86">
      <f>IFERROR(IF(PAC!$X86="F02 - LICITAÇÃO",1,""),"")</f>
    </nc>
  </rcc>
  <rcc rId="4402" sId="1">
    <oc r="AY87">
      <f>IFERROR(IF(PAC!$X87="F02 - LICITAÇÃO",1,""),"")</f>
    </oc>
    <nc r="AY87">
      <f>IFERROR(IF(PAC!$X87="F02 - LICITAÇÃO",1,""),"")</f>
    </nc>
  </rcc>
  <rcc rId="4403" sId="1">
    <oc r="AY88">
      <f>IFERROR(IF(PAC!$X88="F02 - LICITAÇÃO",1,""),"")</f>
    </oc>
    <nc r="AY88">
      <f>IFERROR(IF(PAC!$X88="F02 - LICITAÇÃO",1,""),"")</f>
    </nc>
  </rcc>
  <rcc rId="4404" sId="1">
    <oc r="AY89">
      <f>IFERROR(IF(PAC!$X89="F02 - LICITAÇÃO",1,""),"")</f>
    </oc>
    <nc r="AY89">
      <f>IFERROR(IF(PAC!$X89="F02 - LICITAÇÃO",1,""),"")</f>
    </nc>
  </rcc>
  <rcc rId="4405" sId="1">
    <oc r="AY90">
      <f>IFERROR(IF(PAC!$X90="F02 - LICITAÇÃO",1,""),"")</f>
    </oc>
    <nc r="AY90">
      <f>IFERROR(IF(PAC!$X90="F02 - LICITAÇÃO",1,""),"")</f>
    </nc>
  </rcc>
  <rcc rId="4406" sId="1">
    <oc r="AY91">
      <f>IFERROR(IF(PAC!$X91="F02 - LICITAÇÃO",1,""),"")</f>
    </oc>
    <nc r="AY91">
      <f>IFERROR(IF(PAC!$X91="F02 - LICITAÇÃO",1,""),"")</f>
    </nc>
  </rcc>
  <rcc rId="4407" sId="1">
    <oc r="AY92">
      <f>IFERROR(IF(PAC!$X92="F02 - LICITAÇÃO",1,""),"")</f>
    </oc>
    <nc r="AY92">
      <f>IFERROR(IF(PAC!$X92="F02 - LICITAÇÃO",1,""),"")</f>
    </nc>
  </rcc>
  <rcc rId="4408" sId="1">
    <oc r="AY93">
      <f>IFERROR(IF(PAC!$X93="F02 - LICITAÇÃO",1,""),"")</f>
    </oc>
    <nc r="AY93">
      <f>IFERROR(IF(PAC!$X93="F02 - LICITAÇÃO",1,""),"")</f>
    </nc>
  </rcc>
  <rcc rId="4409" sId="1">
    <oc r="AY94">
      <f>IFERROR(IF(PAC!$X94="F02 - LICITAÇÃO",1,""),"")</f>
    </oc>
    <nc r="AY94">
      <f>IFERROR(IF(PAC!$X94="F02 - LICITAÇÃO",1,""),"")</f>
    </nc>
  </rcc>
  <rcc rId="4410" sId="1">
    <oc r="AY95">
      <f>IFERROR(IF(PAC!$X95="F02 - LICITAÇÃO",1,""),"")</f>
    </oc>
    <nc r="AY95">
      <f>IFERROR(IF(PAC!$X95="F02 - LICITAÇÃO",1,""),"")</f>
    </nc>
  </rcc>
  <rcc rId="4411" sId="1">
    <oc r="AY96">
      <f>IFERROR(IF(PAC!$X96="F02 - LICITAÇÃO",1,""),"")</f>
    </oc>
    <nc r="AY96">
      <f>IFERROR(IF(PAC!$X96="F02 - LICITAÇÃO",1,""),"")</f>
    </nc>
  </rcc>
  <rcc rId="4412" sId="1">
    <oc r="AY97">
      <f>IFERROR(IF(PAC!$X97="F02 - LICITAÇÃO",1,""),"")</f>
    </oc>
    <nc r="AY97">
      <f>IFERROR(IF(PAC!$X97="F02 - LICITAÇÃO",1,""),"")</f>
    </nc>
  </rcc>
  <rcc rId="4413" sId="1">
    <oc r="AY98">
      <f>IFERROR(IF(PAC!$X98="F02 - LICITAÇÃO",1,""),"")</f>
    </oc>
    <nc r="AY98">
      <f>IFERROR(IF(PAC!$X98="F02 - LICITAÇÃO",1,""),"")</f>
    </nc>
  </rcc>
  <rcc rId="4414" sId="1">
    <oc r="AY99">
      <f>IFERROR(IF(PAC!$X99="F02 - LICITAÇÃO",1,""),"")</f>
    </oc>
    <nc r="AY99">
      <f>IFERROR(IF(PAC!$X99="F02 - LICITAÇÃO",1,""),"")</f>
    </nc>
  </rcc>
  <rcc rId="4415" sId="1">
    <oc r="AY100">
      <f>IFERROR(IF(PAC!$X100="F02 - LICITAÇÃO",1,""),"")</f>
    </oc>
    <nc r="AY100">
      <f>IFERROR(IF(PAC!$X100="F02 - LICITAÇÃO",1,""),"")</f>
    </nc>
  </rcc>
  <rcc rId="4416" sId="1">
    <oc r="AY101">
      <f>IFERROR(IF(PAC!$X101="F02 - LICITAÇÃO",1,""),"")</f>
    </oc>
    <nc r="AY101">
      <f>IFERROR(IF(PAC!$X101="F02 - LICITAÇÃO",1,""),"")</f>
    </nc>
  </rcc>
  <rcc rId="4417" sId="1">
    <oc r="AY102">
      <f>IFERROR(IF(PAC!$X102="F02 - LICITAÇÃO",1,""),"")</f>
    </oc>
    <nc r="AY102">
      <f>IFERROR(IF(PAC!$X102="F02 - LICITAÇÃO",1,""),"")</f>
    </nc>
  </rcc>
  <rcc rId="4418" sId="1">
    <oc r="AY103">
      <f>IFERROR(IF(PAC!$X103="F02 - LICITAÇÃO",1,""),"")</f>
    </oc>
    <nc r="AY103">
      <f>IFERROR(IF(PAC!$X103="F02 - LICITAÇÃO",1,""),"")</f>
    </nc>
  </rcc>
  <rcc rId="4419" sId="1">
    <oc r="AY104">
      <f>IFERROR(IF(PAC!$X104="F02 - LICITAÇÃO",1,""),"")</f>
    </oc>
    <nc r="AY104">
      <f>IFERROR(IF(PAC!$X104="F02 - LICITAÇÃO",1,""),"")</f>
    </nc>
  </rcc>
  <rcc rId="4420" sId="1">
    <oc r="AY105">
      <f>IFERROR(IF(PAC!$X105="F02 - LICITAÇÃO",1,""),"")</f>
    </oc>
    <nc r="AY105">
      <f>IFERROR(IF(PAC!$X105="F02 - LICITAÇÃO",1,""),"")</f>
    </nc>
  </rcc>
  <rcc rId="4421" sId="1">
    <oc r="AY106">
      <f>IFERROR(IF(PAC!$X106="F02 - LICITAÇÃO",1,""),"")</f>
    </oc>
    <nc r="AY106">
      <f>IFERROR(IF(PAC!$X106="F02 - LICITAÇÃO",1,""),"")</f>
    </nc>
  </rcc>
  <rcc rId="4422" sId="1">
    <oc r="AY107">
      <f>IFERROR(IF(PAC!$X107="F02 - LICITAÇÃO",1,""),"")</f>
    </oc>
    <nc r="AY107">
      <f>IFERROR(IF(PAC!$X107="F02 - LICITAÇÃO",1,""),"")</f>
    </nc>
  </rcc>
  <rcc rId="4423" sId="1">
    <oc r="AY108">
      <f>IFERROR(IF(PAC!$X108="F02 - LICITAÇÃO",1,""),"")</f>
    </oc>
    <nc r="AY108">
      <f>IFERROR(IF(PAC!$X108="F02 - LICITAÇÃO",1,""),"")</f>
    </nc>
  </rcc>
  <rcc rId="4424" sId="1">
    <oc r="AY109">
      <f>IFERROR(IF(PAC!$X109="F02 - LICITAÇÃO",1,""),"")</f>
    </oc>
    <nc r="AY109">
      <f>IFERROR(IF(PAC!$X109="F02 - LICITAÇÃO",1,""),"")</f>
    </nc>
  </rcc>
  <rcc rId="4425" sId="1">
    <oc r="AY110">
      <f>IFERROR(IF(PAC!$X110="F02 - LICITAÇÃO",1,""),"")</f>
    </oc>
    <nc r="AY110">
      <f>IFERROR(IF(PAC!$X110="F02 - LICITAÇÃO",1,""),"")</f>
    </nc>
  </rcc>
  <rcc rId="4426" sId="1">
    <oc r="AY111">
      <f>IFERROR(IF(PAC!$X111="F02 - LICITAÇÃO",1,""),"")</f>
    </oc>
    <nc r="AY111">
      <f>IFERROR(IF(PAC!$X111="F02 - LICITAÇÃO",1,""),"")</f>
    </nc>
  </rcc>
  <rcc rId="4427" sId="1">
    <oc r="AY112">
      <f>IFERROR(IF(PAC!$X112="F02 - LICITAÇÃO",1,""),"")</f>
    </oc>
    <nc r="AY112">
      <f>IFERROR(IF(PAC!$X112="F02 - LICITAÇÃO",1,""),"")</f>
    </nc>
  </rcc>
  <rcc rId="4428" sId="1">
    <oc r="AY113">
      <f>IFERROR(IF(PAC!$X113="F02 - LICITAÇÃO",1,""),"")</f>
    </oc>
    <nc r="AY113">
      <f>IFERROR(IF(PAC!$X113="F02 - LICITAÇÃO",1,""),"")</f>
    </nc>
  </rcc>
  <rcc rId="4429" sId="1">
    <oc r="AY114">
      <f>IFERROR(IF(PAC!$X114="F02 - LICITAÇÃO",1,""),"")</f>
    </oc>
    <nc r="AY114">
      <f>IFERROR(IF(PAC!$X114="F02 - LICITAÇÃO",1,""),"")</f>
    </nc>
  </rcc>
  <rcc rId="4430" sId="1">
    <oc r="AY115">
      <f>IFERROR(IF(PAC!$X115="F02 - LICITAÇÃO",1,""),"")</f>
    </oc>
    <nc r="AY115">
      <f>IFERROR(IF(PAC!$X115="F02 - LICITAÇÃO",1,""),"")</f>
    </nc>
  </rcc>
  <rcc rId="4431" sId="1">
    <oc r="AY116">
      <f>IFERROR(IF(PAC!$X116="F02 - LICITAÇÃO",1,""),"")</f>
    </oc>
    <nc r="AY116">
      <f>IFERROR(IF(PAC!$X116="F02 - LICITAÇÃO",1,""),"")</f>
    </nc>
  </rcc>
  <rcc rId="4432" sId="1">
    <oc r="AY117">
      <f>IFERROR(IF(PAC!$X117="F02 - LICITAÇÃO",1,""),"")</f>
    </oc>
    <nc r="AY117">
      <f>IFERROR(IF(PAC!$X117="F02 - LICITAÇÃO",1,""),"")</f>
    </nc>
  </rcc>
  <rcc rId="4433" sId="1">
    <oc r="AY118">
      <f>IFERROR(IF(PAC!$X118="F02 - LICITAÇÃO",1,""),"")</f>
    </oc>
    <nc r="AY118">
      <f>IFERROR(IF(PAC!$X118="F02 - LICITAÇÃO",1,""),"")</f>
    </nc>
  </rcc>
  <rcc rId="4434" sId="1">
    <oc r="AY119">
      <f>IFERROR(IF(PAC!$X119="F02 - LICITAÇÃO",1,""),"")</f>
    </oc>
    <nc r="AY119">
      <f>IFERROR(IF(PAC!$X119="F02 - LICITAÇÃO",1,""),"")</f>
    </nc>
  </rcc>
  <rcc rId="4435" sId="1">
    <oc r="AY120">
      <f>IFERROR(IF(PAC!$X120="F02 - LICITAÇÃO",1,""),"")</f>
    </oc>
    <nc r="AY120">
      <f>IFERROR(IF(PAC!$X120="F02 - LICITAÇÃO",1,""),"")</f>
    </nc>
  </rcc>
  <rcc rId="4436" sId="1">
    <oc r="AY121">
      <f>IFERROR(IF(PAC!$X121="F02 - LICITAÇÃO",1,""),"")</f>
    </oc>
    <nc r="AY121">
      <f>IFERROR(IF(PAC!$X121="F02 - LICITAÇÃO",1,""),"")</f>
    </nc>
  </rcc>
  <rcc rId="4437" sId="1">
    <oc r="AY122">
      <f>IFERROR(IF(PAC!$X122="F02 - LICITAÇÃO",1,""),"")</f>
    </oc>
    <nc r="AY122">
      <f>IFERROR(IF(PAC!$X122="F02 - LICITAÇÃO",1,""),"")</f>
    </nc>
  </rcc>
  <rcc rId="4438" sId="1">
    <oc r="AY123">
      <f>IFERROR(IF(PAC!$X123="F02 - LICITAÇÃO",1,""),"")</f>
    </oc>
    <nc r="AY123">
      <f>IFERROR(IF(PAC!$X123="F02 - LICITAÇÃO",1,""),"")</f>
    </nc>
  </rcc>
  <rcc rId="4439" sId="1">
    <oc r="AY124">
      <f>IFERROR(IF(PAC!$X124="F02 - LICITAÇÃO",1,""),"")</f>
    </oc>
    <nc r="AY124">
      <f>IFERROR(IF(PAC!$X124="F02 - LICITAÇÃO",1,""),"")</f>
    </nc>
  </rcc>
  <rcc rId="4440" sId="1">
    <oc r="AY125">
      <f>IFERROR(IF(PAC!$X125="F02 - LICITAÇÃO",1,""),"")</f>
    </oc>
    <nc r="AY125">
      <f>IFERROR(IF(PAC!$X125="F02 - LICITAÇÃO",1,""),"")</f>
    </nc>
  </rcc>
  <rcc rId="4441" sId="1">
    <oc r="AY126">
      <f>IFERROR(IF(PAC!$X126="F02 - LICITAÇÃO",1,""),"")</f>
    </oc>
    <nc r="AY126">
      <f>IFERROR(IF(PAC!$X126="F02 - LICITAÇÃO",1,""),"")</f>
    </nc>
  </rcc>
  <rcc rId="4442" sId="1">
    <oc r="AY127">
      <f>IFERROR(IF(PAC!$X127="F02 - LICITAÇÃO",1,""),"")</f>
    </oc>
    <nc r="AY127">
      <f>IFERROR(IF(PAC!$X127="F02 - LICITAÇÃO",1,""),"")</f>
    </nc>
  </rcc>
  <rcc rId="4443" sId="1">
    <oc r="AY128">
      <f>IFERROR(IF(PAC!$X128="F02 - LICITAÇÃO",1,""),"")</f>
    </oc>
    <nc r="AY128">
      <f>IFERROR(IF(PAC!$X128="F02 - LICITAÇÃO",1,""),"")</f>
    </nc>
  </rcc>
  <rcc rId="4444" sId="1">
    <oc r="AY129">
      <f>IFERROR(IF(PAC!$X129="F02 - LICITAÇÃO",1,""),"")</f>
    </oc>
    <nc r="AY129">
      <f>IFERROR(IF(PAC!$X129="F02 - LICITAÇÃO",1,""),"")</f>
    </nc>
  </rcc>
  <rcc rId="4445" sId="1">
    <oc r="AY130">
      <f>IFERROR(IF(PAC!$X130="F02 - LICITAÇÃO",1,""),"")</f>
    </oc>
    <nc r="AY130">
      <f>IFERROR(IF(PAC!$X130="F02 - LICITAÇÃO",1,""),"")</f>
    </nc>
  </rcc>
  <rcc rId="4446" sId="1">
    <oc r="AY131">
      <f>IFERROR(IF(PAC!$X131="F02 - LICITAÇÃO",1,""),"")</f>
    </oc>
    <nc r="AY131">
      <f>IFERROR(IF(PAC!$X131="F02 - LICITAÇÃO",1,""),"")</f>
    </nc>
  </rcc>
  <rcc rId="4447" sId="1">
    <oc r="AY132">
      <f>IFERROR(IF(PAC!$X132="F02 - LICITAÇÃO",1,""),"")</f>
    </oc>
    <nc r="AY132">
      <f>IFERROR(IF(PAC!$X132="F02 - LICITAÇÃO",1,""),"")</f>
    </nc>
  </rcc>
  <rcc rId="4448" sId="1">
    <oc r="AY133">
      <f>IFERROR(IF(PAC!$X133="F02 - LICITAÇÃO",1,""),"")</f>
    </oc>
    <nc r="AY133">
      <f>IFERROR(IF(PAC!$X133="F02 - LICITAÇÃO",1,""),"")</f>
    </nc>
  </rcc>
  <rcc rId="4449" sId="1">
    <oc r="AY134">
      <f>IFERROR(IF(PAC!$X134="F02 - LICITAÇÃO",1,""),"")</f>
    </oc>
    <nc r="AY134">
      <f>IFERROR(IF(PAC!$X134="F02 - LICITAÇÃO",1,""),"")</f>
    </nc>
  </rcc>
  <rcc rId="4450" sId="1">
    <oc r="AY135">
      <f>IFERROR(IF(PAC!$X135="F02 - LICITAÇÃO",1,""),"")</f>
    </oc>
    <nc r="AY135">
      <f>IFERROR(IF(PAC!$X135="F02 - LICITAÇÃO",1,""),"")</f>
    </nc>
  </rcc>
  <rcc rId="4451" sId="1">
    <oc r="AY136">
      <f>IFERROR(IF(PAC!$X136="F02 - LICITAÇÃO",1,""),"")</f>
    </oc>
    <nc r="AY136">
      <f>IFERROR(IF(PAC!$X136="F02 - LICITAÇÃO",1,""),"")</f>
    </nc>
  </rcc>
  <rcc rId="4452" sId="1">
    <oc r="AY137">
      <f>IFERROR(IF(PAC!$X137="F02 - LICITAÇÃO",1,""),"")</f>
    </oc>
    <nc r="AY137">
      <f>IFERROR(IF(PAC!$X137="F02 - LICITAÇÃO",1,""),"")</f>
    </nc>
  </rcc>
  <rcc rId="4453" sId="1">
    <oc r="AY138">
      <f>IFERROR(IF(PAC!$X138="F02 - LICITAÇÃO",1,""),"")</f>
    </oc>
    <nc r="AY138">
      <f>IFERROR(IF(PAC!$X138="F02 - LICITAÇÃO",1,""),"")</f>
    </nc>
  </rcc>
  <rcc rId="4454" sId="1">
    <oc r="AY139">
      <f>IFERROR(IF(PAC!$X139="F02 - LICITAÇÃO",1,""),"")</f>
    </oc>
    <nc r="AY139">
      <f>IFERROR(IF(PAC!$X139="F02 - LICITAÇÃO",1,""),"")</f>
    </nc>
  </rcc>
  <rcc rId="4455" sId="1">
    <oc r="AY140">
      <f>IFERROR(IF(PAC!$X140="F02 - LICITAÇÃO",1,""),"")</f>
    </oc>
    <nc r="AY140">
      <f>IFERROR(IF(PAC!$X140="F02 - LICITAÇÃO",1,""),"")</f>
    </nc>
  </rcc>
  <rcc rId="4456" sId="1">
    <oc r="AY141">
      <f>IFERROR(IF(PAC!$X141="F02 - LICITAÇÃO",1,""),"")</f>
    </oc>
    <nc r="AY141">
      <f>IFERROR(IF(PAC!$X141="F02 - LICITAÇÃO",1,""),"")</f>
    </nc>
  </rcc>
  <rcc rId="4457" sId="1">
    <oc r="AY142">
      <f>IFERROR(IF(PAC!$X142="F02 - LICITAÇÃO",1,""),"")</f>
    </oc>
    <nc r="AY142">
      <f>IFERROR(IF(PAC!$X142="F02 - LICITAÇÃO",1,""),"")</f>
    </nc>
  </rcc>
  <rcc rId="4458" sId="1">
    <oc r="AY143">
      <f>IFERROR(IF(PAC!$X143="F02 - LICITAÇÃO",1,""),"")</f>
    </oc>
    <nc r="AY143">
      <f>IFERROR(IF(PAC!$X143="F02 - LICITAÇÃO",1,""),"")</f>
    </nc>
  </rcc>
  <rcc rId="4459" sId="1">
    <oc r="AY144">
      <f>IFERROR(IF(PAC!$X144="F02 - LICITAÇÃO",1,""),"")</f>
    </oc>
    <nc r="AY144">
      <f>IFERROR(IF(PAC!$X144="F02 - LICITAÇÃO",1,""),"")</f>
    </nc>
  </rcc>
  <rcc rId="4460" sId="1">
    <oc r="AY145">
      <f>IFERROR(IF(PAC!$X145="F02 - LICITAÇÃO",1,""),"")</f>
    </oc>
    <nc r="AY145">
      <f>IFERROR(IF(PAC!$X145="F02 - LICITAÇÃO",1,""),"")</f>
    </nc>
  </rcc>
  <rcc rId="4461" sId="1">
    <oc r="AY146">
      <f>IFERROR(IF(PAC!$X146="F02 - LICITAÇÃO",1,""),"")</f>
    </oc>
    <nc r="AY146">
      <f>IFERROR(IF(PAC!$X146="F02 - LICITAÇÃO",1,""),"")</f>
    </nc>
  </rcc>
  <rcc rId="4462" sId="1">
    <oc r="AY147">
      <f>IFERROR(IF(PAC!$X147="F02 - LICITAÇÃO",1,""),"")</f>
    </oc>
    <nc r="AY147">
      <f>IFERROR(IF(PAC!$X147="F02 - LICITAÇÃO",1,""),"")</f>
    </nc>
  </rcc>
  <rcc rId="4463" sId="1">
    <oc r="AY148">
      <f>IFERROR(IF(PAC!$X148="F02 - LICITAÇÃO",1,""),"")</f>
    </oc>
    <nc r="AY148">
      <f>IFERROR(IF(PAC!$X148="F02 - LICITAÇÃO",1,""),"")</f>
    </nc>
  </rcc>
  <rcc rId="4464" sId="1">
    <oc r="AY149">
      <f>IFERROR(IF(PAC!$X149="F02 - LICITAÇÃO",1,""),"")</f>
    </oc>
    <nc r="AY149">
      <f>IFERROR(IF(PAC!$X149="F02 - LICITAÇÃO",1,""),"")</f>
    </nc>
  </rcc>
  <rcc rId="4465" sId="1">
    <oc r="AY150">
      <f>IFERROR(IF(PAC!$X150="F02 - LICITAÇÃO",1,""),"")</f>
    </oc>
    <nc r="AY150">
      <f>IFERROR(IF(PAC!$X150="F02 - LICITAÇÃO",1,""),"")</f>
    </nc>
  </rcc>
  <rcc rId="4466" sId="1">
    <oc r="AY151">
      <f>IFERROR(IF(PAC!$X151="F02 - LICITAÇÃO",1,""),"")</f>
    </oc>
    <nc r="AY151">
      <f>IFERROR(IF(PAC!$X151="F02 - LICITAÇÃO",1,""),"")</f>
    </nc>
  </rcc>
  <rcc rId="4467" sId="1">
    <oc r="AY152">
      <f>IFERROR(IF(PAC!$X152="F02 - LICITAÇÃO",1,""),"")</f>
    </oc>
    <nc r="AY152">
      <f>IFERROR(IF(PAC!$X152="F02 - LICITAÇÃO",1,""),"")</f>
    </nc>
  </rcc>
  <rcc rId="4468" sId="1">
    <oc r="AY153">
      <f>IFERROR(IF(PAC!$X153="F02 - LICITAÇÃO",1,""),"")</f>
    </oc>
    <nc r="AY153">
      <f>IFERROR(IF(PAC!$X153="F02 - LICITAÇÃO",1,""),"")</f>
    </nc>
  </rcc>
  <rcc rId="4469" sId="1">
    <oc r="AY154">
      <f>IFERROR(IF(PAC!$X154="F02 - LICITAÇÃO",1,""),"")</f>
    </oc>
    <nc r="AY154">
      <f>IFERROR(IF(PAC!$X154="F02 - LICITAÇÃO",1,""),"")</f>
    </nc>
  </rcc>
  <rcc rId="4470" sId="1">
    <oc r="AY155">
      <f>IFERROR(IF(PAC!$X155="F02 - LICITAÇÃO",1,""),"")</f>
    </oc>
    <nc r="AY155">
      <f>IFERROR(IF(PAC!$X155="F02 - LICITAÇÃO",1,""),"")</f>
    </nc>
  </rcc>
  <rcc rId="4471" sId="1">
    <oc r="AY156">
      <f>IFERROR(IF(PAC!$X156="F02 - LICITAÇÃO",1,""),"")</f>
    </oc>
    <nc r="AY156">
      <f>IFERROR(IF(PAC!$X156="F02 - LICITAÇÃO",1,""),"")</f>
    </nc>
  </rcc>
  <rcc rId="4472" sId="1">
    <oc r="AY157">
      <f>IFERROR(IF(PAC!$X157="F02 - LICITAÇÃO",1,""),"")</f>
    </oc>
    <nc r="AY157">
      <f>IFERROR(IF(PAC!$X157="F02 - LICITAÇÃO",1,""),"")</f>
    </nc>
  </rcc>
  <rcc rId="4473" sId="1">
    <oc r="AY158">
      <f>IFERROR(IF(PAC!$X158="F02 - LICITAÇÃO",1,""),"")</f>
    </oc>
    <nc r="AY158">
      <f>IFERROR(IF(PAC!$X158="F02 - LICITAÇÃO",1,""),"")</f>
    </nc>
  </rcc>
  <rcc rId="4474" sId="1">
    <oc r="AY159">
      <f>IFERROR(IF(PAC!$X159="F02 - LICITAÇÃO",1,""),"")</f>
    </oc>
    <nc r="AY159">
      <f>IFERROR(IF(PAC!$X159="F02 - LICITAÇÃO",1,""),"")</f>
    </nc>
  </rcc>
  <rcc rId="4475" sId="1">
    <oc r="AY160">
      <f>IFERROR(IF(PAC!$X160="F02 - LICITAÇÃO",1,""),"")</f>
    </oc>
    <nc r="AY160">
      <f>IFERROR(IF(PAC!$X160="F02 - LICITAÇÃO",1,""),"")</f>
    </nc>
  </rcc>
  <rcc rId="4476" sId="1">
    <oc r="AY161">
      <f>IFERROR(IF(PAC!$X161="F02 - LICITAÇÃO",1,""),"")</f>
    </oc>
    <nc r="AY161">
      <f>IFERROR(IF(PAC!$X161="F02 - LICITAÇÃO",1,""),"")</f>
    </nc>
  </rcc>
  <rcc rId="4477" sId="1">
    <oc r="AY162">
      <f>IFERROR(IF(PAC!$X162="F02 - LICITAÇÃO",1,""),"")</f>
    </oc>
    <nc r="AY162">
      <f>IFERROR(IF(PAC!$X162="F02 - LICITAÇÃO",1,""),"")</f>
    </nc>
  </rcc>
  <rcc rId="4478" sId="1">
    <oc r="AY163">
      <f>IFERROR(IF(PAC!$X163="F02 - LICITAÇÃO",1,""),"")</f>
    </oc>
    <nc r="AY163">
      <f>IFERROR(IF(PAC!$X163="F02 - LICITAÇÃO",1,""),"")</f>
    </nc>
  </rcc>
  <rcc rId="4479" sId="1">
    <oc r="AY164">
      <f>IFERROR(IF(PAC!$X164="F02 - LICITAÇÃO",1,""),"")</f>
    </oc>
    <nc r="AY164">
      <f>IFERROR(IF(PAC!$X164="F02 - LICITAÇÃO",1,""),"")</f>
    </nc>
  </rcc>
  <rcc rId="4480" sId="1">
    <oc r="AY165">
      <f>IFERROR(IF(PAC!$X165="F02 - LICITAÇÃO",1,""),"")</f>
    </oc>
    <nc r="AY165">
      <f>IFERROR(IF(PAC!$X165="F02 - LICITAÇÃO",1,""),"")</f>
    </nc>
  </rcc>
  <rcc rId="4481" sId="1">
    <oc r="AY166">
      <f>IFERROR(IF(PAC!$X166="F02 - LICITAÇÃO",1,""),"")</f>
    </oc>
    <nc r="AY166">
      <f>IFERROR(IF(PAC!$X166="F02 - LICITAÇÃO",1,""),"")</f>
    </nc>
  </rcc>
  <rcc rId="4482" sId="1">
    <oc r="AY167">
      <f>IFERROR(IF(PAC!$X167="F02 - LICITAÇÃO",1,""),"")</f>
    </oc>
    <nc r="AY167">
      <f>IFERROR(IF(PAC!$X167="F02 - LICITAÇÃO",1,""),"")</f>
    </nc>
  </rcc>
  <rcc rId="4483" sId="1">
    <oc r="AY168">
      <f>IFERROR(IF(PAC!$X168="F02 - LICITAÇÃO",1,""),"")</f>
    </oc>
    <nc r="AY168">
      <f>IFERROR(IF(PAC!$X168="F02 - LICITAÇÃO",1,""),"")</f>
    </nc>
  </rcc>
  <rcc rId="4484" sId="1">
    <oc r="AY169">
      <f>IFERROR(IF(PAC!$X169="F02 - LICITAÇÃO",1,""),"")</f>
    </oc>
    <nc r="AY169">
      <f>IFERROR(IF(PAC!$X169="F02 - LICITAÇÃO",1,""),"")</f>
    </nc>
  </rcc>
  <rcc rId="4485" sId="1">
    <oc r="AY170">
      <f>IFERROR(IF(PAC!$X170="F02 - LICITAÇÃO",1,""),"")</f>
    </oc>
    <nc r="AY170">
      <f>IFERROR(IF(PAC!$X170="F02 - LICITAÇÃO",1,""),"")</f>
    </nc>
  </rcc>
  <rcc rId="4486" sId="1">
    <oc r="AY171">
      <f>IFERROR(IF(PAC!$X171="F02 - LICITAÇÃO",1,""),"")</f>
    </oc>
    <nc r="AY171">
      <f>IFERROR(IF(PAC!$X171="F02 - LICITAÇÃO",1,""),"")</f>
    </nc>
  </rcc>
  <rcc rId="4487" sId="1">
    <oc r="AY172">
      <f>IFERROR(IF(PAC!$X172="F02 - LICITAÇÃO",1,""),"")</f>
    </oc>
    <nc r="AY172">
      <f>IFERROR(IF(PAC!$X172="F02 - LICITAÇÃO",1,""),"")</f>
    </nc>
  </rcc>
  <rcc rId="4488" sId="1">
    <oc r="AY173">
      <f>IFERROR(IF(PAC!$X173="F02 - LICITAÇÃO",1,""),"")</f>
    </oc>
    <nc r="AY173">
      <f>IFERROR(IF(PAC!$X173="F02 - LICITAÇÃO",1,""),"")</f>
    </nc>
  </rcc>
  <rcc rId="4489" sId="1">
    <oc r="AY174">
      <f>IFERROR(IF(PAC!$X174="F02 - LICITAÇÃO",1,""),"")</f>
    </oc>
    <nc r="AY174">
      <f>IFERROR(IF(PAC!$X174="F02 - LICITAÇÃO",1,""),"")</f>
    </nc>
  </rcc>
  <rcc rId="4490" sId="1">
    <oc r="AY175">
      <f>IFERROR(IF(PAC!$X175="F02 - LICITAÇÃO",1,""),"")</f>
    </oc>
    <nc r="AY175">
      <f>IFERROR(IF(PAC!$X175="F02 - LICITAÇÃO",1,""),"")</f>
    </nc>
  </rcc>
  <rcc rId="4491" sId="1">
    <oc r="AY176">
      <f>IFERROR(IF(PAC!$X176="F02 - LICITAÇÃO",1,""),"")</f>
    </oc>
    <nc r="AY176">
      <f>IFERROR(IF(PAC!$X176="F02 - LICITAÇÃO",1,""),"")</f>
    </nc>
  </rcc>
  <rcc rId="4492" sId="1">
    <oc r="AY177">
      <f>IFERROR(IF(PAC!$X177="F02 - LICITAÇÃO",1,""),"")</f>
    </oc>
    <nc r="AY177">
      <f>IFERROR(IF(PAC!$X177="F02 - LICITAÇÃO",1,""),"")</f>
    </nc>
  </rcc>
  <rcc rId="4493" sId="1">
    <oc r="AY178">
      <f>IFERROR(IF(PAC!$X178="F02 - LICITAÇÃO",1,""),"")</f>
    </oc>
    <nc r="AY178">
      <f>IFERROR(IF(PAC!$X178="F02 - LICITAÇÃO",1,""),"")</f>
    </nc>
  </rcc>
  <rcc rId="4494" sId="1">
    <oc r="AY179">
      <f>IFERROR(IF(PAC!$X179="F02 - LICITAÇÃO",1,""),"")</f>
    </oc>
    <nc r="AY179">
      <f>IFERROR(IF(PAC!$X179="F02 - LICITAÇÃO",1,""),"")</f>
    </nc>
  </rcc>
  <rcc rId="4495" sId="1">
    <oc r="AY180">
      <f>IFERROR(IF(PAC!$X180="F02 - LICITAÇÃO",1,""),"")</f>
    </oc>
    <nc r="AY180">
      <f>IFERROR(IF(PAC!$X180="F02 - LICITAÇÃO",1,""),"")</f>
    </nc>
  </rcc>
  <rcc rId="4496" sId="1">
    <oc r="AY181">
      <f>IFERROR(IF(PAC!$X181="F02 - LICITAÇÃO",1,""),"")</f>
    </oc>
    <nc r="AY181">
      <f>IFERROR(IF(PAC!$X181="F02 - LICITAÇÃO",1,""),"")</f>
    </nc>
  </rcc>
  <rcc rId="4497" sId="1">
    <oc r="AY182">
      <f>IFERROR(IF(PAC!$X182="F02 - LICITAÇÃO",1,""),"")</f>
    </oc>
    <nc r="AY182">
      <f>IFERROR(IF(PAC!$X182="F02 - LICITAÇÃO",1,""),"")</f>
    </nc>
  </rcc>
  <rcc rId="4498" sId="1">
    <oc r="AY183">
      <f>IFERROR(IF(PAC!$X183="F02 - LICITAÇÃO",1,""),"")</f>
    </oc>
    <nc r="AY183">
      <f>IFERROR(IF(PAC!$X183="F02 - LICITAÇÃO",1,""),"")</f>
    </nc>
  </rcc>
  <rcc rId="4499" sId="1">
    <oc r="AY184">
      <f>IFERROR(IF(PAC!$X184="F02 - LICITAÇÃO",1,""),"")</f>
    </oc>
    <nc r="AY184">
      <f>IFERROR(IF(PAC!$X184="F02 - LICITAÇÃO",1,""),"")</f>
    </nc>
  </rcc>
  <rcc rId="4500" sId="1">
    <oc r="AY185">
      <f>IFERROR(IF(PAC!$X185="F02 - LICITAÇÃO",1,""),"")</f>
    </oc>
    <nc r="AY185">
      <f>IFERROR(IF(PAC!$X185="F02 - LICITAÇÃO",1,""),"")</f>
    </nc>
  </rcc>
  <rcc rId="4501" sId="1">
    <oc r="AY186">
      <f>IFERROR(IF(PAC!$X186="F02 - LICITAÇÃO",1,""),"")</f>
    </oc>
    <nc r="AY186">
      <f>IFERROR(IF(PAC!$X186="F02 - LICITAÇÃO",1,""),"")</f>
    </nc>
  </rcc>
  <rcc rId="4502" sId="1">
    <oc r="AY187">
      <f>IFERROR(IF(PAC!$X187="F02 - LICITAÇÃO",1,""),"")</f>
    </oc>
    <nc r="AY187">
      <f>IFERROR(IF(PAC!$X187="F02 - LICITAÇÃO",1,""),"")</f>
    </nc>
  </rcc>
  <rcc rId="4503" sId="1">
    <oc r="AY188">
      <f>IFERROR(IF(PAC!$X188="F02 - LICITAÇÃO",1,""),"")</f>
    </oc>
    <nc r="AY188">
      <f>IFERROR(IF(PAC!$X188="F02 - LICITAÇÃO",1,""),"")</f>
    </nc>
  </rcc>
  <rcc rId="4504" sId="1">
    <oc r="AY189">
      <f>IFERROR(IF(PAC!$X189="F02 - LICITAÇÃO",1,""),"")</f>
    </oc>
    <nc r="AY189">
      <f>IFERROR(IF(PAC!$X189="F02 - LICITAÇÃO",1,""),"")</f>
    </nc>
  </rcc>
  <rcc rId="4505" sId="1">
    <oc r="AY190">
      <f>IFERROR(IF(PAC!$X190="F02 - LICITAÇÃO",1,""),"")</f>
    </oc>
    <nc r="AY190">
      <f>IFERROR(IF(PAC!$X190="F02 - LICITAÇÃO",1,""),"")</f>
    </nc>
  </rcc>
  <rcc rId="4506" sId="1">
    <oc r="AY191">
      <f>IFERROR(IF(PAC!$X191="F02 - LICITAÇÃO",1,""),"")</f>
    </oc>
    <nc r="AY191">
      <f>IFERROR(IF(PAC!$X191="F02 - LICITAÇÃO",1,""),"")</f>
    </nc>
  </rcc>
  <rcc rId="4507" sId="1">
    <oc r="AY192">
      <f>IFERROR(IF(PAC!$X192="F02 - LICITAÇÃO",1,""),"")</f>
    </oc>
    <nc r="AY192">
      <f>IFERROR(IF(PAC!$X192="F02 - LICITAÇÃO",1,""),"")</f>
    </nc>
  </rcc>
  <rcc rId="4508" sId="1">
    <oc r="AY193">
      <f>IFERROR(IF(PAC!$X193="F02 - LICITAÇÃO",1,""),"")</f>
    </oc>
    <nc r="AY193">
      <f>IFERROR(IF(PAC!$X193="F02 - LICITAÇÃO",1,""),"")</f>
    </nc>
  </rcc>
  <rcc rId="4509" sId="1">
    <oc r="AY194">
      <f>IFERROR(IF(PAC!$X194="F02 - LICITAÇÃO",1,""),"")</f>
    </oc>
    <nc r="AY194">
      <f>IFERROR(IF(PAC!$X194="F02 - LICITAÇÃO",1,""),"")</f>
    </nc>
  </rcc>
  <rcc rId="4510" sId="1">
    <oc r="AY195">
      <f>IFERROR(IF(PAC!$X195="F02 - LICITAÇÃO",1,""),"")</f>
    </oc>
    <nc r="AY195">
      <f>IFERROR(IF(PAC!$X195="F02 - LICITAÇÃO",1,""),"")</f>
    </nc>
  </rcc>
  <rcc rId="4511" sId="1">
    <oc r="AY196">
      <f>IFERROR(IF(PAC!$X196="F02 - LICITAÇÃO",1,""),"")</f>
    </oc>
    <nc r="AY196">
      <f>IFERROR(IF(PAC!$X196="F02 - LICITAÇÃO",1,""),"")</f>
    </nc>
  </rcc>
  <rcc rId="4512" sId="1">
    <oc r="AY197">
      <f>IFERROR(IF(PAC!$X197="F02 - LICITAÇÃO",1,""),"")</f>
    </oc>
    <nc r="AY197">
      <f>IFERROR(IF(PAC!$X197="F02 - LICITAÇÃO",1,""),"")</f>
    </nc>
  </rcc>
  <rcc rId="4513" sId="1">
    <oc r="AY198">
      <f>IFERROR(IF(PAC!$X198="F02 - LICITAÇÃO",1,""),"")</f>
    </oc>
    <nc r="AY198">
      <f>IFERROR(IF(PAC!$X198="F02 - LICITAÇÃO",1,""),"")</f>
    </nc>
  </rcc>
  <rcc rId="4514" sId="1">
    <oc r="AY199">
      <f>IFERROR(IF(PAC!$X199="F02 - LICITAÇÃO",1,""),"")</f>
    </oc>
    <nc r="AY199">
      <f>IFERROR(IF(PAC!$X199="F02 - LICITAÇÃO",1,""),"")</f>
    </nc>
  </rcc>
  <rcc rId="4515" sId="1">
    <oc r="AY200">
      <f>IFERROR(IF(PAC!$X200="F02 - LICITAÇÃO",1,""),"")</f>
    </oc>
    <nc r="AY200">
      <f>IFERROR(IF(PAC!$X200="F02 - LICITAÇÃO",1,""),"")</f>
    </nc>
  </rcc>
  <rcc rId="4516" sId="1">
    <oc r="AY201">
      <f>IFERROR(IF(PAC!$X201="F02 - LICITAÇÃO",1,""),"")</f>
    </oc>
    <nc r="AY201">
      <f>IFERROR(IF(PAC!$X201="F02 - LICITAÇÃO",1,""),"")</f>
    </nc>
  </rcc>
  <rcc rId="4517" sId="1">
    <oc r="AY202">
      <f>IFERROR(IF(PAC!$X202="F02 - LICITAÇÃO",1,""),"")</f>
    </oc>
    <nc r="AY202">
      <f>IFERROR(IF(PAC!$X202="F02 - LICITAÇÃO",1,""),"")</f>
    </nc>
  </rcc>
  <rcc rId="4518" sId="1">
    <oc r="AY203">
      <f>IFERROR(IF(PAC!$X203="F02 - LICITAÇÃO",1,""),"")</f>
    </oc>
    <nc r="AY203">
      <f>IFERROR(IF(PAC!$X203="F02 - LICITAÇÃO",1,""),"")</f>
    </nc>
  </rcc>
  <rcc rId="4519" sId="1">
    <oc r="AY204">
      <f>IFERROR(IF(PAC!$X204="F02 - LICITAÇÃO",1,""),"")</f>
    </oc>
    <nc r="AY204">
      <f>IFERROR(IF(PAC!$X204="F02 - LICITAÇÃO",1,""),"")</f>
    </nc>
  </rcc>
  <rcc rId="4520" sId="1">
    <oc r="AY205">
      <f>IFERROR(IF(PAC!$X205="F02 - LICITAÇÃO",1,""),"")</f>
    </oc>
    <nc r="AY205">
      <f>IFERROR(IF(PAC!$X205="F02 - LICITAÇÃO",1,""),"")</f>
    </nc>
  </rcc>
  <rcc rId="4521" sId="1">
    <oc r="AY206">
      <f>IFERROR(IF(PAC!$X206="F02 - LICITAÇÃO",1,""),"")</f>
    </oc>
    <nc r="AY206">
      <f>IFERROR(IF(PAC!$X206="F02 - LICITAÇÃO",1,""),"")</f>
    </nc>
  </rcc>
  <rcc rId="4522" sId="1">
    <oc r="AY207">
      <f>IFERROR(IF(PAC!$X207="F02 - LICITAÇÃO",1,""),"")</f>
    </oc>
    <nc r="AY207">
      <f>IFERROR(IF(PAC!$X207="F02 - LICITAÇÃO",1,""),"")</f>
    </nc>
  </rcc>
  <rcc rId="4523" sId="1">
    <oc r="AY208">
      <f>IFERROR(IF(PAC!$X208="F02 - LICITAÇÃO",1,""),"")</f>
    </oc>
    <nc r="AY208">
      <f>IFERROR(IF(PAC!$X208="F02 - LICITAÇÃO",1,""),"")</f>
    </nc>
  </rcc>
  <rcc rId="4524" sId="1">
    <oc r="AY209">
      <f>IFERROR(IF(PAC!$X209="F02 - LICITAÇÃO",1,""),"")</f>
    </oc>
    <nc r="AY209">
      <f>IFERROR(IF(PAC!$X209="F02 - LICITAÇÃO",1,""),"")</f>
    </nc>
  </rcc>
  <rcc rId="4525" sId="1">
    <oc r="AY210">
      <f>IFERROR(IF(PAC!$X210="F02 - LICITAÇÃO",1,""),"")</f>
    </oc>
    <nc r="AY210">
      <f>IFERROR(IF(PAC!$X210="F02 - LICITAÇÃO",1,""),"")</f>
    </nc>
  </rcc>
  <rcc rId="4526" sId="1">
    <oc r="AY211">
      <f>IFERROR(IF(PAC!$X211="F02 - LICITAÇÃO",1,""),"")</f>
    </oc>
    <nc r="AY211">
      <f>IFERROR(IF(PAC!$X211="F02 - LICITAÇÃO",1,""),"")</f>
    </nc>
  </rcc>
  <rcc rId="4527" sId="1">
    <oc r="AY212">
      <f>IFERROR(IF(PAC!$X212="F02 - LICITAÇÃO",1,""),"")</f>
    </oc>
    <nc r="AY212">
      <f>IFERROR(IF(PAC!$X212="F02 - LICITAÇÃO",1,""),"")</f>
    </nc>
  </rcc>
  <rcc rId="4528" sId="1">
    <oc r="AY213">
      <f>IFERROR(IF(PAC!$X213="F02 - LICITAÇÃO",1,""),"")</f>
    </oc>
    <nc r="AY213">
      <f>IFERROR(IF(PAC!$X213="F02 - LICITAÇÃO",1,""),"")</f>
    </nc>
  </rcc>
  <rcc rId="4529" sId="1">
    <oc r="AY214">
      <f>IFERROR(IF(PAC!$X214="F02 - LICITAÇÃO",1,""),"")</f>
    </oc>
    <nc r="AY214">
      <f>IFERROR(IF(PAC!$X214="F02 - LICITAÇÃO",1,""),"")</f>
    </nc>
  </rcc>
  <rcc rId="4530" sId="1">
    <oc r="AY215">
      <f>IFERROR(IF(PAC!$X215="F02 - LICITAÇÃO",1,""),"")</f>
    </oc>
    <nc r="AY215">
      <f>IFERROR(IF(PAC!$X215="F02 - LICITAÇÃO",1,""),"")</f>
    </nc>
  </rcc>
  <rcc rId="4531" sId="1">
    <oc r="AY216">
      <f>IFERROR(IF(PAC!$X216="F02 - LICITAÇÃO",1,""),"")</f>
    </oc>
    <nc r="AY216">
      <f>IFERROR(IF(PAC!$X216="F02 - LICITAÇÃO",1,""),"")</f>
    </nc>
  </rcc>
  <rcc rId="4532" sId="1">
    <oc r="AY217">
      <f>IFERROR(IF(PAC!$X217="F02 - LICITAÇÃO",1,""),"")</f>
    </oc>
    <nc r="AY217">
      <f>IFERROR(IF(PAC!$X217="F02 - LICITAÇÃO",1,""),"")</f>
    </nc>
  </rcc>
  <rcc rId="4533" sId="1">
    <oc r="AY218">
      <f>IFERROR(IF(PAC!$X218="F02 - LICITAÇÃO",1,""),"")</f>
    </oc>
    <nc r="AY218">
      <f>IFERROR(IF(PAC!$X218="F02 - LICITAÇÃO",1,""),"")</f>
    </nc>
  </rcc>
  <rcc rId="4534" sId="1">
    <oc r="AY219">
      <f>IFERROR(IF(PAC!$X219="F02 - LICITAÇÃO",1,""),"")</f>
    </oc>
    <nc r="AY219">
      <f>IFERROR(IF(PAC!$X219="F02 - LICITAÇÃO",1,""),"")</f>
    </nc>
  </rcc>
  <rcc rId="4535" sId="1">
    <oc r="AY220">
      <f>IFERROR(IF(PAC!$X220="F02 - LICITAÇÃO",1,""),"")</f>
    </oc>
    <nc r="AY220">
      <f>IFERROR(IF(PAC!$X220="F02 - LICITAÇÃO",1,""),"")</f>
    </nc>
  </rcc>
  <rcc rId="4536" sId="1">
    <oc r="AY221">
      <f>IFERROR(IF(PAC!$X221="F02 - LICITAÇÃO",1,""),"")</f>
    </oc>
    <nc r="AY221">
      <f>IFERROR(IF(PAC!$X221="F02 - LICITAÇÃO",1,""),"")</f>
    </nc>
  </rcc>
  <rcc rId="4537" sId="1">
    <oc r="AY222">
      <f>IFERROR(IF(PAC!$X222="F02 - LICITAÇÃO",1,""),"")</f>
    </oc>
    <nc r="AY222">
      <f>IFERROR(IF(PAC!$X222="F02 - LICITAÇÃO",1,""),"")</f>
    </nc>
  </rcc>
  <rcc rId="4538" sId="1">
    <oc r="AY223">
      <f>IFERROR(IF(PAC!$X223="F02 - LICITAÇÃO",1,""),"")</f>
    </oc>
    <nc r="AY223">
      <f>IFERROR(IF(PAC!$X223="F02 - LICITAÇÃO",1,""),"")</f>
    </nc>
  </rcc>
  <rcc rId="4539" sId="1">
    <oc r="AY224">
      <f>IFERROR(IF(PAC!$X224="F02 - LICITAÇÃO",1,""),"")</f>
    </oc>
    <nc r="AY224">
      <f>IFERROR(IF(PAC!$X224="F02 - LICITAÇÃO",1,""),"")</f>
    </nc>
  </rcc>
  <rcc rId="4540" sId="1">
    <oc r="AY225">
      <f>IFERROR(IF(PAC!$X225="F02 - LICITAÇÃO",1,""),"")</f>
    </oc>
    <nc r="AY225">
      <f>IFERROR(IF(PAC!$X225="F02 - LICITAÇÃO",1,""),"")</f>
    </nc>
  </rcc>
  <rcc rId="4541" sId="1">
    <oc r="AY226">
      <f>IFERROR(IF(PAC!$X226="F02 - LICITAÇÃO",1,""),"")</f>
    </oc>
    <nc r="AY226">
      <f>IFERROR(IF(PAC!$X226="F02 - LICITAÇÃO",1,""),"")</f>
    </nc>
  </rcc>
  <rcc rId="4542" sId="1">
    <oc r="AY227">
      <f>IFERROR(IF(PAC!$X227="F02 - LICITAÇÃO",1,""),"")</f>
    </oc>
    <nc r="AY227">
      <f>IFERROR(IF(PAC!$X227="F02 - LICITAÇÃO",1,""),"")</f>
    </nc>
  </rcc>
  <rcc rId="4543" sId="1">
    <oc r="AY228">
      <f>IFERROR(IF(PAC!$X228="F02 - LICITAÇÃO",1,""),"")</f>
    </oc>
    <nc r="AY228">
      <f>IFERROR(IF(PAC!$X228="F02 - LICITAÇÃO",1,""),"")</f>
    </nc>
  </rcc>
  <rcc rId="4544" sId="1">
    <oc r="AY229">
      <f>IFERROR(IF(PAC!$X229="F02 - LICITAÇÃO",1,""),"")</f>
    </oc>
    <nc r="AY229">
      <f>IFERROR(IF(PAC!$X229="F02 - LICITAÇÃO",1,""),"")</f>
    </nc>
  </rcc>
  <rcc rId="4545" sId="1">
    <oc r="AY230">
      <f>IFERROR(IF(PAC!$X230="F02 - LICITAÇÃO",1,""),"")</f>
    </oc>
    <nc r="AY230">
      <f>IFERROR(IF(PAC!$X230="F02 - LICITAÇÃO",1,""),"")</f>
    </nc>
  </rcc>
  <rcc rId="4546" sId="1">
    <oc r="AY231">
      <f>IFERROR(IF(PAC!$X231="F02 - LICITAÇÃO",1,""),"")</f>
    </oc>
    <nc r="AY231">
      <f>IFERROR(IF(PAC!$X231="F02 - LICITAÇÃO",1,""),"")</f>
    </nc>
  </rcc>
  <rcc rId="4547" sId="1">
    <oc r="AY232">
      <f>IFERROR(IF(PAC!$X232="F02 - LICITAÇÃO",1,""),"")</f>
    </oc>
    <nc r="AY232">
      <f>IFERROR(IF(PAC!$X232="F02 - LICITAÇÃO",1,""),"")</f>
    </nc>
  </rcc>
  <rcc rId="4548" sId="1">
    <oc r="AY233">
      <f>IFERROR(IF(PAC!$X233="F02 - LICITAÇÃO",1,""),"")</f>
    </oc>
    <nc r="AY233">
      <f>IFERROR(IF(PAC!$X233="F02 - LICITAÇÃO",1,""),"")</f>
    </nc>
  </rcc>
  <rcc rId="4549" sId="1">
    <oc r="AY234">
      <f>IFERROR(IF(PAC!$X234="F02 - LICITAÇÃO",1,""),"")</f>
    </oc>
    <nc r="AY234">
      <f>IFERROR(IF(PAC!$X234="F02 - LICITAÇÃO",1,""),"")</f>
    </nc>
  </rcc>
  <rcc rId="4550" sId="1">
    <oc r="AY235">
      <f>IFERROR(IF(PAC!$X235="F02 - LICITAÇÃO",1,""),"")</f>
    </oc>
    <nc r="AY235">
      <f>IFERROR(IF(PAC!$X235="F02 - LICITAÇÃO",1,""),"")</f>
    </nc>
  </rcc>
  <rcc rId="4551" sId="1">
    <oc r="AY236">
      <f>IFERROR(IF(PAC!$X236="F02 - LICITAÇÃO",1,""),"")</f>
    </oc>
    <nc r="AY236">
      <f>IFERROR(IF(PAC!$X236="F02 - LICITAÇÃO",1,""),"")</f>
    </nc>
  </rcc>
  <rcc rId="4552" sId="1">
    <oc r="AY237">
      <f>IFERROR(IF(PAC!$X237="F02 - LICITAÇÃO",1,""),"")</f>
    </oc>
    <nc r="AY237">
      <f>IFERROR(IF(PAC!$X237="F02 - LICITAÇÃO",1,""),"")</f>
    </nc>
  </rcc>
  <rcc rId="4553" sId="1">
    <oc r="AY238">
      <f>IFERROR(IF(PAC!$X238="F02 - LICITAÇÃO",1,""),"")</f>
    </oc>
    <nc r="AY238">
      <f>IFERROR(IF(PAC!$X238="F02 - LICITAÇÃO",1,""),"")</f>
    </nc>
  </rcc>
  <rcc rId="4554" sId="1">
    <oc r="AY239">
      <f>IFERROR(IF(PAC!$X239="F02 - LICITAÇÃO",1,""),"")</f>
    </oc>
    <nc r="AY239">
      <f>IFERROR(IF(PAC!$X239="F02 - LICITAÇÃO",1,""),"")</f>
    </nc>
  </rcc>
  <rcc rId="4555" sId="1">
    <oc r="AY240">
      <f>IFERROR(IF(PAC!$X240="F02 - LICITAÇÃO",1,""),"")</f>
    </oc>
    <nc r="AY240">
      <f>IFERROR(IF(PAC!$X240="F02 - LICITAÇÃO",1,""),"")</f>
    </nc>
  </rcc>
  <rcc rId="4556" sId="1">
    <oc r="AY241">
      <f>IFERROR(IF(PAC!$X241="F02 - LICITAÇÃO",1,""),"")</f>
    </oc>
    <nc r="AY241">
      <f>IFERROR(IF(PAC!$X241="F02 - LICITAÇÃO",1,""),"")</f>
    </nc>
  </rcc>
  <rcc rId="4557" sId="1">
    <oc r="AY242">
      <f>IFERROR(IF(PAC!$X242="F02 - LICITAÇÃO",1,""),"")</f>
    </oc>
    <nc r="AY242">
      <f>IFERROR(IF(PAC!$X242="F02 - LICITAÇÃO",1,""),"")</f>
    </nc>
  </rcc>
  <rcc rId="4558" sId="1">
    <oc r="AY243">
      <f>IFERROR(IF(PAC!$X243="F02 - LICITAÇÃO",1,""),"")</f>
    </oc>
    <nc r="AY243">
      <f>IFERROR(IF(PAC!$X243="F02 - LICITAÇÃO",1,""),"")</f>
    </nc>
  </rcc>
  <rcc rId="4559" sId="1">
    <oc r="AY244">
      <f>IFERROR(IF(PAC!$X244="F02 - LICITAÇÃO",1,""),"")</f>
    </oc>
    <nc r="AY244">
      <f>IFERROR(IF(PAC!$X244="F02 - LICITAÇÃO",1,""),"")</f>
    </nc>
  </rcc>
  <rcc rId="4560" sId="1">
    <oc r="AY245">
      <f>IFERROR(IF(PAC!$X245="F02 - LICITAÇÃO",1,""),"")</f>
    </oc>
    <nc r="AY245">
      <f>IFERROR(IF(PAC!$X245="F02 - LICITAÇÃO",1,""),"")</f>
    </nc>
  </rcc>
  <rcc rId="4561" sId="1">
    <oc r="AY246">
      <f>IFERROR(IF(PAC!$X246="F02 - LICITAÇÃO",1,""),"")</f>
    </oc>
    <nc r="AY246">
      <f>IFERROR(IF(PAC!$X246="F02 - LICITAÇÃO",1,""),"")</f>
    </nc>
  </rcc>
  <rcc rId="4562" sId="1">
    <oc r="AY247">
      <f>IFERROR(IF(PAC!$X247="F02 - LICITAÇÃO",1,""),"")</f>
    </oc>
    <nc r="AY247">
      <f>IFERROR(IF(PAC!$X247="F02 - LICITAÇÃO",1,""),"")</f>
    </nc>
  </rcc>
  <rcc rId="4563" sId="1">
    <oc r="AY248">
      <f>IFERROR(IF(PAC!$X248="F02 - LICITAÇÃO",1,""),"")</f>
    </oc>
    <nc r="AY248">
      <f>IFERROR(IF(PAC!$X248="F02 - LICITAÇÃO",1,""),"")</f>
    </nc>
  </rcc>
  <rcc rId="4564" sId="1">
    <oc r="AY249">
      <f>IFERROR(IF(PAC!$X249="F02 - LICITAÇÃO",1,""),"")</f>
    </oc>
    <nc r="AY249">
      <f>IFERROR(IF(PAC!$X249="F02 - LICITAÇÃO",1,""),"")</f>
    </nc>
  </rcc>
  <rcc rId="4565" sId="1">
    <oc r="AY250">
      <f>IFERROR(IF(PAC!$X250="F02 - LICITAÇÃO",1,""),"")</f>
    </oc>
    <nc r="AY250">
      <f>IFERROR(IF(PAC!$X250="F02 - LICITAÇÃO",1,""),"")</f>
    </nc>
  </rcc>
  <rcc rId="4566" sId="1">
    <oc r="AY251">
      <f>IFERROR(IF(PAC!$X251="F02 - LICITAÇÃO",1,""),"")</f>
    </oc>
    <nc r="AY251">
      <f>IFERROR(IF(PAC!$X251="F02 - LICITAÇÃO",1,""),"")</f>
    </nc>
  </rcc>
  <rcc rId="4567" sId="1">
    <oc r="AY252">
      <f>IFERROR(IF(PAC!$X252="F02 - LICITAÇÃO",1,""),"")</f>
    </oc>
    <nc r="AY252">
      <f>IFERROR(IF(PAC!$X252="F02 - LICITAÇÃO",1,""),"")</f>
    </nc>
  </rcc>
  <rcc rId="4568" sId="1">
    <oc r="AY253">
      <f>IFERROR(IF(PAC!$X253="F02 - LICITAÇÃO",1,""),"")</f>
    </oc>
    <nc r="AY253">
      <f>IFERROR(IF(PAC!$X253="F02 - LICITAÇÃO",1,""),"")</f>
    </nc>
  </rcc>
  <rcc rId="4569" sId="1">
    <oc r="AY254">
      <f>IFERROR(IF(PAC!$X254="F02 - LICITAÇÃO",1,""),"")</f>
    </oc>
    <nc r="AY254">
      <f>IFERROR(IF(PAC!$X254="F02 - LICITAÇÃO",1,""),"")</f>
    </nc>
  </rcc>
  <rcc rId="4570" sId="1">
    <oc r="AY255">
      <f>IFERROR(IF(PAC!$X255="F02 - LICITAÇÃO",1,""),"")</f>
    </oc>
    <nc r="AY255">
      <f>IFERROR(IF(PAC!$X255="F02 - LICITAÇÃO",1,""),"")</f>
    </nc>
  </rcc>
  <rcc rId="4571" sId="1">
    <oc r="AY256">
      <f>IFERROR(IF(PAC!$X256="F02 - LICITAÇÃO",1,""),"")</f>
    </oc>
    <nc r="AY256">
      <f>IFERROR(IF(PAC!$X256="F02 - LICITAÇÃO",1,""),"")</f>
    </nc>
  </rcc>
  <rcc rId="4572" sId="1">
    <oc r="AY257">
      <f>IFERROR(IF(PAC!$X257="F02 - LICITAÇÃO",1,""),"")</f>
    </oc>
    <nc r="AY257">
      <f>IFERROR(IF(PAC!$X257="F02 - LICITAÇÃO",1,""),"")</f>
    </nc>
  </rcc>
  <rcc rId="4573" sId="1">
    <oc r="AY258">
      <f>IFERROR(IF(PAC!$X258="F02 - LICITAÇÃO",1,""),"")</f>
    </oc>
    <nc r="AY258">
      <f>IFERROR(IF(PAC!$X258="F02 - LICITAÇÃO",1,""),"")</f>
    </nc>
  </rcc>
  <rcc rId="4574" sId="1">
    <oc r="AY259">
      <f>IFERROR(IF(PAC!$X259="F02 - LICITAÇÃO",1,""),"")</f>
    </oc>
    <nc r="AY259">
      <f>IFERROR(IF(PAC!$X259="F02 - LICITAÇÃO",1,""),"")</f>
    </nc>
  </rcc>
  <rcc rId="4575" sId="1">
    <oc r="AY260">
      <f>IFERROR(IF(PAC!$X260="F02 - LICITAÇÃO",1,""),"")</f>
    </oc>
    <nc r="AY260">
      <f>IFERROR(IF(PAC!$X260="F02 - LICITAÇÃO",1,""),"")</f>
    </nc>
  </rcc>
  <rcc rId="4576" sId="1">
    <oc r="AY261">
      <f>IFERROR(IF(PAC!$X261="F02 - LICITAÇÃO",1,""),"")</f>
    </oc>
    <nc r="AY261">
      <f>IFERROR(IF(PAC!$X261="F02 - LICITAÇÃO",1,""),"")</f>
    </nc>
  </rcc>
  <rcc rId="4577" sId="1">
    <oc r="AY262">
      <f>IFERROR(IF(PAC!$X262="F02 - LICITAÇÃO",1,""),"")</f>
    </oc>
    <nc r="AY262">
      <f>IFERROR(IF(PAC!$X262="F02 - LICITAÇÃO",1,""),"")</f>
    </nc>
  </rcc>
  <rcc rId="4578" sId="1">
    <oc r="AY263">
      <f>IFERROR(IF(PAC!$X263="F02 - LICITAÇÃO",1,""),"")</f>
    </oc>
    <nc r="AY263">
      <f>IFERROR(IF(PAC!$X263="F02 - LICITAÇÃO",1,""),"")</f>
    </nc>
  </rcc>
  <rcc rId="4579" sId="1">
    <oc r="AY264">
      <f>IFERROR(IF(PAC!$X264="F02 - LICITAÇÃO",1,""),"")</f>
    </oc>
    <nc r="AY264">
      <f>IFERROR(IF(PAC!$X264="F02 - LICITAÇÃO",1,""),"")</f>
    </nc>
  </rcc>
  <rcc rId="4580" sId="1">
    <oc r="AY265">
      <f>IFERROR(IF(PAC!$X265="F02 - LICITAÇÃO",1,""),"")</f>
    </oc>
    <nc r="AY265">
      <f>IFERROR(IF(PAC!$X265="F02 - LICITAÇÃO",1,""),"")</f>
    </nc>
  </rcc>
  <rcc rId="4581" sId="1">
    <oc r="AY266">
      <f>IFERROR(IF(PAC!$X266="F02 - LICITAÇÃO",1,""),"")</f>
    </oc>
    <nc r="AY266">
      <f>IFERROR(IF(PAC!$X266="F02 - LICITAÇÃO",1,""),"")</f>
    </nc>
  </rcc>
  <rcc rId="4582" sId="1">
    <oc r="AY267">
      <f>IFERROR(IF(PAC!$X267="F02 - LICITAÇÃO",1,""),"")</f>
    </oc>
    <nc r="AY267">
      <f>IFERROR(IF(PAC!$X267="F02 - LICITAÇÃO",1,""),"")</f>
    </nc>
  </rcc>
  <rcc rId="4583" sId="1">
    <oc r="AY268">
      <f>IFERROR(IF(PAC!$X268="F02 - LICITAÇÃO",1,""),"")</f>
    </oc>
    <nc r="AY268">
      <f>IFERROR(IF(PAC!$X268="F02 - LICITAÇÃO",1,""),"")</f>
    </nc>
  </rcc>
  <rcc rId="4584" sId="1">
    <oc r="AY269">
      <f>IFERROR(IF(PAC!$X269="F02 - LICITAÇÃO",1,""),"")</f>
    </oc>
    <nc r="AY269">
      <f>IFERROR(IF(PAC!$X269="F02 - LICITAÇÃO",1,""),"")</f>
    </nc>
  </rcc>
  <rcc rId="4585" sId="1">
    <oc r="AY270">
      <f>IFERROR(IF(PAC!$X270="F02 - LICITAÇÃO",1,""),"")</f>
    </oc>
    <nc r="AY270">
      <f>IFERROR(IF(PAC!$X270="F02 - LICITAÇÃO",1,""),"")</f>
    </nc>
  </rcc>
  <rcc rId="4586" sId="1">
    <oc r="AY271">
      <f>IFERROR(IF(PAC!$X271="F02 - LICITAÇÃO",1,""),"")</f>
    </oc>
    <nc r="AY271">
      <f>IFERROR(IF(PAC!$X271="F02 - LICITAÇÃO",1,""),"")</f>
    </nc>
  </rcc>
  <rcc rId="4587" sId="1">
    <oc r="AY272">
      <f>IFERROR(IF(PAC!$X272="F02 - LICITAÇÃO",1,""),"")</f>
    </oc>
    <nc r="AY272">
      <f>IFERROR(IF(PAC!$X272="F02 - LICITAÇÃO",1,""),"")</f>
    </nc>
  </rcc>
  <rcc rId="4588" sId="1">
    <oc r="AY273">
      <f>IFERROR(IF(PAC!$X273="F02 - LICITAÇÃO",1,""),"")</f>
    </oc>
    <nc r="AY273">
      <f>IFERROR(IF(PAC!$X273="F02 - LICITAÇÃO",1,""),"")</f>
    </nc>
  </rcc>
  <rcc rId="4589" sId="1">
    <oc r="AY274">
      <f>IFERROR(IF(PAC!$X274="F02 - LICITAÇÃO",1,""),"")</f>
    </oc>
    <nc r="AY274">
      <f>IFERROR(IF(PAC!$X274="F02 - LICITAÇÃO",1,""),"")</f>
    </nc>
  </rcc>
  <rcc rId="4590" sId="1">
    <oc r="AY275">
      <f>IFERROR(IF(PAC!$X275="F02 - LICITAÇÃO",1,""),"")</f>
    </oc>
    <nc r="AY275">
      <f>IFERROR(IF(PAC!$X275="F02 - LICITAÇÃO",1,""),"")</f>
    </nc>
  </rcc>
  <rcc rId="4591" sId="1">
    <oc r="AY276">
      <f>IFERROR(IF(PAC!$X276="F02 - LICITAÇÃO",1,""),"")</f>
    </oc>
    <nc r="AY276">
      <f>IFERROR(IF(PAC!$X276="F02 - LICITAÇÃO",1,""),"")</f>
    </nc>
  </rcc>
  <rcc rId="4592" sId="1">
    <oc r="AY277">
      <f>IFERROR(IF(PAC!$X277="F02 - LICITAÇÃO",1,""),"")</f>
    </oc>
    <nc r="AY277">
      <f>IFERROR(IF(PAC!$X277="F02 - LICITAÇÃO",1,""),"")</f>
    </nc>
  </rcc>
  <rcc rId="4593" sId="1">
    <oc r="AY278">
      <f>IFERROR(IF(PAC!$X278="F02 - LICITAÇÃO",1,""),"")</f>
    </oc>
    <nc r="AY278">
      <f>IFERROR(IF(PAC!$X278="F02 - LICITAÇÃO",1,""),"")</f>
    </nc>
  </rcc>
  <rcc rId="4594" sId="1">
    <oc r="AY279">
      <f>IFERROR(IF(PAC!$X279="F02 - LICITAÇÃO",1,""),"")</f>
    </oc>
    <nc r="AY279">
      <f>IFERROR(IF(PAC!$X279="F02 - LICITAÇÃO",1,""),"")</f>
    </nc>
  </rcc>
  <rcc rId="4595" sId="1">
    <oc r="AY280">
      <f>IFERROR(IF(PAC!$X280="F02 - LICITAÇÃO",1,""),"")</f>
    </oc>
    <nc r="AY280">
      <f>IFERROR(IF(PAC!$X280="F02 - LICITAÇÃO",1,""),"")</f>
    </nc>
  </rcc>
  <rcc rId="4596" sId="1">
    <oc r="AY281">
      <f>IFERROR(IF(PAC!$X281="F02 - LICITAÇÃO",1,""),"")</f>
    </oc>
    <nc r="AY281">
      <f>IFERROR(IF(PAC!$X281="F02 - LICITAÇÃO",1,""),"")</f>
    </nc>
  </rcc>
  <rcc rId="4597" sId="1">
    <oc r="AY282">
      <f>IFERROR(IF(PAC!$X282="F02 - LICITAÇÃO",1,""),"")</f>
    </oc>
    <nc r="AY282">
      <f>IFERROR(IF(PAC!$X282="F02 - LICITAÇÃO",1,""),"")</f>
    </nc>
  </rcc>
  <rcc rId="4598" sId="1">
    <oc r="AY283">
      <f>IFERROR(IF(PAC!$X283="F02 - LICITAÇÃO",1,""),"")</f>
    </oc>
    <nc r="AY283">
      <f>IFERROR(IF(PAC!$X283="F02 - LICITAÇÃO",1,""),"")</f>
    </nc>
  </rcc>
  <rcc rId="4599" sId="1">
    <oc r="AY284">
      <f>IFERROR(IF(PAC!$X284="F02 - LICITAÇÃO",1,""),"")</f>
    </oc>
    <nc r="AY284">
      <f>IFERROR(IF(PAC!$X284="F02 - LICITAÇÃO",1,""),"")</f>
    </nc>
  </rcc>
  <rcc rId="4600" sId="1">
    <oc r="AY285">
      <f>IFERROR(IF(PAC!$X285="F02 - LICITAÇÃO",1,""),"")</f>
    </oc>
    <nc r="AY285">
      <f>IFERROR(IF(PAC!$X285="F02 - LICITAÇÃO",1,""),"")</f>
    </nc>
  </rcc>
  <rcc rId="4601" sId="1">
    <oc r="AY286">
      <f>IFERROR(IF(PAC!$X286="F02 - LICITAÇÃO",1,""),"")</f>
    </oc>
    <nc r="AY286">
      <f>IFERROR(IF(PAC!$X286="F02 - LICITAÇÃO",1,""),"")</f>
    </nc>
  </rcc>
  <rcc rId="4602" sId="1">
    <oc r="AY287">
      <f>IFERROR(IF(PAC!$X287="F02 - LICITAÇÃO",1,""),"")</f>
    </oc>
    <nc r="AY287">
      <f>IFERROR(IF(PAC!$X287="F02 - LICITAÇÃO",1,""),"")</f>
    </nc>
  </rcc>
  <rcc rId="4603" sId="1">
    <oc r="AY288">
      <f>IFERROR(IF(PAC!$X288="F02 - LICITAÇÃO",1,""),"")</f>
    </oc>
    <nc r="AY288">
      <f>IFERROR(IF(PAC!$X288="F02 - LICITAÇÃO",1,""),"")</f>
    </nc>
  </rcc>
  <rcc rId="4604" sId="1">
    <oc r="AY289">
      <f>IFERROR(IF(PAC!$X289="F02 - LICITAÇÃO",1,""),"")</f>
    </oc>
    <nc r="AY289">
      <f>IFERROR(IF(PAC!$X289="F02 - LICITAÇÃO",1,""),"")</f>
    </nc>
  </rcc>
  <rcc rId="4605" sId="1">
    <oc r="AY290">
      <f>IFERROR(IF(PAC!$X290="F02 - LICITAÇÃO",1,""),"")</f>
    </oc>
    <nc r="AY290">
      <f>IFERROR(IF(PAC!$X290="F02 - LICITAÇÃO",1,""),"")</f>
    </nc>
  </rcc>
  <rcc rId="4606" sId="1">
    <oc r="AY291">
      <f>IFERROR(IF(PAC!$X291="F02 - LICITAÇÃO",1,""),"")</f>
    </oc>
    <nc r="AY291">
      <f>IFERROR(IF(PAC!$X291="F02 - LICITAÇÃO",1,""),"")</f>
    </nc>
  </rcc>
  <rcc rId="4607" sId="1">
    <oc r="AY292">
      <f>IFERROR(IF(PAC!$X292="F02 - LICITAÇÃO",1,""),"")</f>
    </oc>
    <nc r="AY292">
      <f>IFERROR(IF(PAC!$X292="F02 - LICITAÇÃO",1,""),"")</f>
    </nc>
  </rcc>
  <rcc rId="4608" sId="1">
    <oc r="AY293">
      <f>IFERROR(IF(PAC!$X293="F02 - LICITAÇÃO",1,""),"")</f>
    </oc>
    <nc r="AY293">
      <f>IFERROR(IF(PAC!$X293="F02 - LICITAÇÃO",1,""),"")</f>
    </nc>
  </rcc>
  <rcc rId="4609" sId="1">
    <oc r="AY294">
      <f>IFERROR(IF(PAC!$X294="F02 - LICITAÇÃO",1,""),"")</f>
    </oc>
    <nc r="AY294">
      <f>IFERROR(IF(PAC!$X294="F02 - LICITAÇÃO",1,""),"")</f>
    </nc>
  </rcc>
  <rcc rId="4610" sId="1">
    <oc r="AY295">
      <f>IFERROR(IF(PAC!$X295="F02 - LICITAÇÃO",1,""),"")</f>
    </oc>
    <nc r="AY295">
      <f>IFERROR(IF(PAC!$X295="F02 - LICITAÇÃO",1,""),"")</f>
    </nc>
  </rcc>
  <rcc rId="4611" sId="1">
    <oc r="AY296">
      <f>IFERROR(IF(PAC!$X296="F02 - LICITAÇÃO",1,""),"")</f>
    </oc>
    <nc r="AY296">
      <f>IFERROR(IF(PAC!$X296="F02 - LICITAÇÃO",1,""),"")</f>
    </nc>
  </rcc>
  <rcc rId="4612" sId="1">
    <oc r="AY297">
      <f>IFERROR(IF(PAC!$X297="F02 - LICITAÇÃO",1,""),"")</f>
    </oc>
    <nc r="AY297">
      <f>IFERROR(IF(PAC!$X297="F02 - LICITAÇÃO",1,""),"")</f>
    </nc>
  </rcc>
  <rcc rId="4613" sId="1">
    <oc r="AY298">
      <f>IFERROR(IF(PAC!$X298="F02 - LICITAÇÃO",1,""),"")</f>
    </oc>
    <nc r="AY298">
      <f>IFERROR(IF(PAC!$X298="F02 - LICITAÇÃO",1,""),"")</f>
    </nc>
  </rcc>
  <rcc rId="4614" sId="1">
    <oc r="AY299">
      <f>IFERROR(IF(PAC!$X299="F02 - LICITAÇÃO",1,""),"")</f>
    </oc>
    <nc r="AY299">
      <f>IFERROR(IF(PAC!$X299="F02 - LICITAÇÃO",1,""),"")</f>
    </nc>
  </rcc>
  <rcc rId="4615" sId="1">
    <oc r="AY300">
      <f>IFERROR(IF(PAC!$X300="F02 - LICITAÇÃO",1,""),"")</f>
    </oc>
    <nc r="AY300">
      <f>IFERROR(IF(PAC!$X300="F02 - LICITAÇÃO",1,""),"")</f>
    </nc>
  </rcc>
  <rcc rId="4616" sId="1">
    <oc r="AY301">
      <f>IFERROR(IF(PAC!$X301="F02 - LICITAÇÃO",1,""),"")</f>
    </oc>
    <nc r="AY301">
      <f>IFERROR(IF(PAC!$X301="F02 - LICITAÇÃO",1,""),"")</f>
    </nc>
  </rcc>
  <rcc rId="4617" sId="1">
    <oc r="AY302">
      <f>IFERROR(IF(PAC!$X302="F02 - LICITAÇÃO",1,""),"")</f>
    </oc>
    <nc r="AY302">
      <f>IFERROR(IF(PAC!$X302="F02 - LICITAÇÃO",1,""),"")</f>
    </nc>
  </rcc>
  <rcc rId="4618" sId="1">
    <oc r="AY303">
      <f>IFERROR(IF(PAC!$X303="F02 - LICITAÇÃO",1,""),"")</f>
    </oc>
    <nc r="AY303">
      <f>IFERROR(IF(PAC!$X303="F02 - LICITAÇÃO",1,""),"")</f>
    </nc>
  </rcc>
  <rcc rId="4619" sId="1">
    <oc r="AY304">
      <f>IFERROR(IF(PAC!$X304="F02 - LICITAÇÃO",1,""),"")</f>
    </oc>
    <nc r="AY304">
      <f>IFERROR(IF(PAC!$X304="F02 - LICITAÇÃO",1,""),"")</f>
    </nc>
  </rcc>
  <rcc rId="4620" sId="1">
    <oc r="AY305">
      <f>IFERROR(IF(PAC!$X305="F02 - LICITAÇÃO",1,""),"")</f>
    </oc>
    <nc r="AY305">
      <f>IFERROR(IF(PAC!$X305="F02 - LICITAÇÃO",1,""),"")</f>
    </nc>
  </rcc>
  <rcc rId="4621" sId="1">
    <oc r="AY306">
      <f>IFERROR(IF(PAC!$X306="F02 - LICITAÇÃO",1,""),"")</f>
    </oc>
    <nc r="AY306">
      <f>IFERROR(IF(PAC!$X306="F02 - LICITAÇÃO",1,""),"")</f>
    </nc>
  </rcc>
  <rcc rId="4622" sId="1">
    <oc r="AY307">
      <f>IFERROR(IF(PAC!$X307="F02 - LICITAÇÃO",1,""),"")</f>
    </oc>
    <nc r="AY307">
      <f>IFERROR(IF(PAC!$X307="F02 - LICITAÇÃO",1,""),"")</f>
    </nc>
  </rcc>
  <rcc rId="4623" sId="1">
    <oc r="AY308">
      <f>IFERROR(IF(PAC!$X308="F02 - LICITAÇÃO",1,""),"")</f>
    </oc>
    <nc r="AY308">
      <f>IFERROR(IF(PAC!$X308="F02 - LICITAÇÃO",1,""),"")</f>
    </nc>
  </rcc>
  <rcc rId="4624" sId="1">
    <oc r="AY309">
      <f>IFERROR(IF(PAC!$X309="F02 - LICITAÇÃO",1,""),"")</f>
    </oc>
    <nc r="AY309">
      <f>IFERROR(IF(PAC!$X309="F02 - LICITAÇÃO",1,""),"")</f>
    </nc>
  </rcc>
  <rcc rId="4625" sId="1">
    <oc r="AY310">
      <f>IFERROR(IF(PAC!$X310="F02 - LICITAÇÃO",1,""),"")</f>
    </oc>
    <nc r="AY310">
      <f>IFERROR(IF(PAC!$X310="F02 - LICITAÇÃO",1,""),"")</f>
    </nc>
  </rcc>
  <rcc rId="4626" sId="1">
    <oc r="AY311">
      <f>IFERROR(IF(PAC!$X311="F02 - LICITAÇÃO",1,""),"")</f>
    </oc>
    <nc r="AY311">
      <f>IFERROR(IF(PAC!$X311="F02 - LICITAÇÃO",1,""),"")</f>
    </nc>
  </rcc>
  <rcc rId="4627" sId="1">
    <oc r="AY312">
      <f>IFERROR(IF(PAC!$X312="F02 - LICITAÇÃO",1,""),"")</f>
    </oc>
    <nc r="AY312">
      <f>IFERROR(IF(PAC!$X312="F02 - LICITAÇÃO",1,""),"")</f>
    </nc>
  </rcc>
  <rcc rId="4628" sId="1">
    <oc r="AY313">
      <f>IFERROR(IF(PAC!$X313="F02 - LICITAÇÃO",1,""),"")</f>
    </oc>
    <nc r="AY313">
      <f>IFERROR(IF(PAC!$X313="F02 - LICITAÇÃO",1,""),"")</f>
    </nc>
  </rcc>
  <rcc rId="4629" sId="1">
    <oc r="AY314">
      <f>IFERROR(IF(PAC!$X314="F02 - LICITAÇÃO",1,""),"")</f>
    </oc>
    <nc r="AY314">
      <f>IFERROR(IF(PAC!$X314="F02 - LICITAÇÃO",1,""),"")</f>
    </nc>
  </rcc>
  <rcc rId="4630" sId="1">
    <oc r="AY315">
      <f>IFERROR(IF(PAC!$X315="F02 - LICITAÇÃO",1,""),"")</f>
    </oc>
    <nc r="AY315">
      <f>IFERROR(IF(PAC!$X315="F02 - LICITAÇÃO",1,""),"")</f>
    </nc>
  </rcc>
  <rcc rId="4631" sId="1">
    <oc r="AY316">
      <f>IFERROR(IF(PAC!$X316="F02 - LICITAÇÃO",1,""),"")</f>
    </oc>
    <nc r="AY316">
      <f>IFERROR(IF(PAC!$X316="F02 - LICITAÇÃO",1,""),"")</f>
    </nc>
  </rcc>
  <rcc rId="4632" sId="1">
    <oc r="AY317">
      <f>IFERROR(IF(PAC!$X317="F02 - LICITAÇÃO",1,""),"")</f>
    </oc>
    <nc r="AY317">
      <f>IFERROR(IF(PAC!$X317="F02 - LICITAÇÃO",1,""),"")</f>
    </nc>
  </rcc>
  <rcc rId="4633" sId="1">
    <oc r="AY318">
      <f>IFERROR(IF(PAC!$X318="F02 - LICITAÇÃO",1,""),"")</f>
    </oc>
    <nc r="AY318">
      <f>IFERROR(IF(PAC!$X318="F02 - LICITAÇÃO",1,""),"")</f>
    </nc>
  </rcc>
  <rcc rId="4634" sId="1">
    <oc r="AY319">
      <f>IFERROR(IF(PAC!$X319="F02 - LICITAÇÃO",1,""),"")</f>
    </oc>
    <nc r="AY319">
      <f>IFERROR(IF(PAC!$X319="F02 - LICITAÇÃO",1,""),"")</f>
    </nc>
  </rcc>
  <rcc rId="4635" sId="1">
    <oc r="AY320">
      <f>IFERROR(IF(PAC!$X320="F02 - LICITAÇÃO",1,""),"")</f>
    </oc>
    <nc r="AY320">
      <f>IFERROR(IF(PAC!$X320="F02 - LICITAÇÃO",1,""),"")</f>
    </nc>
  </rcc>
  <rcc rId="4636" sId="1">
    <oc r="AY321">
      <f>IFERROR(IF(PAC!$X321="F02 - LICITAÇÃO",1,""),"")</f>
    </oc>
    <nc r="AY321">
      <f>IFERROR(IF(PAC!$X321="F02 - LICITAÇÃO",1,""),"")</f>
    </nc>
  </rcc>
  <rcc rId="4637" sId="1">
    <oc r="AY322">
      <f>IFERROR(IF(PAC!$X322="F02 - LICITAÇÃO",1,""),"")</f>
    </oc>
    <nc r="AY322">
      <f>IFERROR(IF(PAC!$X322="F02 - LICITAÇÃO",1,""),"")</f>
    </nc>
  </rcc>
  <rcc rId="4638" sId="1">
    <oc r="AY323">
      <f>IFERROR(IF(PAC!$X323="F02 - LICITAÇÃO",1,""),"")</f>
    </oc>
    <nc r="AY323">
      <f>IFERROR(IF(PAC!$X323="F02 - LICITAÇÃO",1,""),"")</f>
    </nc>
  </rcc>
  <rcc rId="4639" sId="1">
    <oc r="AY324">
      <f>IFERROR(IF(PAC!$X324="F02 - LICITAÇÃO",1,""),"")</f>
    </oc>
    <nc r="AY324">
      <f>IFERROR(IF(PAC!$X324="F02 - LICITAÇÃO",1,""),"")</f>
    </nc>
  </rcc>
  <rcc rId="4640" sId="1">
    <oc r="AY325">
      <f>IFERROR(IF(PAC!$X325="F02 - LICITAÇÃO",1,""),"")</f>
    </oc>
    <nc r="AY325">
      <f>IFERROR(IF(PAC!$X325="F02 - LICITAÇÃO",1,""),"")</f>
    </nc>
  </rcc>
  <rcc rId="4641" sId="1">
    <oc r="AY326">
      <f>IFERROR(IF(PAC!$X326="F02 - LICITAÇÃO",1,""),"")</f>
    </oc>
    <nc r="AY326">
      <f>IFERROR(IF(PAC!$X326="F02 - LICITAÇÃO",1,""),"")</f>
    </nc>
  </rcc>
  <rcc rId="4642" sId="1">
    <oc r="AY327">
      <f>IFERROR(IF(PAC!$X327="F02 - LICITAÇÃO",1,""),"")</f>
    </oc>
    <nc r="AY327">
      <f>IFERROR(IF(PAC!$X327="F02 - LICITAÇÃO",1,""),"")</f>
    </nc>
  </rcc>
  <rcc rId="4643" sId="1">
    <oc r="AY328">
      <f>IFERROR(IF(PAC!$X328="F02 - LICITAÇÃO",1,""),"")</f>
    </oc>
    <nc r="AY328">
      <f>IFERROR(IF(PAC!$X328="F02 - LICITAÇÃO",1,""),"")</f>
    </nc>
  </rcc>
  <rcc rId="4644" sId="1">
    <oc r="AY329">
      <f>IFERROR(IF(PAC!$X329="F02 - LICITAÇÃO",1,""),"")</f>
    </oc>
    <nc r="AY329">
      <f>IFERROR(IF(PAC!$X329="F02 - LICITAÇÃO",1,""),"")</f>
    </nc>
  </rcc>
  <rcc rId="4645" sId="1">
    <oc r="AY330">
      <f>IFERROR(IF(PAC!$X330="F02 - LICITAÇÃO",1,""),"")</f>
    </oc>
    <nc r="AY330">
      <f>IFERROR(IF(PAC!$X330="F02 - LICITAÇÃO",1,""),"")</f>
    </nc>
  </rcc>
  <rcc rId="4646" sId="1">
    <oc r="AY331">
      <f>IFERROR(IF(PAC!$X331="F02 - LICITAÇÃO",1,""),"")</f>
    </oc>
    <nc r="AY331">
      <f>IFERROR(IF(PAC!$X331="F02 - LICITAÇÃO",1,""),"")</f>
    </nc>
  </rcc>
  <rcc rId="4647" sId="1">
    <oc r="AY332">
      <f>IFERROR(IF(PAC!$X332="F02 - LICITAÇÃO",1,""),"")</f>
    </oc>
    <nc r="AY332">
      <f>IFERROR(IF(PAC!$X332="F02 - LICITAÇÃO",1,""),"")</f>
    </nc>
  </rcc>
  <rcc rId="4648" sId="1">
    <oc r="AY333">
      <f>IFERROR(IF(PAC!$X333="F02 - LICITAÇÃO",1,""),"")</f>
    </oc>
    <nc r="AY333">
      <f>IFERROR(IF(PAC!$X333="F02 - LICITAÇÃO",1,""),"")</f>
    </nc>
  </rcc>
  <rcc rId="4649" sId="1">
    <oc r="AY334">
      <f>IFERROR(IF(PAC!$X334="F02 - LICITAÇÃO",1,""),"")</f>
    </oc>
    <nc r="AY334">
      <f>IFERROR(IF(PAC!$X334="F02 - LICITAÇÃO",1,""),"")</f>
    </nc>
  </rcc>
  <rcc rId="4650" sId="1">
    <oc r="AY335">
      <f>IFERROR(IF(PAC!$X335="F02 - LICITAÇÃO",1,""),"")</f>
    </oc>
    <nc r="AY335">
      <f>IFERROR(IF(PAC!$X335="F02 - LICITAÇÃO",1,""),"")</f>
    </nc>
  </rcc>
  <rcc rId="4651" sId="1">
    <oc r="AY336">
      <f>IFERROR(IF(PAC!$X336="F02 - LICITAÇÃO",1,""),"")</f>
    </oc>
    <nc r="AY336">
      <f>IFERROR(IF(PAC!$X336="F02 - LICITAÇÃO",1,""),"")</f>
    </nc>
  </rcc>
  <rcc rId="4652" sId="1">
    <oc r="AY337">
      <f>IFERROR(IF(PAC!$X337="F02 - LICITAÇÃO",1,""),"")</f>
    </oc>
    <nc r="AY337">
      <f>IFERROR(IF(PAC!$X337="F02 - LICITAÇÃO",1,""),"")</f>
    </nc>
  </rcc>
  <rcc rId="4653" sId="1">
    <oc r="AY338">
      <f>IFERROR(IF(PAC!$X338="F02 - LICITAÇÃO",1,""),"")</f>
    </oc>
    <nc r="AY338">
      <f>IFERROR(IF(PAC!$X338="F02 - LICITAÇÃO",1,""),"")</f>
    </nc>
  </rcc>
  <rcc rId="4654" sId="1">
    <oc r="AY339">
      <f>IFERROR(IF(PAC!$X339="F02 - LICITAÇÃO",1,""),"")</f>
    </oc>
    <nc r="AY339">
      <f>IFERROR(IF(PAC!$X339="F02 - LICITAÇÃO",1,""),"")</f>
    </nc>
  </rcc>
  <rcc rId="4655" sId="1">
    <oc r="AY340">
      <f>IFERROR(IF(PAC!$X340="F02 - LICITAÇÃO",1,""),"")</f>
    </oc>
    <nc r="AY340">
      <f>IFERROR(IF(PAC!$X340="F02 - LICITAÇÃO",1,""),"")</f>
    </nc>
  </rcc>
  <rcc rId="4656" sId="1">
    <oc r="AY341">
      <f>IFERROR(IF(PAC!$X341="F02 - LICITAÇÃO",1,""),"")</f>
    </oc>
    <nc r="AY341">
      <f>IFERROR(IF(PAC!$X341="F02 - LICITAÇÃO",1,""),"")</f>
    </nc>
  </rcc>
  <rcc rId="4657" sId="1">
    <oc r="AY342">
      <f>IFERROR(IF(PAC!$X342="F02 - LICITAÇÃO",1,""),"")</f>
    </oc>
    <nc r="AY342">
      <f>IFERROR(IF(PAC!$X342="F02 - LICITAÇÃO",1,""),"")</f>
    </nc>
  </rcc>
  <rcc rId="4658" sId="1">
    <oc r="AY343">
      <f>IFERROR(IF(PAC!$X343="F02 - LICITAÇÃO",1,""),"")</f>
    </oc>
    <nc r="AY343">
      <f>IFERROR(IF(PAC!$X343="F02 - LICITAÇÃO",1,""),"")</f>
    </nc>
  </rcc>
  <rcc rId="4659" sId="1">
    <oc r="AY344">
      <f>IFERROR(IF(PAC!$X344="F02 - LICITAÇÃO",1,""),"")</f>
    </oc>
    <nc r="AY344">
      <f>IFERROR(IF(PAC!$X344="F02 - LICITAÇÃO",1,""),"")</f>
    </nc>
  </rcc>
  <rcc rId="4660" sId="1">
    <oc r="AY345">
      <f>IFERROR(IF(PAC!$X345="F02 - LICITAÇÃO",1,""),"")</f>
    </oc>
    <nc r="AY345">
      <f>IFERROR(IF(PAC!$X345="F02 - LICITAÇÃO",1,""),"")</f>
    </nc>
  </rcc>
  <rcc rId="4661" sId="1">
    <oc r="AY346">
      <f>IFERROR(IF(PAC!$X346="F02 - LICITAÇÃO",1,""),"")</f>
    </oc>
    <nc r="AY346">
      <f>IFERROR(IF(PAC!$X346="F02 - LICITAÇÃO",1,""),"")</f>
    </nc>
  </rcc>
  <rcc rId="4662" sId="1">
    <oc r="AY347">
      <f>IFERROR(IF(PAC!$X347="F02 - LICITAÇÃO",1,""),"")</f>
    </oc>
    <nc r="AY347">
      <f>IFERROR(IF(PAC!$X347="F02 - LICITAÇÃO",1,""),"")</f>
    </nc>
  </rcc>
  <rcc rId="4663" sId="1">
    <oc r="AY348">
      <f>IFERROR(IF(PAC!$X348="F02 - LICITAÇÃO",1,""),"")</f>
    </oc>
    <nc r="AY348">
      <f>IFERROR(IF(PAC!$X348="F02 - LICITAÇÃO",1,""),"")</f>
    </nc>
  </rcc>
  <rcc rId="4664" sId="1">
    <oc r="AY349">
      <f>IFERROR(IF(PAC!$X349="F02 - LICITAÇÃO",1,""),"")</f>
    </oc>
    <nc r="AY349">
      <f>IFERROR(IF(PAC!$X349="F02 - LICITAÇÃO",1,""),"")</f>
    </nc>
  </rcc>
  <rcc rId="4665" sId="1">
    <oc r="AY350">
      <f>IFERROR(IF(PAC!$X350="F02 - LICITAÇÃO",1,""),"")</f>
    </oc>
    <nc r="AY350">
      <f>IFERROR(IF(PAC!$X350="F02 - LICITAÇÃO",1,""),"")</f>
    </nc>
  </rcc>
  <rcc rId="4666" sId="1">
    <oc r="AY351">
      <f>IFERROR(IF(PAC!$X351="F02 - LICITAÇÃO",1,""),"")</f>
    </oc>
    <nc r="AY351">
      <f>IFERROR(IF(PAC!$X351="F02 - LICITAÇÃO",1,""),"")</f>
    </nc>
  </rcc>
  <rcc rId="4667" sId="1">
    <oc r="AY352">
      <f>IFERROR(IF(PAC!$X352="F02 - LICITAÇÃO",1,""),"")</f>
    </oc>
    <nc r="AY352">
      <f>IFERROR(IF(PAC!$X352="F02 - LICITAÇÃO",1,""),"")</f>
    </nc>
  </rcc>
  <rcc rId="4668" sId="1">
    <oc r="AY353">
      <f>IFERROR(IF(PAC!$X353="F02 - LICITAÇÃO",1,""),"")</f>
    </oc>
    <nc r="AY353">
      <f>IFERROR(IF(PAC!$X353="F02 - LICITAÇÃO",1,""),"")</f>
    </nc>
  </rcc>
  <rcc rId="4669" sId="1">
    <oc r="AY354">
      <f>IFERROR(IF(PAC!$X354="F02 - LICITAÇÃO",1,""),"")</f>
    </oc>
    <nc r="AY354">
      <f>IFERROR(IF(PAC!$X354="F02 - LICITAÇÃO",1,""),"")</f>
    </nc>
  </rcc>
  <rcc rId="4670" sId="1">
    <oc r="AY355">
      <f>IFERROR(IF(PAC!$X355="F02 - LICITAÇÃO",1,""),"")</f>
    </oc>
    <nc r="AY355">
      <f>IFERROR(IF(PAC!$X355="F02 - LICITAÇÃO",1,""),"")</f>
    </nc>
  </rcc>
  <rcc rId="4671" sId="1">
    <oc r="AY356">
      <f>IFERROR(IF(PAC!$X356="F02 - LICITAÇÃO",1,""),"")</f>
    </oc>
    <nc r="AY356">
      <f>IFERROR(IF(PAC!$X356="F02 - LICITAÇÃO",1,""),"")</f>
    </nc>
  </rcc>
  <rcc rId="4672" sId="1">
    <oc r="AY357">
      <f>IFERROR(IF(PAC!$X357="F02 - LICITAÇÃO",1,""),"")</f>
    </oc>
    <nc r="AY357">
      <f>IFERROR(IF(PAC!$X357="F02 - LICITAÇÃO",1,""),"")</f>
    </nc>
  </rcc>
  <rcc rId="4673" sId="1">
    <oc r="AY358">
      <f>IFERROR(IF(PAC!$X358="F02 - LICITAÇÃO",1,""),"")</f>
    </oc>
    <nc r="AY358">
      <f>IFERROR(IF(PAC!$X358="F02 - LICITAÇÃO",1,""),"")</f>
    </nc>
  </rcc>
  <rcc rId="4674" sId="1">
    <oc r="AY359">
      <f>IFERROR(IF(PAC!$X359="F02 - LICITAÇÃO",1,""),"")</f>
    </oc>
    <nc r="AY359">
      <f>IFERROR(IF(PAC!$X359="F02 - LICITAÇÃO",1,""),"")</f>
    </nc>
  </rcc>
  <rcc rId="4675" sId="1">
    <oc r="AY360">
      <f>IFERROR(IF(PAC!$X360="F02 - LICITAÇÃO",1,""),"")</f>
    </oc>
    <nc r="AY360">
      <f>IFERROR(IF(PAC!$X360="F02 - LICITAÇÃO",1,""),"")</f>
    </nc>
  </rcc>
  <rcc rId="4676" sId="1">
    <oc r="AY361">
      <f>IFERROR(IF(PAC!$X361="F02 - LICITAÇÃO",1,""),"")</f>
    </oc>
    <nc r="AY361">
      <f>IFERROR(IF(PAC!$X361="F02 - LICITAÇÃO",1,""),"")</f>
    </nc>
  </rcc>
  <rcc rId="4677" sId="1">
    <oc r="AY362">
      <f>IFERROR(IF(PAC!$X362="F02 - LICITAÇÃO",1,""),"")</f>
    </oc>
    <nc r="AY362">
      <f>IFERROR(IF(PAC!$X362="F02 - LICITAÇÃO",1,""),"")</f>
    </nc>
  </rcc>
  <rcc rId="4678" sId="1">
    <oc r="AY363">
      <f>IFERROR(IF(PAC!$X363="F02 - LICITAÇÃO",1,""),"")</f>
    </oc>
    <nc r="AY363">
      <f>IFERROR(IF(PAC!$X363="F02 - LICITAÇÃO",1,""),"")</f>
    </nc>
  </rcc>
  <rcc rId="4679" sId="1">
    <oc r="AY364">
      <f>IFERROR(IF(PAC!$X364="F02 - LICITAÇÃO",1,""),"")</f>
    </oc>
    <nc r="AY364">
      <f>IFERROR(IF(PAC!$X364="F02 - LICITAÇÃO",1,""),"")</f>
    </nc>
  </rcc>
  <rcc rId="4680" sId="1">
    <oc r="AY365">
      <f>IFERROR(IF(PAC!$X365="F02 - LICITAÇÃO",1,""),"")</f>
    </oc>
    <nc r="AY365">
      <f>IFERROR(IF(PAC!$X365="F02 - LICITAÇÃO",1,""),"")</f>
    </nc>
  </rcc>
  <rcc rId="4681" sId="1">
    <oc r="AY366">
      <f>IFERROR(IF(PAC!$X366="F02 - LICITAÇÃO",1,""),"")</f>
    </oc>
    <nc r="AY366">
      <f>IFERROR(IF(PAC!$X366="F02 - LICITAÇÃO",1,""),"")</f>
    </nc>
  </rcc>
  <rcc rId="4682" sId="1">
    <oc r="AY367">
      <f>IFERROR(IF(PAC!$X367="F02 - LICITAÇÃO",1,""),"")</f>
    </oc>
    <nc r="AY367">
      <f>IFERROR(IF(PAC!$X367="F02 - LICITAÇÃO",1,""),"")</f>
    </nc>
  </rcc>
  <rcc rId="4683" sId="1">
    <oc r="AY368">
      <f>IFERROR(IF(PAC!$X368="F02 - LICITAÇÃO",1,""),"")</f>
    </oc>
    <nc r="AY368">
      <f>IFERROR(IF(PAC!$X368="F02 - LICITAÇÃO",1,""),"")</f>
    </nc>
  </rcc>
  <rcc rId="4684" sId="1">
    <oc r="AY369">
      <f>IFERROR(IF(PAC!$X369="F02 - LICITAÇÃO",1,""),"")</f>
    </oc>
    <nc r="AY369">
      <f>IFERROR(IF(PAC!$X369="F02 - LICITAÇÃO",1,""),"")</f>
    </nc>
  </rcc>
  <rcc rId="4685" sId="1">
    <oc r="AY370">
      <f>IFERROR(IF(PAC!$X370="F02 - LICITAÇÃO",1,""),"")</f>
    </oc>
    <nc r="AY370">
      <f>IFERROR(IF(PAC!$X370="F02 - LICITAÇÃO",1,""),"")</f>
    </nc>
  </rcc>
  <rcc rId="4686" sId="1">
    <oc r="AY371">
      <f>IFERROR(IF(PAC!$X371="F02 - LICITAÇÃO",1,""),"")</f>
    </oc>
    <nc r="AY371">
      <f>IFERROR(IF(PAC!$X371="F02 - LICITAÇÃO",1,""),"")</f>
    </nc>
  </rcc>
  <rcc rId="4687" sId="1">
    <oc r="AY372">
      <f>IFERROR(IF(PAC!$X372="F02 - LICITAÇÃO",1,""),"")</f>
    </oc>
    <nc r="AY372">
      <f>IFERROR(IF(PAC!$X372="F02 - LICITAÇÃO",1,""),"")</f>
    </nc>
  </rcc>
  <rcc rId="4688" sId="1">
    <oc r="AY373">
      <f>IFERROR(IF(PAC!$X373="F02 - LICITAÇÃO",1,""),"")</f>
    </oc>
    <nc r="AY373">
      <f>IFERROR(IF(PAC!$X373="F02 - LICITAÇÃO",1,""),"")</f>
    </nc>
  </rcc>
  <rcc rId="4689" sId="1">
    <oc r="AY374">
      <f>IFERROR(IF(PAC!$X374="F02 - LICITAÇÃO",1,""),"")</f>
    </oc>
    <nc r="AY374">
      <f>IFERROR(IF(PAC!$X374="F02 - LICITAÇÃO",1,""),"")</f>
    </nc>
  </rcc>
  <rcc rId="4690" sId="1">
    <oc r="AY375">
      <f>IFERROR(IF(PAC!$X375="F02 - LICITAÇÃO",1,""),"")</f>
    </oc>
    <nc r="AY375">
      <f>IFERROR(IF(PAC!$X375="F02 - LICITAÇÃO",1,""),"")</f>
    </nc>
  </rcc>
  <rcc rId="4691" sId="1">
    <oc r="AY376">
      <f>IFERROR(IF(PAC!$X376="F02 - LICITAÇÃO",1,""),"")</f>
    </oc>
    <nc r="AY376">
      <f>IFERROR(IF(PAC!$X376="F02 - LICITAÇÃO",1,""),"")</f>
    </nc>
  </rcc>
  <rcc rId="4692" sId="1">
    <oc r="AY377">
      <f>IFERROR(IF(PAC!$X377="F02 - LICITAÇÃO",1,""),"")</f>
    </oc>
    <nc r="AY377">
      <f>IFERROR(IF(PAC!$X377="F02 - LICITAÇÃO",1,""),"")</f>
    </nc>
  </rcc>
  <rcc rId="4693" sId="1">
    <oc r="AY378">
      <f>IFERROR(IF(PAC!$X378="F02 - LICITAÇÃO",1,""),"")</f>
    </oc>
    <nc r="AY378">
      <f>IFERROR(IF(PAC!$X378="F02 - LICITAÇÃO",1,""),"")</f>
    </nc>
  </rcc>
  <rcc rId="4694" sId="1">
    <oc r="AY379">
      <f>IFERROR(IF(PAC!$X379="F02 - LICITAÇÃO",1,""),"")</f>
    </oc>
    <nc r="AY379">
      <f>IFERROR(IF(PAC!$X379="F02 - LICITAÇÃO",1,""),"")</f>
    </nc>
  </rcc>
  <rcc rId="4695" sId="1">
    <oc r="AY380">
      <f>IFERROR(IF(PAC!$X380="F02 - LICITAÇÃO",1,""),"")</f>
    </oc>
    <nc r="AY380">
      <f>IFERROR(IF(PAC!$X380="F02 - LICITAÇÃO",1,""),"")</f>
    </nc>
  </rcc>
  <rcc rId="4696" sId="1">
    <oc r="AY381">
      <f>IFERROR(IF(PAC!$X381="F02 - LICITAÇÃO",1,""),"")</f>
    </oc>
    <nc r="AY381">
      <f>IFERROR(IF(PAC!$X381="F02 - LICITAÇÃO",1,""),"")</f>
    </nc>
  </rcc>
  <rcc rId="4697" sId="1">
    <oc r="AY382">
      <f>IFERROR(IF(PAC!$X382="F02 - LICITAÇÃO",1,""),"")</f>
    </oc>
    <nc r="AY382">
      <f>IFERROR(IF(PAC!$X382="F02 - LICITAÇÃO",1,""),"")</f>
    </nc>
  </rcc>
  <rcc rId="4698" sId="1">
    <oc r="AY383">
      <f>IFERROR(IF(PAC!$X383="F02 - LICITAÇÃO",1,""),"")</f>
    </oc>
    <nc r="AY383">
      <f>IFERROR(IF(PAC!$X383="F02 - LICITAÇÃO",1,""),"")</f>
    </nc>
  </rcc>
  <rcc rId="4699" sId="1">
    <oc r="AY384">
      <f>IFERROR(IF(PAC!$X384="F02 - LICITAÇÃO",1,""),"")</f>
    </oc>
    <nc r="AY384">
      <f>IFERROR(IF(PAC!$X384="F02 - LICITAÇÃO",1,""),"")</f>
    </nc>
  </rcc>
  <rcc rId="4700" sId="1">
    <oc r="AY385">
      <f>IFERROR(IF(PAC!$X385="F02 - LICITAÇÃO",1,""),"")</f>
    </oc>
    <nc r="AY385">
      <f>IFERROR(IF(PAC!$X385="F02 - LICITAÇÃO",1,""),"")</f>
    </nc>
  </rcc>
  <rcc rId="4701" sId="1">
    <oc r="AY386">
      <f>IFERROR(IF(PAC!$X386="F02 - LICITAÇÃO",1,""),"")</f>
    </oc>
    <nc r="AY386">
      <f>IFERROR(IF(PAC!$X386="F02 - LICITAÇÃO",1,""),"")</f>
    </nc>
  </rcc>
  <rcc rId="4702" sId="1">
    <oc r="AY387">
      <f>IFERROR(IF(PAC!$X387="F02 - LICITAÇÃO",1,""),"")</f>
    </oc>
    <nc r="AY387">
      <f>IFERROR(IF(PAC!$X387="F02 - LICITAÇÃO",1,""),"")</f>
    </nc>
  </rcc>
  <rcc rId="4703" sId="1">
    <oc r="AY388">
      <f>IFERROR(IF(PAC!$X388="F02 - LICITAÇÃO",1,""),"")</f>
    </oc>
    <nc r="AY388">
      <f>IFERROR(IF(PAC!$X388="F02 - LICITAÇÃO",1,""),"")</f>
    </nc>
  </rcc>
  <rcc rId="4704" sId="1">
    <oc r="AY389">
      <f>IFERROR(IF(PAC!$X389="F02 - LICITAÇÃO",1,""),"")</f>
    </oc>
    <nc r="AY389">
      <f>IFERROR(IF(PAC!$X389="F02 - LICITAÇÃO",1,""),"")</f>
    </nc>
  </rcc>
  <rcc rId="4705" sId="1">
    <oc r="AY390">
      <f>IFERROR(IF(PAC!$X390="F02 - LICITAÇÃO",1,""),"")</f>
    </oc>
    <nc r="AY390">
      <f>IFERROR(IF(PAC!$X390="F02 - LICITAÇÃO",1,""),"")</f>
    </nc>
  </rcc>
  <rcc rId="4706" sId="1">
    <oc r="AY391">
      <f>IFERROR(IF(PAC!$X391="F02 - LICITAÇÃO",1,""),"")</f>
    </oc>
    <nc r="AY391">
      <f>IFERROR(IF(PAC!$X391="F02 - LICITAÇÃO",1,""),"")</f>
    </nc>
  </rcc>
  <rcc rId="4707" sId="1">
    <oc r="AY392">
      <f>IFERROR(IF(PAC!$X392="F02 - LICITAÇÃO",1,""),"")</f>
    </oc>
    <nc r="AY392">
      <f>IFERROR(IF(PAC!$X392="F02 - LICITAÇÃO",1,""),"")</f>
    </nc>
  </rcc>
  <rcc rId="4708" sId="1">
    <oc r="AY393">
      <f>IFERROR(IF(PAC!$X393="F02 - LICITAÇÃO",1,""),"")</f>
    </oc>
    <nc r="AY393">
      <f>IFERROR(IF(PAC!$X393="F02 - LICITAÇÃO",1,""),"")</f>
    </nc>
  </rcc>
  <rcc rId="4709" sId="1">
    <oc r="AY394">
      <f>IFERROR(IF(PAC!$X394="F02 - LICITAÇÃO",1,""),"")</f>
    </oc>
    <nc r="AY394">
      <f>IFERROR(IF(PAC!$X394="F02 - LICITAÇÃO",1,""),"")</f>
    </nc>
  </rcc>
  <rcc rId="4710" sId="1">
    <oc r="AY395">
      <f>IFERROR(IF(PAC!$X395="F02 - LICITAÇÃO",1,""),"")</f>
    </oc>
    <nc r="AY395">
      <f>IFERROR(IF(PAC!$X395="F02 - LICITAÇÃO",1,""),"")</f>
    </nc>
  </rcc>
  <rcc rId="4711" sId="1">
    <oc r="AY396">
      <f>IFERROR(IF(PAC!$X396="F02 - LICITAÇÃO",1,""),"")</f>
    </oc>
    <nc r="AY396">
      <f>IFERROR(IF(PAC!$X396="F02 - LICITAÇÃO",1,""),"")</f>
    </nc>
  </rcc>
  <rcc rId="4712" sId="1">
    <oc r="AY397">
      <f>IFERROR(IF(PAC!$X397="F02 - LICITAÇÃO",1,""),"")</f>
    </oc>
    <nc r="AY397">
      <f>IFERROR(IF(PAC!$X397="F02 - LICITAÇÃO",1,""),"")</f>
    </nc>
  </rcc>
  <rcc rId="4713" sId="1">
    <oc r="AY398">
      <f>IFERROR(IF(PAC!$X398="F02 - LICITAÇÃO",1,""),"")</f>
    </oc>
    <nc r="AY398">
      <f>IFERROR(IF(PAC!$X398="F02 - LICITAÇÃO",1,""),"")</f>
    </nc>
  </rcc>
  <rcc rId="4714" sId="1">
    <oc r="AY399">
      <f>IFERROR(IF(PAC!$X399="F02 - LICITAÇÃO",1,""),"")</f>
    </oc>
    <nc r="AY399">
      <f>IFERROR(IF(PAC!$X399="F02 - LICITAÇÃO",1,""),"")</f>
    </nc>
  </rcc>
  <rcc rId="4715" sId="1">
    <oc r="AY400">
      <f>IFERROR(IF(PAC!$X400="F02 - LICITAÇÃO",1,""),"")</f>
    </oc>
    <nc r="AY400">
      <f>IFERROR(IF(PAC!$X400="F02 - LICITAÇÃO",1,""),"")</f>
    </nc>
  </rcc>
  <rcc rId="4716" sId="1">
    <oc r="AY401">
      <f>IFERROR(IF(PAC!$X401="F02 - LICITAÇÃO",1,""),"")</f>
    </oc>
    <nc r="AY401">
      <f>IFERROR(IF(PAC!$X401="F02 - LICITAÇÃO",1,""),"")</f>
    </nc>
  </rcc>
  <rcc rId="4717" sId="1">
    <oc r="AY402">
      <f>IFERROR(IF(PAC!$X402="F02 - LICITAÇÃO",1,""),"")</f>
    </oc>
    <nc r="AY402">
      <f>IFERROR(IF(PAC!$X402="F02 - LICITAÇÃO",1,""),"")</f>
    </nc>
  </rcc>
  <rcc rId="4718" sId="1">
    <oc r="AY403">
      <f>IFERROR(IF(PAC!$X403="F02 - LICITAÇÃO",1,""),"")</f>
    </oc>
    <nc r="AY403">
      <f>IFERROR(IF(PAC!$X403="F02 - LICITAÇÃO",1,""),"")</f>
    </nc>
  </rcc>
  <rcc rId="4719" sId="1">
    <oc r="AY404">
      <f>IFERROR(IF(PAC!$X404="F02 - LICITAÇÃO",1,""),"")</f>
    </oc>
    <nc r="AY404">
      <f>IFERROR(IF(PAC!$X404="F02 - LICITAÇÃO",1,""),"")</f>
    </nc>
  </rcc>
  <rcc rId="4720" sId="1">
    <oc r="AY405">
      <f>IFERROR(IF(PAC!$X405="F02 - LICITAÇÃO",1,""),"")</f>
    </oc>
    <nc r="AY405">
      <f>IFERROR(IF(PAC!$X405="F02 - LICITAÇÃO",1,""),"")</f>
    </nc>
  </rcc>
  <rcc rId="4721" sId="1">
    <oc r="AY406">
      <f>IFERROR(IF(PAC!$X406="F02 - LICITAÇÃO",1,""),"")</f>
    </oc>
    <nc r="AY406">
      <f>IFERROR(IF(PAC!$X406="F02 - LICITAÇÃO",1,""),"")</f>
    </nc>
  </rcc>
  <rcc rId="4722" sId="1">
    <oc r="AY407">
      <f>IFERROR(IF(PAC!$X407="F02 - LICITAÇÃO",1,""),"")</f>
    </oc>
    <nc r="AY407">
      <f>IFERROR(IF(PAC!$X407="F02 - LICITAÇÃO",1,""),"")</f>
    </nc>
  </rcc>
  <rcc rId="4723" sId="1">
    <oc r="AY408">
      <f>IFERROR(IF(PAC!$X408="F02 - LICITAÇÃO",1,""),"")</f>
    </oc>
    <nc r="AY408">
      <f>IFERROR(IF(PAC!$X408="F02 - LICITAÇÃO",1,""),"")</f>
    </nc>
  </rcc>
  <rcc rId="4724" sId="1">
    <oc r="AY409">
      <f>IFERROR(IF(PAC!$X409="F02 - LICITAÇÃO",1,""),"")</f>
    </oc>
    <nc r="AY409">
      <f>IFERROR(IF(PAC!$X409="F02 - LICITAÇÃO",1,""),"")</f>
    </nc>
  </rcc>
  <rcc rId="4725" sId="1">
    <oc r="AY410">
      <f>IFERROR(IF(PAC!$X410="F02 - LICITAÇÃO",1,""),"")</f>
    </oc>
    <nc r="AY410">
      <f>IFERROR(IF(PAC!$X410="F02 - LICITAÇÃO",1,""),"")</f>
    </nc>
  </rcc>
  <rcc rId="4726" sId="1">
    <oc r="AY411">
      <f>IFERROR(IF(PAC!$X411="F02 - LICITAÇÃO",1,""),"")</f>
    </oc>
    <nc r="AY411">
      <f>IFERROR(IF(PAC!$X411="F02 - LICITAÇÃO",1,""),"")</f>
    </nc>
  </rcc>
  <rcc rId="4727" sId="1">
    <oc r="AY412">
      <f>IFERROR(IF(PAC!$X412="F02 - LICITAÇÃO",1,""),"")</f>
    </oc>
    <nc r="AY412">
      <f>IFERROR(IF(PAC!$X412="F02 - LICITAÇÃO",1,""),"")</f>
    </nc>
  </rcc>
  <rcc rId="4728" sId="1">
    <oc r="AY413">
      <f>IFERROR(IF(PAC!$X413="F02 - LICITAÇÃO",1,""),"")</f>
    </oc>
    <nc r="AY413">
      <f>IFERROR(IF(PAC!$X413="F02 - LICITAÇÃO",1,""),"")</f>
    </nc>
  </rcc>
  <rcc rId="4729" sId="1">
    <oc r="AY414">
      <f>IFERROR(IF(PAC!$X414="F02 - LICITAÇÃO",1,""),"")</f>
    </oc>
    <nc r="AY414">
      <f>IFERROR(IF(PAC!$X414="F02 - LICITAÇÃO",1,""),"")</f>
    </nc>
  </rcc>
  <rcc rId="4730" sId="1">
    <oc r="AY415">
      <f>IFERROR(IF(PAC!$X415="F02 - LICITAÇÃO",1,""),"")</f>
    </oc>
    <nc r="AY415">
      <f>IFERROR(IF(PAC!$X415="F02 - LICITAÇÃO",1,""),"")</f>
    </nc>
  </rcc>
  <rcc rId="4731" sId="1">
    <oc r="AY416">
      <f>IFERROR(IF(PAC!$X416="F02 - LICITAÇÃO",1,""),"")</f>
    </oc>
    <nc r="AY416">
      <f>IFERROR(IF(PAC!$X416="F02 - LICITAÇÃO",1,""),"")</f>
    </nc>
  </rcc>
  <rcc rId="4732" sId="1">
    <oc r="AY417">
      <f>IFERROR(IF(PAC!$X417="F02 - LICITAÇÃO",1,""),"")</f>
    </oc>
    <nc r="AY417">
      <f>IFERROR(IF(PAC!$X417="F02 - LICITAÇÃO",1,""),"")</f>
    </nc>
  </rcc>
  <rcc rId="4733" sId="1">
    <oc r="AY418">
      <f>IFERROR(IF(PAC!$X418="F02 - LICITAÇÃO",1,""),"")</f>
    </oc>
    <nc r="AY418">
      <f>IFERROR(IF(PAC!$X418="F02 - LICITAÇÃO",1,""),"")</f>
    </nc>
  </rcc>
  <rcc rId="4734" sId="1">
    <oc r="AY419">
      <f>IFERROR(IF(PAC!$X419="F02 - LICITAÇÃO",1,""),"")</f>
    </oc>
    <nc r="AY419">
      <f>IFERROR(IF(PAC!$X419="F02 - LICITAÇÃO",1,""),"")</f>
    </nc>
  </rcc>
  <rcc rId="4735" sId="1">
    <oc r="AY420">
      <f>IFERROR(IF(PAC!$X420="F02 - LICITAÇÃO",1,""),"")</f>
    </oc>
    <nc r="AY420">
      <f>IFERROR(IF(PAC!$X420="F02 - LICITAÇÃO",1,""),"")</f>
    </nc>
  </rcc>
  <rcc rId="4736" sId="1">
    <oc r="AY421">
      <f>IFERROR(IF(PAC!$X421="F02 - LICITAÇÃO",1,""),"")</f>
    </oc>
    <nc r="AY421">
      <f>IFERROR(IF(PAC!$X421="F02 - LICITAÇÃO",1,""),"")</f>
    </nc>
  </rcc>
  <rcc rId="4737" sId="1">
    <oc r="AY422">
      <f>IFERROR(IF(PAC!$X422="F02 - LICITAÇÃO",1,""),"")</f>
    </oc>
    <nc r="AY422">
      <f>IFERROR(IF(PAC!$X422="F02 - LICITAÇÃO",1,""),"")</f>
    </nc>
  </rcc>
  <rcc rId="4738" sId="1">
    <oc r="AY423">
      <f>IFERROR(IF(PAC!$X423="F02 - LICITAÇÃO",1,""),"")</f>
    </oc>
    <nc r="AY423">
      <f>IFERROR(IF(PAC!$X423="F02 - LICITAÇÃO",1,""),"")</f>
    </nc>
  </rcc>
  <rcc rId="4739" sId="1">
    <oc r="AY424">
      <f>IFERROR(IF(PAC!$X424="F02 - LICITAÇÃO",1,""),"")</f>
    </oc>
    <nc r="AY424">
      <f>IFERROR(IF(PAC!$X424="F02 - LICITAÇÃO",1,""),"")</f>
    </nc>
  </rcc>
  <rcc rId="4740" sId="1">
    <oc r="AY425">
      <f>IFERROR(IF(PAC!$X425="F02 - LICITAÇÃO",1,""),"")</f>
    </oc>
    <nc r="AY425">
      <f>IFERROR(IF(PAC!$X425="F02 - LICITAÇÃO",1,""),"")</f>
    </nc>
  </rcc>
  <rcc rId="4741" sId="1">
    <oc r="AY426">
      <f>IFERROR(IF(PAC!$X426="F02 - LICITAÇÃO",1,""),"")</f>
    </oc>
    <nc r="AY426">
      <f>IFERROR(IF(PAC!$X426="F02 - LICITAÇÃO",1,""),"")</f>
    </nc>
  </rcc>
  <rcc rId="4742" sId="1">
    <oc r="AY427">
      <f>IFERROR(IF(PAC!$X427="F02 - LICITAÇÃO",1,""),"")</f>
    </oc>
    <nc r="AY427">
      <f>IFERROR(IF(PAC!$X427="F02 - LICITAÇÃO",1,""),"")</f>
    </nc>
  </rcc>
  <rcc rId="4743" sId="1">
    <oc r="AY428">
      <f>IFERROR(IF(PAC!$X428="F02 - LICITAÇÃO",1,""),"")</f>
    </oc>
    <nc r="AY428">
      <f>IFERROR(IF(PAC!$X428="F02 - LICITAÇÃO",1,""),"")</f>
    </nc>
  </rcc>
  <rcc rId="4744" sId="1">
    <oc r="AY429">
      <f>IFERROR(IF(PAC!$X429="F02 - LICITAÇÃO",1,""),"")</f>
    </oc>
    <nc r="AY429">
      <f>IFERROR(IF(PAC!$X429="F02 - LICITAÇÃO",1,""),"")</f>
    </nc>
  </rcc>
  <rcc rId="4745" sId="1">
    <oc r="AY430">
      <f>IFERROR(IF(PAC!$X430="F02 - LICITAÇÃO",1,""),"")</f>
    </oc>
    <nc r="AY430">
      <f>IFERROR(IF(PAC!$X430="F02 - LICITAÇÃO",1,""),"")</f>
    </nc>
  </rcc>
  <rcc rId="4746" sId="1">
    <oc r="AY431">
      <f>IFERROR(IF(PAC!$X431="F02 - LICITAÇÃO",1,""),"")</f>
    </oc>
    <nc r="AY431">
      <f>IFERROR(IF(PAC!$X431="F02 - LICITAÇÃO",1,""),"")</f>
    </nc>
  </rcc>
  <rcc rId="4747" sId="1">
    <oc r="AY432">
      <f>IFERROR(IF(PAC!$X432="F02 - LICITAÇÃO",1,""),"")</f>
    </oc>
    <nc r="AY432">
      <f>IFERROR(IF(PAC!$X432="F02 - LICITAÇÃO",1,""),"")</f>
    </nc>
  </rcc>
  <rcc rId="4748" sId="1">
    <oc r="AY433">
      <f>IFERROR(IF(PAC!$X433="F02 - LICITAÇÃO",1,""),"")</f>
    </oc>
    <nc r="AY433">
      <f>IFERROR(IF(PAC!$X433="F02 - LICITAÇÃO",1,""),"")</f>
    </nc>
  </rcc>
  <rcc rId="4749" sId="1">
    <oc r="AY434">
      <f>IFERROR(IF(PAC!$X434="F02 - LICITAÇÃO",1,""),"")</f>
    </oc>
    <nc r="AY434">
      <f>IFERROR(IF(PAC!$X434="F02 - LICITAÇÃO",1,""),"")</f>
    </nc>
  </rcc>
  <rcc rId="4750" sId="1">
    <oc r="AY435">
      <f>IFERROR(IF(PAC!$X435="F02 - LICITAÇÃO",1,""),"")</f>
    </oc>
    <nc r="AY435">
      <f>IFERROR(IF(PAC!$X435="F02 - LICITAÇÃO",1,""),"")</f>
    </nc>
  </rcc>
  <rcc rId="4751" sId="1">
    <oc r="AY436">
      <f>IFERROR(IF(PAC!$X436="F02 - LICITAÇÃO",1,""),"")</f>
    </oc>
    <nc r="AY436">
      <f>IFERROR(IF(PAC!$X436="F02 - LICITAÇÃO",1,""),"")</f>
    </nc>
  </rcc>
  <rcc rId="4752" sId="1">
    <oc r="AY437">
      <f>IFERROR(IF(PAC!$X437="F02 - LICITAÇÃO",1,""),"")</f>
    </oc>
    <nc r="AY437">
      <f>IFERROR(IF(PAC!$X437="F02 - LICITAÇÃO",1,""),"")</f>
    </nc>
  </rcc>
  <rcc rId="4753" sId="1">
    <oc r="AY438">
      <f>IFERROR(IF(PAC!$X438="F02 - LICITAÇÃO",1,""),"")</f>
    </oc>
    <nc r="AY438">
      <f>IFERROR(IF(PAC!$X438="F02 - LICITAÇÃO",1,""),"")</f>
    </nc>
  </rcc>
  <rcc rId="4754" sId="1">
    <oc r="AY439">
      <f>IFERROR(IF(PAC!$X439="F02 - LICITAÇÃO",1,""),"")</f>
    </oc>
    <nc r="AY439">
      <f>IFERROR(IF(PAC!$X439="F02 - LICITAÇÃO",1,""),"")</f>
    </nc>
  </rcc>
  <rcc rId="4755" sId="1">
    <oc r="AY440">
      <f>IFERROR(IF(PAC!$X440="F02 - LICITAÇÃO",1,""),"")</f>
    </oc>
    <nc r="AY440">
      <f>IFERROR(IF(PAC!$X440="F02 - LICITAÇÃO",1,""),"")</f>
    </nc>
  </rcc>
  <rcc rId="4756" sId="1">
    <oc r="AY441">
      <f>IFERROR(IF(PAC!$X441="F02 - LICITAÇÃO",1,""),"")</f>
    </oc>
    <nc r="AY441">
      <f>IFERROR(IF(PAC!$X441="F02 - LICITAÇÃO",1,""),"")</f>
    </nc>
  </rcc>
  <rcc rId="4757" sId="1">
    <oc r="AY442">
      <f>IFERROR(IF(PAC!$X442="F02 - LICITAÇÃO",1,""),"")</f>
    </oc>
    <nc r="AY442">
      <f>IFERROR(IF(PAC!$X442="F02 - LICITAÇÃO",1,""),"")</f>
    </nc>
  </rcc>
  <rcc rId="4758" sId="1">
    <oc r="AY443">
      <f>IFERROR(IF(PAC!$X443="F02 - LICITAÇÃO",1,""),"")</f>
    </oc>
    <nc r="AY443">
      <f>IFERROR(IF(PAC!$X443="F02 - LICITAÇÃO",1,""),"")</f>
    </nc>
  </rcc>
  <rcc rId="4759" sId="1">
    <oc r="AY444">
      <f>IFERROR(IF(PAC!$X444="F02 - LICITAÇÃO",1,""),"")</f>
    </oc>
    <nc r="AY444">
      <f>IFERROR(IF(PAC!$X444="F02 - LICITAÇÃO",1,""),"")</f>
    </nc>
  </rcc>
  <rcc rId="4760" sId="1" odxf="1" dxf="1">
    <nc r="AY445">
      <f>IFERROR(IF(PAC!$X445="F02 - LICITAÇÃO",1,""),"")</f>
    </nc>
    <odxf>
      <fill>
        <patternFill>
          <bgColor rgb="FFDBF0F9"/>
        </patternFill>
      </fill>
    </odxf>
    <ndxf>
      <fill>
        <patternFill>
          <bgColor rgb="FFEEF5FC"/>
        </patternFill>
      </fill>
    </ndxf>
  </rcc>
  <rcc rId="4761" sId="1">
    <oc r="AY446">
      <f>IFERROR(IF(PAC!$X418="F02 - LICITAÇÃO",1,""),"")</f>
    </oc>
    <nc r="AY446">
      <f>IFERROR(IF(PAC!$X446="F02 - LICITAÇÃO",1,""),"")</f>
    </nc>
  </rcc>
  <rcc rId="4762" sId="1" odxf="1" dxf="1">
    <oc r="AY447">
      <f>IFERROR(IF(PAC!$X419="F02 - LICITAÇÃO",1,""),"")</f>
    </oc>
    <nc r="AY447">
      <f>IFERROR(IF(PAC!$X447="F02 - LICITAÇÃO",1,""),"")</f>
    </nc>
    <odxf>
      <fill>
        <patternFill>
          <bgColor rgb="FFDBF0F9"/>
        </patternFill>
      </fill>
    </odxf>
    <ndxf>
      <fill>
        <patternFill>
          <bgColor rgb="FFEEF5FC"/>
        </patternFill>
      </fill>
    </ndxf>
  </rcc>
  <rcc rId="4763" sId="1">
    <oc r="AY448">
      <f>IFERROR(IF(PAC!$X420="F02 - LICITAÇÃO",1,""),"")</f>
    </oc>
    <nc r="AY448">
      <f>IFERROR(IF(PAC!$X448="F02 - LICITAÇÃO",1,""),"")</f>
    </nc>
  </rcc>
  <rcc rId="4764" sId="1" odxf="1" dxf="1">
    <oc r="AY449">
      <f>IFERROR(IF(PAC!$X421="F02 - LICITAÇÃO",1,""),"")</f>
    </oc>
    <nc r="AY449">
      <f>IFERROR(IF(PAC!$X449="F02 - LICITAÇÃO",1,""),"")</f>
    </nc>
    <odxf>
      <fill>
        <patternFill>
          <bgColor rgb="FFDBF0F9"/>
        </patternFill>
      </fill>
    </odxf>
    <ndxf>
      <fill>
        <patternFill>
          <bgColor rgb="FFEEF5FC"/>
        </patternFill>
      </fill>
    </ndxf>
  </rcc>
  <rcc rId="4765" sId="1">
    <oc r="AY450">
      <f>IFERROR(IF(PAC!$X422="F02 - LICITAÇÃO",1,""),"")</f>
    </oc>
    <nc r="AY450">
      <f>IFERROR(IF(PAC!$X450="F02 - LICITAÇÃO",1,""),"")</f>
    </nc>
  </rcc>
  <rcc rId="4766" sId="1" odxf="1" dxf="1">
    <oc r="AY451">
      <f>IFERROR(IF(PAC!$X423="F02 - LICITAÇÃO",1,""),"")</f>
    </oc>
    <nc r="AY451">
      <f>IFERROR(IF(PAC!$X451="F02 - LICITAÇÃO",1,""),"")</f>
    </nc>
    <odxf>
      <fill>
        <patternFill>
          <bgColor rgb="FFDBF0F9"/>
        </patternFill>
      </fill>
    </odxf>
    <ndxf>
      <fill>
        <patternFill>
          <bgColor rgb="FFEEF5FC"/>
        </patternFill>
      </fill>
    </ndxf>
  </rcc>
  <rcc rId="4767" sId="1">
    <oc r="AY452">
      <f>IFERROR(IF(PAC!$X424="F02 - LICITAÇÃO",1,""),"")</f>
    </oc>
    <nc r="AY452">
      <f>IFERROR(IF(PAC!$X452="F02 - LICITAÇÃO",1,""),"")</f>
    </nc>
  </rcc>
  <rcc rId="4768" sId="1" odxf="1" dxf="1">
    <oc r="AY453">
      <f>IFERROR(IF(PAC!$X425="F02 - LICITAÇÃO",1,""),"")</f>
    </oc>
    <nc r="AY453">
      <f>IFERROR(IF(PAC!$X453="F02 - LICITAÇÃO",1,""),"")</f>
    </nc>
    <odxf>
      <fill>
        <patternFill>
          <bgColor rgb="FFDBF0F9"/>
        </patternFill>
      </fill>
    </odxf>
    <ndxf>
      <fill>
        <patternFill>
          <bgColor rgb="FFEEF5FC"/>
        </patternFill>
      </fill>
    </ndxf>
  </rcc>
  <rcc rId="4769" sId="1">
    <oc r="AY454">
      <f>IFERROR(IF(PAC!$X426="F02 - LICITAÇÃO",1,""),"")</f>
    </oc>
    <nc r="AY454">
      <f>IFERROR(IF(PAC!$X454="F02 - LICITAÇÃO",1,""),"")</f>
    </nc>
  </rcc>
  <rcc rId="4770" sId="1" odxf="1" dxf="1">
    <oc r="AY455">
      <f>IFERROR(IF(PAC!$X427="F02 - LICITAÇÃO",1,""),"")</f>
    </oc>
    <nc r="AY455">
      <f>IFERROR(IF(PAC!$X455="F02 - LICITAÇÃO",1,""),"")</f>
    </nc>
    <odxf>
      <fill>
        <patternFill>
          <bgColor rgb="FFDBF0F9"/>
        </patternFill>
      </fill>
    </odxf>
    <ndxf>
      <fill>
        <patternFill>
          <bgColor rgb="FFEEF5FC"/>
        </patternFill>
      </fill>
    </ndxf>
  </rcc>
  <rcc rId="4771" sId="1">
    <oc r="AY456">
      <f>IFERROR(IF(PAC!$X428="F02 - LICITAÇÃO",1,""),"")</f>
    </oc>
    <nc r="AY456">
      <f>IFERROR(IF(PAC!$X456="F02 - LICITAÇÃO",1,""),"")</f>
    </nc>
  </rcc>
  <rcc rId="4772" sId="1" odxf="1" dxf="1">
    <oc r="AY457">
      <f>IFERROR(IF(PAC!$X429="F02 - LICITAÇÃO",1,""),"")</f>
    </oc>
    <nc r="AY457">
      <f>IFERROR(IF(PAC!$X457="F02 - LICITAÇÃO",1,""),"")</f>
    </nc>
    <odxf>
      <fill>
        <patternFill>
          <bgColor rgb="FFDBF0F9"/>
        </patternFill>
      </fill>
    </odxf>
    <ndxf>
      <fill>
        <patternFill>
          <bgColor rgb="FFEEF5FC"/>
        </patternFill>
      </fill>
    </ndxf>
  </rcc>
  <rcc rId="4773" sId="1">
    <oc r="AY458">
      <f>IFERROR(IF(PAC!$X430="F02 - LICITAÇÃO",1,""),"")</f>
    </oc>
    <nc r="AY458">
      <f>IFERROR(IF(PAC!$X458="F02 - LICITAÇÃO",1,""),"")</f>
    </nc>
  </rcc>
  <rcc rId="4774" sId="1" odxf="1" dxf="1">
    <oc r="AY459">
      <f>IFERROR(IF(PAC!$X431="F02 - LICITAÇÃO",1,""),"")</f>
    </oc>
    <nc r="AY459">
      <f>IFERROR(IF(PAC!$X459="F02 - LICITAÇÃO",1,""),"")</f>
    </nc>
    <odxf>
      <fill>
        <patternFill>
          <bgColor rgb="FFDBF0F9"/>
        </patternFill>
      </fill>
    </odxf>
    <ndxf>
      <fill>
        <patternFill>
          <bgColor rgb="FFEEF5FC"/>
        </patternFill>
      </fill>
    </ndxf>
  </rcc>
  <rcc rId="4775" sId="1">
    <oc r="AY460">
      <f>IFERROR(IF(PAC!$X432="F02 - LICITAÇÃO",1,""),"")</f>
    </oc>
    <nc r="AY460">
      <f>IFERROR(IF(PAC!$X460="F02 - LICITAÇÃO",1,""),"")</f>
    </nc>
  </rcc>
  <rcc rId="4776" sId="1" odxf="1" dxf="1">
    <oc r="AY461">
      <f>IFERROR(IF(PAC!$X433="F02 - LICITAÇÃO",1,""),"")</f>
    </oc>
    <nc r="AY461">
      <f>IFERROR(IF(PAC!$X461="F02 - LICITAÇÃO",1,""),"")</f>
    </nc>
    <odxf>
      <fill>
        <patternFill>
          <bgColor rgb="FFDBF0F9"/>
        </patternFill>
      </fill>
    </odxf>
    <ndxf>
      <fill>
        <patternFill>
          <bgColor rgb="FFEEF5FC"/>
        </patternFill>
      </fill>
    </ndxf>
  </rcc>
  <rcc rId="4777" sId="1">
    <oc r="AY462">
      <f>IFERROR(IF(PAC!$X434="F02 - LICITAÇÃO",1,""),"")</f>
    </oc>
    <nc r="AY462">
      <f>IFERROR(IF(PAC!$X462="F02 - LICITAÇÃO",1,""),"")</f>
    </nc>
  </rcc>
  <rcc rId="4778" sId="1" odxf="1" dxf="1">
    <oc r="AY463">
      <f>IFERROR(IF(PAC!$X435="F02 - LICITAÇÃO",1,""),"")</f>
    </oc>
    <nc r="AY463">
      <f>IFERROR(IF(PAC!$X463="F02 - LICITAÇÃO",1,""),"")</f>
    </nc>
    <odxf>
      <fill>
        <patternFill>
          <bgColor rgb="FFDBF0F9"/>
        </patternFill>
      </fill>
    </odxf>
    <ndxf>
      <fill>
        <patternFill>
          <bgColor rgb="FFEEF5FC"/>
        </patternFill>
      </fill>
    </ndxf>
  </rcc>
  <rcc rId="4779" sId="1">
    <oc r="AY464">
      <f>IFERROR(IF(PAC!$X436="F02 - LICITAÇÃO",1,""),"")</f>
    </oc>
    <nc r="AY464">
      <f>IFERROR(IF(PAC!$X464="F02 - LICITAÇÃO",1,""),"")</f>
    </nc>
  </rcc>
  <rcc rId="4780" sId="1" odxf="1" dxf="1">
    <oc r="AY465">
      <f>IFERROR(IF(PAC!$X437="F02 - LICITAÇÃO",1,""),"")</f>
    </oc>
    <nc r="AY465">
      <f>IFERROR(IF(PAC!$X465="F02 - LICITAÇÃO",1,""),"")</f>
    </nc>
    <odxf>
      <fill>
        <patternFill>
          <bgColor rgb="FFDBF0F9"/>
        </patternFill>
      </fill>
    </odxf>
    <ndxf>
      <fill>
        <patternFill>
          <bgColor rgb="FFEEF5FC"/>
        </patternFill>
      </fill>
    </ndxf>
  </rcc>
  <rcc rId="4781" sId="1">
    <oc r="AY466">
      <f>IFERROR(IF(PAC!$X438="F02 - LICITAÇÃO",1,""),"")</f>
    </oc>
    <nc r="AY466">
      <f>IFERROR(IF(PAC!$X466="F02 - LICITAÇÃO",1,""),"")</f>
    </nc>
  </rcc>
  <rcc rId="4782" sId="1" odxf="1" dxf="1">
    <oc r="AY467">
      <f>IFERROR(IF(PAC!$X439="F02 - LICITAÇÃO",1,""),"")</f>
    </oc>
    <nc r="AY467">
      <f>IFERROR(IF(PAC!$X467="F02 - LICITAÇÃO",1,""),"")</f>
    </nc>
    <odxf>
      <fill>
        <patternFill>
          <bgColor rgb="FFDBF0F9"/>
        </patternFill>
      </fill>
    </odxf>
    <ndxf>
      <fill>
        <patternFill>
          <bgColor rgb="FFEEF5FC"/>
        </patternFill>
      </fill>
    </ndxf>
  </rcc>
  <rcc rId="4783" sId="1">
    <oc r="AY468">
      <f>IFERROR(IF(PAC!$X440="F02 - LICITAÇÃO",1,""),"")</f>
    </oc>
    <nc r="AY468">
      <f>IFERROR(IF(PAC!$X468="F02 - LICITAÇÃO",1,""),"")</f>
    </nc>
  </rcc>
  <rcc rId="4784" sId="1" odxf="1" dxf="1">
    <oc r="AY469">
      <f>IFERROR(IF(PAC!$X441="F02 - LICITAÇÃO",1,""),"")</f>
    </oc>
    <nc r="AY469">
      <f>IFERROR(IF(PAC!$X469="F02 - LICITAÇÃO",1,""),"")</f>
    </nc>
    <odxf>
      <fill>
        <patternFill>
          <bgColor rgb="FFDBF0F9"/>
        </patternFill>
      </fill>
    </odxf>
    <ndxf>
      <fill>
        <patternFill>
          <bgColor rgb="FFEEF5FC"/>
        </patternFill>
      </fill>
    </ndxf>
  </rcc>
  <rcc rId="4785" sId="1">
    <oc r="AY470">
      <f>IFERROR(IF(PAC!$X442="F02 - LICITAÇÃO",1,""),"")</f>
    </oc>
    <nc r="AY470">
      <f>IFERROR(IF(PAC!$X470="F02 - LICITAÇÃO",1,""),"")</f>
    </nc>
  </rcc>
  <rcc rId="4786" sId="1" odxf="1" dxf="1">
    <oc r="AY471">
      <f>IFERROR(IF(PAC!$X443="F02 - LICITAÇÃO",1,""),"")</f>
    </oc>
    <nc r="AY471">
      <f>IFERROR(IF(PAC!$X471="F02 - LICITAÇÃO",1,""),"")</f>
    </nc>
    <odxf>
      <fill>
        <patternFill>
          <bgColor rgb="FFDBF0F9"/>
        </patternFill>
      </fill>
    </odxf>
    <ndxf>
      <fill>
        <patternFill>
          <bgColor rgb="FFEEF5FC"/>
        </patternFill>
      </fill>
    </ndxf>
  </rcc>
  <rcc rId="4787" sId="1">
    <oc r="AY472">
      <f>IFERROR(IF(PAC!$X444="F02 - LICITAÇÃO",1,""),"")</f>
    </oc>
    <nc r="AY472">
      <f>IFERROR(IF(PAC!$X472="F02 - LICITAÇÃO",1,""),"")</f>
    </nc>
  </rcc>
  <rcc rId="4788" sId="1" odxf="1" dxf="1">
    <oc r="AY473">
      <f>IFERROR(IF(PAC!$X445="F02 - LICITAÇÃO",1,""),"")</f>
    </oc>
    <nc r="AY473">
      <f>IFERROR(IF(PAC!$X473="F02 - LICITAÇÃO",1,""),"")</f>
    </nc>
    <odxf>
      <fill>
        <patternFill>
          <bgColor rgb="FFDBF0F9"/>
        </patternFill>
      </fill>
    </odxf>
    <ndxf>
      <fill>
        <patternFill>
          <bgColor rgb="FFEEF5FC"/>
        </patternFill>
      </fill>
    </ndxf>
  </rcc>
  <rcc rId="4789" sId="1">
    <oc r="AY474">
      <f>IFERROR(IF(PAC!$X446="F02 - LICITAÇÃO",1,""),"")</f>
    </oc>
    <nc r="AY474">
      <f>IFERROR(IF(PAC!$X474="F02 - LICITAÇÃO",1,""),"")</f>
    </nc>
  </rcc>
  <rcc rId="4790" sId="1" odxf="1" dxf="1">
    <oc r="AY475">
      <f>IFERROR(IF(PAC!$X447="F02 - LICITAÇÃO",1,""),"")</f>
    </oc>
    <nc r="AY475">
      <f>IFERROR(IF(PAC!$X475="F02 - LICITAÇÃO",1,""),"")</f>
    </nc>
    <odxf>
      <fill>
        <patternFill>
          <bgColor rgb="FFDBF0F9"/>
        </patternFill>
      </fill>
    </odxf>
    <ndxf>
      <fill>
        <patternFill>
          <bgColor rgb="FFEEF5FC"/>
        </patternFill>
      </fill>
    </ndxf>
  </rcc>
  <rcc rId="4791" sId="1">
    <oc r="AY476">
      <f>IFERROR(IF(PAC!$X448="F02 - LICITAÇÃO",1,""),"")</f>
    </oc>
    <nc r="AY476">
      <f>IFERROR(IF(PAC!$X476="F02 - LICITAÇÃO",1,""),"")</f>
    </nc>
  </rcc>
  <rcc rId="4792" sId="1" odxf="1" dxf="1">
    <oc r="AY477">
      <f>IFERROR(IF(PAC!$X449="F02 - LICITAÇÃO",1,""),"")</f>
    </oc>
    <nc r="AY477">
      <f>IFERROR(IF(PAC!$X477="F02 - LICITAÇÃO",1,""),"")</f>
    </nc>
    <odxf>
      <fill>
        <patternFill>
          <bgColor rgb="FFDBF0F9"/>
        </patternFill>
      </fill>
    </odxf>
    <ndxf>
      <fill>
        <patternFill>
          <bgColor rgb="FFEEF5FC"/>
        </patternFill>
      </fill>
    </ndxf>
  </rcc>
  <rcc rId="4793" sId="1">
    <oc r="AY478">
      <f>IFERROR(IF(PAC!$X450="F02 - LICITAÇÃO",1,""),"")</f>
    </oc>
    <nc r="AY478">
      <f>IFERROR(IF(PAC!$X478="F02 - LICITAÇÃO",1,""),"")</f>
    </nc>
  </rcc>
  <rcc rId="4794" sId="1" odxf="1" dxf="1">
    <oc r="AY479">
      <f>IFERROR(IF(PAC!$X451="F02 - LICITAÇÃO",1,""),"")</f>
    </oc>
    <nc r="AY479">
      <f>IFERROR(IF(PAC!$X479="F02 - LICITAÇÃO",1,""),"")</f>
    </nc>
    <odxf>
      <fill>
        <patternFill>
          <bgColor rgb="FFDBF0F9"/>
        </patternFill>
      </fill>
    </odxf>
    <ndxf>
      <fill>
        <patternFill>
          <bgColor rgb="FFEEF5FC"/>
        </patternFill>
      </fill>
    </ndxf>
  </rcc>
  <rcc rId="4795" sId="1">
    <oc r="AY480">
      <f>IFERROR(IF(PAC!$X452="F02 - LICITAÇÃO",1,""),"")</f>
    </oc>
    <nc r="AY480">
      <f>IFERROR(IF(PAC!$X480="F02 - LICITAÇÃO",1,""),"")</f>
    </nc>
  </rcc>
  <rcc rId="4796" sId="1" odxf="1" dxf="1">
    <oc r="AY481">
      <f>IFERROR(IF(PAC!$X464="F02 - LICITAÇÃO",1,""),"")</f>
    </oc>
    <nc r="AY481">
      <f>IFERROR(IF(PAC!$X481="F02 - LICITAÇÃO",1,""),"")</f>
    </nc>
    <odxf>
      <fill>
        <patternFill>
          <bgColor rgb="FFDBF0F9"/>
        </patternFill>
      </fill>
    </odxf>
    <ndxf>
      <fill>
        <patternFill>
          <bgColor rgb="FFEEF5FC"/>
        </patternFill>
      </fill>
    </ndxf>
  </rcc>
  <rcc rId="4797" sId="1">
    <oc r="AY482">
      <f>IFERROR(IF(PAC!$X474="F02 - LICITAÇÃO",1,""),"")</f>
    </oc>
    <nc r="AY482">
      <f>IFERROR(IF(PAC!$X482="F02 - LICITAÇÃO",1,""),"")</f>
    </nc>
  </rcc>
  <rcc rId="4798" sId="1" odxf="1" dxf="1">
    <oc r="AY483">
      <f>IFERROR(IF(PAC!$X475="F02 - LICITAÇÃO",1,""),"")</f>
    </oc>
    <nc r="AY483">
      <f>IFERROR(IF(PAC!$X483="F02 - LICITAÇÃO",1,""),"")</f>
    </nc>
    <odxf>
      <fill>
        <patternFill>
          <bgColor rgb="FFDBF0F9"/>
        </patternFill>
      </fill>
    </odxf>
    <ndxf>
      <fill>
        <patternFill>
          <bgColor rgb="FFEEF5FC"/>
        </patternFill>
      </fill>
    </ndxf>
  </rcc>
  <rcc rId="4799" sId="1">
    <oc r="AY484">
      <f>IFERROR(IF(PAC!$X484="F02 - LICITAÇÃO",1,""),"")</f>
    </oc>
    <nc r="AY484">
      <f>IFERROR(IF(PAC!$X484="F02 - LICITAÇÃO",1,""),"")</f>
    </nc>
  </rcc>
  <rcc rId="4800" sId="1" odxf="1" dxf="1">
    <oc r="AY485">
      <f>IFERROR(IF(PAC!$X453="F02 - LICITAÇÃO",1,""),"")</f>
    </oc>
    <nc r="AY485">
      <f>IFERROR(IF(PAC!$X485="F02 - LICITAÇÃO",1,""),"")</f>
    </nc>
    <odxf>
      <fill>
        <patternFill>
          <bgColor rgb="FFDBF0F9"/>
        </patternFill>
      </fill>
    </odxf>
    <ndxf>
      <fill>
        <patternFill>
          <bgColor rgb="FFEEF5FC"/>
        </patternFill>
      </fill>
    </ndxf>
  </rcc>
  <rcc rId="4801" sId="1">
    <oc r="AY486">
      <f>IFERROR(IF(PAC!$X454="F02 - LICITAÇÃO",1,""),"")</f>
    </oc>
    <nc r="AY486">
      <f>IFERROR(IF(PAC!$X486="F02 - LICITAÇÃO",1,""),"")</f>
    </nc>
  </rcc>
  <rcc rId="4802" sId="1" odxf="1" dxf="1">
    <oc r="AY487">
      <f>IFERROR(IF(PAC!$X455="F02 - LICITAÇÃO",1,""),"")</f>
    </oc>
    <nc r="AY487">
      <f>IFERROR(IF(PAC!$X487="F02 - LICITAÇÃO",1,""),"")</f>
    </nc>
    <odxf>
      <fill>
        <patternFill>
          <bgColor rgb="FFDBF0F9"/>
        </patternFill>
      </fill>
    </odxf>
    <ndxf>
      <fill>
        <patternFill>
          <bgColor rgb="FFEEF5FC"/>
        </patternFill>
      </fill>
    </ndxf>
  </rcc>
  <rcc rId="4803" sId="1">
    <oc r="AY488">
      <f>IFERROR(IF(PAC!$X456="F02 - LICITAÇÃO",1,""),"")</f>
    </oc>
    <nc r="AY488">
      <f>IFERROR(IF(PAC!$X488="F02 - LICITAÇÃO",1,""),"")</f>
    </nc>
  </rcc>
  <rcc rId="4804" sId="1" odxf="1" dxf="1">
    <oc r="AY489">
      <f>IFERROR(IF(PAC!$X457="F02 - LICITAÇÃO",1,""),"")</f>
    </oc>
    <nc r="AY489">
      <f>IFERROR(IF(PAC!$X489="F02 - LICITAÇÃO",1,""),"")</f>
    </nc>
    <odxf>
      <fill>
        <patternFill>
          <bgColor rgb="FFDBF0F9"/>
        </patternFill>
      </fill>
    </odxf>
    <ndxf>
      <fill>
        <patternFill>
          <bgColor rgb="FFEEF5FC"/>
        </patternFill>
      </fill>
    </ndxf>
  </rcc>
  <rcc rId="4805" sId="1">
    <oc r="AY490">
      <f>IFERROR(IF(PAC!$X458="F02 - LICITAÇÃO",1,""),"")</f>
    </oc>
    <nc r="AY490">
      <f>IFERROR(IF(PAC!$X490="F02 - LICITAÇÃO",1,""),"")</f>
    </nc>
  </rcc>
  <rcc rId="4806" sId="1" odxf="1" dxf="1">
    <oc r="AY491">
      <f>IFERROR(IF(PAC!$X485="F02 - LICITAÇÃO",1,""),"")</f>
    </oc>
    <nc r="AY491">
      <f>IFERROR(IF(PAC!$X491="F02 - LICITAÇÃO",1,""),"")</f>
    </nc>
    <odxf>
      <fill>
        <patternFill>
          <bgColor rgb="FFDBF0F9"/>
        </patternFill>
      </fill>
    </odxf>
    <ndxf>
      <fill>
        <patternFill>
          <bgColor rgb="FFEEF5FC"/>
        </patternFill>
      </fill>
    </ndxf>
  </rcc>
  <rcc rId="4807" sId="1">
    <oc r="AY492">
      <f>IFERROR(IF(PAC!$X486="F02 - LICITAÇÃO",1,""),"")</f>
    </oc>
    <nc r="AY492">
      <f>IFERROR(IF(PAC!$X492="F02 - LICITAÇÃO",1,""),"")</f>
    </nc>
  </rcc>
  <rcc rId="4808" sId="1" odxf="1" dxf="1">
    <oc r="AY493">
      <f>IFERROR(IF(PAC!$X487="F02 - LICITAÇÃO",1,""),"")</f>
    </oc>
    <nc r="AY493">
      <f>IFERROR(IF(PAC!$X493="F02 - LICITAÇÃO",1,""),"")</f>
    </nc>
    <odxf>
      <fill>
        <patternFill>
          <bgColor rgb="FFDBF0F9"/>
        </patternFill>
      </fill>
    </odxf>
    <ndxf>
      <fill>
        <patternFill>
          <bgColor rgb="FFEEF5FC"/>
        </patternFill>
      </fill>
    </ndxf>
  </rcc>
  <rcc rId="4809" sId="1">
    <oc r="AY494">
      <f>IFERROR(IF(PAC!$X488="F02 - LICITAÇÃO",1,""),"")</f>
    </oc>
    <nc r="AY494">
      <f>IFERROR(IF(PAC!$X494="F02 - LICITAÇÃO",1,""),"")</f>
    </nc>
  </rcc>
  <rcc rId="4810" sId="1" odxf="1" dxf="1">
    <oc r="AY495">
      <f>IFERROR(IF(PAC!$X459="F02 - LICITAÇÃO",1,""),"")</f>
    </oc>
    <nc r="AY495">
      <f>IFERROR(IF(PAC!$X495="F02 - LICITAÇÃO",1,""),"")</f>
    </nc>
    <odxf>
      <fill>
        <patternFill>
          <bgColor rgb="FFDBF0F9"/>
        </patternFill>
      </fill>
    </odxf>
    <ndxf>
      <fill>
        <patternFill>
          <bgColor rgb="FFEEF5FC"/>
        </patternFill>
      </fill>
    </ndxf>
  </rcc>
  <rcc rId="4811" sId="1">
    <oc r="AY496">
      <f>IFERROR(IF(PAC!$X461="F02 - LICITAÇÃO",1,""),"")</f>
    </oc>
    <nc r="AY496">
      <f>IFERROR(IF(PAC!$X496="F02 - LICITAÇÃO",1,""),"")</f>
    </nc>
  </rcc>
  <rcc rId="4812" sId="1" odxf="1" dxf="1">
    <oc r="AY497">
      <f>IFERROR(IF(PAC!$X463="F02 - LICITAÇÃO",1,""),"")</f>
    </oc>
    <nc r="AY497">
      <f>IFERROR(IF(PAC!$X497="F02 - LICITAÇÃO",1,""),"")</f>
    </nc>
    <odxf>
      <fill>
        <patternFill>
          <bgColor rgb="FFDBF0F9"/>
        </patternFill>
      </fill>
    </odxf>
    <ndxf>
      <fill>
        <patternFill>
          <bgColor rgb="FFEEF5FC"/>
        </patternFill>
      </fill>
    </ndxf>
  </rcc>
  <rcc rId="4813" sId="1">
    <oc r="AY498">
      <f>IFERROR(IF(PAC!$X498="F02 - LICITAÇÃO",1,""),"")</f>
    </oc>
    <nc r="AY498">
      <f>IFERROR(IF(PAC!$X498="F02 - LICITAÇÃO",1,""),"")</f>
    </nc>
  </rcc>
  <rcc rId="4814" sId="1" odxf="1" dxf="1">
    <oc r="AY499">
      <f>IFERROR(IF(PAC!$X499="F02 - LICITAÇÃO",1,""),"")</f>
    </oc>
    <nc r="AY499">
      <f>IFERROR(IF(PAC!$X499="F02 - LICITAÇÃO",1,""),"")</f>
    </nc>
    <odxf>
      <fill>
        <patternFill>
          <bgColor rgb="FFDBF0F9"/>
        </patternFill>
      </fill>
    </odxf>
    <ndxf>
      <fill>
        <patternFill>
          <bgColor rgb="FFEEF5FC"/>
        </patternFill>
      </fill>
    </ndxf>
  </rcc>
  <rcc rId="4815" sId="1">
    <oc r="AY500">
      <f>IFERROR(IF(PAC!$X500="F02 - LICITAÇÃO",1,""),"")</f>
    </oc>
    <nc r="AY500">
      <f>IFERROR(IF(PAC!$X500="F02 - LICITAÇÃO",1,""),"")</f>
    </nc>
  </rcc>
  <rcc rId="4816" sId="1" odxf="1" dxf="1">
    <oc r="AY501">
      <f>IFERROR(IF(PAC!$X501="F02 - LICITAÇÃO",1,""),"")</f>
    </oc>
    <nc r="AY501">
      <f>IFERROR(IF(PAC!$X501="F02 - LICITAÇÃO",1,""),"")</f>
    </nc>
    <odxf>
      <fill>
        <patternFill>
          <bgColor rgb="FFDBF0F9"/>
        </patternFill>
      </fill>
    </odxf>
    <ndxf>
      <fill>
        <patternFill>
          <bgColor rgb="FFEEF5FC"/>
        </patternFill>
      </fill>
    </ndxf>
  </rcc>
  <rcc rId="4817" sId="1">
    <oc r="AY502">
      <f>IFERROR(IF(PAC!$X502="F02 - LICITAÇÃO",1,""),"")</f>
    </oc>
    <nc r="AY502">
      <f>IFERROR(IF(PAC!$X502="F02 - LICITAÇÃO",1,""),"")</f>
    </nc>
  </rcc>
  <rcc rId="4818" sId="1" odxf="1" dxf="1">
    <oc r="AY503">
      <f>IFERROR(IF(PAC!$X503="F02 - LICITAÇÃO",1,""),"")</f>
    </oc>
    <nc r="AY503">
      <f>IFERROR(IF(PAC!$X503="F02 - LICITAÇÃO",1,""),"")</f>
    </nc>
    <odxf>
      <fill>
        <patternFill>
          <bgColor rgb="FFDBF0F9"/>
        </patternFill>
      </fill>
    </odxf>
    <ndxf>
      <fill>
        <patternFill>
          <bgColor rgb="FFEEF5FC"/>
        </patternFill>
      </fill>
    </ndxf>
  </rcc>
  <rcc rId="4819" sId="1">
    <oc r="AY504">
      <f>IFERROR(IF(PAC!$X504="F02 - LICITAÇÃO",1,""),"")</f>
    </oc>
    <nc r="AY504">
      <f>IFERROR(IF(PAC!$X504="F02 - LICITAÇÃO",1,""),"")</f>
    </nc>
  </rcc>
  <rcc rId="4820" sId="1" odxf="1" dxf="1">
    <oc r="AY505">
      <f>IFERROR(IF(PAC!$X505="F02 - LICITAÇÃO",1,""),"")</f>
    </oc>
    <nc r="AY505">
      <f>IFERROR(IF(PAC!$X505="F02 - LICITAÇÃO",1,""),"")</f>
    </nc>
    <odxf>
      <fill>
        <patternFill>
          <bgColor rgb="FFDBF0F9"/>
        </patternFill>
      </fill>
    </odxf>
    <ndxf>
      <fill>
        <patternFill>
          <bgColor rgb="FFEEF5FC"/>
        </patternFill>
      </fill>
    </ndxf>
  </rcc>
  <rcc rId="4821" sId="1">
    <oc r="AY506">
      <f>IFERROR(IF(PAC!$X506="F02 - LICITAÇÃO",1,""),"")</f>
    </oc>
    <nc r="AY506">
      <f>IFERROR(IF(PAC!$X506="F02 - LICITAÇÃO",1,""),"")</f>
    </nc>
  </rcc>
  <rcc rId="4822" sId="1" odxf="1" dxf="1">
    <oc r="AY507">
      <f>IFERROR(IF(PAC!$X507="F02 - LICITAÇÃO",1,""),"")</f>
    </oc>
    <nc r="AY507">
      <f>IFERROR(IF(PAC!$X507="F02 - LICITAÇÃO",1,""),"")</f>
    </nc>
    <odxf>
      <fill>
        <patternFill>
          <bgColor rgb="FFDBF0F9"/>
        </patternFill>
      </fill>
    </odxf>
    <ndxf>
      <fill>
        <patternFill>
          <bgColor rgb="FFEEF5FC"/>
        </patternFill>
      </fill>
    </ndxf>
  </rcc>
  <rcc rId="4823" sId="1">
    <oc r="AY508">
      <f>IFERROR(IF(PAC!$X508="F02 - LICITAÇÃO",1,""),"")</f>
    </oc>
    <nc r="AY508">
      <f>IFERROR(IF(PAC!$X508="F02 - LICITAÇÃO",1,""),"")</f>
    </nc>
  </rcc>
  <rcc rId="4824" sId="1" odxf="1" dxf="1">
    <oc r="AY509">
      <f>IFERROR(IF(PAC!$X509="F02 - LICITAÇÃO",1,""),"")</f>
    </oc>
    <nc r="AY509">
      <f>IFERROR(IF(PAC!$X509="F02 - LICITAÇÃO",1,""),"")</f>
    </nc>
    <odxf>
      <fill>
        <patternFill>
          <bgColor rgb="FFDBF0F9"/>
        </patternFill>
      </fill>
    </odxf>
    <ndxf>
      <fill>
        <patternFill>
          <bgColor rgb="FFEEF5FC"/>
        </patternFill>
      </fill>
    </ndxf>
  </rcc>
  <rcc rId="4825" sId="1">
    <oc r="AY510">
      <f>IFERROR(IF(PAC!$X510="F02 - LICITAÇÃO",1,""),"")</f>
    </oc>
    <nc r="AY510">
      <f>IFERROR(IF(PAC!$X510="F02 - LICITAÇÃO",1,""),"")</f>
    </nc>
  </rcc>
  <rcc rId="4826" sId="1" odxf="1" dxf="1">
    <oc r="AY511">
      <f>IFERROR(IF(PAC!$X511="F02 - LICITAÇÃO",1,""),"")</f>
    </oc>
    <nc r="AY511">
      <f>IFERROR(IF(PAC!$X511="F02 - LICITAÇÃO",1,""),"")</f>
    </nc>
    <odxf>
      <fill>
        <patternFill>
          <bgColor rgb="FFDBF0F9"/>
        </patternFill>
      </fill>
    </odxf>
    <ndxf>
      <fill>
        <patternFill>
          <bgColor rgb="FFEEF5FC"/>
        </patternFill>
      </fill>
    </ndxf>
  </rcc>
  <rcc rId="4827" sId="1">
    <oc r="AY512">
      <f>IFERROR(IF(PAC!$X512="F02 - LICITAÇÃO",1,""),"")</f>
    </oc>
    <nc r="AY512">
      <f>IFERROR(IF(PAC!$X512="F02 - LICITAÇÃO",1,""),"")</f>
    </nc>
  </rcc>
  <rcc rId="4828" sId="1" odxf="1" dxf="1">
    <oc r="AY513">
      <f>IFERROR(IF(PAC!$X513="F02 - LICITAÇÃO",1,""),"")</f>
    </oc>
    <nc r="AY513">
      <f>IFERROR(IF(PAC!$X513="F02 - LICITAÇÃO",1,""),"")</f>
    </nc>
    <odxf>
      <fill>
        <patternFill>
          <bgColor rgb="FFDBF0F9"/>
        </patternFill>
      </fill>
    </odxf>
    <ndxf>
      <fill>
        <patternFill>
          <bgColor rgb="FFEEF5FC"/>
        </patternFill>
      </fill>
    </ndxf>
  </rcc>
  <rcc rId="4829" sId="1">
    <oc r="AY514">
      <f>IFERROR(IF(PAC!$X514="F02 - LICITAÇÃO",1,""),"")</f>
    </oc>
    <nc r="AY514">
      <f>IFERROR(IF(PAC!$X514="F02 - LICITAÇÃO",1,""),"")</f>
    </nc>
  </rcc>
  <rcc rId="4830" sId="1" odxf="1" dxf="1">
    <oc r="AY515">
      <f>IFERROR(IF(PAC!$X515="F02 - LICITAÇÃO",1,""),"")</f>
    </oc>
    <nc r="AY515">
      <f>IFERROR(IF(PAC!$X515="F02 - LICITAÇÃO",1,""),"")</f>
    </nc>
    <odxf>
      <fill>
        <patternFill>
          <bgColor rgb="FFDBF0F9"/>
        </patternFill>
      </fill>
    </odxf>
    <ndxf>
      <fill>
        <patternFill>
          <bgColor rgb="FFEEF5FC"/>
        </patternFill>
      </fill>
    </ndxf>
  </rcc>
  <rcc rId="4831" sId="1">
    <oc r="AY516">
      <f>IFERROR(IF(PAC!$X516="F02 - LICITAÇÃO",1,""),"")</f>
    </oc>
    <nc r="AY516">
      <f>IFERROR(IF(PAC!$X516="F02 - LICITAÇÃO",1,""),"")</f>
    </nc>
  </rcc>
  <rcc rId="4832" sId="1" odxf="1" dxf="1">
    <oc r="AY517">
      <f>IFERROR(IF(PAC!$X517="F02 - LICITAÇÃO",1,""),"")</f>
    </oc>
    <nc r="AY517">
      <f>IFERROR(IF(PAC!$X517="F02 - LICITAÇÃO",1,""),"")</f>
    </nc>
    <odxf>
      <fill>
        <patternFill>
          <bgColor rgb="FFDBF0F9"/>
        </patternFill>
      </fill>
    </odxf>
    <ndxf>
      <fill>
        <patternFill>
          <bgColor rgb="FFEEF5FC"/>
        </patternFill>
      </fill>
    </ndxf>
  </rcc>
  <rcc rId="4833" sId="1">
    <oc r="AY518">
      <f>IFERROR(IF(PAC!$X518="F02 - LICITAÇÃO",1,""),"")</f>
    </oc>
    <nc r="AY518">
      <f>IFERROR(IF(PAC!$X518="F02 - LICITAÇÃO",1,""),"")</f>
    </nc>
  </rcc>
  <rcc rId="4834" sId="1" odxf="1" dxf="1">
    <oc r="AY519">
      <f>IFERROR(IF(PAC!$X519="F02 - LICITAÇÃO",1,""),"")</f>
    </oc>
    <nc r="AY519">
      <f>IFERROR(IF(PAC!$X519="F02 - LICITAÇÃO",1,""),"")</f>
    </nc>
    <odxf>
      <fill>
        <patternFill>
          <bgColor rgb="FFDBF0F9"/>
        </patternFill>
      </fill>
    </odxf>
    <ndxf>
      <fill>
        <patternFill>
          <bgColor rgb="FFEEF5FC"/>
        </patternFill>
      </fill>
    </ndxf>
  </rcc>
  <rcc rId="4835" sId="1">
    <oc r="AY520">
      <f>IFERROR(IF(PAC!$X520="F02 - LICITAÇÃO",1,""),"")</f>
    </oc>
    <nc r="AY520">
      <f>IFERROR(IF(PAC!$X520="F02 - LICITAÇÃO",1,""),"")</f>
    </nc>
  </rcc>
  <rcc rId="4836" sId="1" odxf="1" dxf="1">
    <oc r="AY521">
      <f>IFERROR(IF(PAC!$X521="F02 - LICITAÇÃO",1,""),"")</f>
    </oc>
    <nc r="AY521">
      <f>IFERROR(IF(PAC!$X521="F02 - LICITAÇÃO",1,""),"")</f>
    </nc>
    <odxf>
      <fill>
        <patternFill>
          <bgColor rgb="FFDBF0F9"/>
        </patternFill>
      </fill>
    </odxf>
    <ndxf>
      <fill>
        <patternFill>
          <bgColor rgb="FFEEF5FC"/>
        </patternFill>
      </fill>
    </ndxf>
  </rcc>
  <rcc rId="4837" sId="1">
    <oc r="AY522">
      <f>IFERROR(IF(PAC!$X522="F02 - LICITAÇÃO",1,""),"")</f>
    </oc>
    <nc r="AY522">
      <f>IFERROR(IF(PAC!$X522="F02 - LICITAÇÃO",1,""),"")</f>
    </nc>
  </rcc>
  <rcc rId="4838" sId="1" odxf="1" dxf="1">
    <oc r="AY523">
      <f>IFERROR(IF(PAC!$X523="F02 - LICITAÇÃO",1,""),"")</f>
    </oc>
    <nc r="AY523">
      <f>IFERROR(IF(PAC!$X523="F02 - LICITAÇÃO",1,""),"")</f>
    </nc>
    <odxf>
      <fill>
        <patternFill>
          <bgColor rgb="FFDBF0F9"/>
        </patternFill>
      </fill>
    </odxf>
    <ndxf>
      <fill>
        <patternFill>
          <bgColor rgb="FFEEF5FC"/>
        </patternFill>
      </fill>
    </ndxf>
  </rcc>
  <rcc rId="4839" sId="1">
    <oc r="AY524">
      <f>IFERROR(IF(PAC!$X524="F02 - LICITAÇÃO",1,""),"")</f>
    </oc>
    <nc r="AY524">
      <f>IFERROR(IF(PAC!$X524="F02 - LICITAÇÃO",1,""),"")</f>
    </nc>
  </rcc>
  <rcc rId="4840" sId="1" odxf="1" dxf="1">
    <oc r="AY525">
      <f>IFERROR(IF(PAC!$X525="F02 - LICITAÇÃO",1,""),"")</f>
    </oc>
    <nc r="AY525">
      <f>IFERROR(IF(PAC!$X525="F02 - LICITAÇÃO",1,""),"")</f>
    </nc>
    <odxf>
      <fill>
        <patternFill>
          <bgColor rgb="FFDBF0F9"/>
        </patternFill>
      </fill>
    </odxf>
    <ndxf>
      <fill>
        <patternFill>
          <bgColor rgb="FFEEF5FC"/>
        </patternFill>
      </fill>
    </ndxf>
  </rcc>
  <rcc rId="4841" sId="1">
    <oc r="AY526">
      <f>IFERROR(IF(PAC!$X526="F02 - LICITAÇÃO",1,""),"")</f>
    </oc>
    <nc r="AY526">
      <f>IFERROR(IF(PAC!$X526="F02 - LICITAÇÃO",1,""),"")</f>
    </nc>
  </rcc>
  <rcc rId="4842" sId="1" odxf="1" dxf="1">
    <oc r="AY527">
      <f>IFERROR(IF(PAC!$X527="F02 - LICITAÇÃO",1,""),"")</f>
    </oc>
    <nc r="AY527">
      <f>IFERROR(IF(PAC!$X527="F02 - LICITAÇÃO",1,""),"")</f>
    </nc>
    <odxf>
      <fill>
        <patternFill>
          <bgColor rgb="FFDBF0F9"/>
        </patternFill>
      </fill>
    </odxf>
    <ndxf>
      <fill>
        <patternFill>
          <bgColor rgb="FFEEF5FC"/>
        </patternFill>
      </fill>
    </ndxf>
  </rcc>
  <rcc rId="4843" sId="1">
    <oc r="AY528">
      <f>IFERROR(IF(PAC!$X528="F02 - LICITAÇÃO",1,""),"")</f>
    </oc>
    <nc r="AY528">
      <f>IFERROR(IF(PAC!$X528="F02 - LICITAÇÃO",1,""),"")</f>
    </nc>
  </rcc>
  <rcc rId="4844" sId="1" odxf="1" dxf="1">
    <oc r="AY529">
      <f>IFERROR(IF(PAC!$X529="F02 - LICITAÇÃO",1,""),"")</f>
    </oc>
    <nc r="AY529">
      <f>IFERROR(IF(PAC!$X529="F02 - LICITAÇÃO",1,""),"")</f>
    </nc>
    <odxf>
      <fill>
        <patternFill>
          <bgColor rgb="FFDBF0F9"/>
        </patternFill>
      </fill>
    </odxf>
    <ndxf>
      <fill>
        <patternFill>
          <bgColor rgb="FFEEF5FC"/>
        </patternFill>
      </fill>
    </ndxf>
  </rcc>
  <rcc rId="4845" sId="1">
    <oc r="AY530">
      <f>IFERROR(IF(PAC!$X530="F02 - LICITAÇÃO",1,""),"")</f>
    </oc>
    <nc r="AY530">
      <f>IFERROR(IF(PAC!$X530="F02 - LICITAÇÃO",1,""),"")</f>
    </nc>
  </rcc>
  <rcc rId="4846" sId="1" odxf="1" dxf="1">
    <oc r="AY531">
      <f>IFERROR(IF(PAC!$X531="F02 - LICITAÇÃO",1,""),"")</f>
    </oc>
    <nc r="AY531">
      <f>IFERROR(IF(PAC!$X531="F02 - LICITAÇÃO",1,""),"")</f>
    </nc>
    <odxf>
      <fill>
        <patternFill>
          <bgColor rgb="FFDBF0F9"/>
        </patternFill>
      </fill>
    </odxf>
    <ndxf>
      <fill>
        <patternFill>
          <bgColor rgb="FFEEF5FC"/>
        </patternFill>
      </fill>
    </ndxf>
  </rcc>
  <rcc rId="4847" sId="1">
    <oc r="AY532">
      <f>IFERROR(IF(PAC!$X532="F02 - LICITAÇÃO",1,""),"")</f>
    </oc>
    <nc r="AY532">
      <f>IFERROR(IF(PAC!$X532="F02 - LICITAÇÃO",1,""),"")</f>
    </nc>
  </rcc>
  <rcc rId="4848" sId="1" odxf="1" dxf="1">
    <oc r="AY533">
      <f>IFERROR(IF(PAC!$X533="F02 - LICITAÇÃO",1,""),"")</f>
    </oc>
    <nc r="AY533">
      <f>IFERROR(IF(PAC!$X533="F02 - LICITAÇÃO",1,""),"")</f>
    </nc>
    <odxf>
      <fill>
        <patternFill>
          <bgColor rgb="FFDBF0F9"/>
        </patternFill>
      </fill>
    </odxf>
    <ndxf>
      <fill>
        <patternFill>
          <bgColor rgb="FFEEF5FC"/>
        </patternFill>
      </fill>
    </ndxf>
  </rcc>
  <rcc rId="4849" sId="1">
    <oc r="AY534">
      <f>IFERROR(IF(PAC!$X534="F02 - LICITAÇÃO",1,""),"")</f>
    </oc>
    <nc r="AY534">
      <f>IFERROR(IF(PAC!$X534="F02 - LICITAÇÃO",1,""),"")</f>
    </nc>
  </rcc>
  <rcc rId="4850" sId="1" odxf="1" dxf="1">
    <oc r="AY535">
      <f>IFERROR(IF(PAC!$X535="F02 - LICITAÇÃO",1,""),"")</f>
    </oc>
    <nc r="AY535">
      <f>IFERROR(IF(PAC!$X535="F02 - LICITAÇÃO",1,""),"")</f>
    </nc>
    <odxf>
      <fill>
        <patternFill>
          <bgColor rgb="FFDBF0F9"/>
        </patternFill>
      </fill>
    </odxf>
    <ndxf>
      <fill>
        <patternFill>
          <bgColor rgb="FFEEF5FC"/>
        </patternFill>
      </fill>
    </ndxf>
  </rcc>
  <rcc rId="4851" sId="1">
    <oc r="AY536">
      <f>IFERROR(IF(PAC!$X536="F02 - LICITAÇÃO",1,""),"")</f>
    </oc>
    <nc r="AY536">
      <f>IFERROR(IF(PAC!$X536="F02 - LICITAÇÃO",1,""),"")</f>
    </nc>
  </rcc>
  <rcc rId="4852" sId="1" odxf="1" dxf="1">
    <oc r="AY537">
      <f>IFERROR(IF(PAC!$X537="F02 - LICITAÇÃO",1,""),"")</f>
    </oc>
    <nc r="AY537">
      <f>IFERROR(IF(PAC!$X537="F02 - LICITAÇÃO",1,""),"")</f>
    </nc>
    <odxf>
      <fill>
        <patternFill>
          <bgColor rgb="FFDBF0F9"/>
        </patternFill>
      </fill>
    </odxf>
    <ndxf>
      <fill>
        <patternFill>
          <bgColor rgb="FFEEF5FC"/>
        </patternFill>
      </fill>
    </ndxf>
  </rcc>
  <rcc rId="4853" sId="1">
    <oc r="AY538">
      <f>IFERROR(IF(PAC!$X538="F02 - LICITAÇÃO",1,""),"")</f>
    </oc>
    <nc r="AY538">
      <f>IFERROR(IF(PAC!$X538="F02 - LICITAÇÃO",1,""),"")</f>
    </nc>
  </rcc>
  <rcc rId="4854" sId="1" odxf="1" dxf="1">
    <oc r="AY539">
      <f>IFERROR(IF(PAC!$X539="F02 - LICITAÇÃO",1,""),"")</f>
    </oc>
    <nc r="AY539">
      <f>IFERROR(IF(PAC!$X539="F02 - LICITAÇÃO",1,""),"")</f>
    </nc>
    <odxf>
      <fill>
        <patternFill>
          <bgColor rgb="FFDBF0F9"/>
        </patternFill>
      </fill>
    </odxf>
    <ndxf>
      <fill>
        <patternFill>
          <bgColor rgb="FFEEF5FC"/>
        </patternFill>
      </fill>
    </ndxf>
  </rcc>
  <rcc rId="4855" sId="1">
    <oc r="AY540">
      <f>IFERROR(IF(PAC!$X540="F02 - LICITAÇÃO",1,""),"")</f>
    </oc>
    <nc r="AY540">
      <f>IFERROR(IF(PAC!$X540="F02 - LICITAÇÃO",1,""),"")</f>
    </nc>
  </rcc>
  <rcc rId="4856" sId="1" odxf="1" dxf="1">
    <oc r="AY541">
      <f>IFERROR(IF(PAC!$X541="F02 - LICITAÇÃO",1,""),"")</f>
    </oc>
    <nc r="AY541">
      <f>IFERROR(IF(PAC!$X541="F02 - LICITAÇÃO",1,""),"")</f>
    </nc>
    <odxf>
      <fill>
        <patternFill>
          <bgColor rgb="FFDBF0F9"/>
        </patternFill>
      </fill>
    </odxf>
    <ndxf>
      <fill>
        <patternFill>
          <bgColor rgb="FFEEF5FC"/>
        </patternFill>
      </fill>
    </ndxf>
  </rcc>
  <rcc rId="4857" sId="1">
    <oc r="AY542">
      <f>IFERROR(IF(PAC!$X542="F02 - LICITAÇÃO",1,""),"")</f>
    </oc>
    <nc r="AY542">
      <f>IFERROR(IF(PAC!$X542="F02 - LICITAÇÃO",1,""),"")</f>
    </nc>
  </rcc>
  <rcc rId="4858" sId="1" odxf="1" dxf="1">
    <oc r="AY543">
      <f>IFERROR(IF(PAC!$X543="F02 - LICITAÇÃO",1,""),"")</f>
    </oc>
    <nc r="AY543">
      <f>IFERROR(IF(PAC!$X543="F02 - LICITAÇÃO",1,""),"")</f>
    </nc>
    <odxf>
      <fill>
        <patternFill>
          <bgColor rgb="FFDBF0F9"/>
        </patternFill>
      </fill>
    </odxf>
    <ndxf>
      <fill>
        <patternFill>
          <bgColor rgb="FFEEF5FC"/>
        </patternFill>
      </fill>
    </ndxf>
  </rcc>
  <rcc rId="4859" sId="1">
    <oc r="AY544">
      <f>IFERROR(IF(PAC!$X544="F02 - LICITAÇÃO",1,""),"")</f>
    </oc>
    <nc r="AY544">
      <f>IFERROR(IF(PAC!$X544="F02 - LICITAÇÃO",1,""),"")</f>
    </nc>
  </rcc>
  <rcc rId="4860" sId="1" odxf="1" dxf="1">
    <oc r="AY545">
      <f>IFERROR(IF(PAC!$X545="F02 - LICITAÇÃO",1,""),"")</f>
    </oc>
    <nc r="AY545">
      <f>IFERROR(IF(PAC!$X545="F02 - LICITAÇÃO",1,""),"")</f>
    </nc>
    <odxf>
      <fill>
        <patternFill>
          <bgColor rgb="FFDBF0F9"/>
        </patternFill>
      </fill>
    </odxf>
    <ndxf>
      <fill>
        <patternFill>
          <bgColor rgb="FFEEF5FC"/>
        </patternFill>
      </fill>
    </ndxf>
  </rcc>
  <rcc rId="4861" sId="1">
    <oc r="AY546">
      <f>IFERROR(IF(PAC!$X546="F02 - LICITAÇÃO",1,""),"")</f>
    </oc>
    <nc r="AY546">
      <f>IFERROR(IF(PAC!$X546="F02 - LICITAÇÃO",1,""),"")</f>
    </nc>
  </rcc>
  <rcc rId="4862" sId="1" odxf="1" dxf="1">
    <oc r="AY547">
      <f>IFERROR(IF(PAC!$X547="F02 - LICITAÇÃO",1,""),"")</f>
    </oc>
    <nc r="AY547">
      <f>IFERROR(IF(PAC!$X547="F02 - LICITAÇÃO",1,""),"")</f>
    </nc>
    <odxf>
      <fill>
        <patternFill>
          <bgColor rgb="FFDBF0F9"/>
        </patternFill>
      </fill>
    </odxf>
    <ndxf>
      <fill>
        <patternFill>
          <bgColor rgb="FFEEF5FC"/>
        </patternFill>
      </fill>
    </ndxf>
  </rcc>
  <rcc rId="4863" sId="1">
    <oc r="AY548">
      <f>IFERROR(IF(PAC!$X548="F02 - LICITAÇÃO",1,""),"")</f>
    </oc>
    <nc r="AY548">
      <f>IFERROR(IF(PAC!$X548="F02 - LICITAÇÃO",1,""),"")</f>
    </nc>
  </rcc>
  <rcc rId="4864" sId="1" odxf="1" dxf="1">
    <oc r="AY549">
      <f>IFERROR(IF(PAC!$X549="F02 - LICITAÇÃO",1,""),"")</f>
    </oc>
    <nc r="AY549">
      <f>IFERROR(IF(PAC!$X549="F02 - LICITAÇÃO",1,""),"")</f>
    </nc>
    <odxf>
      <fill>
        <patternFill>
          <bgColor rgb="FFDBF0F9"/>
        </patternFill>
      </fill>
    </odxf>
    <ndxf>
      <fill>
        <patternFill>
          <bgColor rgb="FFEEF5FC"/>
        </patternFill>
      </fill>
    </ndxf>
  </rcc>
  <rcc rId="4865" sId="1">
    <oc r="AY550">
      <f>IFERROR(IF(PAC!$X550="F02 - LICITAÇÃO",1,""),"")</f>
    </oc>
    <nc r="AY550">
      <f>IFERROR(IF(PAC!$X550="F02 - LICITAÇÃO",1,""),"")</f>
    </nc>
  </rcc>
  <rcc rId="4866" sId="1" odxf="1" dxf="1">
    <oc r="AY551">
      <f>IFERROR(IF(PAC!$X551="F02 - LICITAÇÃO",1,""),"")</f>
    </oc>
    <nc r="AY551">
      <f>IFERROR(IF(PAC!$X551="F02 - LICITAÇÃO",1,""),"")</f>
    </nc>
    <odxf>
      <fill>
        <patternFill>
          <bgColor rgb="FFDBF0F9"/>
        </patternFill>
      </fill>
    </odxf>
    <ndxf>
      <fill>
        <patternFill>
          <bgColor rgb="FFEEF5FC"/>
        </patternFill>
      </fill>
    </ndxf>
  </rcc>
  <rcc rId="4867" sId="1">
    <oc r="AY552">
      <f>IFERROR(IF(PAC!$X552="F02 - LICITAÇÃO",1,""),"")</f>
    </oc>
    <nc r="AY552">
      <f>IFERROR(IF(PAC!$X552="F02 - LICITAÇÃO",1,""),"")</f>
    </nc>
  </rcc>
  <rcc rId="4868" sId="1" odxf="1" dxf="1">
    <oc r="AY553">
      <f>IFERROR(IF(PAC!$X553="F02 - LICITAÇÃO",1,""),"")</f>
    </oc>
    <nc r="AY553">
      <f>IFERROR(IF(PAC!$X553="F02 - LICITAÇÃO",1,""),"")</f>
    </nc>
    <odxf>
      <fill>
        <patternFill>
          <bgColor rgb="FFDBF0F9"/>
        </patternFill>
      </fill>
    </odxf>
    <ndxf>
      <fill>
        <patternFill>
          <bgColor rgb="FFEEF5FC"/>
        </patternFill>
      </fill>
    </ndxf>
  </rcc>
  <rcc rId="4869" sId="1">
    <oc r="AY554">
      <f>IFERROR(IF(PAC!$X554="F02 - LICITAÇÃO",1,""),"")</f>
    </oc>
    <nc r="AY554">
      <f>IFERROR(IF(PAC!$X554="F02 - LICITAÇÃO",1,""),"")</f>
    </nc>
  </rcc>
  <rcc rId="4870" sId="1" odxf="1" dxf="1">
    <oc r="AY555">
      <f>IFERROR(IF(PAC!$X555="F02 - LICITAÇÃO",1,""),"")</f>
    </oc>
    <nc r="AY555">
      <f>IFERROR(IF(PAC!$X555="F02 - LICITAÇÃO",1,""),"")</f>
    </nc>
    <odxf>
      <fill>
        <patternFill>
          <bgColor rgb="FFDBF0F9"/>
        </patternFill>
      </fill>
    </odxf>
    <ndxf>
      <fill>
        <patternFill>
          <bgColor rgb="FFEEF5FC"/>
        </patternFill>
      </fill>
    </ndxf>
  </rcc>
  <rcc rId="4871" sId="1">
    <oc r="AY556">
      <f>IFERROR(IF(PAC!$X556="F02 - LICITAÇÃO",1,""),"")</f>
    </oc>
    <nc r="AY556">
      <f>IFERROR(IF(PAC!$X556="F02 - LICITAÇÃO",1,""),"")</f>
    </nc>
  </rcc>
  <rcc rId="4872" sId="1" odxf="1" dxf="1">
    <oc r="AY557">
      <f>IFERROR(IF(PAC!$X557="F02 - LICITAÇÃO",1,""),"")</f>
    </oc>
    <nc r="AY557">
      <f>IFERROR(IF(PAC!$X557="F02 - LICITAÇÃO",1,""),"")</f>
    </nc>
    <odxf>
      <fill>
        <patternFill>
          <bgColor rgb="FFDBF0F9"/>
        </patternFill>
      </fill>
    </odxf>
    <ndxf>
      <fill>
        <patternFill>
          <bgColor rgb="FFEEF5FC"/>
        </patternFill>
      </fill>
    </ndxf>
  </rcc>
  <rcc rId="4873" sId="1">
    <oc r="AY558">
      <f>IFERROR(IF(PAC!$X558="F02 - LICITAÇÃO",1,""),"")</f>
    </oc>
    <nc r="AY558">
      <f>IFERROR(IF(PAC!$X558="F02 - LICITAÇÃO",1,""),"")</f>
    </nc>
  </rcc>
  <rcc rId="4874" sId="1" odxf="1" dxf="1">
    <oc r="AY559">
      <f>IFERROR(IF(PAC!$X559="F02 - LICITAÇÃO",1,""),"")</f>
    </oc>
    <nc r="AY559">
      <f>IFERROR(IF(PAC!$X559="F02 - LICITAÇÃO",1,""),"")</f>
    </nc>
    <odxf>
      <fill>
        <patternFill>
          <bgColor rgb="FFDBF0F9"/>
        </patternFill>
      </fill>
    </odxf>
    <ndxf>
      <fill>
        <patternFill>
          <bgColor rgb="FFEEF5FC"/>
        </patternFill>
      </fill>
    </ndxf>
  </rcc>
  <rcc rId="4875" sId="1">
    <oc r="AY560">
      <f>IFERROR(IF(PAC!$X560="F02 - LICITAÇÃO",1,""),"")</f>
    </oc>
    <nc r="AY560">
      <f>IFERROR(IF(PAC!$X560="F02 - LICITAÇÃO",1,""),"")</f>
    </nc>
  </rcc>
  <rcc rId="4876" sId="1" odxf="1" dxf="1">
    <oc r="AY561">
      <f>IFERROR(IF(PAC!$X561="F02 - LICITAÇÃO",1,""),"")</f>
    </oc>
    <nc r="AY561">
      <f>IFERROR(IF(PAC!$X561="F02 - LICITAÇÃO",1,""),"")</f>
    </nc>
    <odxf>
      <fill>
        <patternFill>
          <bgColor rgb="FFDBF0F9"/>
        </patternFill>
      </fill>
    </odxf>
    <ndxf>
      <fill>
        <patternFill>
          <bgColor rgb="FFEEF5FC"/>
        </patternFill>
      </fill>
    </ndxf>
  </rcc>
  <rcc rId="4877" sId="1">
    <oc r="AY562">
      <f>IFERROR(IF(PAC!$X562="F02 - LICITAÇÃO",1,""),"")</f>
    </oc>
    <nc r="AY562">
      <f>IFERROR(IF(PAC!$X562="F02 - LICITAÇÃO",1,""),"")</f>
    </nc>
  </rcc>
  <rcc rId="4878" sId="1" odxf="1" dxf="1">
    <oc r="AY563">
      <f>IFERROR(IF(PAC!$X563="F02 - LICITAÇÃO",1,""),"")</f>
    </oc>
    <nc r="AY563">
      <f>IFERROR(IF(PAC!$X563="F02 - LICITAÇÃO",1,""),"")</f>
    </nc>
    <odxf>
      <fill>
        <patternFill>
          <bgColor rgb="FFDBF0F9"/>
        </patternFill>
      </fill>
    </odxf>
    <ndxf>
      <fill>
        <patternFill>
          <bgColor rgb="FFEEF5FC"/>
        </patternFill>
      </fill>
    </ndxf>
  </rcc>
  <rcc rId="4879" sId="1">
    <oc r="AY564">
      <f>IFERROR(IF(PAC!$X564="F02 - LICITAÇÃO",1,""),"")</f>
    </oc>
    <nc r="AY564">
      <f>IFERROR(IF(PAC!$X564="F02 - LICITAÇÃO",1,""),"")</f>
    </nc>
  </rcc>
  <rcc rId="4880" sId="1" odxf="1" dxf="1">
    <oc r="AY565">
      <f>IFERROR(IF(PAC!$X565="F02 - LICITAÇÃO",1,""),"")</f>
    </oc>
    <nc r="AY565">
      <f>IFERROR(IF(PAC!$X565="F02 - LICITAÇÃO",1,""),"")</f>
    </nc>
    <odxf>
      <fill>
        <patternFill>
          <bgColor rgb="FFDBF0F9"/>
        </patternFill>
      </fill>
    </odxf>
    <ndxf>
      <fill>
        <patternFill>
          <bgColor rgb="FFEEF5FC"/>
        </patternFill>
      </fill>
    </ndxf>
  </rcc>
  <rcc rId="4881" sId="1">
    <oc r="AY566">
      <f>IFERROR(IF(PAC!$X566="F02 - LICITAÇÃO",1,""),"")</f>
    </oc>
    <nc r="AY566">
      <f>IFERROR(IF(PAC!$X566="F02 - LICITAÇÃO",1,""),"")</f>
    </nc>
  </rcc>
  <rcc rId="4882" sId="1" odxf="1" dxf="1">
    <oc r="AY567">
      <f>IFERROR(IF(PAC!$X567="F02 - LICITAÇÃO",1,""),"")</f>
    </oc>
    <nc r="AY567">
      <f>IFERROR(IF(PAC!$X567="F02 - LICITAÇÃO",1,""),"")</f>
    </nc>
    <odxf>
      <fill>
        <patternFill>
          <bgColor rgb="FFDBF0F9"/>
        </patternFill>
      </fill>
    </odxf>
    <ndxf>
      <fill>
        <patternFill>
          <bgColor rgb="FFEEF5FC"/>
        </patternFill>
      </fill>
    </ndxf>
  </rcc>
  <rcc rId="4883" sId="1">
    <oc r="AY568">
      <f>IFERROR(IF(PAC!$X568="F02 - LICITAÇÃO",1,""),"")</f>
    </oc>
    <nc r="AY568">
      <f>IFERROR(IF(PAC!$X568="F02 - LICITAÇÃO",1,""),"")</f>
    </nc>
  </rcc>
  <rcc rId="4884" sId="1" odxf="1" dxf="1">
    <oc r="AY569">
      <f>IFERROR(IF(PAC!$X569="F02 - LICITAÇÃO",1,""),"")</f>
    </oc>
    <nc r="AY569">
      <f>IFERROR(IF(PAC!$X569="F02 - LICITAÇÃO",1,""),"")</f>
    </nc>
    <odxf>
      <fill>
        <patternFill>
          <bgColor rgb="FFDBF0F9"/>
        </patternFill>
      </fill>
    </odxf>
    <ndxf>
      <fill>
        <patternFill>
          <bgColor rgb="FFEEF5FC"/>
        </patternFill>
      </fill>
    </ndxf>
  </rcc>
  <rcc rId="4885" sId="1">
    <oc r="AY570">
      <f>IFERROR(IF(PAC!$X570="F02 - LICITAÇÃO",1,""),"")</f>
    </oc>
    <nc r="AY570">
      <f>IFERROR(IF(PAC!$X570="F02 - LICITAÇÃO",1,""),"")</f>
    </nc>
  </rcc>
  <rcc rId="4886" sId="1" odxf="1" dxf="1">
    <oc r="AY571">
      <f>IFERROR(IF(PAC!$X571="F02 - LICITAÇÃO",1,""),"")</f>
    </oc>
    <nc r="AY571">
      <f>IFERROR(IF(PAC!$X571="F02 - LICITAÇÃO",1,""),"")</f>
    </nc>
    <odxf>
      <fill>
        <patternFill>
          <bgColor rgb="FFDBF0F9"/>
        </patternFill>
      </fill>
    </odxf>
    <ndxf>
      <fill>
        <patternFill>
          <bgColor rgb="FFEEF5FC"/>
        </patternFill>
      </fill>
    </ndxf>
  </rcc>
  <rcc rId="4887" sId="1">
    <oc r="AY572">
      <f>IFERROR(IF(PAC!$X572="F02 - LICITAÇÃO",1,""),"")</f>
    </oc>
    <nc r="AY572">
      <f>IFERROR(IF(PAC!$X572="F02 - LICITAÇÃO",1,""),"")</f>
    </nc>
  </rcc>
  <rcc rId="4888" sId="1" odxf="1" dxf="1">
    <oc r="AY573">
      <f>IFERROR(IF(PAC!$X573="F02 - LICITAÇÃO",1,""),"")</f>
    </oc>
    <nc r="AY573">
      <f>IFERROR(IF(PAC!$X573="F02 - LICITAÇÃO",1,""),"")</f>
    </nc>
    <odxf>
      <fill>
        <patternFill>
          <bgColor rgb="FFDBF0F9"/>
        </patternFill>
      </fill>
    </odxf>
    <ndxf>
      <fill>
        <patternFill>
          <bgColor rgb="FFEEF5FC"/>
        </patternFill>
      </fill>
    </ndxf>
  </rcc>
  <rcc rId="4889" sId="1">
    <oc r="AY574">
      <f>IFERROR(IF(PAC!$X574="F02 - LICITAÇÃO",1,""),"")</f>
    </oc>
    <nc r="AY574">
      <f>IFERROR(IF(PAC!$X574="F02 - LICITAÇÃO",1,""),"")</f>
    </nc>
  </rcc>
  <rcc rId="4890" sId="1" odxf="1" dxf="1">
    <oc r="AY575">
      <f>IFERROR(IF(PAC!$X575="F02 - LICITAÇÃO",1,""),"")</f>
    </oc>
    <nc r="AY575">
      <f>IFERROR(IF(PAC!$X575="F02 - LICITAÇÃO",1,""),"")</f>
    </nc>
    <odxf>
      <fill>
        <patternFill>
          <bgColor rgb="FFDBF0F9"/>
        </patternFill>
      </fill>
    </odxf>
    <ndxf>
      <fill>
        <patternFill>
          <bgColor rgb="FFEEF5FC"/>
        </patternFill>
      </fill>
    </ndxf>
  </rcc>
  <rcc rId="4891" sId="1">
    <oc r="AY576">
      <f>IFERROR(IF(PAC!$X576="F02 - LICITAÇÃO",1,""),"")</f>
    </oc>
    <nc r="AY576">
      <f>IFERROR(IF(PAC!$X576="F02 - LICITAÇÃO",1,""),"")</f>
    </nc>
  </rcc>
  <rcc rId="4892" sId="1" odxf="1" dxf="1">
    <oc r="AY577">
      <f>IFERROR(IF(PAC!$X577="F02 - LICITAÇÃO",1,""),"")</f>
    </oc>
    <nc r="AY577">
      <f>IFERROR(IF(PAC!$X577="F02 - LICITAÇÃO",1,""),"")</f>
    </nc>
    <odxf>
      <fill>
        <patternFill>
          <bgColor rgb="FFDBF0F9"/>
        </patternFill>
      </fill>
    </odxf>
    <ndxf>
      <fill>
        <patternFill>
          <bgColor rgb="FFEEF5FC"/>
        </patternFill>
      </fill>
    </ndxf>
  </rcc>
  <rcc rId="4893" sId="1">
    <oc r="AY578">
      <f>IFERROR(IF(PAC!$X578="F02 - LICITAÇÃO",1,""),"")</f>
    </oc>
    <nc r="AY578">
      <f>IFERROR(IF(PAC!$X578="F02 - LICITAÇÃO",1,""),"")</f>
    </nc>
  </rcc>
  <rcc rId="4894" sId="1" odxf="1" dxf="1">
    <oc r="AY579">
      <f>IFERROR(IF(PAC!$X579="F02 - LICITAÇÃO",1,""),"")</f>
    </oc>
    <nc r="AY579">
      <f>IFERROR(IF(PAC!$X579="F02 - LICITAÇÃO",1,""),"")</f>
    </nc>
    <odxf>
      <fill>
        <patternFill>
          <bgColor rgb="FFDBF0F9"/>
        </patternFill>
      </fill>
    </odxf>
    <ndxf>
      <fill>
        <patternFill>
          <bgColor rgb="FFEEF5FC"/>
        </patternFill>
      </fill>
    </ndxf>
  </rcc>
  <rcc rId="4895" sId="1">
    <oc r="AY580">
      <f>IFERROR(IF(PAC!$X580="F02 - LICITAÇÃO",1,""),"")</f>
    </oc>
    <nc r="AY580">
      <f>IFERROR(IF(PAC!$X580="F02 - LICITAÇÃO",1,""),"")</f>
    </nc>
  </rcc>
  <rcc rId="4896" sId="1" odxf="1" dxf="1">
    <oc r="AY581">
      <f>IFERROR(IF(PAC!$X581="F02 - LICITAÇÃO",1,""),"")</f>
    </oc>
    <nc r="AY581">
      <f>IFERROR(IF(PAC!$X581="F02 - LICITAÇÃO",1,""),"")</f>
    </nc>
    <odxf>
      <fill>
        <patternFill>
          <bgColor rgb="FFDBF0F9"/>
        </patternFill>
      </fill>
    </odxf>
    <ndxf>
      <fill>
        <patternFill>
          <bgColor rgb="FFEEF5FC"/>
        </patternFill>
      </fill>
    </ndxf>
  </rcc>
  <rcc rId="4897" sId="1" odxf="1" dxf="1">
    <nc r="AY582">
      <f>IFERROR(IF(PAC!$X582="F02 - LICITAÇÃO",1,""),"")</f>
    </nc>
    <odxf>
      <font>
        <sz val="20"/>
        <color auto="1"/>
      </font>
      <numFmt numFmtId="0" formatCode="General"/>
      <alignment horizontal="general" vertical="bottom" readingOrder="0"/>
      <border outline="0">
        <bottom style="medium">
          <color theme="0"/>
        </bottom>
      </border>
    </odxf>
    <ndxf>
      <font>
        <sz val="16"/>
        <color auto="1"/>
        <name val="Calibri"/>
        <scheme val="none"/>
      </font>
      <numFmt numFmtId="2" formatCode="0.00"/>
      <alignment horizontal="center" vertical="center" readingOrder="0"/>
      <border outline="0">
        <bottom/>
      </border>
    </ndxf>
  </rcc>
  <rcc rId="4898" sId="1">
    <oc r="AZ7">
      <f>IFERROR(IF(PAC!$X$6:$X$581="F03 - EXECUÇÃO DO OBJETO",1,""),"")</f>
    </oc>
    <nc r="AZ7">
      <f>IFERROR(IF(PAC!$X$6:$X$581="F03 - EXECUÇÃO DO OBJETO",1,""),"")</f>
    </nc>
  </rcc>
  <rcc rId="4899" sId="1">
    <nc r="AZ8">
      <f>IFERROR(IF(PAC!$X$6:$X$581="F03 - EXECUÇÃO DO OBJETO",1,""),"")</f>
    </nc>
  </rcc>
  <rcc rId="4900" sId="1">
    <oc r="AZ9">
      <f>IFERROR(IF(PAC!$X$6:$X$581="F03 - EXECUÇÃO DO OBJETO",1,""),"")</f>
    </oc>
    <nc r="AZ9">
      <f>IFERROR(IF(PAC!$X$6:$X$581="F03 - EXECUÇÃO DO OBJETO",1,""),"")</f>
    </nc>
  </rcc>
  <rcc rId="4901" sId="1" odxf="1" dxf="1">
    <oc r="AZ10">
      <f>IFERROR(IF(PAC!$X$6:$X$581="F03 - EXECUÇÃO DO OBJETO",1,""),"")</f>
    </oc>
    <nc r="AZ10">
      <f>IFERROR(IF(PAC!$X$6:$X$581="F03 - EXECUÇÃO DO OBJETO",1,""),"")</f>
    </nc>
    <odxf>
      <fill>
        <patternFill>
          <bgColor rgb="FFDBF0F9"/>
        </patternFill>
      </fill>
    </odxf>
    <ndxf>
      <fill>
        <patternFill>
          <bgColor rgb="FFEEF5FC"/>
        </patternFill>
      </fill>
    </ndxf>
  </rcc>
  <rcc rId="4902" sId="1">
    <oc r="AZ11">
      <f>IFERROR(IF(PAC!$X$6:$X$581="F03 - EXECUÇÃO DO OBJETO",1,""),"")</f>
    </oc>
    <nc r="AZ11">
      <f>IFERROR(IF(PAC!$X$6:$X$581="F03 - EXECUÇÃO DO OBJETO",1,""),"")</f>
    </nc>
  </rcc>
  <rcc rId="4903" sId="1" odxf="1" dxf="1">
    <oc r="AZ12">
      <f>IFERROR(IF(PAC!$X$6:$X$581="F03 - EXECUÇÃO DO OBJETO",1,""),"")</f>
    </oc>
    <nc r="AZ12">
      <f>IFERROR(IF(PAC!$X$6:$X$581="F03 - EXECUÇÃO DO OBJETO",1,""),"")</f>
    </nc>
    <odxf>
      <fill>
        <patternFill>
          <bgColor rgb="FFDBF0F9"/>
        </patternFill>
      </fill>
    </odxf>
    <ndxf>
      <fill>
        <patternFill>
          <bgColor rgb="FFEEF5FC"/>
        </patternFill>
      </fill>
    </ndxf>
  </rcc>
  <rcc rId="4904" sId="1">
    <oc r="AZ13">
      <f>IFERROR(IF(PAC!$X$6:$X$581="F03 - EXECUÇÃO DO OBJETO",1,""),"")</f>
    </oc>
    <nc r="AZ13">
      <f>IFERROR(IF(PAC!$X$6:$X$581="F03 - EXECUÇÃO DO OBJETO",1,""),"")</f>
    </nc>
  </rcc>
  <rcc rId="4905" sId="1" odxf="1" dxf="1">
    <oc r="AZ14">
      <f>IFERROR(IF(PAC!$X$6:$X$581="F03 - EXECUÇÃO DO OBJETO",1,""),"")</f>
    </oc>
    <nc r="AZ14">
      <f>IFERROR(IF(PAC!$X$6:$X$581="F03 - EXECUÇÃO DO OBJETO",1,""),"")</f>
    </nc>
    <odxf>
      <fill>
        <patternFill>
          <bgColor rgb="FFDBF0F9"/>
        </patternFill>
      </fill>
    </odxf>
    <ndxf>
      <fill>
        <patternFill>
          <bgColor rgb="FFEEF5FC"/>
        </patternFill>
      </fill>
    </ndxf>
  </rcc>
  <rcc rId="4906" sId="1">
    <oc r="AZ15">
      <f>IFERROR(IF(PAC!$X$6:$X$581="F03 - EXECUÇÃO DO OBJETO",1,""),"")</f>
    </oc>
    <nc r="AZ15">
      <f>IFERROR(IF(PAC!$X$6:$X$581="F03 - EXECUÇÃO DO OBJETO",1,""),"")</f>
    </nc>
  </rcc>
  <rcc rId="4907" sId="1" odxf="1" dxf="1">
    <oc r="AZ16">
      <f>IFERROR(IF(PAC!$X$6:$X$581="F03 - EXECUÇÃO DO OBJETO",1,""),"")</f>
    </oc>
    <nc r="AZ16">
      <f>IFERROR(IF(PAC!$X$6:$X$581="F03 - EXECUÇÃO DO OBJETO",1,""),"")</f>
    </nc>
    <odxf>
      <fill>
        <patternFill>
          <bgColor rgb="FFDBF0F9"/>
        </patternFill>
      </fill>
    </odxf>
    <ndxf>
      <fill>
        <patternFill>
          <bgColor rgb="FFEEF5FC"/>
        </patternFill>
      </fill>
    </ndxf>
  </rcc>
  <rcc rId="4908" sId="1">
    <oc r="AZ17">
      <f>IFERROR(IF(PAC!$X$6:$X$581="F03 - EXECUÇÃO DO OBJETO",1,""),"")</f>
    </oc>
    <nc r="AZ17">
      <f>IFERROR(IF(PAC!$X$6:$X$581="F03 - EXECUÇÃO DO OBJETO",1,""),"")</f>
    </nc>
  </rcc>
  <rcc rId="4909" sId="1" odxf="1" dxf="1">
    <oc r="AZ18">
      <f>IFERROR(IF(PAC!$X$6:$X$581="F03 - EXECUÇÃO DO OBJETO",1,""),"")</f>
    </oc>
    <nc r="AZ18">
      <f>IFERROR(IF(PAC!$X$6:$X$581="F03 - EXECUÇÃO DO OBJETO",1,""),"")</f>
    </nc>
    <odxf>
      <fill>
        <patternFill>
          <bgColor rgb="FFDBF0F9"/>
        </patternFill>
      </fill>
    </odxf>
    <ndxf>
      <fill>
        <patternFill>
          <bgColor rgb="FFEEF5FC"/>
        </patternFill>
      </fill>
    </ndxf>
  </rcc>
  <rcc rId="4910" sId="1">
    <oc r="AZ19">
      <f>IFERROR(IF(PAC!$X$6:$X$581="F03 - EXECUÇÃO DO OBJETO",1,""),"")</f>
    </oc>
    <nc r="AZ19">
      <f>IFERROR(IF(PAC!$X$6:$X$581="F03 - EXECUÇÃO DO OBJETO",1,""),"")</f>
    </nc>
  </rcc>
  <rcc rId="4911" sId="1" odxf="1" dxf="1">
    <oc r="AZ20">
      <f>IFERROR(IF(PAC!$X$6:$X$581="F03 - EXECUÇÃO DO OBJETO",1,""),"")</f>
    </oc>
    <nc r="AZ20">
      <f>IFERROR(IF(PAC!$X$6:$X$581="F03 - EXECUÇÃO DO OBJETO",1,""),"")</f>
    </nc>
    <odxf>
      <fill>
        <patternFill>
          <bgColor rgb="FFDBF0F9"/>
        </patternFill>
      </fill>
    </odxf>
    <ndxf>
      <fill>
        <patternFill>
          <bgColor rgb="FFEEF5FC"/>
        </patternFill>
      </fill>
    </ndxf>
  </rcc>
  <rcc rId="4912" sId="1">
    <oc r="AZ21">
      <f>IFERROR(IF(PAC!$X$6:$X$581="F03 - EXECUÇÃO DO OBJETO",1,""),"")</f>
    </oc>
    <nc r="AZ21">
      <f>IFERROR(IF(PAC!$X$6:$X$581="F03 - EXECUÇÃO DO OBJETO",1,""),"")</f>
    </nc>
  </rcc>
  <rcc rId="4913" sId="1" odxf="1" dxf="1">
    <oc r="AZ22">
      <f>IFERROR(IF(PAC!$X$6:$X$581="F03 - EXECUÇÃO DO OBJETO",1,""),"")</f>
    </oc>
    <nc r="AZ22">
      <f>IFERROR(IF(PAC!$X$6:$X$581="F03 - EXECUÇÃO DO OBJETO",1,""),"")</f>
    </nc>
    <odxf>
      <fill>
        <patternFill>
          <bgColor rgb="FFDBF0F9"/>
        </patternFill>
      </fill>
    </odxf>
    <ndxf>
      <fill>
        <patternFill>
          <bgColor rgb="FFEEF5FC"/>
        </patternFill>
      </fill>
    </ndxf>
  </rcc>
  <rcc rId="4914" sId="1">
    <oc r="AZ23">
      <f>IFERROR(IF(PAC!$X$6:$X$581="F03 - EXECUÇÃO DO OBJETO",1,""),"")</f>
    </oc>
    <nc r="AZ23">
      <f>IFERROR(IF(PAC!$X$6:$X$581="F03 - EXECUÇÃO DO OBJETO",1,""),"")</f>
    </nc>
  </rcc>
  <rcc rId="4915" sId="1" odxf="1" dxf="1">
    <oc r="AZ24">
      <f>IFERROR(IF(PAC!$X$6:$X$581="F03 - EXECUÇÃO DO OBJETO",1,""),"")</f>
    </oc>
    <nc r="AZ24">
      <f>IFERROR(IF(PAC!$X$6:$X$581="F03 - EXECUÇÃO DO OBJETO",1,""),"")</f>
    </nc>
    <odxf>
      <fill>
        <patternFill>
          <bgColor rgb="FFDBF0F9"/>
        </patternFill>
      </fill>
    </odxf>
    <ndxf>
      <fill>
        <patternFill>
          <bgColor rgb="FFEEF5FC"/>
        </patternFill>
      </fill>
    </ndxf>
  </rcc>
  <rcc rId="4916" sId="1">
    <oc r="AZ25">
      <f>IFERROR(IF(PAC!$X$6:$X$581="F03 - EXECUÇÃO DO OBJETO",1,""),"")</f>
    </oc>
    <nc r="AZ25">
      <f>IFERROR(IF(PAC!$X$6:$X$581="F03 - EXECUÇÃO DO OBJETO",1,""),"")</f>
    </nc>
  </rcc>
  <rcc rId="4917" sId="1" odxf="1" dxf="1">
    <oc r="AZ26">
      <f>IFERROR(IF(PAC!$X$6:$X$581="F03 - EXECUÇÃO DO OBJETO",1,""),"")</f>
    </oc>
    <nc r="AZ26">
      <f>IFERROR(IF(PAC!$X$6:$X$581="F03 - EXECUÇÃO DO OBJETO",1,""),"")</f>
    </nc>
    <odxf>
      <fill>
        <patternFill>
          <bgColor rgb="FFDBF0F9"/>
        </patternFill>
      </fill>
    </odxf>
    <ndxf>
      <fill>
        <patternFill>
          <bgColor rgb="FFEEF5FC"/>
        </patternFill>
      </fill>
    </ndxf>
  </rcc>
  <rcc rId="4918" sId="1">
    <oc r="AZ27">
      <f>IFERROR(IF(PAC!$X$6:$X$581="F03 - EXECUÇÃO DO OBJETO",1,""),"")</f>
    </oc>
    <nc r="AZ27">
      <f>IFERROR(IF(PAC!$X$6:$X$581="F03 - EXECUÇÃO DO OBJETO",1,""),"")</f>
    </nc>
  </rcc>
  <rcc rId="4919" sId="1" odxf="1" dxf="1">
    <oc r="AZ28">
      <f>IFERROR(IF(PAC!$X$6:$X$581="F03 - EXECUÇÃO DO OBJETO",1,""),"")</f>
    </oc>
    <nc r="AZ28">
      <f>IFERROR(IF(PAC!$X$6:$X$581="F03 - EXECUÇÃO DO OBJETO",1,""),"")</f>
    </nc>
    <odxf>
      <fill>
        <patternFill>
          <bgColor rgb="FFDBF0F9"/>
        </patternFill>
      </fill>
    </odxf>
    <ndxf>
      <fill>
        <patternFill>
          <bgColor rgb="FFEEF5FC"/>
        </patternFill>
      </fill>
    </ndxf>
  </rcc>
  <rcc rId="4920" sId="1">
    <oc r="AZ29">
      <f>IFERROR(IF(PAC!$X$6:$X$581="F03 - EXECUÇÃO DO OBJETO",1,""),"")</f>
    </oc>
    <nc r="AZ29">
      <f>IFERROR(IF(PAC!$X$6:$X$581="F03 - EXECUÇÃO DO OBJETO",1,""),"")</f>
    </nc>
  </rcc>
  <rcc rId="4921" sId="1" odxf="1" dxf="1">
    <oc r="AZ30">
      <f>IFERROR(IF(PAC!$X$6:$X$581="F03 - EXECUÇÃO DO OBJETO",1,""),"")</f>
    </oc>
    <nc r="AZ30">
      <f>IFERROR(IF(PAC!$X$6:$X$581="F03 - EXECUÇÃO DO OBJETO",1,""),"")</f>
    </nc>
    <odxf>
      <fill>
        <patternFill>
          <bgColor rgb="FFDBF0F9"/>
        </patternFill>
      </fill>
    </odxf>
    <ndxf>
      <fill>
        <patternFill>
          <bgColor rgb="FFEEF5FC"/>
        </patternFill>
      </fill>
    </ndxf>
  </rcc>
  <rcc rId="4922" sId="1">
    <oc r="AZ31">
      <f>IFERROR(IF(PAC!$X$6:$X$581="F03 - EXECUÇÃO DO OBJETO",1,""),"")</f>
    </oc>
    <nc r="AZ31">
      <f>IFERROR(IF(PAC!$X$6:$X$581="F03 - EXECUÇÃO DO OBJETO",1,""),"")</f>
    </nc>
  </rcc>
  <rcc rId="4923" sId="1" odxf="1" dxf="1">
    <oc r="AZ32">
      <f>IFERROR(IF(PAC!$X$6:$X$581="F03 - EXECUÇÃO DO OBJETO",1,""),"")</f>
    </oc>
    <nc r="AZ32">
      <f>IFERROR(IF(PAC!$X$6:$X$581="F03 - EXECUÇÃO DO OBJETO",1,""),"")</f>
    </nc>
    <odxf>
      <fill>
        <patternFill>
          <bgColor rgb="FFDBF0F9"/>
        </patternFill>
      </fill>
    </odxf>
    <ndxf>
      <fill>
        <patternFill>
          <bgColor rgb="FFEEF5FC"/>
        </patternFill>
      </fill>
    </ndxf>
  </rcc>
  <rcc rId="4924" sId="1">
    <oc r="AZ33">
      <f>IFERROR(IF(PAC!$X$6:$X$581="F03 - EXECUÇÃO DO OBJETO",1,""),"")</f>
    </oc>
    <nc r="AZ33">
      <f>IFERROR(IF(PAC!$X$6:$X$581="F03 - EXECUÇÃO DO OBJETO",1,""),"")</f>
    </nc>
  </rcc>
  <rcc rId="4925" sId="1" odxf="1" dxf="1">
    <oc r="AZ34">
      <f>IFERROR(IF(PAC!$X$6:$X$581="F03 - EXECUÇÃO DO OBJETO",1,""),"")</f>
    </oc>
    <nc r="AZ34">
      <f>IFERROR(IF(PAC!$X$6:$X$581="F03 - EXECUÇÃO DO OBJETO",1,""),"")</f>
    </nc>
    <odxf>
      <fill>
        <patternFill>
          <bgColor rgb="FFDBF0F9"/>
        </patternFill>
      </fill>
    </odxf>
    <ndxf>
      <fill>
        <patternFill>
          <bgColor rgb="FFEEF5FC"/>
        </patternFill>
      </fill>
    </ndxf>
  </rcc>
  <rcc rId="4926" sId="1">
    <oc r="AZ35">
      <f>IFERROR(IF(PAC!$X$6:$X$581="F03 - EXECUÇÃO DO OBJETO",1,""),"")</f>
    </oc>
    <nc r="AZ35">
      <f>IFERROR(IF(PAC!$X$6:$X$581="F03 - EXECUÇÃO DO OBJETO",1,""),"")</f>
    </nc>
  </rcc>
  <rcc rId="4927" sId="1" odxf="1" dxf="1">
    <oc r="AZ36">
      <f>IFERROR(IF(PAC!$X$6:$X$581="F03 - EXECUÇÃO DO OBJETO",1,""),"")</f>
    </oc>
    <nc r="AZ36">
      <f>IFERROR(IF(PAC!$X$6:$X$581="F03 - EXECUÇÃO DO OBJETO",1,""),"")</f>
    </nc>
    <odxf>
      <fill>
        <patternFill>
          <bgColor rgb="FFDBF0F9"/>
        </patternFill>
      </fill>
    </odxf>
    <ndxf>
      <fill>
        <patternFill>
          <bgColor rgb="FFEEF5FC"/>
        </patternFill>
      </fill>
    </ndxf>
  </rcc>
  <rcc rId="4928" sId="1">
    <oc r="AZ37">
      <f>IFERROR(IF(PAC!$X$6:$X$581="F03 - EXECUÇÃO DO OBJETO",1,""),"")</f>
    </oc>
    <nc r="AZ37">
      <f>IFERROR(IF(PAC!$X$6:$X$581="F03 - EXECUÇÃO DO OBJETO",1,""),"")</f>
    </nc>
  </rcc>
  <rcc rId="4929" sId="1" odxf="1" dxf="1">
    <oc r="AZ38">
      <f>IFERROR(IF(PAC!$X$6:$X$581="F03 - EXECUÇÃO DO OBJETO",1,""),"")</f>
    </oc>
    <nc r="AZ38">
      <f>IFERROR(IF(PAC!$X$6:$X$581="F03 - EXECUÇÃO DO OBJETO",1,""),"")</f>
    </nc>
    <odxf>
      <fill>
        <patternFill>
          <bgColor rgb="FFDBF0F9"/>
        </patternFill>
      </fill>
    </odxf>
    <ndxf>
      <fill>
        <patternFill>
          <bgColor rgb="FFEEF5FC"/>
        </patternFill>
      </fill>
    </ndxf>
  </rcc>
  <rcc rId="4930" sId="1">
    <oc r="AZ39">
      <f>IFERROR(IF(PAC!$X$6:$X$581="F03 - EXECUÇÃO DO OBJETO",1,""),"")</f>
    </oc>
    <nc r="AZ39">
      <f>IFERROR(IF(PAC!$X$6:$X$581="F03 - EXECUÇÃO DO OBJETO",1,""),"")</f>
    </nc>
  </rcc>
  <rcc rId="4931" sId="1" odxf="1" dxf="1">
    <oc r="AZ40">
      <f>IFERROR(IF(PAC!$X$6:$X$581="F03 - EXECUÇÃO DO OBJETO",1,""),"")</f>
    </oc>
    <nc r="AZ40">
      <f>IFERROR(IF(PAC!$X$6:$X$581="F03 - EXECUÇÃO DO OBJETO",1,""),"")</f>
    </nc>
    <odxf>
      <fill>
        <patternFill>
          <bgColor rgb="FFDBF0F9"/>
        </patternFill>
      </fill>
    </odxf>
    <ndxf>
      <fill>
        <patternFill>
          <bgColor rgb="FFEEF5FC"/>
        </patternFill>
      </fill>
    </ndxf>
  </rcc>
  <rcc rId="4932" sId="1">
    <oc r="AZ41">
      <f>IFERROR(IF(PAC!$X$6:$X$581="F03 - EXECUÇÃO DO OBJETO",1,""),"")</f>
    </oc>
    <nc r="AZ41">
      <f>IFERROR(IF(PAC!$X$6:$X$581="F03 - EXECUÇÃO DO OBJETO",1,""),"")</f>
    </nc>
  </rcc>
  <rcc rId="4933" sId="1" odxf="1" dxf="1">
    <oc r="AZ42">
      <f>IFERROR(IF(PAC!$X$6:$X$581="F03 - EXECUÇÃO DO OBJETO",1,""),"")</f>
    </oc>
    <nc r="AZ42">
      <f>IFERROR(IF(PAC!$X$6:$X$581="F03 - EXECUÇÃO DO OBJETO",1,""),"")</f>
    </nc>
    <odxf>
      <fill>
        <patternFill>
          <bgColor rgb="FFDBF0F9"/>
        </patternFill>
      </fill>
    </odxf>
    <ndxf>
      <fill>
        <patternFill>
          <bgColor rgb="FFEEF5FC"/>
        </patternFill>
      </fill>
    </ndxf>
  </rcc>
  <rcc rId="4934" sId="1">
    <oc r="AZ43">
      <f>IFERROR(IF(PAC!$X$6:$X$581="F03 - EXECUÇÃO DO OBJETO",1,""),"")</f>
    </oc>
    <nc r="AZ43">
      <f>IFERROR(IF(PAC!$X$6:$X$581="F03 - EXECUÇÃO DO OBJETO",1,""),"")</f>
    </nc>
  </rcc>
  <rcc rId="4935" sId="1" odxf="1" dxf="1">
    <oc r="AZ44">
      <f>IFERROR(IF(PAC!$X$6:$X$581="F03 - EXECUÇÃO DO OBJETO",1,""),"")</f>
    </oc>
    <nc r="AZ44">
      <f>IFERROR(IF(PAC!$X$6:$X$581="F03 - EXECUÇÃO DO OBJETO",1,""),"")</f>
    </nc>
    <odxf>
      <fill>
        <patternFill>
          <bgColor rgb="FFDBF0F9"/>
        </patternFill>
      </fill>
    </odxf>
    <ndxf>
      <fill>
        <patternFill>
          <bgColor rgb="FFEEF5FC"/>
        </patternFill>
      </fill>
    </ndxf>
  </rcc>
  <rcc rId="4936" sId="1">
    <oc r="AZ45">
      <f>IFERROR(IF(PAC!$X$6:$X$581="F03 - EXECUÇÃO DO OBJETO",1,""),"")</f>
    </oc>
    <nc r="AZ45">
      <f>IFERROR(IF(PAC!$X$6:$X$581="F03 - EXECUÇÃO DO OBJETO",1,""),"")</f>
    </nc>
  </rcc>
  <rcc rId="4937" sId="1" odxf="1" dxf="1">
    <oc r="AZ46">
      <f>IFERROR(IF(PAC!$X$6:$X$581="F03 - EXECUÇÃO DO OBJETO",1,""),"")</f>
    </oc>
    <nc r="AZ46">
      <f>IFERROR(IF(PAC!$X$6:$X$581="F03 - EXECUÇÃO DO OBJETO",1,""),"")</f>
    </nc>
    <odxf>
      <fill>
        <patternFill>
          <bgColor rgb="FFDBF0F9"/>
        </patternFill>
      </fill>
    </odxf>
    <ndxf>
      <fill>
        <patternFill>
          <bgColor rgb="FFEEF5FC"/>
        </patternFill>
      </fill>
    </ndxf>
  </rcc>
  <rcc rId="4938" sId="1">
    <oc r="AZ47">
      <f>IFERROR(IF(PAC!$X$6:$X$581="F03 - EXECUÇÃO DO OBJETO",1,""),"")</f>
    </oc>
    <nc r="AZ47">
      <f>IFERROR(IF(PAC!$X$6:$X$581="F03 - EXECUÇÃO DO OBJETO",1,""),"")</f>
    </nc>
  </rcc>
  <rcc rId="4939" sId="1" odxf="1" dxf="1">
    <oc r="AZ48">
      <f>IFERROR(IF(PAC!$X$6:$X$581="F03 - EXECUÇÃO DO OBJETO",1,""),"")</f>
    </oc>
    <nc r="AZ48">
      <f>IFERROR(IF(PAC!$X$6:$X$581="F03 - EXECUÇÃO DO OBJETO",1,""),"")</f>
    </nc>
    <odxf>
      <fill>
        <patternFill>
          <bgColor rgb="FFDBF0F9"/>
        </patternFill>
      </fill>
    </odxf>
    <ndxf>
      <fill>
        <patternFill>
          <bgColor rgb="FFEEF5FC"/>
        </patternFill>
      </fill>
    </ndxf>
  </rcc>
  <rcc rId="4940" sId="1">
    <oc r="AZ49">
      <f>IFERROR(IF(PAC!$X$6:$X$581="F03 - EXECUÇÃO DO OBJETO",1,""),"")</f>
    </oc>
    <nc r="AZ49">
      <f>IFERROR(IF(PAC!$X$6:$X$581="F03 - EXECUÇÃO DO OBJETO",1,""),"")</f>
    </nc>
  </rcc>
  <rcc rId="4941" sId="1" odxf="1" dxf="1">
    <oc r="AZ50">
      <f>IFERROR(IF(PAC!$X$6:$X$581="F03 - EXECUÇÃO DO OBJETO",1,""),"")</f>
    </oc>
    <nc r="AZ50">
      <f>IFERROR(IF(PAC!$X$6:$X$581="F03 - EXECUÇÃO DO OBJETO",1,""),"")</f>
    </nc>
    <odxf>
      <fill>
        <patternFill>
          <bgColor rgb="FFDBF0F9"/>
        </patternFill>
      </fill>
    </odxf>
    <ndxf>
      <fill>
        <patternFill>
          <bgColor rgb="FFEEF5FC"/>
        </patternFill>
      </fill>
    </ndxf>
  </rcc>
  <rcc rId="4942" sId="1">
    <oc r="AZ51">
      <f>IFERROR(IF(PAC!$X$6:$X$581="F03 - EXECUÇÃO DO OBJETO",1,""),"")</f>
    </oc>
    <nc r="AZ51">
      <f>IFERROR(IF(PAC!$X$6:$X$581="F03 - EXECUÇÃO DO OBJETO",1,""),"")</f>
    </nc>
  </rcc>
  <rcc rId="4943" sId="1" odxf="1" dxf="1">
    <oc r="AZ52">
      <f>IFERROR(IF(PAC!$X$6:$X$581="F03 - EXECUÇÃO DO OBJETO",1,""),"")</f>
    </oc>
    <nc r="AZ52">
      <f>IFERROR(IF(PAC!$X$6:$X$581="F03 - EXECUÇÃO DO OBJETO",1,""),"")</f>
    </nc>
    <odxf>
      <fill>
        <patternFill>
          <bgColor rgb="FFDBF0F9"/>
        </patternFill>
      </fill>
    </odxf>
    <ndxf>
      <fill>
        <patternFill>
          <bgColor rgb="FFEEF5FC"/>
        </patternFill>
      </fill>
    </ndxf>
  </rcc>
  <rcc rId="4944" sId="1">
    <oc r="AZ53">
      <f>IFERROR(IF(PAC!$X$6:$X$581="F03 - EXECUÇÃO DO OBJETO",1,""),"")</f>
    </oc>
    <nc r="AZ53">
      <f>IFERROR(IF(PAC!$X$6:$X$581="F03 - EXECUÇÃO DO OBJETO",1,""),"")</f>
    </nc>
  </rcc>
  <rcc rId="4945" sId="1" odxf="1" dxf="1">
    <oc r="AZ54">
      <f>IFERROR(IF(PAC!$X$6:$X$581="F03 - EXECUÇÃO DO OBJETO",1,""),"")</f>
    </oc>
    <nc r="AZ54">
      <f>IFERROR(IF(PAC!$X$6:$X$581="F03 - EXECUÇÃO DO OBJETO",1,""),"")</f>
    </nc>
    <odxf>
      <fill>
        <patternFill>
          <bgColor rgb="FFDBF0F9"/>
        </patternFill>
      </fill>
    </odxf>
    <ndxf>
      <fill>
        <patternFill>
          <bgColor rgb="FFEEF5FC"/>
        </patternFill>
      </fill>
    </ndxf>
  </rcc>
  <rcc rId="4946" sId="1">
    <oc r="AZ55">
      <f>IFERROR(IF(PAC!$X$6:$X$581="F03 - EXECUÇÃO DO OBJETO",1,""),"")</f>
    </oc>
    <nc r="AZ55">
      <f>IFERROR(IF(PAC!$X$6:$X$581="F03 - EXECUÇÃO DO OBJETO",1,""),"")</f>
    </nc>
  </rcc>
  <rcc rId="4947" sId="1" odxf="1" dxf="1">
    <oc r="AZ56">
      <f>IFERROR(IF(PAC!$X$6:$X$581="F03 - EXECUÇÃO DO OBJETO",1,""),"")</f>
    </oc>
    <nc r="AZ56">
      <f>IFERROR(IF(PAC!$X$6:$X$581="F03 - EXECUÇÃO DO OBJETO",1,""),"")</f>
    </nc>
    <odxf>
      <fill>
        <patternFill>
          <bgColor rgb="FFDBF0F9"/>
        </patternFill>
      </fill>
    </odxf>
    <ndxf>
      <fill>
        <patternFill>
          <bgColor rgb="FFEEF5FC"/>
        </patternFill>
      </fill>
    </ndxf>
  </rcc>
  <rcc rId="4948" sId="1">
    <oc r="AZ57">
      <f>IFERROR(IF(PAC!$X$6:$X$581="F03 - EXECUÇÃO DO OBJETO",1,""),"")</f>
    </oc>
    <nc r="AZ57">
      <f>IFERROR(IF(PAC!$X$6:$X$581="F03 - EXECUÇÃO DO OBJETO",1,""),"")</f>
    </nc>
  </rcc>
  <rcc rId="4949" sId="1" odxf="1" dxf="1">
    <oc r="AZ58">
      <f>IFERROR(IF(PAC!$X$6:$X$581="F03 - EXECUÇÃO DO OBJETO",1,""),"")</f>
    </oc>
    <nc r="AZ58">
      <f>IFERROR(IF(PAC!$X$6:$X$581="F03 - EXECUÇÃO DO OBJETO",1,""),"")</f>
    </nc>
    <odxf>
      <fill>
        <patternFill>
          <bgColor rgb="FFDBF0F9"/>
        </patternFill>
      </fill>
    </odxf>
    <ndxf>
      <fill>
        <patternFill>
          <bgColor rgb="FFEEF5FC"/>
        </patternFill>
      </fill>
    </ndxf>
  </rcc>
  <rcc rId="4950" sId="1">
    <oc r="AZ59">
      <f>IFERROR(IF(PAC!$X$6:$X$581="F03 - EXECUÇÃO DO OBJETO",1,""),"")</f>
    </oc>
    <nc r="AZ59">
      <f>IFERROR(IF(PAC!$X$6:$X$581="F03 - EXECUÇÃO DO OBJETO",1,""),"")</f>
    </nc>
  </rcc>
  <rcc rId="4951" sId="1" odxf="1" dxf="1">
    <oc r="AZ60">
      <f>IFERROR(IF(PAC!$X$6:$X$581="F03 - EXECUÇÃO DO OBJETO",1,""),"")</f>
    </oc>
    <nc r="AZ60">
      <f>IFERROR(IF(PAC!$X$6:$X$581="F03 - EXECUÇÃO DO OBJETO",1,""),"")</f>
    </nc>
    <odxf>
      <fill>
        <patternFill>
          <bgColor rgb="FFDBF0F9"/>
        </patternFill>
      </fill>
    </odxf>
    <ndxf>
      <fill>
        <patternFill>
          <bgColor rgb="FFEEF5FC"/>
        </patternFill>
      </fill>
    </ndxf>
  </rcc>
  <rcc rId="4952" sId="1">
    <oc r="AZ61">
      <f>IFERROR(IF(PAC!$X$6:$X$581="F03 - EXECUÇÃO DO OBJETO",1,""),"")</f>
    </oc>
    <nc r="AZ61">
      <f>IFERROR(IF(PAC!$X$6:$X$581="F03 - EXECUÇÃO DO OBJETO",1,""),"")</f>
    </nc>
  </rcc>
  <rcc rId="4953" sId="1" odxf="1" dxf="1">
    <oc r="AZ62">
      <f>IFERROR(IF(PAC!$X$6:$X$581="F03 - EXECUÇÃO DO OBJETO",1,""),"")</f>
    </oc>
    <nc r="AZ62">
      <f>IFERROR(IF(PAC!$X$6:$X$581="F03 - EXECUÇÃO DO OBJETO",1,""),"")</f>
    </nc>
    <odxf>
      <fill>
        <patternFill>
          <bgColor rgb="FFDBF0F9"/>
        </patternFill>
      </fill>
    </odxf>
    <ndxf>
      <fill>
        <patternFill>
          <bgColor rgb="FFEEF5FC"/>
        </patternFill>
      </fill>
    </ndxf>
  </rcc>
  <rcc rId="4954" sId="1">
    <oc r="AZ63">
      <f>IFERROR(IF(PAC!$X$6:$X$581="F03 - EXECUÇÃO DO OBJETO",1,""),"")</f>
    </oc>
    <nc r="AZ63">
      <f>IFERROR(IF(PAC!$X$6:$X$581="F03 - EXECUÇÃO DO OBJETO",1,""),"")</f>
    </nc>
  </rcc>
  <rcc rId="4955" sId="1" odxf="1" dxf="1">
    <oc r="AZ64">
      <f>IFERROR(IF(PAC!$X$6:$X$581="F03 - EXECUÇÃO DO OBJETO",1,""),"")</f>
    </oc>
    <nc r="AZ64">
      <f>IFERROR(IF(PAC!$X$6:$X$581="F03 - EXECUÇÃO DO OBJETO",1,""),"")</f>
    </nc>
    <odxf>
      <fill>
        <patternFill>
          <bgColor rgb="FFDBF0F9"/>
        </patternFill>
      </fill>
    </odxf>
    <ndxf>
      <fill>
        <patternFill>
          <bgColor rgb="FFEEF5FC"/>
        </patternFill>
      </fill>
    </ndxf>
  </rcc>
  <rcc rId="4956" sId="1">
    <oc r="AZ65">
      <f>IFERROR(IF(PAC!$X$6:$X$581="F03 - EXECUÇÃO DO OBJETO",1,""),"")</f>
    </oc>
    <nc r="AZ65">
      <f>IFERROR(IF(PAC!$X$6:$X$581="F03 - EXECUÇÃO DO OBJETO",1,""),"")</f>
    </nc>
  </rcc>
  <rcc rId="4957" sId="1" odxf="1" dxf="1">
    <oc r="AZ66">
      <f>IFERROR(IF(PAC!$X$6:$X$581="F03 - EXECUÇÃO DO OBJETO",1,""),"")</f>
    </oc>
    <nc r="AZ66">
      <f>IFERROR(IF(PAC!$X$6:$X$581="F03 - EXECUÇÃO DO OBJETO",1,""),"")</f>
    </nc>
    <odxf>
      <fill>
        <patternFill>
          <bgColor rgb="FFDBF0F9"/>
        </patternFill>
      </fill>
    </odxf>
    <ndxf>
      <fill>
        <patternFill>
          <bgColor rgb="FFEEF5FC"/>
        </patternFill>
      </fill>
    </ndxf>
  </rcc>
  <rcc rId="4958" sId="1">
    <oc r="AZ67">
      <f>IFERROR(IF(PAC!$X$6:$X$581="F03 - EXECUÇÃO DO OBJETO",1,""),"")</f>
    </oc>
    <nc r="AZ67">
      <f>IFERROR(IF(PAC!$X$6:$X$581="F03 - EXECUÇÃO DO OBJETO",1,""),"")</f>
    </nc>
  </rcc>
  <rcc rId="4959" sId="1" odxf="1" dxf="1">
    <oc r="AZ68">
      <f>IFERROR(IF(PAC!$X$6:$X$581="F03 - EXECUÇÃO DO OBJETO",1,""),"")</f>
    </oc>
    <nc r="AZ68">
      <f>IFERROR(IF(PAC!$X$6:$X$581="F03 - EXECUÇÃO DO OBJETO",1,""),"")</f>
    </nc>
    <odxf>
      <fill>
        <patternFill>
          <bgColor rgb="FFDBF0F9"/>
        </patternFill>
      </fill>
    </odxf>
    <ndxf>
      <fill>
        <patternFill>
          <bgColor rgb="FFEEF5FC"/>
        </patternFill>
      </fill>
    </ndxf>
  </rcc>
  <rcc rId="4960" sId="1">
    <oc r="AZ69">
      <f>IFERROR(IF(PAC!$X$6:$X$581="F03 - EXECUÇÃO DO OBJETO",1,""),"")</f>
    </oc>
    <nc r="AZ69">
      <f>IFERROR(IF(PAC!$X$6:$X$581="F03 - EXECUÇÃO DO OBJETO",1,""),"")</f>
    </nc>
  </rcc>
  <rcc rId="4961" sId="1" odxf="1" dxf="1">
    <oc r="AZ70">
      <f>IFERROR(IF(PAC!$X$6:$X$581="F03 - EXECUÇÃO DO OBJETO",1,""),"")</f>
    </oc>
    <nc r="AZ70">
      <f>IFERROR(IF(PAC!$X$6:$X$581="F03 - EXECUÇÃO DO OBJETO",1,""),"")</f>
    </nc>
    <odxf>
      <fill>
        <patternFill>
          <bgColor rgb="FFDBF0F9"/>
        </patternFill>
      </fill>
    </odxf>
    <ndxf>
      <fill>
        <patternFill>
          <bgColor rgb="FFEEF5FC"/>
        </patternFill>
      </fill>
    </ndxf>
  </rcc>
  <rcc rId="4962" sId="1">
    <oc r="AZ71">
      <f>IFERROR(IF(PAC!$X$6:$X$581="F03 - EXECUÇÃO DO OBJETO",1,""),"")</f>
    </oc>
    <nc r="AZ71">
      <f>IFERROR(IF(PAC!$X$6:$X$581="F03 - EXECUÇÃO DO OBJETO",1,""),"")</f>
    </nc>
  </rcc>
  <rcc rId="4963" sId="1" odxf="1" dxf="1">
    <oc r="AZ72">
      <f>IFERROR(IF(PAC!$X$6:$X$581="F03 - EXECUÇÃO DO OBJETO",1,""),"")</f>
    </oc>
    <nc r="AZ72">
      <f>IFERROR(IF(PAC!$X$6:$X$581="F03 - EXECUÇÃO DO OBJETO",1,""),"")</f>
    </nc>
    <odxf>
      <fill>
        <patternFill>
          <bgColor rgb="FFDBF0F9"/>
        </patternFill>
      </fill>
    </odxf>
    <ndxf>
      <fill>
        <patternFill>
          <bgColor rgb="FFEEF5FC"/>
        </patternFill>
      </fill>
    </ndxf>
  </rcc>
  <rcc rId="4964" sId="1">
    <oc r="AZ73">
      <f>IFERROR(IF(PAC!$X$6:$X$581="F03 - EXECUÇÃO DO OBJETO",1,""),"")</f>
    </oc>
    <nc r="AZ73">
      <f>IFERROR(IF(PAC!$X$6:$X$581="F03 - EXECUÇÃO DO OBJETO",1,""),"")</f>
    </nc>
  </rcc>
  <rcc rId="4965" sId="1" odxf="1" dxf="1">
    <oc r="AZ74">
      <f>IFERROR(IF(PAC!$X$6:$X$581="F03 - EXECUÇÃO DO OBJETO",1,""),"")</f>
    </oc>
    <nc r="AZ74">
      <f>IFERROR(IF(PAC!$X$6:$X$581="F03 - EXECUÇÃO DO OBJETO",1,""),"")</f>
    </nc>
    <odxf>
      <fill>
        <patternFill>
          <bgColor rgb="FFDBF0F9"/>
        </patternFill>
      </fill>
    </odxf>
    <ndxf>
      <fill>
        <patternFill>
          <bgColor rgb="FFEEF5FC"/>
        </patternFill>
      </fill>
    </ndxf>
  </rcc>
  <rcc rId="4966" sId="1">
    <oc r="AZ75">
      <f>IFERROR(IF(PAC!$X$6:$X$581="F03 - EXECUÇÃO DO OBJETO",1,""),"")</f>
    </oc>
    <nc r="AZ75">
      <f>IFERROR(IF(PAC!$X$6:$X$581="F03 - EXECUÇÃO DO OBJETO",1,""),"")</f>
    </nc>
  </rcc>
  <rcc rId="4967" sId="1" odxf="1" dxf="1">
    <oc r="AZ76">
      <f>IFERROR(IF(PAC!$X$6:$X$581="F03 - EXECUÇÃO DO OBJETO",1,""),"")</f>
    </oc>
    <nc r="AZ76">
      <f>IFERROR(IF(PAC!$X$6:$X$581="F03 - EXECUÇÃO DO OBJETO",1,""),"")</f>
    </nc>
    <odxf>
      <fill>
        <patternFill>
          <bgColor rgb="FFDBF0F9"/>
        </patternFill>
      </fill>
    </odxf>
    <ndxf>
      <fill>
        <patternFill>
          <bgColor rgb="FFEEF5FC"/>
        </patternFill>
      </fill>
    </ndxf>
  </rcc>
  <rcc rId="4968" sId="1">
    <oc r="AZ77">
      <f>IFERROR(IF(PAC!$X$6:$X$581="F03 - EXECUÇÃO DO OBJETO",1,""),"")</f>
    </oc>
    <nc r="AZ77">
      <f>IFERROR(IF(PAC!$X$6:$X$581="F03 - EXECUÇÃO DO OBJETO",1,""),"")</f>
    </nc>
  </rcc>
  <rcc rId="4969" sId="1" odxf="1" dxf="1">
    <oc r="AZ78">
      <f>IFERROR(IF(PAC!$X$6:$X$581="F03 - EXECUÇÃO DO OBJETO",1,""),"")</f>
    </oc>
    <nc r="AZ78">
      <f>IFERROR(IF(PAC!$X$6:$X$581="F03 - EXECUÇÃO DO OBJETO",1,""),"")</f>
    </nc>
    <odxf>
      <fill>
        <patternFill>
          <bgColor rgb="FFDBF0F9"/>
        </patternFill>
      </fill>
    </odxf>
    <ndxf>
      <fill>
        <patternFill>
          <bgColor rgb="FFEEF5FC"/>
        </patternFill>
      </fill>
    </ndxf>
  </rcc>
  <rcc rId="4970" sId="1">
    <oc r="AZ79">
      <f>IFERROR(IF(PAC!$X$6:$X$581="F03 - EXECUÇÃO DO OBJETO",1,""),"")</f>
    </oc>
    <nc r="AZ79">
      <f>IFERROR(IF(PAC!$X$6:$X$581="F03 - EXECUÇÃO DO OBJETO",1,""),"")</f>
    </nc>
  </rcc>
  <rcc rId="4971" sId="1" odxf="1" dxf="1">
    <oc r="AZ80">
      <f>IFERROR(IF(PAC!$X$6:$X$581="F03 - EXECUÇÃO DO OBJETO",1,""),"")</f>
    </oc>
    <nc r="AZ80">
      <f>IFERROR(IF(PAC!$X$6:$X$581="F03 - EXECUÇÃO DO OBJETO",1,""),"")</f>
    </nc>
    <odxf>
      <fill>
        <patternFill>
          <bgColor rgb="FFDBF0F9"/>
        </patternFill>
      </fill>
    </odxf>
    <ndxf>
      <fill>
        <patternFill>
          <bgColor rgb="FFEEF5FC"/>
        </patternFill>
      </fill>
    </ndxf>
  </rcc>
  <rcc rId="4972" sId="1">
    <oc r="AZ81">
      <f>IFERROR(IF(PAC!$X$6:$X$581="F03 - EXECUÇÃO DO OBJETO",1,""),"")</f>
    </oc>
    <nc r="AZ81">
      <f>IFERROR(IF(PAC!$X$6:$X$581="F03 - EXECUÇÃO DO OBJETO",1,""),"")</f>
    </nc>
  </rcc>
  <rcc rId="4973" sId="1" odxf="1" dxf="1">
    <oc r="AZ82">
      <f>IFERROR(IF(PAC!$X$6:$X$581="F03 - EXECUÇÃO DO OBJETO",1,""),"")</f>
    </oc>
    <nc r="AZ82">
      <f>IFERROR(IF(PAC!$X$6:$X$581="F03 - EXECUÇÃO DO OBJETO",1,""),"")</f>
    </nc>
    <odxf>
      <fill>
        <patternFill>
          <bgColor rgb="FFDBF0F9"/>
        </patternFill>
      </fill>
    </odxf>
    <ndxf>
      <fill>
        <patternFill>
          <bgColor rgb="FFEEF5FC"/>
        </patternFill>
      </fill>
    </ndxf>
  </rcc>
  <rcc rId="4974" sId="1">
    <oc r="AZ83">
      <f>IFERROR(IF(PAC!$X$6:$X$581="F03 - EXECUÇÃO DO OBJETO",1,""),"")</f>
    </oc>
    <nc r="AZ83">
      <f>IFERROR(IF(PAC!$X$6:$X$581="F03 - EXECUÇÃO DO OBJETO",1,""),"")</f>
    </nc>
  </rcc>
  <rcc rId="4975" sId="1" odxf="1" dxf="1">
    <oc r="AZ84">
      <f>IFERROR(IF(PAC!$X$6:$X$581="F03 - EXECUÇÃO DO OBJETO",1,""),"")</f>
    </oc>
    <nc r="AZ84">
      <f>IFERROR(IF(PAC!$X$6:$X$581="F03 - EXECUÇÃO DO OBJETO",1,""),"")</f>
    </nc>
    <odxf>
      <fill>
        <patternFill>
          <bgColor rgb="FFDBF0F9"/>
        </patternFill>
      </fill>
    </odxf>
    <ndxf>
      <fill>
        <patternFill>
          <bgColor rgb="FFEEF5FC"/>
        </patternFill>
      </fill>
    </ndxf>
  </rcc>
  <rcc rId="4976" sId="1">
    <oc r="AZ85">
      <f>IFERROR(IF(PAC!$X$6:$X$581="F03 - EXECUÇÃO DO OBJETO",1,""),"")</f>
    </oc>
    <nc r="AZ85">
      <f>IFERROR(IF(PAC!$X$6:$X$581="F03 - EXECUÇÃO DO OBJETO",1,""),"")</f>
    </nc>
  </rcc>
  <rcc rId="4977" sId="1" odxf="1" dxf="1">
    <oc r="AZ86">
      <f>IFERROR(IF(PAC!$X$6:$X$581="F03 - EXECUÇÃO DO OBJETO",1,""),"")</f>
    </oc>
    <nc r="AZ86">
      <f>IFERROR(IF(PAC!$X$6:$X$581="F03 - EXECUÇÃO DO OBJETO",1,""),"")</f>
    </nc>
    <odxf>
      <fill>
        <patternFill>
          <bgColor rgb="FFDBF0F9"/>
        </patternFill>
      </fill>
    </odxf>
    <ndxf>
      <fill>
        <patternFill>
          <bgColor rgb="FFEEF5FC"/>
        </patternFill>
      </fill>
    </ndxf>
  </rcc>
  <rcc rId="4978" sId="1">
    <oc r="AZ87">
      <f>IFERROR(IF(PAC!$X$6:$X$581="F03 - EXECUÇÃO DO OBJETO",1,""),"")</f>
    </oc>
    <nc r="AZ87">
      <f>IFERROR(IF(PAC!$X$6:$X$581="F03 - EXECUÇÃO DO OBJETO",1,""),"")</f>
    </nc>
  </rcc>
  <rcc rId="4979" sId="1" odxf="1" dxf="1">
    <oc r="AZ88">
      <f>IFERROR(IF(PAC!$X$6:$X$581="F03 - EXECUÇÃO DO OBJETO",1,""),"")</f>
    </oc>
    <nc r="AZ88">
      <f>IFERROR(IF(PAC!$X$6:$X$581="F03 - EXECUÇÃO DO OBJETO",1,""),"")</f>
    </nc>
    <odxf>
      <fill>
        <patternFill>
          <bgColor rgb="FFDBF0F9"/>
        </patternFill>
      </fill>
    </odxf>
    <ndxf>
      <fill>
        <patternFill>
          <bgColor rgb="FFEEF5FC"/>
        </patternFill>
      </fill>
    </ndxf>
  </rcc>
  <rcc rId="4980" sId="1">
    <oc r="AZ89">
      <f>IFERROR(IF(PAC!$X$6:$X$581="F03 - EXECUÇÃO DO OBJETO",1,""),"")</f>
    </oc>
    <nc r="AZ89">
      <f>IFERROR(IF(PAC!$X$6:$X$581="F03 - EXECUÇÃO DO OBJETO",1,""),"")</f>
    </nc>
  </rcc>
  <rcc rId="4981" sId="1" odxf="1" dxf="1">
    <oc r="AZ90">
      <f>IFERROR(IF(PAC!$X$6:$X$581="F03 - EXECUÇÃO DO OBJETO",1,""),"")</f>
    </oc>
    <nc r="AZ90">
      <f>IFERROR(IF(PAC!$X$6:$X$581="F03 - EXECUÇÃO DO OBJETO",1,""),"")</f>
    </nc>
    <odxf>
      <fill>
        <patternFill>
          <bgColor rgb="FFDBF0F9"/>
        </patternFill>
      </fill>
    </odxf>
    <ndxf>
      <fill>
        <patternFill>
          <bgColor rgb="FFEEF5FC"/>
        </patternFill>
      </fill>
    </ndxf>
  </rcc>
  <rcc rId="4982" sId="1">
    <oc r="AZ91">
      <f>IFERROR(IF(PAC!$X$6:$X$581="F03 - EXECUÇÃO DO OBJETO",1,""),"")</f>
    </oc>
    <nc r="AZ91">
      <f>IFERROR(IF(PAC!$X$6:$X$581="F03 - EXECUÇÃO DO OBJETO",1,""),"")</f>
    </nc>
  </rcc>
  <rcc rId="4983" sId="1" odxf="1" dxf="1">
    <oc r="AZ92">
      <f>IFERROR(IF(PAC!$X$6:$X$581="F03 - EXECUÇÃO DO OBJETO",1,""),"")</f>
    </oc>
    <nc r="AZ92">
      <f>IFERROR(IF(PAC!$X$6:$X$581="F03 - EXECUÇÃO DO OBJETO",1,""),"")</f>
    </nc>
    <odxf>
      <fill>
        <patternFill>
          <bgColor rgb="FFDBF0F9"/>
        </patternFill>
      </fill>
    </odxf>
    <ndxf>
      <fill>
        <patternFill>
          <bgColor rgb="FFEEF5FC"/>
        </patternFill>
      </fill>
    </ndxf>
  </rcc>
  <rcc rId="4984" sId="1">
    <oc r="AZ93">
      <f>IFERROR(IF(PAC!$X$6:$X$581="F03 - EXECUÇÃO DO OBJETO",1,""),"")</f>
    </oc>
    <nc r="AZ93">
      <f>IFERROR(IF(PAC!$X$6:$X$581="F03 - EXECUÇÃO DO OBJETO",1,""),"")</f>
    </nc>
  </rcc>
  <rcc rId="4985" sId="1" odxf="1" dxf="1">
    <oc r="AZ94">
      <f>IFERROR(IF(PAC!$X$6:$X$581="F03 - EXECUÇÃO DO OBJETO",1,""),"")</f>
    </oc>
    <nc r="AZ94">
      <f>IFERROR(IF(PAC!$X$6:$X$581="F03 - EXECUÇÃO DO OBJETO",1,""),"")</f>
    </nc>
    <odxf>
      <fill>
        <patternFill>
          <bgColor rgb="FFDBF0F9"/>
        </patternFill>
      </fill>
    </odxf>
    <ndxf>
      <fill>
        <patternFill>
          <bgColor rgb="FFEEF5FC"/>
        </patternFill>
      </fill>
    </ndxf>
  </rcc>
  <rcc rId="4986" sId="1">
    <oc r="AZ95">
      <f>IFERROR(IF(PAC!$X$6:$X$581="F03 - EXECUÇÃO DO OBJETO",1,""),"")</f>
    </oc>
    <nc r="AZ95">
      <f>IFERROR(IF(PAC!$X$6:$X$581="F03 - EXECUÇÃO DO OBJETO",1,""),"")</f>
    </nc>
  </rcc>
  <rcc rId="4987" sId="1" odxf="1" dxf="1">
    <oc r="AZ96">
      <f>IFERROR(IF(PAC!$X$6:$X$581="F03 - EXECUÇÃO DO OBJETO",1,""),"")</f>
    </oc>
    <nc r="AZ96">
      <f>IFERROR(IF(PAC!$X$6:$X$581="F03 - EXECUÇÃO DO OBJETO",1,""),"")</f>
    </nc>
    <odxf>
      <fill>
        <patternFill>
          <bgColor rgb="FFDBF0F9"/>
        </patternFill>
      </fill>
    </odxf>
    <ndxf>
      <fill>
        <patternFill>
          <bgColor rgb="FFEEF5FC"/>
        </patternFill>
      </fill>
    </ndxf>
  </rcc>
  <rcc rId="4988" sId="1">
    <oc r="AZ97">
      <f>IFERROR(IF(PAC!$X$6:$X$581="F03 - EXECUÇÃO DO OBJETO",1,""),"")</f>
    </oc>
    <nc r="AZ97">
      <f>IFERROR(IF(PAC!$X$6:$X$581="F03 - EXECUÇÃO DO OBJETO",1,""),"")</f>
    </nc>
  </rcc>
  <rcc rId="4989" sId="1" odxf="1" dxf="1">
    <oc r="AZ98">
      <f>IFERROR(IF(PAC!$X$6:$X$581="F03 - EXECUÇÃO DO OBJETO",1,""),"")</f>
    </oc>
    <nc r="AZ98">
      <f>IFERROR(IF(PAC!$X$6:$X$581="F03 - EXECUÇÃO DO OBJETO",1,""),"")</f>
    </nc>
    <odxf>
      <fill>
        <patternFill>
          <bgColor rgb="FFDBF0F9"/>
        </patternFill>
      </fill>
    </odxf>
    <ndxf>
      <fill>
        <patternFill>
          <bgColor rgb="FFEEF5FC"/>
        </patternFill>
      </fill>
    </ndxf>
  </rcc>
  <rcc rId="4990" sId="1">
    <oc r="AZ99">
      <f>IFERROR(IF(PAC!$X$6:$X$581="F03 - EXECUÇÃO DO OBJETO",1,""),"")</f>
    </oc>
    <nc r="AZ99">
      <f>IFERROR(IF(PAC!$X$6:$X$581="F03 - EXECUÇÃO DO OBJETO",1,""),"")</f>
    </nc>
  </rcc>
  <rcc rId="4991" sId="1" odxf="1" dxf="1">
    <oc r="AZ100">
      <f>IFERROR(IF(PAC!$X$6:$X$581="F03 - EXECUÇÃO DO OBJETO",1,""),"")</f>
    </oc>
    <nc r="AZ100">
      <f>IFERROR(IF(PAC!$X$6:$X$581="F03 - EXECUÇÃO DO OBJETO",1,""),"")</f>
    </nc>
    <odxf>
      <fill>
        <patternFill>
          <bgColor rgb="FFDBF0F9"/>
        </patternFill>
      </fill>
    </odxf>
    <ndxf>
      <fill>
        <patternFill>
          <bgColor rgb="FFEEF5FC"/>
        </patternFill>
      </fill>
    </ndxf>
  </rcc>
  <rcc rId="4992" sId="1">
    <oc r="AZ101">
      <f>IFERROR(IF(PAC!$X$6:$X$581="F03 - EXECUÇÃO DO OBJETO",1,""),"")</f>
    </oc>
    <nc r="AZ101">
      <f>IFERROR(IF(PAC!$X$6:$X$581="F03 - EXECUÇÃO DO OBJETO",1,""),"")</f>
    </nc>
  </rcc>
  <rcc rId="4993" sId="1" odxf="1" dxf="1">
    <oc r="AZ102">
      <f>IFERROR(IF(PAC!$X$6:$X$581="F03 - EXECUÇÃO DO OBJETO",1,""),"")</f>
    </oc>
    <nc r="AZ102">
      <f>IFERROR(IF(PAC!$X$6:$X$581="F03 - EXECUÇÃO DO OBJETO",1,""),"")</f>
    </nc>
    <odxf>
      <fill>
        <patternFill>
          <bgColor rgb="FFDBF0F9"/>
        </patternFill>
      </fill>
    </odxf>
    <ndxf>
      <fill>
        <patternFill>
          <bgColor rgb="FFEEF5FC"/>
        </patternFill>
      </fill>
    </ndxf>
  </rcc>
  <rcc rId="4994" sId="1">
    <oc r="AZ103">
      <f>IFERROR(IF(PAC!$X$6:$X$581="F03 - EXECUÇÃO DO OBJETO",1,""),"")</f>
    </oc>
    <nc r="AZ103">
      <f>IFERROR(IF(PAC!$X$6:$X$581="F03 - EXECUÇÃO DO OBJETO",1,""),"")</f>
    </nc>
  </rcc>
  <rcc rId="4995" sId="1" odxf="1" dxf="1">
    <oc r="AZ104">
      <f>IFERROR(IF(PAC!$X$6:$X$581="F03 - EXECUÇÃO DO OBJETO",1,""),"")</f>
    </oc>
    <nc r="AZ104">
      <f>IFERROR(IF(PAC!$X$6:$X$581="F03 - EXECUÇÃO DO OBJETO",1,""),"")</f>
    </nc>
    <odxf>
      <fill>
        <patternFill>
          <bgColor rgb="FFDBF0F9"/>
        </patternFill>
      </fill>
    </odxf>
    <ndxf>
      <fill>
        <patternFill>
          <bgColor rgb="FFEEF5FC"/>
        </patternFill>
      </fill>
    </ndxf>
  </rcc>
  <rcc rId="4996" sId="1">
    <oc r="AZ105">
      <f>IFERROR(IF(PAC!$X$6:$X$581="F03 - EXECUÇÃO DO OBJETO",1,""),"")</f>
    </oc>
    <nc r="AZ105">
      <f>IFERROR(IF(PAC!$X$6:$X$581="F03 - EXECUÇÃO DO OBJETO",1,""),"")</f>
    </nc>
  </rcc>
  <rcc rId="4997" sId="1" odxf="1" dxf="1">
    <oc r="AZ106">
      <f>IFERROR(IF(PAC!$X$6:$X$581="F03 - EXECUÇÃO DO OBJETO",1,""),"")</f>
    </oc>
    <nc r="AZ106">
      <f>IFERROR(IF(PAC!$X$6:$X$581="F03 - EXECUÇÃO DO OBJETO",1,""),"")</f>
    </nc>
    <odxf>
      <fill>
        <patternFill>
          <bgColor rgb="FFDBF0F9"/>
        </patternFill>
      </fill>
    </odxf>
    <ndxf>
      <fill>
        <patternFill>
          <bgColor rgb="FFEEF5FC"/>
        </patternFill>
      </fill>
    </ndxf>
  </rcc>
  <rcc rId="4998" sId="1">
    <oc r="AZ107">
      <f>IFERROR(IF(PAC!$X$6:$X$581="F03 - EXECUÇÃO DO OBJETO",1,""),"")</f>
    </oc>
    <nc r="AZ107">
      <f>IFERROR(IF(PAC!$X$6:$X$581="F03 - EXECUÇÃO DO OBJETO",1,""),"")</f>
    </nc>
  </rcc>
  <rcc rId="4999" sId="1" odxf="1" dxf="1">
    <oc r="AZ108">
      <f>IFERROR(IF(PAC!$X$6:$X$581="F03 - EXECUÇÃO DO OBJETO",1,""),"")</f>
    </oc>
    <nc r="AZ108">
      <f>IFERROR(IF(PAC!$X$6:$X$581="F03 - EXECUÇÃO DO OBJETO",1,""),"")</f>
    </nc>
    <odxf>
      <fill>
        <patternFill>
          <bgColor rgb="FFDBF0F9"/>
        </patternFill>
      </fill>
    </odxf>
    <ndxf>
      <fill>
        <patternFill>
          <bgColor rgb="FFEEF5FC"/>
        </patternFill>
      </fill>
    </ndxf>
  </rcc>
  <rcc rId="5000" sId="1">
    <oc r="AZ109">
      <f>IFERROR(IF(PAC!$X$6:$X$581="F03 - EXECUÇÃO DO OBJETO",1,""),"")</f>
    </oc>
    <nc r="AZ109">
      <f>IFERROR(IF(PAC!$X$6:$X$581="F03 - EXECUÇÃO DO OBJETO",1,""),"")</f>
    </nc>
  </rcc>
  <rcc rId="5001" sId="1" odxf="1" dxf="1">
    <oc r="AZ110">
      <f>IFERROR(IF(PAC!$X$6:$X$581="F03 - EXECUÇÃO DO OBJETO",1,""),"")</f>
    </oc>
    <nc r="AZ110">
      <f>IFERROR(IF(PAC!$X$6:$X$581="F03 - EXECUÇÃO DO OBJETO",1,""),"")</f>
    </nc>
    <odxf>
      <fill>
        <patternFill>
          <bgColor rgb="FFDBF0F9"/>
        </patternFill>
      </fill>
    </odxf>
    <ndxf>
      <fill>
        <patternFill>
          <bgColor rgb="FFEEF5FC"/>
        </patternFill>
      </fill>
    </ndxf>
  </rcc>
  <rcc rId="5002" sId="1">
    <oc r="AZ111">
      <f>IFERROR(IF(PAC!$X$6:$X$581="F03 - EXECUÇÃO DO OBJETO",1,""),"")</f>
    </oc>
    <nc r="AZ111">
      <f>IFERROR(IF(PAC!$X$6:$X$581="F03 - EXECUÇÃO DO OBJETO",1,""),"")</f>
    </nc>
  </rcc>
  <rcc rId="5003" sId="1" odxf="1" dxf="1">
    <oc r="AZ112">
      <f>IFERROR(IF(PAC!$X$6:$X$581="F03 - EXECUÇÃO DO OBJETO",1,""),"")</f>
    </oc>
    <nc r="AZ112">
      <f>IFERROR(IF(PAC!$X$6:$X$581="F03 - EXECUÇÃO DO OBJETO",1,""),"")</f>
    </nc>
    <odxf>
      <fill>
        <patternFill>
          <bgColor rgb="FFDBF0F9"/>
        </patternFill>
      </fill>
    </odxf>
    <ndxf>
      <fill>
        <patternFill>
          <bgColor rgb="FFEEF5FC"/>
        </patternFill>
      </fill>
    </ndxf>
  </rcc>
  <rcc rId="5004" sId="1">
    <oc r="AZ113">
      <f>IFERROR(IF(PAC!$X$6:$X$581="F03 - EXECUÇÃO DO OBJETO",1,""),"")</f>
    </oc>
    <nc r="AZ113">
      <f>IFERROR(IF(PAC!$X$6:$X$581="F03 - EXECUÇÃO DO OBJETO",1,""),"")</f>
    </nc>
  </rcc>
  <rcc rId="5005" sId="1" odxf="1" dxf="1">
    <oc r="AZ114">
      <f>IFERROR(IF(PAC!$X$6:$X$581="F03 - EXECUÇÃO DO OBJETO",1,""),"")</f>
    </oc>
    <nc r="AZ114">
      <f>IFERROR(IF(PAC!$X$6:$X$581="F03 - EXECUÇÃO DO OBJETO",1,""),"")</f>
    </nc>
    <odxf>
      <fill>
        <patternFill>
          <bgColor rgb="FFDBF0F9"/>
        </patternFill>
      </fill>
    </odxf>
    <ndxf>
      <fill>
        <patternFill>
          <bgColor rgb="FFEEF5FC"/>
        </patternFill>
      </fill>
    </ndxf>
  </rcc>
  <rcc rId="5006" sId="1">
    <oc r="AZ115">
      <f>IFERROR(IF(PAC!$X$6:$X$581="F03 - EXECUÇÃO DO OBJETO",1,""),"")</f>
    </oc>
    <nc r="AZ115">
      <f>IFERROR(IF(PAC!$X$6:$X$581="F03 - EXECUÇÃO DO OBJETO",1,""),"")</f>
    </nc>
  </rcc>
  <rcc rId="5007" sId="1" odxf="1" dxf="1">
    <oc r="AZ116">
      <f>IFERROR(IF(PAC!$X$6:$X$581="F03 - EXECUÇÃO DO OBJETO",1,""),"")</f>
    </oc>
    <nc r="AZ116">
      <f>IFERROR(IF(PAC!$X$6:$X$581="F03 - EXECUÇÃO DO OBJETO",1,""),"")</f>
    </nc>
    <odxf>
      <fill>
        <patternFill>
          <bgColor rgb="FFDBF0F9"/>
        </patternFill>
      </fill>
    </odxf>
    <ndxf>
      <fill>
        <patternFill>
          <bgColor rgb="FFEEF5FC"/>
        </patternFill>
      </fill>
    </ndxf>
  </rcc>
  <rcc rId="5008" sId="1">
    <oc r="AZ117">
      <f>IFERROR(IF(PAC!$X$6:$X$581="F03 - EXECUÇÃO DO OBJETO",1,""),"")</f>
    </oc>
    <nc r="AZ117">
      <f>IFERROR(IF(PAC!$X$6:$X$581="F03 - EXECUÇÃO DO OBJETO",1,""),"")</f>
    </nc>
  </rcc>
  <rcc rId="5009" sId="1" odxf="1" dxf="1">
    <oc r="AZ118">
      <f>IFERROR(IF(PAC!$X$6:$X$581="F03 - EXECUÇÃO DO OBJETO",1,""),"")</f>
    </oc>
    <nc r="AZ118">
      <f>IFERROR(IF(PAC!$X$6:$X$581="F03 - EXECUÇÃO DO OBJETO",1,""),"")</f>
    </nc>
    <odxf>
      <fill>
        <patternFill>
          <bgColor rgb="FFDBF0F9"/>
        </patternFill>
      </fill>
    </odxf>
    <ndxf>
      <fill>
        <patternFill>
          <bgColor rgb="FFEEF5FC"/>
        </patternFill>
      </fill>
    </ndxf>
  </rcc>
  <rcc rId="5010" sId="1">
    <oc r="AZ119">
      <f>IFERROR(IF(PAC!$X$6:$X$581="F03 - EXECUÇÃO DO OBJETO",1,""),"")</f>
    </oc>
    <nc r="AZ119">
      <f>IFERROR(IF(PAC!$X$6:$X$581="F03 - EXECUÇÃO DO OBJETO",1,""),"")</f>
    </nc>
  </rcc>
  <rcc rId="5011" sId="1" odxf="1" dxf="1">
    <oc r="AZ120">
      <f>IFERROR(IF(PAC!$X$6:$X$581="F03 - EXECUÇÃO DO OBJETO",1,""),"")</f>
    </oc>
    <nc r="AZ120">
      <f>IFERROR(IF(PAC!$X$6:$X$581="F03 - EXECUÇÃO DO OBJETO",1,""),"")</f>
    </nc>
    <odxf>
      <fill>
        <patternFill>
          <bgColor rgb="FFDBF0F9"/>
        </patternFill>
      </fill>
    </odxf>
    <ndxf>
      <fill>
        <patternFill>
          <bgColor rgb="FFEEF5FC"/>
        </patternFill>
      </fill>
    </ndxf>
  </rcc>
  <rcc rId="5012" sId="1">
    <oc r="AZ121">
      <f>IFERROR(IF(PAC!$X$6:$X$581="F03 - EXECUÇÃO DO OBJETO",1,""),"")</f>
    </oc>
    <nc r="AZ121">
      <f>IFERROR(IF(PAC!$X$6:$X$581="F03 - EXECUÇÃO DO OBJETO",1,""),"")</f>
    </nc>
  </rcc>
  <rcc rId="5013" sId="1" odxf="1" dxf="1">
    <oc r="AZ122">
      <f>IFERROR(IF(PAC!$X$6:$X$581="F03 - EXECUÇÃO DO OBJETO",1,""),"")</f>
    </oc>
    <nc r="AZ122">
      <f>IFERROR(IF(PAC!$X$6:$X$581="F03 - EXECUÇÃO DO OBJETO",1,""),"")</f>
    </nc>
    <odxf>
      <fill>
        <patternFill>
          <bgColor rgb="FFDBF0F9"/>
        </patternFill>
      </fill>
    </odxf>
    <ndxf>
      <fill>
        <patternFill>
          <bgColor rgb="FFEEF5FC"/>
        </patternFill>
      </fill>
    </ndxf>
  </rcc>
  <rcc rId="5014" sId="1">
    <oc r="AZ123">
      <f>IFERROR(IF(PAC!$X$6:$X$581="F03 - EXECUÇÃO DO OBJETO",1,""),"")</f>
    </oc>
    <nc r="AZ123">
      <f>IFERROR(IF(PAC!$X$6:$X$581="F03 - EXECUÇÃO DO OBJETO",1,""),"")</f>
    </nc>
  </rcc>
  <rcc rId="5015" sId="1" odxf="1" dxf="1">
    <oc r="AZ124">
      <f>IFERROR(IF(PAC!$X$6:$X$581="F03 - EXECUÇÃO DO OBJETO",1,""),"")</f>
    </oc>
    <nc r="AZ124">
      <f>IFERROR(IF(PAC!$X$6:$X$581="F03 - EXECUÇÃO DO OBJETO",1,""),"")</f>
    </nc>
    <odxf>
      <fill>
        <patternFill>
          <bgColor rgb="FFDBF0F9"/>
        </patternFill>
      </fill>
    </odxf>
    <ndxf>
      <fill>
        <patternFill>
          <bgColor rgb="FFEEF5FC"/>
        </patternFill>
      </fill>
    </ndxf>
  </rcc>
  <rcc rId="5016" sId="1">
    <oc r="AZ125">
      <f>IFERROR(IF(PAC!$X$6:$X$581="F03 - EXECUÇÃO DO OBJETO",1,""),"")</f>
    </oc>
    <nc r="AZ125">
      <f>IFERROR(IF(PAC!$X$6:$X$581="F03 - EXECUÇÃO DO OBJETO",1,""),"")</f>
    </nc>
  </rcc>
  <rcc rId="5017" sId="1" odxf="1" dxf="1">
    <oc r="AZ126">
      <f>IFERROR(IF(PAC!$X$6:$X$581="F03 - EXECUÇÃO DO OBJETO",1,""),"")</f>
    </oc>
    <nc r="AZ126">
      <f>IFERROR(IF(PAC!$X$6:$X$581="F03 - EXECUÇÃO DO OBJETO",1,""),"")</f>
    </nc>
    <odxf>
      <fill>
        <patternFill>
          <bgColor rgb="FFDBF0F9"/>
        </patternFill>
      </fill>
    </odxf>
    <ndxf>
      <fill>
        <patternFill>
          <bgColor rgb="FFEEF5FC"/>
        </patternFill>
      </fill>
    </ndxf>
  </rcc>
  <rcc rId="5018" sId="1">
    <oc r="AZ127">
      <f>IFERROR(IF(PAC!$X$6:$X$581="F03 - EXECUÇÃO DO OBJETO",1,""),"")</f>
    </oc>
    <nc r="AZ127">
      <f>IFERROR(IF(PAC!$X$6:$X$581="F03 - EXECUÇÃO DO OBJETO",1,""),"")</f>
    </nc>
  </rcc>
  <rcc rId="5019" sId="1" odxf="1" dxf="1">
    <oc r="AZ128">
      <f>IFERROR(IF(PAC!$X$6:$X$581="F03 - EXECUÇÃO DO OBJETO",1,""),"")</f>
    </oc>
    <nc r="AZ128">
      <f>IFERROR(IF(PAC!$X$6:$X$581="F03 - EXECUÇÃO DO OBJETO",1,""),"")</f>
    </nc>
    <odxf>
      <fill>
        <patternFill>
          <bgColor rgb="FFDBF0F9"/>
        </patternFill>
      </fill>
    </odxf>
    <ndxf>
      <fill>
        <patternFill>
          <bgColor rgb="FFEEF5FC"/>
        </patternFill>
      </fill>
    </ndxf>
  </rcc>
  <rcc rId="5020" sId="1">
    <oc r="AZ129">
      <f>IFERROR(IF(PAC!$X$6:$X$581="F03 - EXECUÇÃO DO OBJETO",1,""),"")</f>
    </oc>
    <nc r="AZ129">
      <f>IFERROR(IF(PAC!$X$6:$X$581="F03 - EXECUÇÃO DO OBJETO",1,""),"")</f>
    </nc>
  </rcc>
  <rcc rId="5021" sId="1" odxf="1" dxf="1">
    <oc r="AZ130">
      <f>IFERROR(IF(PAC!$X$6:$X$581="F03 - EXECUÇÃO DO OBJETO",1,""),"")</f>
    </oc>
    <nc r="AZ130">
      <f>IFERROR(IF(PAC!$X$6:$X$581="F03 - EXECUÇÃO DO OBJETO",1,""),"")</f>
    </nc>
    <odxf>
      <fill>
        <patternFill>
          <bgColor rgb="FFDBF0F9"/>
        </patternFill>
      </fill>
    </odxf>
    <ndxf>
      <fill>
        <patternFill>
          <bgColor rgb="FFEEF5FC"/>
        </patternFill>
      </fill>
    </ndxf>
  </rcc>
  <rcc rId="5022" sId="1">
    <oc r="AZ131">
      <f>IFERROR(IF(PAC!$X$6:$X$581="F03 - EXECUÇÃO DO OBJETO",1,""),"")</f>
    </oc>
    <nc r="AZ131">
      <f>IFERROR(IF(PAC!$X$6:$X$581="F03 - EXECUÇÃO DO OBJETO",1,""),"")</f>
    </nc>
  </rcc>
  <rcc rId="5023" sId="1" odxf="1" dxf="1">
    <oc r="AZ132">
      <f>IFERROR(IF(PAC!$X$6:$X$581="F03 - EXECUÇÃO DO OBJETO",1,""),"")</f>
    </oc>
    <nc r="AZ132">
      <f>IFERROR(IF(PAC!$X$6:$X$581="F03 - EXECUÇÃO DO OBJETO",1,""),"")</f>
    </nc>
    <odxf>
      <fill>
        <patternFill>
          <bgColor rgb="FFDBF0F9"/>
        </patternFill>
      </fill>
    </odxf>
    <ndxf>
      <fill>
        <patternFill>
          <bgColor rgb="FFEEF5FC"/>
        </patternFill>
      </fill>
    </ndxf>
  </rcc>
  <rcc rId="5024" sId="1">
    <oc r="AZ133">
      <f>IFERROR(IF(PAC!$X$6:$X$581="F03 - EXECUÇÃO DO OBJETO",1,""),"")</f>
    </oc>
    <nc r="AZ133">
      <f>IFERROR(IF(PAC!$X$6:$X$581="F03 - EXECUÇÃO DO OBJETO",1,""),"")</f>
    </nc>
  </rcc>
  <rcc rId="5025" sId="1" odxf="1" dxf="1">
    <oc r="AZ134">
      <f>IFERROR(IF(PAC!$X$6:$X$581="F03 - EXECUÇÃO DO OBJETO",1,""),"")</f>
    </oc>
    <nc r="AZ134">
      <f>IFERROR(IF(PAC!$X$6:$X$581="F03 - EXECUÇÃO DO OBJETO",1,""),"")</f>
    </nc>
    <odxf>
      <fill>
        <patternFill>
          <bgColor rgb="FFDBF0F9"/>
        </patternFill>
      </fill>
    </odxf>
    <ndxf>
      <fill>
        <patternFill>
          <bgColor rgb="FFEEF5FC"/>
        </patternFill>
      </fill>
    </ndxf>
  </rcc>
  <rcc rId="5026" sId="1">
    <oc r="AZ135">
      <f>IFERROR(IF(PAC!$X$6:$X$581="F03 - EXECUÇÃO DO OBJETO",1,""),"")</f>
    </oc>
    <nc r="AZ135">
      <f>IFERROR(IF(PAC!$X$6:$X$581="F03 - EXECUÇÃO DO OBJETO",1,""),"")</f>
    </nc>
  </rcc>
  <rcc rId="5027" sId="1" odxf="1" dxf="1">
    <oc r="AZ136">
      <f>IFERROR(IF(PAC!$X$6:$X$581="F03 - EXECUÇÃO DO OBJETO",1,""),"")</f>
    </oc>
    <nc r="AZ136">
      <f>IFERROR(IF(PAC!$X$6:$X$581="F03 - EXECUÇÃO DO OBJETO",1,""),"")</f>
    </nc>
    <odxf>
      <fill>
        <patternFill>
          <bgColor rgb="FFDBF0F9"/>
        </patternFill>
      </fill>
    </odxf>
    <ndxf>
      <fill>
        <patternFill>
          <bgColor rgb="FFEEF5FC"/>
        </patternFill>
      </fill>
    </ndxf>
  </rcc>
  <rcc rId="5028" sId="1">
    <oc r="AZ137">
      <f>IFERROR(IF(PAC!$X$6:$X$581="F03 - EXECUÇÃO DO OBJETO",1,""),"")</f>
    </oc>
    <nc r="AZ137">
      <f>IFERROR(IF(PAC!$X$6:$X$581="F03 - EXECUÇÃO DO OBJETO",1,""),"")</f>
    </nc>
  </rcc>
  <rcc rId="5029" sId="1" odxf="1" dxf="1">
    <oc r="AZ138">
      <f>IFERROR(IF(PAC!$X$6:$X$581="F03 - EXECUÇÃO DO OBJETO",1,""),"")</f>
    </oc>
    <nc r="AZ138">
      <f>IFERROR(IF(PAC!$X$6:$X$581="F03 - EXECUÇÃO DO OBJETO",1,""),"")</f>
    </nc>
    <odxf>
      <fill>
        <patternFill>
          <bgColor rgb="FFDBF0F9"/>
        </patternFill>
      </fill>
    </odxf>
    <ndxf>
      <fill>
        <patternFill>
          <bgColor rgb="FFEEF5FC"/>
        </patternFill>
      </fill>
    </ndxf>
  </rcc>
  <rcc rId="5030" sId="1">
    <oc r="AZ139">
      <f>IFERROR(IF(PAC!$X$6:$X$581="F03 - EXECUÇÃO DO OBJETO",1,""),"")</f>
    </oc>
    <nc r="AZ139">
      <f>IFERROR(IF(PAC!$X$6:$X$581="F03 - EXECUÇÃO DO OBJETO",1,""),"")</f>
    </nc>
  </rcc>
  <rcc rId="5031" sId="1" odxf="1" dxf="1">
    <oc r="AZ140">
      <f>IFERROR(IF(PAC!$X$6:$X$581="F03 - EXECUÇÃO DO OBJETO",1,""),"")</f>
    </oc>
    <nc r="AZ140">
      <f>IFERROR(IF(PAC!$X$6:$X$581="F03 - EXECUÇÃO DO OBJETO",1,""),"")</f>
    </nc>
    <odxf>
      <fill>
        <patternFill>
          <bgColor rgb="FFDBF0F9"/>
        </patternFill>
      </fill>
    </odxf>
    <ndxf>
      <fill>
        <patternFill>
          <bgColor rgb="FFEEF5FC"/>
        </patternFill>
      </fill>
    </ndxf>
  </rcc>
  <rcc rId="5032" sId="1">
    <oc r="AZ141">
      <f>IFERROR(IF(PAC!$X$6:$X$581="F03 - EXECUÇÃO DO OBJETO",1,""),"")</f>
    </oc>
    <nc r="AZ141">
      <f>IFERROR(IF(PAC!$X$6:$X$581="F03 - EXECUÇÃO DO OBJETO",1,""),"")</f>
    </nc>
  </rcc>
  <rcc rId="5033" sId="1" odxf="1" dxf="1">
    <oc r="AZ142">
      <f>IFERROR(IF(PAC!$X$6:$X$581="F03 - EXECUÇÃO DO OBJETO",1,""),"")</f>
    </oc>
    <nc r="AZ142">
      <f>IFERROR(IF(PAC!$X$6:$X$581="F03 - EXECUÇÃO DO OBJETO",1,""),"")</f>
    </nc>
    <odxf>
      <fill>
        <patternFill>
          <bgColor rgb="FFDBF0F9"/>
        </patternFill>
      </fill>
    </odxf>
    <ndxf>
      <fill>
        <patternFill>
          <bgColor rgb="FFEEF5FC"/>
        </patternFill>
      </fill>
    </ndxf>
  </rcc>
  <rcc rId="5034" sId="1">
    <oc r="AZ143">
      <f>IFERROR(IF(PAC!$X$6:$X$581="F03 - EXECUÇÃO DO OBJETO",1,""),"")</f>
    </oc>
    <nc r="AZ143">
      <f>IFERROR(IF(PAC!$X$6:$X$581="F03 - EXECUÇÃO DO OBJETO",1,""),"")</f>
    </nc>
  </rcc>
  <rcc rId="5035" sId="1" odxf="1" dxf="1">
    <oc r="AZ144">
      <f>IFERROR(IF(PAC!$X$6:$X$581="F03 - EXECUÇÃO DO OBJETO",1,""),"")</f>
    </oc>
    <nc r="AZ144">
      <f>IFERROR(IF(PAC!$X$6:$X$581="F03 - EXECUÇÃO DO OBJETO",1,""),"")</f>
    </nc>
    <odxf>
      <fill>
        <patternFill>
          <bgColor rgb="FFDBF0F9"/>
        </patternFill>
      </fill>
    </odxf>
    <ndxf>
      <fill>
        <patternFill>
          <bgColor rgb="FFEEF5FC"/>
        </patternFill>
      </fill>
    </ndxf>
  </rcc>
  <rcc rId="5036" sId="1">
    <oc r="AZ145">
      <f>IFERROR(IF(PAC!$X$6:$X$581="F03 - EXECUÇÃO DO OBJETO",1,""),"")</f>
    </oc>
    <nc r="AZ145">
      <f>IFERROR(IF(PAC!$X$6:$X$581="F03 - EXECUÇÃO DO OBJETO",1,""),"")</f>
    </nc>
  </rcc>
  <rcc rId="5037" sId="1" odxf="1" dxf="1">
    <oc r="AZ146">
      <f>IFERROR(IF(PAC!$X$6:$X$581="F03 - EXECUÇÃO DO OBJETO",1,""),"")</f>
    </oc>
    <nc r="AZ146">
      <f>IFERROR(IF(PAC!$X$6:$X$581="F03 - EXECUÇÃO DO OBJETO",1,""),"")</f>
    </nc>
    <odxf>
      <fill>
        <patternFill>
          <bgColor rgb="FFDBF0F9"/>
        </patternFill>
      </fill>
    </odxf>
    <ndxf>
      <fill>
        <patternFill>
          <bgColor rgb="FFEEF5FC"/>
        </patternFill>
      </fill>
    </ndxf>
  </rcc>
  <rcc rId="5038" sId="1">
    <oc r="AZ147">
      <f>IFERROR(IF(PAC!$X$6:$X$581="F03 - EXECUÇÃO DO OBJETO",1,""),"")</f>
    </oc>
    <nc r="AZ147">
      <f>IFERROR(IF(PAC!$X$6:$X$581="F03 - EXECUÇÃO DO OBJETO",1,""),"")</f>
    </nc>
  </rcc>
  <rcc rId="5039" sId="1" odxf="1" dxf="1">
    <oc r="AZ148">
      <f>IFERROR(IF(PAC!$X$6:$X$581="F03 - EXECUÇÃO DO OBJETO",1,""),"")</f>
    </oc>
    <nc r="AZ148">
      <f>IFERROR(IF(PAC!$X$6:$X$581="F03 - EXECUÇÃO DO OBJETO",1,""),"")</f>
    </nc>
    <odxf>
      <fill>
        <patternFill>
          <bgColor rgb="FFDBF0F9"/>
        </patternFill>
      </fill>
    </odxf>
    <ndxf>
      <fill>
        <patternFill>
          <bgColor rgb="FFEEF5FC"/>
        </patternFill>
      </fill>
    </ndxf>
  </rcc>
  <rcc rId="5040" sId="1">
    <oc r="AZ149">
      <f>IFERROR(IF(PAC!$X$6:$X$581="F03 - EXECUÇÃO DO OBJETO",1,""),"")</f>
    </oc>
    <nc r="AZ149">
      <f>IFERROR(IF(PAC!$X$6:$X$581="F03 - EXECUÇÃO DO OBJETO",1,""),"")</f>
    </nc>
  </rcc>
  <rcc rId="5041" sId="1" odxf="1" dxf="1">
    <oc r="AZ150">
      <f>IFERROR(IF(PAC!$X$6:$X$581="F03 - EXECUÇÃO DO OBJETO",1,""),"")</f>
    </oc>
    <nc r="AZ150">
      <f>IFERROR(IF(PAC!$X$6:$X$581="F03 - EXECUÇÃO DO OBJETO",1,""),"")</f>
    </nc>
    <odxf>
      <fill>
        <patternFill>
          <bgColor rgb="FFDBF0F9"/>
        </patternFill>
      </fill>
    </odxf>
    <ndxf>
      <fill>
        <patternFill>
          <bgColor rgb="FFEEF5FC"/>
        </patternFill>
      </fill>
    </ndxf>
  </rcc>
  <rcc rId="5042" sId="1">
    <oc r="AZ151">
      <f>IFERROR(IF(PAC!$X$6:$X$581="F03 - EXECUÇÃO DO OBJETO",1,""),"")</f>
    </oc>
    <nc r="AZ151">
      <f>IFERROR(IF(PAC!$X$6:$X$581="F03 - EXECUÇÃO DO OBJETO",1,""),"")</f>
    </nc>
  </rcc>
  <rcc rId="5043" sId="1" odxf="1" dxf="1">
    <oc r="AZ152">
      <f>IFERROR(IF(PAC!$X$6:$X$581="F03 - EXECUÇÃO DO OBJETO",1,""),"")</f>
    </oc>
    <nc r="AZ152">
      <f>IFERROR(IF(PAC!$X$6:$X$581="F03 - EXECUÇÃO DO OBJETO",1,""),"")</f>
    </nc>
    <odxf>
      <fill>
        <patternFill>
          <bgColor rgb="FFDBF0F9"/>
        </patternFill>
      </fill>
    </odxf>
    <ndxf>
      <fill>
        <patternFill>
          <bgColor rgb="FFEEF5FC"/>
        </patternFill>
      </fill>
    </ndxf>
  </rcc>
  <rcc rId="5044" sId="1">
    <oc r="AZ153">
      <f>IFERROR(IF(PAC!$X$6:$X$581="F03 - EXECUÇÃO DO OBJETO",1,""),"")</f>
    </oc>
    <nc r="AZ153">
      <f>IFERROR(IF(PAC!$X$6:$X$581="F03 - EXECUÇÃO DO OBJETO",1,""),"")</f>
    </nc>
  </rcc>
  <rcc rId="5045" sId="1" odxf="1" dxf="1">
    <oc r="AZ154">
      <f>IFERROR(IF(PAC!$X$6:$X$581="F03 - EXECUÇÃO DO OBJETO",1,""),"")</f>
    </oc>
    <nc r="AZ154">
      <f>IFERROR(IF(PAC!$X$6:$X$581="F03 - EXECUÇÃO DO OBJETO",1,""),"")</f>
    </nc>
    <odxf>
      <fill>
        <patternFill>
          <bgColor rgb="FFDBF0F9"/>
        </patternFill>
      </fill>
    </odxf>
    <ndxf>
      <fill>
        <patternFill>
          <bgColor rgb="FFEEF5FC"/>
        </patternFill>
      </fill>
    </ndxf>
  </rcc>
  <rcc rId="5046" sId="1">
    <oc r="AZ155">
      <f>IFERROR(IF(PAC!$X$6:$X$581="F03 - EXECUÇÃO DO OBJETO",1,""),"")</f>
    </oc>
    <nc r="AZ155">
      <f>IFERROR(IF(PAC!$X$6:$X$581="F03 - EXECUÇÃO DO OBJETO",1,""),"")</f>
    </nc>
  </rcc>
  <rcc rId="5047" sId="1" odxf="1" dxf="1">
    <oc r="AZ156">
      <f>IFERROR(IF(PAC!$X$6:$X$581="F03 - EXECUÇÃO DO OBJETO",1,""),"")</f>
    </oc>
    <nc r="AZ156">
      <f>IFERROR(IF(PAC!$X$6:$X$581="F03 - EXECUÇÃO DO OBJETO",1,""),"")</f>
    </nc>
    <odxf>
      <fill>
        <patternFill>
          <bgColor rgb="FFDBF0F9"/>
        </patternFill>
      </fill>
    </odxf>
    <ndxf>
      <fill>
        <patternFill>
          <bgColor rgb="FFEEF5FC"/>
        </patternFill>
      </fill>
    </ndxf>
  </rcc>
  <rcc rId="5048" sId="1">
    <oc r="AZ157">
      <f>IFERROR(IF(PAC!$X$6:$X$581="F03 - EXECUÇÃO DO OBJETO",1,""),"")</f>
    </oc>
    <nc r="AZ157">
      <f>IFERROR(IF(PAC!$X$6:$X$581="F03 - EXECUÇÃO DO OBJETO",1,""),"")</f>
    </nc>
  </rcc>
  <rcc rId="5049" sId="1" odxf="1" dxf="1">
    <oc r="AZ158">
      <f>IFERROR(IF(PAC!$X$6:$X$581="F03 - EXECUÇÃO DO OBJETO",1,""),"")</f>
    </oc>
    <nc r="AZ158">
      <f>IFERROR(IF(PAC!$X$6:$X$581="F03 - EXECUÇÃO DO OBJETO",1,""),"")</f>
    </nc>
    <odxf>
      <fill>
        <patternFill>
          <bgColor rgb="FFDBF0F9"/>
        </patternFill>
      </fill>
    </odxf>
    <ndxf>
      <fill>
        <patternFill>
          <bgColor rgb="FFEEF5FC"/>
        </patternFill>
      </fill>
    </ndxf>
  </rcc>
  <rcc rId="5050" sId="1">
    <oc r="AZ159">
      <f>IFERROR(IF(PAC!$X$6:$X$581="F03 - EXECUÇÃO DO OBJETO",1,""),"")</f>
    </oc>
    <nc r="AZ159">
      <f>IFERROR(IF(PAC!$X$6:$X$581="F03 - EXECUÇÃO DO OBJETO",1,""),"")</f>
    </nc>
  </rcc>
  <rcc rId="5051" sId="1" odxf="1" dxf="1">
    <oc r="AZ160">
      <f>IFERROR(IF(PAC!$X$6:$X$581="F03 - EXECUÇÃO DO OBJETO",1,""),"")</f>
    </oc>
    <nc r="AZ160">
      <f>IFERROR(IF(PAC!$X$6:$X$581="F03 - EXECUÇÃO DO OBJETO",1,""),"")</f>
    </nc>
    <odxf>
      <fill>
        <patternFill>
          <bgColor rgb="FFDBF0F9"/>
        </patternFill>
      </fill>
    </odxf>
    <ndxf>
      <fill>
        <patternFill>
          <bgColor rgb="FFEEF5FC"/>
        </patternFill>
      </fill>
    </ndxf>
  </rcc>
  <rcc rId="5052" sId="1">
    <oc r="AZ161">
      <f>IFERROR(IF(PAC!$X$6:$X$581="F03 - EXECUÇÃO DO OBJETO",1,""),"")</f>
    </oc>
    <nc r="AZ161">
      <f>IFERROR(IF(PAC!$X$6:$X$581="F03 - EXECUÇÃO DO OBJETO",1,""),"")</f>
    </nc>
  </rcc>
  <rcc rId="5053" sId="1" odxf="1" dxf="1">
    <oc r="AZ162">
      <f>IFERROR(IF(PAC!$X$6:$X$581="F03 - EXECUÇÃO DO OBJETO",1,""),"")</f>
    </oc>
    <nc r="AZ162">
      <f>IFERROR(IF(PAC!$X$6:$X$581="F03 - EXECUÇÃO DO OBJETO",1,""),"")</f>
    </nc>
    <odxf>
      <fill>
        <patternFill>
          <bgColor rgb="FFDBF0F9"/>
        </patternFill>
      </fill>
    </odxf>
    <ndxf>
      <fill>
        <patternFill>
          <bgColor rgb="FFEEF5FC"/>
        </patternFill>
      </fill>
    </ndxf>
  </rcc>
  <rcc rId="5054" sId="1">
    <oc r="AZ163">
      <f>IFERROR(IF(PAC!$X$6:$X$581="F03 - EXECUÇÃO DO OBJETO",1,""),"")</f>
    </oc>
    <nc r="AZ163">
      <f>IFERROR(IF(PAC!$X$6:$X$581="F03 - EXECUÇÃO DO OBJETO",1,""),"")</f>
    </nc>
  </rcc>
  <rcc rId="5055" sId="1" odxf="1" dxf="1">
    <oc r="AZ164">
      <f>IFERROR(IF(PAC!$X$6:$X$581="F03 - EXECUÇÃO DO OBJETO",1,""),"")</f>
    </oc>
    <nc r="AZ164">
      <f>IFERROR(IF(PAC!$X$6:$X$581="F03 - EXECUÇÃO DO OBJETO",1,""),"")</f>
    </nc>
    <odxf>
      <fill>
        <patternFill>
          <bgColor rgb="FFDBF0F9"/>
        </patternFill>
      </fill>
    </odxf>
    <ndxf>
      <fill>
        <patternFill>
          <bgColor rgb="FFEEF5FC"/>
        </patternFill>
      </fill>
    </ndxf>
  </rcc>
  <rcc rId="5056" sId="1">
    <oc r="AZ165">
      <f>IFERROR(IF(PAC!$X$6:$X$581="F03 - EXECUÇÃO DO OBJETO",1,""),"")</f>
    </oc>
    <nc r="AZ165">
      <f>IFERROR(IF(PAC!$X$6:$X$581="F03 - EXECUÇÃO DO OBJETO",1,""),"")</f>
    </nc>
  </rcc>
  <rcc rId="5057" sId="1" odxf="1" dxf="1">
    <oc r="AZ166">
      <f>IFERROR(IF(PAC!$X$6:$X$581="F03 - EXECUÇÃO DO OBJETO",1,""),"")</f>
    </oc>
    <nc r="AZ166">
      <f>IFERROR(IF(PAC!$X$6:$X$581="F03 - EXECUÇÃO DO OBJETO",1,""),"")</f>
    </nc>
    <odxf>
      <fill>
        <patternFill>
          <bgColor rgb="FFDBF0F9"/>
        </patternFill>
      </fill>
    </odxf>
    <ndxf>
      <fill>
        <patternFill>
          <bgColor rgb="FFEEF5FC"/>
        </patternFill>
      </fill>
    </ndxf>
  </rcc>
  <rcc rId="5058" sId="1">
    <oc r="AZ167">
      <f>IFERROR(IF(PAC!$X$6:$X$581="F03 - EXECUÇÃO DO OBJETO",1,""),"")</f>
    </oc>
    <nc r="AZ167">
      <f>IFERROR(IF(PAC!$X$6:$X$581="F03 - EXECUÇÃO DO OBJETO",1,""),"")</f>
    </nc>
  </rcc>
  <rcc rId="5059" sId="1" odxf="1" dxf="1">
    <oc r="AZ168">
      <f>IFERROR(IF(PAC!$X$6:$X$581="F03 - EXECUÇÃO DO OBJETO",1,""),"")</f>
    </oc>
    <nc r="AZ168">
      <f>IFERROR(IF(PAC!$X$6:$X$581="F03 - EXECUÇÃO DO OBJETO",1,""),"")</f>
    </nc>
    <odxf>
      <fill>
        <patternFill>
          <bgColor rgb="FFDBF0F9"/>
        </patternFill>
      </fill>
    </odxf>
    <ndxf>
      <fill>
        <patternFill>
          <bgColor rgb="FFEEF5FC"/>
        </patternFill>
      </fill>
    </ndxf>
  </rcc>
  <rcc rId="5060" sId="1">
    <oc r="AZ169">
      <f>IFERROR(IF(PAC!$X$6:$X$581="F03 - EXECUÇÃO DO OBJETO",1,""),"")</f>
    </oc>
    <nc r="AZ169">
      <f>IFERROR(IF(PAC!$X$6:$X$581="F03 - EXECUÇÃO DO OBJETO",1,""),"")</f>
    </nc>
  </rcc>
  <rcc rId="5061" sId="1" odxf="1" dxf="1">
    <oc r="AZ170">
      <f>IFERROR(IF(PAC!$X$6:$X$581="F03 - EXECUÇÃO DO OBJETO",1,""),"")</f>
    </oc>
    <nc r="AZ170">
      <f>IFERROR(IF(PAC!$X$6:$X$581="F03 - EXECUÇÃO DO OBJETO",1,""),"")</f>
    </nc>
    <odxf>
      <fill>
        <patternFill>
          <bgColor rgb="FFDBF0F9"/>
        </patternFill>
      </fill>
    </odxf>
    <ndxf>
      <fill>
        <patternFill>
          <bgColor rgb="FFEEF5FC"/>
        </patternFill>
      </fill>
    </ndxf>
  </rcc>
  <rcc rId="5062" sId="1">
    <oc r="AZ171">
      <f>IFERROR(IF(PAC!$X$6:$X$581="F03 - EXECUÇÃO DO OBJETO",1,""),"")</f>
    </oc>
    <nc r="AZ171">
      <f>IFERROR(IF(PAC!$X$6:$X$581="F03 - EXECUÇÃO DO OBJETO",1,""),"")</f>
    </nc>
  </rcc>
  <rcc rId="5063" sId="1" odxf="1" dxf="1">
    <oc r="AZ172">
      <f>IFERROR(IF(PAC!$X$6:$X$581="F03 - EXECUÇÃO DO OBJETO",1,""),"")</f>
    </oc>
    <nc r="AZ172">
      <f>IFERROR(IF(PAC!$X$6:$X$581="F03 - EXECUÇÃO DO OBJETO",1,""),"")</f>
    </nc>
    <odxf>
      <fill>
        <patternFill>
          <bgColor rgb="FFDBF0F9"/>
        </patternFill>
      </fill>
    </odxf>
    <ndxf>
      <fill>
        <patternFill>
          <bgColor rgb="FFEEF5FC"/>
        </patternFill>
      </fill>
    </ndxf>
  </rcc>
  <rcc rId="5064" sId="1">
    <oc r="AZ173">
      <f>IFERROR(IF(PAC!$X$6:$X$581="F03 - EXECUÇÃO DO OBJETO",1,""),"")</f>
    </oc>
    <nc r="AZ173">
      <f>IFERROR(IF(PAC!$X$6:$X$581="F03 - EXECUÇÃO DO OBJETO",1,""),"")</f>
    </nc>
  </rcc>
  <rcc rId="5065" sId="1" odxf="1" dxf="1">
    <oc r="AZ174">
      <f>IFERROR(IF(PAC!$X$6:$X$581="F03 - EXECUÇÃO DO OBJETO",1,""),"")</f>
    </oc>
    <nc r="AZ174">
      <f>IFERROR(IF(PAC!$X$6:$X$581="F03 - EXECUÇÃO DO OBJETO",1,""),"")</f>
    </nc>
    <odxf>
      <fill>
        <patternFill>
          <bgColor rgb="FFDBF0F9"/>
        </patternFill>
      </fill>
    </odxf>
    <ndxf>
      <fill>
        <patternFill>
          <bgColor rgb="FFEEF5FC"/>
        </patternFill>
      </fill>
    </ndxf>
  </rcc>
  <rcc rId="5066" sId="1">
    <oc r="AZ175">
      <f>IFERROR(IF(PAC!$X$6:$X$581="F03 - EXECUÇÃO DO OBJETO",1,""),"")</f>
    </oc>
    <nc r="AZ175">
      <f>IFERROR(IF(PAC!$X$6:$X$581="F03 - EXECUÇÃO DO OBJETO",1,""),"")</f>
    </nc>
  </rcc>
  <rcc rId="5067" sId="1" odxf="1" dxf="1">
    <oc r="AZ176">
      <f>IFERROR(IF(PAC!$X$6:$X$581="F03 - EXECUÇÃO DO OBJETO",1,""),"")</f>
    </oc>
    <nc r="AZ176">
      <f>IFERROR(IF(PAC!$X$6:$X$581="F03 - EXECUÇÃO DO OBJETO",1,""),"")</f>
    </nc>
    <odxf>
      <fill>
        <patternFill>
          <bgColor rgb="FFDBF0F9"/>
        </patternFill>
      </fill>
    </odxf>
    <ndxf>
      <fill>
        <patternFill>
          <bgColor rgb="FFEEF5FC"/>
        </patternFill>
      </fill>
    </ndxf>
  </rcc>
  <rcc rId="5068" sId="1">
    <oc r="AZ177">
      <f>IFERROR(IF(PAC!$X$6:$X$581="F03 - EXECUÇÃO DO OBJETO",1,""),"")</f>
    </oc>
    <nc r="AZ177">
      <f>IFERROR(IF(PAC!$X$6:$X$581="F03 - EXECUÇÃO DO OBJETO",1,""),"")</f>
    </nc>
  </rcc>
  <rcc rId="5069" sId="1" odxf="1" dxf="1">
    <oc r="AZ178">
      <f>IFERROR(IF(PAC!$X$6:$X$581="F03 - EXECUÇÃO DO OBJETO",1,""),"")</f>
    </oc>
    <nc r="AZ178">
      <f>IFERROR(IF(PAC!$X$6:$X$581="F03 - EXECUÇÃO DO OBJETO",1,""),"")</f>
    </nc>
    <odxf>
      <fill>
        <patternFill>
          <bgColor rgb="FFDBF0F9"/>
        </patternFill>
      </fill>
    </odxf>
    <ndxf>
      <fill>
        <patternFill>
          <bgColor rgb="FFEEF5FC"/>
        </patternFill>
      </fill>
    </ndxf>
  </rcc>
  <rcc rId="5070" sId="1">
    <oc r="AZ179">
      <f>IFERROR(IF(PAC!$X$6:$X$581="F03 - EXECUÇÃO DO OBJETO",1,""),"")</f>
    </oc>
    <nc r="AZ179">
      <f>IFERROR(IF(PAC!$X$6:$X$581="F03 - EXECUÇÃO DO OBJETO",1,""),"")</f>
    </nc>
  </rcc>
  <rcc rId="5071" sId="1" odxf="1" dxf="1">
    <oc r="AZ180">
      <f>IFERROR(IF(PAC!$X$6:$X$581="F03 - EXECUÇÃO DO OBJETO",1,""),"")</f>
    </oc>
    <nc r="AZ180">
      <f>IFERROR(IF(PAC!$X$6:$X$581="F03 - EXECUÇÃO DO OBJETO",1,""),"")</f>
    </nc>
    <odxf>
      <fill>
        <patternFill>
          <bgColor rgb="FFDBF0F9"/>
        </patternFill>
      </fill>
    </odxf>
    <ndxf>
      <fill>
        <patternFill>
          <bgColor rgb="FFEEF5FC"/>
        </patternFill>
      </fill>
    </ndxf>
  </rcc>
  <rcc rId="5072" sId="1">
    <oc r="AZ181">
      <f>IFERROR(IF(PAC!$X$6:$X$581="F03 - EXECUÇÃO DO OBJETO",1,""),"")</f>
    </oc>
    <nc r="AZ181">
      <f>IFERROR(IF(PAC!$X$6:$X$581="F03 - EXECUÇÃO DO OBJETO",1,""),"")</f>
    </nc>
  </rcc>
  <rcc rId="5073" sId="1" odxf="1" dxf="1">
    <oc r="AZ182">
      <f>IFERROR(IF(PAC!$X$6:$X$581="F03 - EXECUÇÃO DO OBJETO",1,""),"")</f>
    </oc>
    <nc r="AZ182">
      <f>IFERROR(IF(PAC!$X$6:$X$581="F03 - EXECUÇÃO DO OBJETO",1,""),"")</f>
    </nc>
    <odxf>
      <fill>
        <patternFill>
          <bgColor rgb="FFDBF0F9"/>
        </patternFill>
      </fill>
    </odxf>
    <ndxf>
      <fill>
        <patternFill>
          <bgColor rgb="FFEEF5FC"/>
        </patternFill>
      </fill>
    </ndxf>
  </rcc>
  <rcc rId="5074" sId="1">
    <oc r="AZ183">
      <f>IFERROR(IF(PAC!$X$6:$X$581="F03 - EXECUÇÃO DO OBJETO",1,""),"")</f>
    </oc>
    <nc r="AZ183">
      <f>IFERROR(IF(PAC!$X$6:$X$581="F03 - EXECUÇÃO DO OBJETO",1,""),"")</f>
    </nc>
  </rcc>
  <rcc rId="5075" sId="1" odxf="1" dxf="1">
    <oc r="AZ184">
      <f>IFERROR(IF(PAC!$X$6:$X$581="F03 - EXECUÇÃO DO OBJETO",1,""),"")</f>
    </oc>
    <nc r="AZ184">
      <f>IFERROR(IF(PAC!$X$6:$X$581="F03 - EXECUÇÃO DO OBJETO",1,""),"")</f>
    </nc>
    <odxf>
      <fill>
        <patternFill>
          <bgColor rgb="FFDBF0F9"/>
        </patternFill>
      </fill>
    </odxf>
    <ndxf>
      <fill>
        <patternFill>
          <bgColor rgb="FFEEF5FC"/>
        </patternFill>
      </fill>
    </ndxf>
  </rcc>
  <rcc rId="5076" sId="1">
    <oc r="AZ185">
      <f>IFERROR(IF(PAC!$X$6:$X$581="F03 - EXECUÇÃO DO OBJETO",1,""),"")</f>
    </oc>
    <nc r="AZ185">
      <f>IFERROR(IF(PAC!$X$6:$X$581="F03 - EXECUÇÃO DO OBJETO",1,""),"")</f>
    </nc>
  </rcc>
  <rcc rId="5077" sId="1" odxf="1" dxf="1">
    <oc r="AZ186">
      <f>IFERROR(IF(PAC!$X$6:$X$581="F03 - EXECUÇÃO DO OBJETO",1,""),"")</f>
    </oc>
    <nc r="AZ186">
      <f>IFERROR(IF(PAC!$X$6:$X$581="F03 - EXECUÇÃO DO OBJETO",1,""),"")</f>
    </nc>
    <odxf>
      <fill>
        <patternFill>
          <bgColor rgb="FFDBF0F9"/>
        </patternFill>
      </fill>
    </odxf>
    <ndxf>
      <fill>
        <patternFill>
          <bgColor rgb="FFEEF5FC"/>
        </patternFill>
      </fill>
    </ndxf>
  </rcc>
  <rcc rId="5078" sId="1">
    <oc r="AZ187">
      <f>IFERROR(IF(PAC!$X$6:$X$581="F03 - EXECUÇÃO DO OBJETO",1,""),"")</f>
    </oc>
    <nc r="AZ187">
      <f>IFERROR(IF(PAC!$X$6:$X$581="F03 - EXECUÇÃO DO OBJETO",1,""),"")</f>
    </nc>
  </rcc>
  <rcc rId="5079" sId="1" odxf="1" dxf="1">
    <oc r="AZ188">
      <f>IFERROR(IF(PAC!$X$6:$X$581="F03 - EXECUÇÃO DO OBJETO",1,""),"")</f>
    </oc>
    <nc r="AZ188">
      <f>IFERROR(IF(PAC!$X$6:$X$581="F03 - EXECUÇÃO DO OBJETO",1,""),"")</f>
    </nc>
    <odxf>
      <fill>
        <patternFill>
          <bgColor rgb="FFDBF0F9"/>
        </patternFill>
      </fill>
    </odxf>
    <ndxf>
      <fill>
        <patternFill>
          <bgColor rgb="FFEEF5FC"/>
        </patternFill>
      </fill>
    </ndxf>
  </rcc>
  <rcc rId="5080" sId="1">
    <oc r="AZ189">
      <f>IFERROR(IF(PAC!$X$6:$X$581="F03 - EXECUÇÃO DO OBJETO",1,""),"")</f>
    </oc>
    <nc r="AZ189">
      <f>IFERROR(IF(PAC!$X$6:$X$581="F03 - EXECUÇÃO DO OBJETO",1,""),"")</f>
    </nc>
  </rcc>
  <rcc rId="5081" sId="1" odxf="1" dxf="1">
    <oc r="AZ190">
      <f>IFERROR(IF(PAC!$X$6:$X$581="F03 - EXECUÇÃO DO OBJETO",1,""),"")</f>
    </oc>
    <nc r="AZ190">
      <f>IFERROR(IF(PAC!$X$6:$X$581="F03 - EXECUÇÃO DO OBJETO",1,""),"")</f>
    </nc>
    <odxf>
      <fill>
        <patternFill>
          <bgColor rgb="FFDBF0F9"/>
        </patternFill>
      </fill>
    </odxf>
    <ndxf>
      <fill>
        <patternFill>
          <bgColor rgb="FFEEF5FC"/>
        </patternFill>
      </fill>
    </ndxf>
  </rcc>
  <rcc rId="5082" sId="1">
    <oc r="AZ191">
      <f>IFERROR(IF(PAC!$X$6:$X$581="F03 - EXECUÇÃO DO OBJETO",1,""),"")</f>
    </oc>
    <nc r="AZ191">
      <f>IFERROR(IF(PAC!$X$6:$X$581="F03 - EXECUÇÃO DO OBJETO",1,""),"")</f>
    </nc>
  </rcc>
  <rcc rId="5083" sId="1" odxf="1" dxf="1">
    <oc r="AZ192">
      <f>IFERROR(IF(PAC!$X$6:$X$581="F03 - EXECUÇÃO DO OBJETO",1,""),"")</f>
    </oc>
    <nc r="AZ192">
      <f>IFERROR(IF(PAC!$X$6:$X$581="F03 - EXECUÇÃO DO OBJETO",1,""),"")</f>
    </nc>
    <odxf>
      <fill>
        <patternFill>
          <bgColor rgb="FFDBF0F9"/>
        </patternFill>
      </fill>
    </odxf>
    <ndxf>
      <fill>
        <patternFill>
          <bgColor rgb="FFEEF5FC"/>
        </patternFill>
      </fill>
    </ndxf>
  </rcc>
  <rcc rId="5084" sId="1">
    <oc r="AZ193">
      <f>IFERROR(IF(PAC!$X$6:$X$581="F03 - EXECUÇÃO DO OBJETO",1,""),"")</f>
    </oc>
    <nc r="AZ193">
      <f>IFERROR(IF(PAC!$X$6:$X$581="F03 - EXECUÇÃO DO OBJETO",1,""),"")</f>
    </nc>
  </rcc>
  <rcc rId="5085" sId="1" odxf="1" dxf="1">
    <oc r="AZ194">
      <f>IFERROR(IF(PAC!$X$6:$X$581="F03 - EXECUÇÃO DO OBJETO",1,""),"")</f>
    </oc>
    <nc r="AZ194">
      <f>IFERROR(IF(PAC!$X$6:$X$581="F03 - EXECUÇÃO DO OBJETO",1,""),"")</f>
    </nc>
    <odxf>
      <fill>
        <patternFill>
          <bgColor rgb="FFDBF0F9"/>
        </patternFill>
      </fill>
    </odxf>
    <ndxf>
      <fill>
        <patternFill>
          <bgColor rgb="FFEEF5FC"/>
        </patternFill>
      </fill>
    </ndxf>
  </rcc>
  <rcc rId="5086" sId="1">
    <oc r="AZ195">
      <f>IFERROR(IF(PAC!$X$6:$X$581="F03 - EXECUÇÃO DO OBJETO",1,""),"")</f>
    </oc>
    <nc r="AZ195">
      <f>IFERROR(IF(PAC!$X$6:$X$581="F03 - EXECUÇÃO DO OBJETO",1,""),"")</f>
    </nc>
  </rcc>
  <rcc rId="5087" sId="1" odxf="1" dxf="1">
    <oc r="AZ196">
      <f>IFERROR(IF(PAC!$X$6:$X$581="F03 - EXECUÇÃO DO OBJETO",1,""),"")</f>
    </oc>
    <nc r="AZ196">
      <f>IFERROR(IF(PAC!$X$6:$X$581="F03 - EXECUÇÃO DO OBJETO",1,""),"")</f>
    </nc>
    <odxf>
      <fill>
        <patternFill>
          <bgColor rgb="FFDBF0F9"/>
        </patternFill>
      </fill>
    </odxf>
    <ndxf>
      <fill>
        <patternFill>
          <bgColor rgb="FFEEF5FC"/>
        </patternFill>
      </fill>
    </ndxf>
  </rcc>
  <rcc rId="5088" sId="1">
    <oc r="AZ197">
      <f>IFERROR(IF(PAC!$X$6:$X$581="F03 - EXECUÇÃO DO OBJETO",1,""),"")</f>
    </oc>
    <nc r="AZ197">
      <f>IFERROR(IF(PAC!$X$6:$X$581="F03 - EXECUÇÃO DO OBJETO",1,""),"")</f>
    </nc>
  </rcc>
  <rcc rId="5089" sId="1" odxf="1" dxf="1">
    <oc r="AZ198">
      <f>IFERROR(IF(PAC!$X$6:$X$581="F03 - EXECUÇÃO DO OBJETO",1,""),"")</f>
    </oc>
    <nc r="AZ198">
      <f>IFERROR(IF(PAC!$X$6:$X$581="F03 - EXECUÇÃO DO OBJETO",1,""),"")</f>
    </nc>
    <odxf>
      <fill>
        <patternFill>
          <bgColor rgb="FFDBF0F9"/>
        </patternFill>
      </fill>
    </odxf>
    <ndxf>
      <fill>
        <patternFill>
          <bgColor rgb="FFEEF5FC"/>
        </patternFill>
      </fill>
    </ndxf>
  </rcc>
  <rcc rId="5090" sId="1">
    <oc r="AZ199">
      <f>IFERROR(IF(PAC!$X$6:$X$581="F03 - EXECUÇÃO DO OBJETO",1,""),"")</f>
    </oc>
    <nc r="AZ199">
      <f>IFERROR(IF(PAC!$X$6:$X$581="F03 - EXECUÇÃO DO OBJETO",1,""),"")</f>
    </nc>
  </rcc>
  <rcc rId="5091" sId="1" odxf="1" dxf="1">
    <oc r="AZ200">
      <f>IFERROR(IF(PAC!$X$6:$X$581="F03 - EXECUÇÃO DO OBJETO",1,""),"")</f>
    </oc>
    <nc r="AZ200">
      <f>IFERROR(IF(PAC!$X$6:$X$581="F03 - EXECUÇÃO DO OBJETO",1,""),"")</f>
    </nc>
    <odxf>
      <fill>
        <patternFill>
          <bgColor rgb="FFDBF0F9"/>
        </patternFill>
      </fill>
    </odxf>
    <ndxf>
      <fill>
        <patternFill>
          <bgColor rgb="FFEEF5FC"/>
        </patternFill>
      </fill>
    </ndxf>
  </rcc>
  <rcc rId="5092" sId="1">
    <oc r="AZ201">
      <f>IFERROR(IF(PAC!$X$6:$X$581="F03 - EXECUÇÃO DO OBJETO",1,""),"")</f>
    </oc>
    <nc r="AZ201">
      <f>IFERROR(IF(PAC!$X$6:$X$581="F03 - EXECUÇÃO DO OBJETO",1,""),"")</f>
    </nc>
  </rcc>
  <rcc rId="5093" sId="1" odxf="1" dxf="1">
    <oc r="AZ202">
      <f>IFERROR(IF(PAC!$X$6:$X$581="F03 - EXECUÇÃO DO OBJETO",1,""),"")</f>
    </oc>
    <nc r="AZ202">
      <f>IFERROR(IF(PAC!$X$6:$X$581="F03 - EXECUÇÃO DO OBJETO",1,""),"")</f>
    </nc>
    <odxf>
      <fill>
        <patternFill>
          <bgColor rgb="FFDBF0F9"/>
        </patternFill>
      </fill>
    </odxf>
    <ndxf>
      <fill>
        <patternFill>
          <bgColor rgb="FFEEF5FC"/>
        </patternFill>
      </fill>
    </ndxf>
  </rcc>
  <rcc rId="5094" sId="1">
    <oc r="AZ203">
      <f>IFERROR(IF(PAC!$X$6:$X$581="F03 - EXECUÇÃO DO OBJETO",1,""),"")</f>
    </oc>
    <nc r="AZ203">
      <f>IFERROR(IF(PAC!$X$6:$X$581="F03 - EXECUÇÃO DO OBJETO",1,""),"")</f>
    </nc>
  </rcc>
  <rcc rId="5095" sId="1" odxf="1" dxf="1">
    <oc r="AZ204">
      <f>IFERROR(IF(PAC!$X$6:$X$581="F03 - EXECUÇÃO DO OBJETO",1,""),"")</f>
    </oc>
    <nc r="AZ204">
      <f>IFERROR(IF(PAC!$X$6:$X$581="F03 - EXECUÇÃO DO OBJETO",1,""),"")</f>
    </nc>
    <odxf>
      <fill>
        <patternFill>
          <bgColor rgb="FFDBF0F9"/>
        </patternFill>
      </fill>
    </odxf>
    <ndxf>
      <fill>
        <patternFill>
          <bgColor rgb="FFEEF5FC"/>
        </patternFill>
      </fill>
    </ndxf>
  </rcc>
  <rcc rId="5096" sId="1">
    <oc r="AZ205">
      <f>IFERROR(IF(PAC!$X$6:$X$581="F03 - EXECUÇÃO DO OBJETO",1,""),"")</f>
    </oc>
    <nc r="AZ205">
      <f>IFERROR(IF(PAC!$X$6:$X$581="F03 - EXECUÇÃO DO OBJETO",1,""),"")</f>
    </nc>
  </rcc>
  <rcc rId="5097" sId="1" odxf="1" dxf="1">
    <oc r="AZ206">
      <f>IFERROR(IF(PAC!$X$6:$X$581="F03 - EXECUÇÃO DO OBJETO",1,""),"")</f>
    </oc>
    <nc r="AZ206">
      <f>IFERROR(IF(PAC!$X$6:$X$581="F03 - EXECUÇÃO DO OBJETO",1,""),"")</f>
    </nc>
    <odxf>
      <fill>
        <patternFill>
          <bgColor rgb="FFDBF0F9"/>
        </patternFill>
      </fill>
    </odxf>
    <ndxf>
      <fill>
        <patternFill>
          <bgColor rgb="FFEEF5FC"/>
        </patternFill>
      </fill>
    </ndxf>
  </rcc>
  <rcc rId="5098" sId="1">
    <oc r="AZ207">
      <f>IFERROR(IF(PAC!$X$6:$X$581="F03 - EXECUÇÃO DO OBJETO",1,""),"")</f>
    </oc>
    <nc r="AZ207">
      <f>IFERROR(IF(PAC!$X$6:$X$581="F03 - EXECUÇÃO DO OBJETO",1,""),"")</f>
    </nc>
  </rcc>
  <rcc rId="5099" sId="1" odxf="1" dxf="1">
    <oc r="AZ208">
      <f>IFERROR(IF(PAC!$X$6:$X$581="F03 - EXECUÇÃO DO OBJETO",1,""),"")</f>
    </oc>
    <nc r="AZ208">
      <f>IFERROR(IF(PAC!$X$6:$X$581="F03 - EXECUÇÃO DO OBJETO",1,""),"")</f>
    </nc>
    <odxf>
      <fill>
        <patternFill>
          <bgColor rgb="FFDBF0F9"/>
        </patternFill>
      </fill>
    </odxf>
    <ndxf>
      <fill>
        <patternFill>
          <bgColor rgb="FFEEF5FC"/>
        </patternFill>
      </fill>
    </ndxf>
  </rcc>
  <rcc rId="5100" sId="1">
    <oc r="AZ209">
      <f>IFERROR(IF(PAC!$X$6:$X$581="F03 - EXECUÇÃO DO OBJETO",1,""),"")</f>
    </oc>
    <nc r="AZ209">
      <f>IFERROR(IF(PAC!$X$6:$X$581="F03 - EXECUÇÃO DO OBJETO",1,""),"")</f>
    </nc>
  </rcc>
  <rcc rId="5101" sId="1" odxf="1" dxf="1">
    <oc r="AZ210">
      <f>IFERROR(IF(PAC!$X$6:$X$581="F03 - EXECUÇÃO DO OBJETO",1,""),"")</f>
    </oc>
    <nc r="AZ210">
      <f>IFERROR(IF(PAC!$X$6:$X$581="F03 - EXECUÇÃO DO OBJETO",1,""),"")</f>
    </nc>
    <odxf>
      <fill>
        <patternFill>
          <bgColor rgb="FFDBF0F9"/>
        </patternFill>
      </fill>
    </odxf>
    <ndxf>
      <fill>
        <patternFill>
          <bgColor rgb="FFEEF5FC"/>
        </patternFill>
      </fill>
    </ndxf>
  </rcc>
  <rcc rId="5102" sId="1">
    <oc r="AZ211">
      <f>IFERROR(IF(PAC!$X$6:$X$581="F03 - EXECUÇÃO DO OBJETO",1,""),"")</f>
    </oc>
    <nc r="AZ211">
      <f>IFERROR(IF(PAC!$X$6:$X$581="F03 - EXECUÇÃO DO OBJETO",1,""),"")</f>
    </nc>
  </rcc>
  <rcc rId="5103" sId="1" odxf="1" dxf="1">
    <oc r="AZ212">
      <f>IFERROR(IF(PAC!$X$6:$X$581="F03 - EXECUÇÃO DO OBJETO",1,""),"")</f>
    </oc>
    <nc r="AZ212">
      <f>IFERROR(IF(PAC!$X$6:$X$581="F03 - EXECUÇÃO DO OBJETO",1,""),"")</f>
    </nc>
    <odxf>
      <fill>
        <patternFill>
          <bgColor rgb="FFDBF0F9"/>
        </patternFill>
      </fill>
    </odxf>
    <ndxf>
      <fill>
        <patternFill>
          <bgColor rgb="FFEEF5FC"/>
        </patternFill>
      </fill>
    </ndxf>
  </rcc>
  <rcc rId="5104" sId="1">
    <oc r="AZ213">
      <f>IFERROR(IF(PAC!$X$6:$X$581="F03 - EXECUÇÃO DO OBJETO",1,""),"")</f>
    </oc>
    <nc r="AZ213">
      <f>IFERROR(IF(PAC!$X$6:$X$581="F03 - EXECUÇÃO DO OBJETO",1,""),"")</f>
    </nc>
  </rcc>
  <rcc rId="5105" sId="1" odxf="1" dxf="1">
    <oc r="AZ214">
      <f>IFERROR(IF(PAC!$X$6:$X$581="F03 - EXECUÇÃO DO OBJETO",1,""),"")</f>
    </oc>
    <nc r="AZ214">
      <f>IFERROR(IF(PAC!$X$6:$X$581="F03 - EXECUÇÃO DO OBJETO",1,""),"")</f>
    </nc>
    <odxf>
      <fill>
        <patternFill>
          <bgColor rgb="FFDBF0F9"/>
        </patternFill>
      </fill>
    </odxf>
    <ndxf>
      <fill>
        <patternFill>
          <bgColor rgb="FFEEF5FC"/>
        </patternFill>
      </fill>
    </ndxf>
  </rcc>
  <rcc rId="5106" sId="1">
    <oc r="AZ215">
      <f>IFERROR(IF(PAC!$X$6:$X$581="F03 - EXECUÇÃO DO OBJETO",1,""),"")</f>
    </oc>
    <nc r="AZ215">
      <f>IFERROR(IF(PAC!$X$6:$X$581="F03 - EXECUÇÃO DO OBJETO",1,""),"")</f>
    </nc>
  </rcc>
  <rcc rId="5107" sId="1" odxf="1" dxf="1">
    <oc r="AZ216">
      <f>IFERROR(IF(PAC!$X$6:$X$581="F03 - EXECUÇÃO DO OBJETO",1,""),"")</f>
    </oc>
    <nc r="AZ216">
      <f>IFERROR(IF(PAC!$X$6:$X$581="F03 - EXECUÇÃO DO OBJETO",1,""),"")</f>
    </nc>
    <odxf>
      <fill>
        <patternFill>
          <bgColor rgb="FFDBF0F9"/>
        </patternFill>
      </fill>
    </odxf>
    <ndxf>
      <fill>
        <patternFill>
          <bgColor rgb="FFEEF5FC"/>
        </patternFill>
      </fill>
    </ndxf>
  </rcc>
  <rcc rId="5108" sId="1">
    <oc r="AZ217">
      <f>IFERROR(IF(PAC!$X$6:$X$581="F03 - EXECUÇÃO DO OBJETO",1,""),"")</f>
    </oc>
    <nc r="AZ217">
      <f>IFERROR(IF(PAC!$X$6:$X$581="F03 - EXECUÇÃO DO OBJETO",1,""),"")</f>
    </nc>
  </rcc>
  <rcc rId="5109" sId="1" odxf="1" dxf="1">
    <oc r="AZ218">
      <f>IFERROR(IF(PAC!$X$6:$X$581="F03 - EXECUÇÃO DO OBJETO",1,""),"")</f>
    </oc>
    <nc r="AZ218">
      <f>IFERROR(IF(PAC!$X$6:$X$581="F03 - EXECUÇÃO DO OBJETO",1,""),"")</f>
    </nc>
    <odxf>
      <fill>
        <patternFill>
          <bgColor rgb="FFDBF0F9"/>
        </patternFill>
      </fill>
    </odxf>
    <ndxf>
      <fill>
        <patternFill>
          <bgColor rgb="FFEEF5FC"/>
        </patternFill>
      </fill>
    </ndxf>
  </rcc>
  <rcc rId="5110" sId="1">
    <oc r="AZ219">
      <f>IFERROR(IF(PAC!$X$6:$X$581="F03 - EXECUÇÃO DO OBJETO",1,""),"")</f>
    </oc>
    <nc r="AZ219">
      <f>IFERROR(IF(PAC!$X$6:$X$581="F03 - EXECUÇÃO DO OBJETO",1,""),"")</f>
    </nc>
  </rcc>
  <rcc rId="5111" sId="1" odxf="1" dxf="1">
    <oc r="AZ220">
      <f>IFERROR(IF(PAC!$X$6:$X$581="F03 - EXECUÇÃO DO OBJETO",1,""),"")</f>
    </oc>
    <nc r="AZ220">
      <f>IFERROR(IF(PAC!$X$6:$X$581="F03 - EXECUÇÃO DO OBJETO",1,""),"")</f>
    </nc>
    <odxf>
      <fill>
        <patternFill>
          <bgColor rgb="FFDBF0F9"/>
        </patternFill>
      </fill>
    </odxf>
    <ndxf>
      <fill>
        <patternFill>
          <bgColor rgb="FFEEF5FC"/>
        </patternFill>
      </fill>
    </ndxf>
  </rcc>
  <rcc rId="5112" sId="1">
    <oc r="AZ221">
      <f>IFERROR(IF(PAC!$X$6:$X$581="F03 - EXECUÇÃO DO OBJETO",1,""),"")</f>
    </oc>
    <nc r="AZ221">
      <f>IFERROR(IF(PAC!$X$6:$X$581="F03 - EXECUÇÃO DO OBJETO",1,""),"")</f>
    </nc>
  </rcc>
  <rcc rId="5113" sId="1" odxf="1" dxf="1">
    <oc r="AZ222">
      <f>IFERROR(IF(PAC!$X$6:$X$581="F03 - EXECUÇÃO DO OBJETO",1,""),"")</f>
    </oc>
    <nc r="AZ222">
      <f>IFERROR(IF(PAC!$X$6:$X$581="F03 - EXECUÇÃO DO OBJETO",1,""),"")</f>
    </nc>
    <odxf>
      <fill>
        <patternFill>
          <bgColor rgb="FFDBF0F9"/>
        </patternFill>
      </fill>
    </odxf>
    <ndxf>
      <fill>
        <patternFill>
          <bgColor rgb="FFEEF5FC"/>
        </patternFill>
      </fill>
    </ndxf>
  </rcc>
  <rcc rId="5114" sId="1">
    <oc r="AZ223">
      <f>IFERROR(IF(PAC!$X$6:$X$581="F03 - EXECUÇÃO DO OBJETO",1,""),"")</f>
    </oc>
    <nc r="AZ223">
      <f>IFERROR(IF(PAC!$X$6:$X$581="F03 - EXECUÇÃO DO OBJETO",1,""),"")</f>
    </nc>
  </rcc>
  <rcc rId="5115" sId="1" odxf="1" dxf="1">
    <oc r="AZ224">
      <f>IFERROR(IF(PAC!$X$6:$X$581="F03 - EXECUÇÃO DO OBJETO",1,""),"")</f>
    </oc>
    <nc r="AZ224">
      <f>IFERROR(IF(PAC!$X$6:$X$581="F03 - EXECUÇÃO DO OBJETO",1,""),"")</f>
    </nc>
    <odxf>
      <fill>
        <patternFill>
          <bgColor rgb="FFDBF0F9"/>
        </patternFill>
      </fill>
    </odxf>
    <ndxf>
      <fill>
        <patternFill>
          <bgColor rgb="FFEEF5FC"/>
        </patternFill>
      </fill>
    </ndxf>
  </rcc>
  <rcc rId="5116" sId="1">
    <oc r="AZ225">
      <f>IFERROR(IF(PAC!$X$6:$X$581="F03 - EXECUÇÃO DO OBJETO",1,""),"")</f>
    </oc>
    <nc r="AZ225">
      <f>IFERROR(IF(PAC!$X$6:$X$581="F03 - EXECUÇÃO DO OBJETO",1,""),"")</f>
    </nc>
  </rcc>
  <rcc rId="5117" sId="1" odxf="1" dxf="1">
    <oc r="AZ226">
      <f>IFERROR(IF(PAC!$X$6:$X$581="F03 - EXECUÇÃO DO OBJETO",1,""),"")</f>
    </oc>
    <nc r="AZ226">
      <f>IFERROR(IF(PAC!$X$6:$X$581="F03 - EXECUÇÃO DO OBJETO",1,""),"")</f>
    </nc>
    <odxf>
      <fill>
        <patternFill>
          <bgColor rgb="FFDBF0F9"/>
        </patternFill>
      </fill>
    </odxf>
    <ndxf>
      <fill>
        <patternFill>
          <bgColor rgb="FFEEF5FC"/>
        </patternFill>
      </fill>
    </ndxf>
  </rcc>
  <rcc rId="5118" sId="1">
    <oc r="AZ227">
      <f>IFERROR(IF(PAC!$X$6:$X$581="F03 - EXECUÇÃO DO OBJETO",1,""),"")</f>
    </oc>
    <nc r="AZ227">
      <f>IFERROR(IF(PAC!$X$6:$X$581="F03 - EXECUÇÃO DO OBJETO",1,""),"")</f>
    </nc>
  </rcc>
  <rcc rId="5119" sId="1" odxf="1" dxf="1">
    <oc r="AZ228">
      <f>IFERROR(IF(PAC!$X$6:$X$581="F03 - EXECUÇÃO DO OBJETO",1,""),"")</f>
    </oc>
    <nc r="AZ228">
      <f>IFERROR(IF(PAC!$X$6:$X$581="F03 - EXECUÇÃO DO OBJETO",1,""),"")</f>
    </nc>
    <odxf>
      <fill>
        <patternFill>
          <bgColor rgb="FFDBF0F9"/>
        </patternFill>
      </fill>
    </odxf>
    <ndxf>
      <fill>
        <patternFill>
          <bgColor rgb="FFEEF5FC"/>
        </patternFill>
      </fill>
    </ndxf>
  </rcc>
  <rcc rId="5120" sId="1">
    <oc r="AZ229">
      <f>IFERROR(IF(PAC!$X$6:$X$581="F03 - EXECUÇÃO DO OBJETO",1,""),"")</f>
    </oc>
    <nc r="AZ229">
      <f>IFERROR(IF(PAC!$X$6:$X$581="F03 - EXECUÇÃO DO OBJETO",1,""),"")</f>
    </nc>
  </rcc>
  <rcc rId="5121" sId="1" odxf="1" dxf="1">
    <oc r="AZ230">
      <f>IFERROR(IF(PAC!$X$6:$X$581="F03 - EXECUÇÃO DO OBJETO",1,""),"")</f>
    </oc>
    <nc r="AZ230">
      <f>IFERROR(IF(PAC!$X$6:$X$581="F03 - EXECUÇÃO DO OBJETO",1,""),"")</f>
    </nc>
    <odxf>
      <fill>
        <patternFill>
          <bgColor rgb="FFDBF0F9"/>
        </patternFill>
      </fill>
    </odxf>
    <ndxf>
      <fill>
        <patternFill>
          <bgColor rgb="FFEEF5FC"/>
        </patternFill>
      </fill>
    </ndxf>
  </rcc>
  <rcc rId="5122" sId="1">
    <oc r="AZ231">
      <f>IFERROR(IF(PAC!$X$6:$X$581="F03 - EXECUÇÃO DO OBJETO",1,""),"")</f>
    </oc>
    <nc r="AZ231">
      <f>IFERROR(IF(PAC!$X$6:$X$581="F03 - EXECUÇÃO DO OBJETO",1,""),"")</f>
    </nc>
  </rcc>
  <rcc rId="5123" sId="1" odxf="1" dxf="1">
    <oc r="AZ232">
      <f>IFERROR(IF(PAC!$X$6:$X$581="F03 - EXECUÇÃO DO OBJETO",1,""),"")</f>
    </oc>
    <nc r="AZ232">
      <f>IFERROR(IF(PAC!$X$6:$X$581="F03 - EXECUÇÃO DO OBJETO",1,""),"")</f>
    </nc>
    <odxf>
      <fill>
        <patternFill>
          <bgColor rgb="FFDBF0F9"/>
        </patternFill>
      </fill>
    </odxf>
    <ndxf>
      <fill>
        <patternFill>
          <bgColor rgb="FFEEF5FC"/>
        </patternFill>
      </fill>
    </ndxf>
  </rcc>
  <rcc rId="5124" sId="1">
    <oc r="AZ233">
      <f>IFERROR(IF(PAC!$X$6:$X$581="F03 - EXECUÇÃO DO OBJETO",1,""),"")</f>
    </oc>
    <nc r="AZ233">
      <f>IFERROR(IF(PAC!$X$6:$X$581="F03 - EXECUÇÃO DO OBJETO",1,""),"")</f>
    </nc>
  </rcc>
  <rcc rId="5125" sId="1" odxf="1" dxf="1">
    <oc r="AZ234">
      <f>IFERROR(IF(PAC!$X$6:$X$581="F03 - EXECUÇÃO DO OBJETO",1,""),"")</f>
    </oc>
    <nc r="AZ234">
      <f>IFERROR(IF(PAC!$X$6:$X$581="F03 - EXECUÇÃO DO OBJETO",1,""),"")</f>
    </nc>
    <odxf>
      <fill>
        <patternFill>
          <bgColor rgb="FFDBF0F9"/>
        </patternFill>
      </fill>
    </odxf>
    <ndxf>
      <fill>
        <patternFill>
          <bgColor rgb="FFEEF5FC"/>
        </patternFill>
      </fill>
    </ndxf>
  </rcc>
  <rcc rId="5126" sId="1">
    <oc r="AZ235">
      <f>IFERROR(IF(PAC!$X$6:$X$581="F03 - EXECUÇÃO DO OBJETO",1,""),"")</f>
    </oc>
    <nc r="AZ235">
      <f>IFERROR(IF(PAC!$X$6:$X$581="F03 - EXECUÇÃO DO OBJETO",1,""),"")</f>
    </nc>
  </rcc>
  <rcc rId="5127" sId="1" odxf="1" dxf="1">
    <oc r="AZ236">
      <f>IFERROR(IF(PAC!$X$6:$X$581="F03 - EXECUÇÃO DO OBJETO",1,""),"")</f>
    </oc>
    <nc r="AZ236">
      <f>IFERROR(IF(PAC!$X$6:$X$581="F03 - EXECUÇÃO DO OBJETO",1,""),"")</f>
    </nc>
    <odxf>
      <fill>
        <patternFill>
          <bgColor rgb="FFDBF0F9"/>
        </patternFill>
      </fill>
    </odxf>
    <ndxf>
      <fill>
        <patternFill>
          <bgColor rgb="FFEEF5FC"/>
        </patternFill>
      </fill>
    </ndxf>
  </rcc>
  <rcc rId="5128" sId="1">
    <oc r="AZ237">
      <f>IFERROR(IF(PAC!$X$6:$X$581="F03 - EXECUÇÃO DO OBJETO",1,""),"")</f>
    </oc>
    <nc r="AZ237">
      <f>IFERROR(IF(PAC!$X$6:$X$581="F03 - EXECUÇÃO DO OBJETO",1,""),"")</f>
    </nc>
  </rcc>
  <rcc rId="5129" sId="1" odxf="1" dxf="1">
    <oc r="AZ238">
      <f>IFERROR(IF(PAC!$X$6:$X$581="F03 - EXECUÇÃO DO OBJETO",1,""),"")</f>
    </oc>
    <nc r="AZ238">
      <f>IFERROR(IF(PAC!$X$6:$X$581="F03 - EXECUÇÃO DO OBJETO",1,""),"")</f>
    </nc>
    <odxf>
      <fill>
        <patternFill>
          <bgColor rgb="FFDBF0F9"/>
        </patternFill>
      </fill>
    </odxf>
    <ndxf>
      <fill>
        <patternFill>
          <bgColor rgb="FFEEF5FC"/>
        </patternFill>
      </fill>
    </ndxf>
  </rcc>
  <rcc rId="5130" sId="1">
    <oc r="AZ239">
      <f>IFERROR(IF(PAC!$X$6:$X$581="F03 - EXECUÇÃO DO OBJETO",1,""),"")</f>
    </oc>
    <nc r="AZ239">
      <f>IFERROR(IF(PAC!$X$6:$X$581="F03 - EXECUÇÃO DO OBJETO",1,""),"")</f>
    </nc>
  </rcc>
  <rcc rId="5131" sId="1" odxf="1" dxf="1">
    <oc r="AZ240">
      <f>IFERROR(IF(PAC!$X$6:$X$581="F03 - EXECUÇÃO DO OBJETO",1,""),"")</f>
    </oc>
    <nc r="AZ240">
      <f>IFERROR(IF(PAC!$X$6:$X$581="F03 - EXECUÇÃO DO OBJETO",1,""),"")</f>
    </nc>
    <odxf>
      <fill>
        <patternFill>
          <bgColor rgb="FFDBF0F9"/>
        </patternFill>
      </fill>
    </odxf>
    <ndxf>
      <fill>
        <patternFill>
          <bgColor rgb="FFEEF5FC"/>
        </patternFill>
      </fill>
    </ndxf>
  </rcc>
  <rcc rId="5132" sId="1">
    <oc r="AZ241">
      <f>IFERROR(IF(PAC!$X$6:$X$581="F03 - EXECUÇÃO DO OBJETO",1,""),"")</f>
    </oc>
    <nc r="AZ241">
      <f>IFERROR(IF(PAC!$X$6:$X$581="F03 - EXECUÇÃO DO OBJETO",1,""),"")</f>
    </nc>
  </rcc>
  <rcc rId="5133" sId="1" odxf="1" dxf="1">
    <oc r="AZ242">
      <f>IFERROR(IF(PAC!$X$6:$X$581="F03 - EXECUÇÃO DO OBJETO",1,""),"")</f>
    </oc>
    <nc r="AZ242">
      <f>IFERROR(IF(PAC!$X$6:$X$581="F03 - EXECUÇÃO DO OBJETO",1,""),"")</f>
    </nc>
    <odxf>
      <fill>
        <patternFill>
          <bgColor rgb="FFDBF0F9"/>
        </patternFill>
      </fill>
    </odxf>
    <ndxf>
      <fill>
        <patternFill>
          <bgColor rgb="FFEEF5FC"/>
        </patternFill>
      </fill>
    </ndxf>
  </rcc>
  <rcc rId="5134" sId="1">
    <oc r="AZ243">
      <f>IFERROR(IF(PAC!$X$6:$X$581="F03 - EXECUÇÃO DO OBJETO",1,""),"")</f>
    </oc>
    <nc r="AZ243">
      <f>IFERROR(IF(PAC!$X$6:$X$581="F03 - EXECUÇÃO DO OBJETO",1,""),"")</f>
    </nc>
  </rcc>
  <rcc rId="5135" sId="1" odxf="1" dxf="1">
    <oc r="AZ244">
      <f>IFERROR(IF(PAC!$X$6:$X$581="F03 - EXECUÇÃO DO OBJETO",1,""),"")</f>
    </oc>
    <nc r="AZ244">
      <f>IFERROR(IF(PAC!$X$6:$X$581="F03 - EXECUÇÃO DO OBJETO",1,""),"")</f>
    </nc>
    <odxf>
      <fill>
        <patternFill>
          <bgColor rgb="FFDBF0F9"/>
        </patternFill>
      </fill>
    </odxf>
    <ndxf>
      <fill>
        <patternFill>
          <bgColor rgb="FFEEF5FC"/>
        </patternFill>
      </fill>
    </ndxf>
  </rcc>
  <rcc rId="5136" sId="1">
    <oc r="AZ245">
      <f>IFERROR(IF(PAC!$X$6:$X$581="F03 - EXECUÇÃO DO OBJETO",1,""),"")</f>
    </oc>
    <nc r="AZ245">
      <f>IFERROR(IF(PAC!$X$6:$X$581="F03 - EXECUÇÃO DO OBJETO",1,""),"")</f>
    </nc>
  </rcc>
  <rcc rId="5137" sId="1" odxf="1" dxf="1">
    <oc r="AZ246">
      <f>IFERROR(IF(PAC!$X$6:$X$581="F03 - EXECUÇÃO DO OBJETO",1,""),"")</f>
    </oc>
    <nc r="AZ246">
      <f>IFERROR(IF(PAC!$X$6:$X$581="F03 - EXECUÇÃO DO OBJETO",1,""),"")</f>
    </nc>
    <odxf>
      <fill>
        <patternFill>
          <bgColor rgb="FFDBF0F9"/>
        </patternFill>
      </fill>
    </odxf>
    <ndxf>
      <fill>
        <patternFill>
          <bgColor rgb="FFEEF5FC"/>
        </patternFill>
      </fill>
    </ndxf>
  </rcc>
  <rcc rId="5138" sId="1">
    <oc r="AZ247">
      <f>IFERROR(IF(PAC!$X$6:$X$581="F03 - EXECUÇÃO DO OBJETO",1,""),"")</f>
    </oc>
    <nc r="AZ247">
      <f>IFERROR(IF(PAC!$X$6:$X$581="F03 - EXECUÇÃO DO OBJETO",1,""),"")</f>
    </nc>
  </rcc>
  <rcc rId="5139" sId="1" odxf="1" dxf="1">
    <oc r="AZ248">
      <f>IFERROR(IF(PAC!$X$6:$X$581="F03 - EXECUÇÃO DO OBJETO",1,""),"")</f>
    </oc>
    <nc r="AZ248">
      <f>IFERROR(IF(PAC!$X$6:$X$581="F03 - EXECUÇÃO DO OBJETO",1,""),"")</f>
    </nc>
    <odxf>
      <fill>
        <patternFill>
          <bgColor rgb="FFDBF0F9"/>
        </patternFill>
      </fill>
    </odxf>
    <ndxf>
      <fill>
        <patternFill>
          <bgColor rgb="FFEEF5FC"/>
        </patternFill>
      </fill>
    </ndxf>
  </rcc>
  <rcc rId="5140" sId="1">
    <oc r="AZ249">
      <f>IFERROR(IF(PAC!$X$6:$X$581="F03 - EXECUÇÃO DO OBJETO",1,""),"")</f>
    </oc>
    <nc r="AZ249">
      <f>IFERROR(IF(PAC!$X$6:$X$581="F03 - EXECUÇÃO DO OBJETO",1,""),"")</f>
    </nc>
  </rcc>
  <rcc rId="5141" sId="1" odxf="1" dxf="1">
    <oc r="AZ250">
      <f>IFERROR(IF(PAC!$X$6:$X$581="F03 - EXECUÇÃO DO OBJETO",1,""),"")</f>
    </oc>
    <nc r="AZ250">
      <f>IFERROR(IF(PAC!$X$6:$X$581="F03 - EXECUÇÃO DO OBJETO",1,""),"")</f>
    </nc>
    <odxf>
      <fill>
        <patternFill>
          <bgColor rgb="FFDBF0F9"/>
        </patternFill>
      </fill>
    </odxf>
    <ndxf>
      <fill>
        <patternFill>
          <bgColor rgb="FFEEF5FC"/>
        </patternFill>
      </fill>
    </ndxf>
  </rcc>
  <rcc rId="5142" sId="1">
    <oc r="AZ251">
      <f>IFERROR(IF(PAC!$X$6:$X$581="F03 - EXECUÇÃO DO OBJETO",1,""),"")</f>
    </oc>
    <nc r="AZ251">
      <f>IFERROR(IF(PAC!$X$6:$X$581="F03 - EXECUÇÃO DO OBJETO",1,""),"")</f>
    </nc>
  </rcc>
  <rcc rId="5143" sId="1" odxf="1" dxf="1">
    <oc r="AZ252">
      <f>IFERROR(IF(PAC!$X$6:$X$581="F03 - EXECUÇÃO DO OBJETO",1,""),"")</f>
    </oc>
    <nc r="AZ252">
      <f>IFERROR(IF(PAC!$X$6:$X$581="F03 - EXECUÇÃO DO OBJETO",1,""),"")</f>
    </nc>
    <odxf>
      <fill>
        <patternFill>
          <bgColor rgb="FFDBF0F9"/>
        </patternFill>
      </fill>
    </odxf>
    <ndxf>
      <fill>
        <patternFill>
          <bgColor rgb="FFEEF5FC"/>
        </patternFill>
      </fill>
    </ndxf>
  </rcc>
  <rcc rId="5144" sId="1">
    <oc r="AZ253">
      <f>IFERROR(IF(PAC!$X$6:$X$581="F03 - EXECUÇÃO DO OBJETO",1,""),"")</f>
    </oc>
    <nc r="AZ253">
      <f>IFERROR(IF(PAC!$X$6:$X$581="F03 - EXECUÇÃO DO OBJETO",1,""),"")</f>
    </nc>
  </rcc>
  <rcc rId="5145" sId="1" odxf="1" dxf="1">
    <oc r="AZ254">
      <f>IFERROR(IF(PAC!$X$6:$X$581="F03 - EXECUÇÃO DO OBJETO",1,""),"")</f>
    </oc>
    <nc r="AZ254">
      <f>IFERROR(IF(PAC!$X$6:$X$581="F03 - EXECUÇÃO DO OBJETO",1,""),"")</f>
    </nc>
    <odxf>
      <fill>
        <patternFill>
          <bgColor rgb="FFDBF0F9"/>
        </patternFill>
      </fill>
    </odxf>
    <ndxf>
      <fill>
        <patternFill>
          <bgColor rgb="FFEEF5FC"/>
        </patternFill>
      </fill>
    </ndxf>
  </rcc>
  <rcc rId="5146" sId="1">
    <oc r="AZ255">
      <f>IFERROR(IF(PAC!$X$6:$X$581="F03 - EXECUÇÃO DO OBJETO",1,""),"")</f>
    </oc>
    <nc r="AZ255">
      <f>IFERROR(IF(PAC!$X$6:$X$581="F03 - EXECUÇÃO DO OBJETO",1,""),"")</f>
    </nc>
  </rcc>
  <rcc rId="5147" sId="1" odxf="1" dxf="1">
    <oc r="AZ256">
      <f>IFERROR(IF(PAC!$X$6:$X$581="F03 - EXECUÇÃO DO OBJETO",1,""),"")</f>
    </oc>
    <nc r="AZ256">
      <f>IFERROR(IF(PAC!$X$6:$X$581="F03 - EXECUÇÃO DO OBJETO",1,""),"")</f>
    </nc>
    <odxf>
      <fill>
        <patternFill>
          <bgColor rgb="FFDBF0F9"/>
        </patternFill>
      </fill>
    </odxf>
    <ndxf>
      <fill>
        <patternFill>
          <bgColor rgb="FFEEF5FC"/>
        </patternFill>
      </fill>
    </ndxf>
  </rcc>
  <rcc rId="5148" sId="1">
    <oc r="AZ257">
      <f>IFERROR(IF(PAC!$X$6:$X$581="F03 - EXECUÇÃO DO OBJETO",1,""),"")</f>
    </oc>
    <nc r="AZ257">
      <f>IFERROR(IF(PAC!$X$6:$X$581="F03 - EXECUÇÃO DO OBJETO",1,""),"")</f>
    </nc>
  </rcc>
  <rcc rId="5149" sId="1" odxf="1" dxf="1">
    <oc r="AZ258">
      <f>IFERROR(IF(PAC!$X$6:$X$581="F03 - EXECUÇÃO DO OBJETO",1,""),"")</f>
    </oc>
    <nc r="AZ258">
      <f>IFERROR(IF(PAC!$X$6:$X$581="F03 - EXECUÇÃO DO OBJETO",1,""),"")</f>
    </nc>
    <odxf>
      <fill>
        <patternFill>
          <bgColor rgb="FFDBF0F9"/>
        </patternFill>
      </fill>
    </odxf>
    <ndxf>
      <fill>
        <patternFill>
          <bgColor rgb="FFEEF5FC"/>
        </patternFill>
      </fill>
    </ndxf>
  </rcc>
  <rcc rId="5150" sId="1">
    <oc r="AZ259">
      <f>IFERROR(IF(PAC!$X$6:$X$581="F03 - EXECUÇÃO DO OBJETO",1,""),"")</f>
    </oc>
    <nc r="AZ259">
      <f>IFERROR(IF(PAC!$X$6:$X$581="F03 - EXECUÇÃO DO OBJETO",1,""),"")</f>
    </nc>
  </rcc>
  <rcc rId="5151" sId="1" odxf="1" dxf="1">
    <oc r="AZ260">
      <f>IFERROR(IF(PAC!$X$6:$X$581="F03 - EXECUÇÃO DO OBJETO",1,""),"")</f>
    </oc>
    <nc r="AZ260">
      <f>IFERROR(IF(PAC!$X$6:$X$581="F03 - EXECUÇÃO DO OBJETO",1,""),"")</f>
    </nc>
    <odxf>
      <fill>
        <patternFill>
          <bgColor rgb="FFDBF0F9"/>
        </patternFill>
      </fill>
    </odxf>
    <ndxf>
      <fill>
        <patternFill>
          <bgColor rgb="FFEEF5FC"/>
        </patternFill>
      </fill>
    </ndxf>
  </rcc>
  <rcc rId="5152" sId="1">
    <oc r="AZ261">
      <f>IFERROR(IF(PAC!$X$6:$X$581="F03 - EXECUÇÃO DO OBJETO",1,""),"")</f>
    </oc>
    <nc r="AZ261">
      <f>IFERROR(IF(PAC!$X$6:$X$581="F03 - EXECUÇÃO DO OBJETO",1,""),"")</f>
    </nc>
  </rcc>
  <rcc rId="5153" sId="1" odxf="1" dxf="1">
    <oc r="AZ262">
      <f>IFERROR(IF(PAC!$X$6:$X$581="F03 - EXECUÇÃO DO OBJETO",1,""),"")</f>
    </oc>
    <nc r="AZ262">
      <f>IFERROR(IF(PAC!$X$6:$X$581="F03 - EXECUÇÃO DO OBJETO",1,""),"")</f>
    </nc>
    <odxf>
      <fill>
        <patternFill>
          <bgColor rgb="FFDBF0F9"/>
        </patternFill>
      </fill>
    </odxf>
    <ndxf>
      <fill>
        <patternFill>
          <bgColor rgb="FFEEF5FC"/>
        </patternFill>
      </fill>
    </ndxf>
  </rcc>
  <rcc rId="5154" sId="1">
    <oc r="AZ263">
      <f>IFERROR(IF(PAC!$X$6:$X$581="F03 - EXECUÇÃO DO OBJETO",1,""),"")</f>
    </oc>
    <nc r="AZ263">
      <f>IFERROR(IF(PAC!$X$6:$X$581="F03 - EXECUÇÃO DO OBJETO",1,""),"")</f>
    </nc>
  </rcc>
  <rcc rId="5155" sId="1" odxf="1" dxf="1">
    <oc r="AZ264">
      <f>IFERROR(IF(PAC!$X$6:$X$581="F03 - EXECUÇÃO DO OBJETO",1,""),"")</f>
    </oc>
    <nc r="AZ264">
      <f>IFERROR(IF(PAC!$X$6:$X$581="F03 - EXECUÇÃO DO OBJETO",1,""),"")</f>
    </nc>
    <odxf>
      <fill>
        <patternFill>
          <bgColor rgb="FFDBF0F9"/>
        </patternFill>
      </fill>
    </odxf>
    <ndxf>
      <fill>
        <patternFill>
          <bgColor rgb="FFEEF5FC"/>
        </patternFill>
      </fill>
    </ndxf>
  </rcc>
  <rcc rId="5156" sId="1">
    <oc r="AZ265">
      <f>IFERROR(IF(PAC!$X$6:$X$581="F03 - EXECUÇÃO DO OBJETO",1,""),"")</f>
    </oc>
    <nc r="AZ265">
      <f>IFERROR(IF(PAC!$X$6:$X$581="F03 - EXECUÇÃO DO OBJETO",1,""),"")</f>
    </nc>
  </rcc>
  <rcc rId="5157" sId="1" odxf="1" dxf="1">
    <oc r="AZ266">
      <f>IFERROR(IF(PAC!$X$6:$X$581="F03 - EXECUÇÃO DO OBJETO",1,""),"")</f>
    </oc>
    <nc r="AZ266">
      <f>IFERROR(IF(PAC!$X$6:$X$581="F03 - EXECUÇÃO DO OBJETO",1,""),"")</f>
    </nc>
    <odxf>
      <fill>
        <patternFill>
          <bgColor rgb="FFDBF0F9"/>
        </patternFill>
      </fill>
    </odxf>
    <ndxf>
      <fill>
        <patternFill>
          <bgColor rgb="FFEEF5FC"/>
        </patternFill>
      </fill>
    </ndxf>
  </rcc>
  <rcc rId="5158" sId="1">
    <oc r="AZ267">
      <f>IFERROR(IF(PAC!$X$6:$X$581="F03 - EXECUÇÃO DO OBJETO",1,""),"")</f>
    </oc>
    <nc r="AZ267">
      <f>IFERROR(IF(PAC!$X$6:$X$581="F03 - EXECUÇÃO DO OBJETO",1,""),"")</f>
    </nc>
  </rcc>
  <rcc rId="5159" sId="1" odxf="1" dxf="1">
    <oc r="AZ268">
      <f>IFERROR(IF(PAC!$X$6:$X$581="F03 - EXECUÇÃO DO OBJETO",1,""),"")</f>
    </oc>
    <nc r="AZ268">
      <f>IFERROR(IF(PAC!$X$6:$X$581="F03 - EXECUÇÃO DO OBJETO",1,""),"")</f>
    </nc>
    <odxf>
      <fill>
        <patternFill>
          <bgColor rgb="FFDBF0F9"/>
        </patternFill>
      </fill>
    </odxf>
    <ndxf>
      <fill>
        <patternFill>
          <bgColor rgb="FFEEF5FC"/>
        </patternFill>
      </fill>
    </ndxf>
  </rcc>
  <rcc rId="5160" sId="1">
    <oc r="AZ269">
      <f>IFERROR(IF(PAC!$X$6:$X$581="F03 - EXECUÇÃO DO OBJETO",1,""),"")</f>
    </oc>
    <nc r="AZ269">
      <f>IFERROR(IF(PAC!$X$6:$X$581="F03 - EXECUÇÃO DO OBJETO",1,""),"")</f>
    </nc>
  </rcc>
  <rcc rId="5161" sId="1" odxf="1" dxf="1">
    <oc r="AZ270">
      <f>IFERROR(IF(PAC!$X$6:$X$581="F03 - EXECUÇÃO DO OBJETO",1,""),"")</f>
    </oc>
    <nc r="AZ270">
      <f>IFERROR(IF(PAC!$X$6:$X$581="F03 - EXECUÇÃO DO OBJETO",1,""),"")</f>
    </nc>
    <odxf>
      <fill>
        <patternFill>
          <bgColor rgb="FFDBF0F9"/>
        </patternFill>
      </fill>
    </odxf>
    <ndxf>
      <fill>
        <patternFill>
          <bgColor rgb="FFEEF5FC"/>
        </patternFill>
      </fill>
    </ndxf>
  </rcc>
  <rcc rId="5162" sId="1">
    <oc r="AZ271">
      <f>IFERROR(IF(PAC!$X$6:$X$581="F03 - EXECUÇÃO DO OBJETO",1,""),"")</f>
    </oc>
    <nc r="AZ271">
      <f>IFERROR(IF(PAC!$X$6:$X$581="F03 - EXECUÇÃO DO OBJETO",1,""),"")</f>
    </nc>
  </rcc>
  <rcc rId="5163" sId="1" odxf="1" dxf="1">
    <oc r="AZ272">
      <f>IFERROR(IF(PAC!$X$6:$X$581="F03 - EXECUÇÃO DO OBJETO",1,""),"")</f>
    </oc>
    <nc r="AZ272">
      <f>IFERROR(IF(PAC!$X$6:$X$581="F03 - EXECUÇÃO DO OBJETO",1,""),"")</f>
    </nc>
    <odxf>
      <fill>
        <patternFill>
          <bgColor rgb="FFDBF0F9"/>
        </patternFill>
      </fill>
    </odxf>
    <ndxf>
      <fill>
        <patternFill>
          <bgColor rgb="FFEEF5FC"/>
        </patternFill>
      </fill>
    </ndxf>
  </rcc>
  <rcc rId="5164" sId="1">
    <oc r="AZ273">
      <f>IFERROR(IF(PAC!$X$6:$X$581="F03 - EXECUÇÃO DO OBJETO",1,""),"")</f>
    </oc>
    <nc r="AZ273">
      <f>IFERROR(IF(PAC!$X$6:$X$581="F03 - EXECUÇÃO DO OBJETO",1,""),"")</f>
    </nc>
  </rcc>
  <rcc rId="5165" sId="1" odxf="1" dxf="1">
    <oc r="AZ274">
      <f>IFERROR(IF(PAC!$X$6:$X$581="F03 - EXECUÇÃO DO OBJETO",1,""),"")</f>
    </oc>
    <nc r="AZ274">
      <f>IFERROR(IF(PAC!$X$6:$X$581="F03 - EXECUÇÃO DO OBJETO",1,""),"")</f>
    </nc>
    <odxf>
      <fill>
        <patternFill>
          <bgColor rgb="FFDBF0F9"/>
        </patternFill>
      </fill>
    </odxf>
    <ndxf>
      <fill>
        <patternFill>
          <bgColor rgb="FFEEF5FC"/>
        </patternFill>
      </fill>
    </ndxf>
  </rcc>
  <rcc rId="5166" sId="1">
    <oc r="AZ275">
      <f>IFERROR(IF(PAC!$X$6:$X$581="F03 - EXECUÇÃO DO OBJETO",1,""),"")</f>
    </oc>
    <nc r="AZ275">
      <f>IFERROR(IF(PAC!$X$6:$X$581="F03 - EXECUÇÃO DO OBJETO",1,""),"")</f>
    </nc>
  </rcc>
  <rcc rId="5167" sId="1" odxf="1" dxf="1">
    <oc r="AZ276">
      <f>IFERROR(IF(PAC!$X$6:$X$581="F03 - EXECUÇÃO DO OBJETO",1,""),"")</f>
    </oc>
    <nc r="AZ276">
      <f>IFERROR(IF(PAC!$X$6:$X$581="F03 - EXECUÇÃO DO OBJETO",1,""),"")</f>
    </nc>
    <odxf>
      <fill>
        <patternFill>
          <bgColor rgb="FFDBF0F9"/>
        </patternFill>
      </fill>
    </odxf>
    <ndxf>
      <fill>
        <patternFill>
          <bgColor rgb="FFEEF5FC"/>
        </patternFill>
      </fill>
    </ndxf>
  </rcc>
  <rcc rId="5168" sId="1">
    <oc r="AZ277">
      <f>IFERROR(IF(PAC!$X$6:$X$581="F03 - EXECUÇÃO DO OBJETO",1,""),"")</f>
    </oc>
    <nc r="AZ277">
      <f>IFERROR(IF(PAC!$X$6:$X$581="F03 - EXECUÇÃO DO OBJETO",1,""),"")</f>
    </nc>
  </rcc>
  <rcc rId="5169" sId="1" odxf="1" dxf="1">
    <oc r="AZ278">
      <f>IFERROR(IF(PAC!$X$6:$X$581="F03 - EXECUÇÃO DO OBJETO",1,""),"")</f>
    </oc>
    <nc r="AZ278">
      <f>IFERROR(IF(PAC!$X$6:$X$581="F03 - EXECUÇÃO DO OBJETO",1,""),"")</f>
    </nc>
    <odxf>
      <fill>
        <patternFill>
          <bgColor rgb="FFDBF0F9"/>
        </patternFill>
      </fill>
    </odxf>
    <ndxf>
      <fill>
        <patternFill>
          <bgColor rgb="FFEEF5FC"/>
        </patternFill>
      </fill>
    </ndxf>
  </rcc>
  <rcc rId="5170" sId="1">
    <oc r="AZ279">
      <f>IFERROR(IF(PAC!$X$6:$X$581="F03 - EXECUÇÃO DO OBJETO",1,""),"")</f>
    </oc>
    <nc r="AZ279">
      <f>IFERROR(IF(PAC!$X$6:$X$581="F03 - EXECUÇÃO DO OBJETO",1,""),"")</f>
    </nc>
  </rcc>
  <rcc rId="5171" sId="1" odxf="1" dxf="1">
    <oc r="AZ280">
      <f>IFERROR(IF(PAC!$X$6:$X$581="F03 - EXECUÇÃO DO OBJETO",1,""),"")</f>
    </oc>
    <nc r="AZ280">
      <f>IFERROR(IF(PAC!$X$6:$X$581="F03 - EXECUÇÃO DO OBJETO",1,""),"")</f>
    </nc>
    <odxf>
      <fill>
        <patternFill>
          <bgColor rgb="FFDBF0F9"/>
        </patternFill>
      </fill>
    </odxf>
    <ndxf>
      <fill>
        <patternFill>
          <bgColor rgb="FFEEF5FC"/>
        </patternFill>
      </fill>
    </ndxf>
  </rcc>
  <rcc rId="5172" sId="1">
    <oc r="AZ281">
      <f>IFERROR(IF(PAC!$X$6:$X$581="F03 - EXECUÇÃO DO OBJETO",1,""),"")</f>
    </oc>
    <nc r="AZ281">
      <f>IFERROR(IF(PAC!$X$6:$X$581="F03 - EXECUÇÃO DO OBJETO",1,""),"")</f>
    </nc>
  </rcc>
  <rcc rId="5173" sId="1" odxf="1" dxf="1">
    <oc r="AZ282">
      <f>IFERROR(IF(PAC!$X$6:$X$581="F03 - EXECUÇÃO DO OBJETO",1,""),"")</f>
    </oc>
    <nc r="AZ282">
      <f>IFERROR(IF(PAC!$X$6:$X$581="F03 - EXECUÇÃO DO OBJETO",1,""),"")</f>
    </nc>
    <odxf>
      <fill>
        <patternFill>
          <bgColor rgb="FFDBF0F9"/>
        </patternFill>
      </fill>
    </odxf>
    <ndxf>
      <fill>
        <patternFill>
          <bgColor rgb="FFEEF5FC"/>
        </patternFill>
      </fill>
    </ndxf>
  </rcc>
  <rcc rId="5174" sId="1">
    <oc r="AZ283">
      <f>IFERROR(IF(PAC!$X$6:$X$581="F03 - EXECUÇÃO DO OBJETO",1,""),"")</f>
    </oc>
    <nc r="AZ283">
      <f>IFERROR(IF(PAC!$X$6:$X$581="F03 - EXECUÇÃO DO OBJETO",1,""),"")</f>
    </nc>
  </rcc>
  <rcc rId="5175" sId="1" odxf="1" dxf="1">
    <oc r="AZ284">
      <f>IFERROR(IF(PAC!$X$6:$X$581="F03 - EXECUÇÃO DO OBJETO",1,""),"")</f>
    </oc>
    <nc r="AZ284">
      <f>IFERROR(IF(PAC!$X$6:$X$581="F03 - EXECUÇÃO DO OBJETO",1,""),"")</f>
    </nc>
    <odxf>
      <fill>
        <patternFill>
          <bgColor rgb="FFDBF0F9"/>
        </patternFill>
      </fill>
    </odxf>
    <ndxf>
      <fill>
        <patternFill>
          <bgColor rgb="FFEEF5FC"/>
        </patternFill>
      </fill>
    </ndxf>
  </rcc>
  <rcc rId="5176" sId="1">
    <oc r="AZ285">
      <f>IFERROR(IF(PAC!$X$6:$X$581="F03 - EXECUÇÃO DO OBJETO",1,""),"")</f>
    </oc>
    <nc r="AZ285">
      <f>IFERROR(IF(PAC!$X$6:$X$581="F03 - EXECUÇÃO DO OBJETO",1,""),"")</f>
    </nc>
  </rcc>
  <rcc rId="5177" sId="1" odxf="1" dxf="1">
    <oc r="AZ286">
      <f>IFERROR(IF(PAC!$X$6:$X$581="F03 - EXECUÇÃO DO OBJETO",1,""),"")</f>
    </oc>
    <nc r="AZ286">
      <f>IFERROR(IF(PAC!$X$6:$X$581="F03 - EXECUÇÃO DO OBJETO",1,""),"")</f>
    </nc>
    <odxf>
      <fill>
        <patternFill>
          <bgColor rgb="FFDBF0F9"/>
        </patternFill>
      </fill>
    </odxf>
    <ndxf>
      <fill>
        <patternFill>
          <bgColor rgb="FFEEF5FC"/>
        </patternFill>
      </fill>
    </ndxf>
  </rcc>
  <rcc rId="5178" sId="1">
    <oc r="AZ287">
      <f>IFERROR(IF(PAC!$X$6:$X$581="F03 - EXECUÇÃO DO OBJETO",1,""),"")</f>
    </oc>
    <nc r="AZ287">
      <f>IFERROR(IF(PAC!$X$6:$X$581="F03 - EXECUÇÃO DO OBJETO",1,""),"")</f>
    </nc>
  </rcc>
  <rcc rId="5179" sId="1" odxf="1" dxf="1">
    <oc r="AZ288">
      <f>IFERROR(IF(PAC!$X$6:$X$581="F03 - EXECUÇÃO DO OBJETO",1,""),"")</f>
    </oc>
    <nc r="AZ288">
      <f>IFERROR(IF(PAC!$X$6:$X$581="F03 - EXECUÇÃO DO OBJETO",1,""),"")</f>
    </nc>
    <odxf>
      <fill>
        <patternFill>
          <bgColor rgb="FFDBF0F9"/>
        </patternFill>
      </fill>
    </odxf>
    <ndxf>
      <fill>
        <patternFill>
          <bgColor rgb="FFEEF5FC"/>
        </patternFill>
      </fill>
    </ndxf>
  </rcc>
  <rcc rId="5180" sId="1">
    <oc r="AZ289">
      <f>IFERROR(IF(PAC!$X$6:$X$581="F03 - EXECUÇÃO DO OBJETO",1,""),"")</f>
    </oc>
    <nc r="AZ289">
      <f>IFERROR(IF(PAC!$X$6:$X$581="F03 - EXECUÇÃO DO OBJETO",1,""),"")</f>
    </nc>
  </rcc>
  <rcc rId="5181" sId="1" odxf="1" dxf="1">
    <oc r="AZ290">
      <f>IFERROR(IF(PAC!$X$6:$X$581="F03 - EXECUÇÃO DO OBJETO",1,""),"")</f>
    </oc>
    <nc r="AZ290">
      <f>IFERROR(IF(PAC!$X$6:$X$581="F03 - EXECUÇÃO DO OBJETO",1,""),"")</f>
    </nc>
    <odxf>
      <fill>
        <patternFill>
          <bgColor rgb="FFDBF0F9"/>
        </patternFill>
      </fill>
    </odxf>
    <ndxf>
      <fill>
        <patternFill>
          <bgColor rgb="FFEEF5FC"/>
        </patternFill>
      </fill>
    </ndxf>
  </rcc>
  <rcc rId="5182" sId="1">
    <oc r="AZ291">
      <f>IFERROR(IF(PAC!$X$6:$X$581="F03 - EXECUÇÃO DO OBJETO",1,""),"")</f>
    </oc>
    <nc r="AZ291">
      <f>IFERROR(IF(PAC!$X$6:$X$581="F03 - EXECUÇÃO DO OBJETO",1,""),"")</f>
    </nc>
  </rcc>
  <rcc rId="5183" sId="1" odxf="1" dxf="1">
    <oc r="AZ292">
      <f>IFERROR(IF(PAC!$X$6:$X$581="F03 - EXECUÇÃO DO OBJETO",1,""),"")</f>
    </oc>
    <nc r="AZ292">
      <f>IFERROR(IF(PAC!$X$6:$X$581="F03 - EXECUÇÃO DO OBJETO",1,""),"")</f>
    </nc>
    <odxf>
      <fill>
        <patternFill>
          <bgColor rgb="FFDBF0F9"/>
        </patternFill>
      </fill>
    </odxf>
    <ndxf>
      <fill>
        <patternFill>
          <bgColor rgb="FFEEF5FC"/>
        </patternFill>
      </fill>
    </ndxf>
  </rcc>
  <rcc rId="5184" sId="1">
    <oc r="AZ293">
      <f>IFERROR(IF(PAC!$X$6:$X$581="F03 - EXECUÇÃO DO OBJETO",1,""),"")</f>
    </oc>
    <nc r="AZ293">
      <f>IFERROR(IF(PAC!$X$6:$X$581="F03 - EXECUÇÃO DO OBJETO",1,""),"")</f>
    </nc>
  </rcc>
  <rcc rId="5185" sId="1" odxf="1" dxf="1">
    <oc r="AZ294">
      <f>IFERROR(IF(PAC!$X$6:$X$581="F03 - EXECUÇÃO DO OBJETO",1,""),"")</f>
    </oc>
    <nc r="AZ294">
      <f>IFERROR(IF(PAC!$X$6:$X$581="F03 - EXECUÇÃO DO OBJETO",1,""),"")</f>
    </nc>
    <odxf>
      <fill>
        <patternFill>
          <bgColor rgb="FFDBF0F9"/>
        </patternFill>
      </fill>
    </odxf>
    <ndxf>
      <fill>
        <patternFill>
          <bgColor rgb="FFEEF5FC"/>
        </patternFill>
      </fill>
    </ndxf>
  </rcc>
  <rcc rId="5186" sId="1">
    <oc r="AZ295">
      <f>IFERROR(IF(PAC!$X$6:$X$581="F03 - EXECUÇÃO DO OBJETO",1,""),"")</f>
    </oc>
    <nc r="AZ295">
      <f>IFERROR(IF(PAC!$X$6:$X$581="F03 - EXECUÇÃO DO OBJETO",1,""),"")</f>
    </nc>
  </rcc>
  <rcc rId="5187" sId="1" odxf="1" dxf="1">
    <oc r="AZ296">
      <f>IFERROR(IF(PAC!$X$6:$X$581="F03 - EXECUÇÃO DO OBJETO",1,""),"")</f>
    </oc>
    <nc r="AZ296">
      <f>IFERROR(IF(PAC!$X$6:$X$581="F03 - EXECUÇÃO DO OBJETO",1,""),"")</f>
    </nc>
    <odxf>
      <fill>
        <patternFill>
          <bgColor rgb="FFDBF0F9"/>
        </patternFill>
      </fill>
    </odxf>
    <ndxf>
      <fill>
        <patternFill>
          <bgColor rgb="FFEEF5FC"/>
        </patternFill>
      </fill>
    </ndxf>
  </rcc>
  <rcc rId="5188" sId="1">
    <oc r="AZ297">
      <f>IFERROR(IF(PAC!$X$6:$X$581="F03 - EXECUÇÃO DO OBJETO",1,""),"")</f>
    </oc>
    <nc r="AZ297">
      <f>IFERROR(IF(PAC!$X$6:$X$581="F03 - EXECUÇÃO DO OBJETO",1,""),"")</f>
    </nc>
  </rcc>
  <rcc rId="5189" sId="1">
    <oc r="AZ298">
      <f>IFERROR(IF(PAC!$X$6:$X$581="F03 - EXECUÇÃO DO OBJETO",1,""),"")</f>
    </oc>
    <nc r="AZ298">
      <f>IFERROR(IF(PAC!$X$6:$X$581="F03 - EXECUÇÃO DO OBJETO",1,""),"")</f>
    </nc>
  </rcc>
  <rcc rId="5190" sId="1" odxf="1" dxf="1">
    <oc r="AZ299">
      <f>IFERROR(IF(PAC!$X$6:$X$581="F03 - EXECUÇÃO DO OBJETO",1,""),"")</f>
    </oc>
    <nc r="AZ299">
      <f>IFERROR(IF(PAC!$X$6:$X$581="F03 - EXECUÇÃO DO OBJETO",1,""),"")</f>
    </nc>
    <odxf>
      <fill>
        <patternFill>
          <bgColor rgb="FFDBF0F9"/>
        </patternFill>
      </fill>
    </odxf>
    <ndxf>
      <fill>
        <patternFill>
          <bgColor rgb="FFEEF5FC"/>
        </patternFill>
      </fill>
    </ndxf>
  </rcc>
  <rcc rId="5191" sId="1">
    <oc r="AZ300">
      <f>IFERROR(IF(PAC!$X$6:$X$581="F03 - EXECUÇÃO DO OBJETO",1,""),"")</f>
    </oc>
    <nc r="AZ300">
      <f>IFERROR(IF(PAC!$X$6:$X$581="F03 - EXECUÇÃO DO OBJETO",1,""),"")</f>
    </nc>
  </rcc>
  <rcc rId="5192" sId="1" odxf="1" dxf="1">
    <oc r="AZ301">
      <f>IFERROR(IF(PAC!$X$6:$X$581="F03 - EXECUÇÃO DO OBJETO",1,""),"")</f>
    </oc>
    <nc r="AZ301">
      <f>IFERROR(IF(PAC!$X$6:$X$581="F03 - EXECUÇÃO DO OBJETO",1,""),"")</f>
    </nc>
    <odxf>
      <fill>
        <patternFill>
          <bgColor rgb="FFDBF0F9"/>
        </patternFill>
      </fill>
    </odxf>
    <ndxf>
      <fill>
        <patternFill>
          <bgColor rgb="FFEEF5FC"/>
        </patternFill>
      </fill>
    </ndxf>
  </rcc>
  <rcc rId="5193" sId="1">
    <oc r="AZ302">
      <f>IFERROR(IF(PAC!$X$6:$X$581="F03 - EXECUÇÃO DO OBJETO",1,""),"")</f>
    </oc>
    <nc r="AZ302">
      <f>IFERROR(IF(PAC!$X$6:$X$581="F03 - EXECUÇÃO DO OBJETO",1,""),"")</f>
    </nc>
  </rcc>
  <rcc rId="5194" sId="1" odxf="1" dxf="1">
    <oc r="AZ303">
      <f>IFERROR(IF(PAC!$X$6:$X$581="F03 - EXECUÇÃO DO OBJETO",1,""),"")</f>
    </oc>
    <nc r="AZ303">
      <f>IFERROR(IF(PAC!$X$6:$X$581="F03 - EXECUÇÃO DO OBJETO",1,""),"")</f>
    </nc>
    <odxf>
      <fill>
        <patternFill>
          <bgColor rgb="FFDBF0F9"/>
        </patternFill>
      </fill>
    </odxf>
    <ndxf>
      <fill>
        <patternFill>
          <bgColor rgb="FFEEF5FC"/>
        </patternFill>
      </fill>
    </ndxf>
  </rcc>
  <rcc rId="5195" sId="1">
    <oc r="AZ304">
      <f>IFERROR(IF(PAC!$X$6:$X$581="F03 - EXECUÇÃO DO OBJETO",1,""),"")</f>
    </oc>
    <nc r="AZ304">
      <f>IFERROR(IF(PAC!$X$6:$X$581="F03 - EXECUÇÃO DO OBJETO",1,""),"")</f>
    </nc>
  </rcc>
  <rcc rId="5196" sId="1" odxf="1" dxf="1">
    <oc r="AZ305">
      <f>IFERROR(IF(PAC!$X$6:$X$581="F03 - EXECUÇÃO DO OBJETO",1,""),"")</f>
    </oc>
    <nc r="AZ305">
      <f>IFERROR(IF(PAC!$X$6:$X$581="F03 - EXECUÇÃO DO OBJETO",1,""),"")</f>
    </nc>
    <odxf>
      <fill>
        <patternFill>
          <bgColor rgb="FFDBF0F9"/>
        </patternFill>
      </fill>
    </odxf>
    <ndxf>
      <fill>
        <patternFill>
          <bgColor rgb="FFEEF5FC"/>
        </patternFill>
      </fill>
    </ndxf>
  </rcc>
  <rcc rId="5197" sId="1">
    <oc r="AZ306">
      <f>IFERROR(IF(PAC!$X$6:$X$581="F03 - EXECUÇÃO DO OBJETO",1,""),"")</f>
    </oc>
    <nc r="AZ306">
      <f>IFERROR(IF(PAC!$X$6:$X$581="F03 - EXECUÇÃO DO OBJETO",1,""),"")</f>
    </nc>
  </rcc>
  <rcc rId="5198" sId="1" odxf="1" dxf="1">
    <oc r="AZ307">
      <f>IFERROR(IF(PAC!$X$6:$X$581="F03 - EXECUÇÃO DO OBJETO",1,""),"")</f>
    </oc>
    <nc r="AZ307">
      <f>IFERROR(IF(PAC!$X$6:$X$581="F03 - EXECUÇÃO DO OBJETO",1,""),"")</f>
    </nc>
    <odxf>
      <fill>
        <patternFill>
          <bgColor rgb="FFDBF0F9"/>
        </patternFill>
      </fill>
    </odxf>
    <ndxf>
      <fill>
        <patternFill>
          <bgColor rgb="FFEEF5FC"/>
        </patternFill>
      </fill>
    </ndxf>
  </rcc>
  <rcc rId="5199" sId="1">
    <oc r="AZ308">
      <f>IFERROR(IF(PAC!$X$6:$X$581="F03 - EXECUÇÃO DO OBJETO",1,""),"")</f>
    </oc>
    <nc r="AZ308">
      <f>IFERROR(IF(PAC!$X$6:$X$581="F03 - EXECUÇÃO DO OBJETO",1,""),"")</f>
    </nc>
  </rcc>
  <rcc rId="5200" sId="1" odxf="1" dxf="1">
    <oc r="AZ309">
      <f>IFERROR(IF(PAC!$X$6:$X$581="F03 - EXECUÇÃO DO OBJETO",1,""),"")</f>
    </oc>
    <nc r="AZ309">
      <f>IFERROR(IF(PAC!$X$6:$X$581="F03 - EXECUÇÃO DO OBJETO",1,""),"")</f>
    </nc>
    <odxf>
      <fill>
        <patternFill>
          <bgColor rgb="FFDBF0F9"/>
        </patternFill>
      </fill>
    </odxf>
    <ndxf>
      <fill>
        <patternFill>
          <bgColor rgb="FFEEF5FC"/>
        </patternFill>
      </fill>
    </ndxf>
  </rcc>
  <rcc rId="5201" sId="1">
    <oc r="AZ310">
      <f>IFERROR(IF(PAC!$X$6:$X$581="F03 - EXECUÇÃO DO OBJETO",1,""),"")</f>
    </oc>
    <nc r="AZ310">
      <f>IFERROR(IF(PAC!$X$6:$X$581="F03 - EXECUÇÃO DO OBJETO",1,""),"")</f>
    </nc>
  </rcc>
  <rcc rId="5202" sId="1" odxf="1" dxf="1">
    <oc r="AZ311">
      <f>IFERROR(IF(PAC!$X$6:$X$581="F03 - EXECUÇÃO DO OBJETO",1,""),"")</f>
    </oc>
    <nc r="AZ311">
      <f>IFERROR(IF(PAC!$X$6:$X$581="F03 - EXECUÇÃO DO OBJETO",1,""),"")</f>
    </nc>
    <odxf>
      <fill>
        <patternFill>
          <bgColor rgb="FFDBF0F9"/>
        </patternFill>
      </fill>
    </odxf>
    <ndxf>
      <fill>
        <patternFill>
          <bgColor rgb="FFEEF5FC"/>
        </patternFill>
      </fill>
    </ndxf>
  </rcc>
  <rcc rId="5203" sId="1">
    <oc r="AZ312">
      <f>IFERROR(IF(PAC!$X$6:$X$581="F03 - EXECUÇÃO DO OBJETO",1,""),"")</f>
    </oc>
    <nc r="AZ312">
      <f>IFERROR(IF(PAC!$X$6:$X$581="F03 - EXECUÇÃO DO OBJETO",1,""),"")</f>
    </nc>
  </rcc>
  <rcc rId="5204" sId="1" odxf="1" dxf="1">
    <oc r="AZ313">
      <f>IFERROR(IF(PAC!$X$6:$X$581="F03 - EXECUÇÃO DO OBJETO",1,""),"")</f>
    </oc>
    <nc r="AZ313">
      <f>IFERROR(IF(PAC!$X$6:$X$581="F03 - EXECUÇÃO DO OBJETO",1,""),"")</f>
    </nc>
    <odxf>
      <fill>
        <patternFill>
          <bgColor rgb="FFDBF0F9"/>
        </patternFill>
      </fill>
    </odxf>
    <ndxf>
      <fill>
        <patternFill>
          <bgColor rgb="FFEEF5FC"/>
        </patternFill>
      </fill>
    </ndxf>
  </rcc>
  <rcc rId="5205" sId="1">
    <oc r="AZ314">
      <f>IFERROR(IF(PAC!$X$6:$X$581="F03 - EXECUÇÃO DO OBJETO",1,""),"")</f>
    </oc>
    <nc r="AZ314">
      <f>IFERROR(IF(PAC!$X$6:$X$581="F03 - EXECUÇÃO DO OBJETO",1,""),"")</f>
    </nc>
  </rcc>
  <rcc rId="5206" sId="1" odxf="1" dxf="1">
    <oc r="AZ315">
      <f>IFERROR(IF(PAC!$X$6:$X$581="F03 - EXECUÇÃO DO OBJETO",1,""),"")</f>
    </oc>
    <nc r="AZ315">
      <f>IFERROR(IF(PAC!$X$6:$X$581="F03 - EXECUÇÃO DO OBJETO",1,""),"")</f>
    </nc>
    <odxf>
      <fill>
        <patternFill>
          <bgColor rgb="FFDBF0F9"/>
        </patternFill>
      </fill>
    </odxf>
    <ndxf>
      <fill>
        <patternFill>
          <bgColor rgb="FFEEF5FC"/>
        </patternFill>
      </fill>
    </ndxf>
  </rcc>
  <rcc rId="5207" sId="1">
    <oc r="AZ316">
      <f>IFERROR(IF(PAC!$X$6:$X$581="F03 - EXECUÇÃO DO OBJETO",1,""),"")</f>
    </oc>
    <nc r="AZ316">
      <f>IFERROR(IF(PAC!$X$6:$X$581="F03 - EXECUÇÃO DO OBJETO",1,""),"")</f>
    </nc>
  </rcc>
  <rcc rId="5208" sId="1" odxf="1" dxf="1">
    <oc r="AZ317">
      <f>IFERROR(IF(PAC!$X$6:$X$581="F03 - EXECUÇÃO DO OBJETO",1,""),"")</f>
    </oc>
    <nc r="AZ317">
      <f>IFERROR(IF(PAC!$X$6:$X$581="F03 - EXECUÇÃO DO OBJETO",1,""),"")</f>
    </nc>
    <odxf>
      <fill>
        <patternFill>
          <bgColor rgb="FFDBF0F9"/>
        </patternFill>
      </fill>
    </odxf>
    <ndxf>
      <fill>
        <patternFill>
          <bgColor rgb="FFEEF5FC"/>
        </patternFill>
      </fill>
    </ndxf>
  </rcc>
  <rcc rId="5209" sId="1">
    <oc r="AZ318">
      <f>IFERROR(IF(PAC!$X$6:$X$581="F03 - EXECUÇÃO DO OBJETO",1,""),"")</f>
    </oc>
    <nc r="AZ318">
      <f>IFERROR(IF(PAC!$X$6:$X$581="F03 - EXECUÇÃO DO OBJETO",1,""),"")</f>
    </nc>
  </rcc>
  <rcc rId="5210" sId="1" odxf="1" dxf="1">
    <oc r="AZ319">
      <f>IFERROR(IF(PAC!$X$6:$X$581="F03 - EXECUÇÃO DO OBJETO",1,""),"")</f>
    </oc>
    <nc r="AZ319">
      <f>IFERROR(IF(PAC!$X$6:$X$581="F03 - EXECUÇÃO DO OBJETO",1,""),"")</f>
    </nc>
    <odxf>
      <fill>
        <patternFill>
          <bgColor rgb="FFDBF0F9"/>
        </patternFill>
      </fill>
    </odxf>
    <ndxf>
      <fill>
        <patternFill>
          <bgColor rgb="FFEEF5FC"/>
        </patternFill>
      </fill>
    </ndxf>
  </rcc>
  <rcc rId="5211" sId="1">
    <oc r="AZ320">
      <f>IFERROR(IF(PAC!$X$6:$X$581="F03 - EXECUÇÃO DO OBJETO",1,""),"")</f>
    </oc>
    <nc r="AZ320">
      <f>IFERROR(IF(PAC!$X$6:$X$581="F03 - EXECUÇÃO DO OBJETO",1,""),"")</f>
    </nc>
  </rcc>
  <rcc rId="5212" sId="1" odxf="1" dxf="1">
    <oc r="AZ321">
      <f>IFERROR(IF(PAC!$X$6:$X$581="F03 - EXECUÇÃO DO OBJETO",1,""),"")</f>
    </oc>
    <nc r="AZ321">
      <f>IFERROR(IF(PAC!$X$6:$X$581="F03 - EXECUÇÃO DO OBJETO",1,""),"")</f>
    </nc>
    <odxf>
      <fill>
        <patternFill>
          <bgColor rgb="FFDBF0F9"/>
        </patternFill>
      </fill>
    </odxf>
    <ndxf>
      <fill>
        <patternFill>
          <bgColor rgb="FFEEF5FC"/>
        </patternFill>
      </fill>
    </ndxf>
  </rcc>
  <rcc rId="5213" sId="1">
    <oc r="AZ322">
      <f>IFERROR(IF(PAC!$X$6:$X$581="F03 - EXECUÇÃO DO OBJETO",1,""),"")</f>
    </oc>
    <nc r="AZ322">
      <f>IFERROR(IF(PAC!$X$6:$X$581="F03 - EXECUÇÃO DO OBJETO",1,""),"")</f>
    </nc>
  </rcc>
  <rcc rId="5214" sId="1" odxf="1" dxf="1">
    <oc r="AZ323">
      <f>IFERROR(IF(PAC!$X$6:$X$581="F03 - EXECUÇÃO DO OBJETO",1,""),"")</f>
    </oc>
    <nc r="AZ323">
      <f>IFERROR(IF(PAC!$X$6:$X$581="F03 - EXECUÇÃO DO OBJETO",1,""),"")</f>
    </nc>
    <odxf>
      <fill>
        <patternFill>
          <bgColor rgb="FFDBF0F9"/>
        </patternFill>
      </fill>
    </odxf>
    <ndxf>
      <fill>
        <patternFill>
          <bgColor rgb="FFEEF5FC"/>
        </patternFill>
      </fill>
    </ndxf>
  </rcc>
  <rcc rId="5215" sId="1">
    <oc r="AZ324">
      <f>IFERROR(IF(PAC!$X$6:$X$581="F03 - EXECUÇÃO DO OBJETO",1,""),"")</f>
    </oc>
    <nc r="AZ324">
      <f>IFERROR(IF(PAC!$X$6:$X$581="F03 - EXECUÇÃO DO OBJETO",1,""),"")</f>
    </nc>
  </rcc>
  <rcc rId="5216" sId="1" odxf="1" dxf="1">
    <oc r="AZ325">
      <f>IFERROR(IF(PAC!$X$6:$X$581="F03 - EXECUÇÃO DO OBJETO",1,""),"")</f>
    </oc>
    <nc r="AZ325">
      <f>IFERROR(IF(PAC!$X$6:$X$581="F03 - EXECUÇÃO DO OBJETO",1,""),"")</f>
    </nc>
    <odxf>
      <fill>
        <patternFill>
          <bgColor rgb="FFDBF0F9"/>
        </patternFill>
      </fill>
    </odxf>
    <ndxf>
      <fill>
        <patternFill>
          <bgColor rgb="FFEEF5FC"/>
        </patternFill>
      </fill>
    </ndxf>
  </rcc>
  <rcc rId="5217" sId="1">
    <oc r="AZ326">
      <f>IFERROR(IF(PAC!$X$6:$X$581="F03 - EXECUÇÃO DO OBJETO",1,""),"")</f>
    </oc>
    <nc r="AZ326">
      <f>IFERROR(IF(PAC!$X$6:$X$581="F03 - EXECUÇÃO DO OBJETO",1,""),"")</f>
    </nc>
  </rcc>
  <rcc rId="5218" sId="1" odxf="1" dxf="1">
    <oc r="AZ327">
      <f>IFERROR(IF(PAC!$X$6:$X$581="F03 - EXECUÇÃO DO OBJETO",1,""),"")</f>
    </oc>
    <nc r="AZ327">
      <f>IFERROR(IF(PAC!$X$6:$X$581="F03 - EXECUÇÃO DO OBJETO",1,""),"")</f>
    </nc>
    <odxf>
      <fill>
        <patternFill>
          <bgColor rgb="FFDBF0F9"/>
        </patternFill>
      </fill>
    </odxf>
    <ndxf>
      <fill>
        <patternFill>
          <bgColor rgb="FFEEF5FC"/>
        </patternFill>
      </fill>
    </ndxf>
  </rcc>
  <rcc rId="5219" sId="1">
    <oc r="AZ328">
      <f>IFERROR(IF(PAC!$X$6:$X$581="F03 - EXECUÇÃO DO OBJETO",1,""),"")</f>
    </oc>
    <nc r="AZ328">
      <f>IFERROR(IF(PAC!$X$6:$X$581="F03 - EXECUÇÃO DO OBJETO",1,""),"")</f>
    </nc>
  </rcc>
  <rcc rId="5220" sId="1" odxf="1" dxf="1">
    <oc r="AZ329">
      <f>IFERROR(IF(PAC!$X$6:$X$581="F03 - EXECUÇÃO DO OBJETO",1,""),"")</f>
    </oc>
    <nc r="AZ329">
      <f>IFERROR(IF(PAC!$X$6:$X$581="F03 - EXECUÇÃO DO OBJETO",1,""),"")</f>
    </nc>
    <odxf>
      <fill>
        <patternFill>
          <bgColor rgb="FFDBF0F9"/>
        </patternFill>
      </fill>
    </odxf>
    <ndxf>
      <fill>
        <patternFill>
          <bgColor rgb="FFEEF5FC"/>
        </patternFill>
      </fill>
    </ndxf>
  </rcc>
  <rcc rId="5221" sId="1">
    <oc r="AZ330">
      <f>IFERROR(IF(PAC!$X$6:$X$581="F03 - EXECUÇÃO DO OBJETO",1,""),"")</f>
    </oc>
    <nc r="AZ330">
      <f>IFERROR(IF(PAC!$X$6:$X$581="F03 - EXECUÇÃO DO OBJETO",1,""),"")</f>
    </nc>
  </rcc>
  <rcc rId="5222" sId="1" odxf="1" dxf="1">
    <oc r="AZ331">
      <f>IFERROR(IF(PAC!$X$6:$X$581="F03 - EXECUÇÃO DO OBJETO",1,""),"")</f>
    </oc>
    <nc r="AZ331">
      <f>IFERROR(IF(PAC!$X$6:$X$581="F03 - EXECUÇÃO DO OBJETO",1,""),"")</f>
    </nc>
    <odxf>
      <fill>
        <patternFill>
          <bgColor rgb="FFDBF0F9"/>
        </patternFill>
      </fill>
    </odxf>
    <ndxf>
      <fill>
        <patternFill>
          <bgColor rgb="FFEEF5FC"/>
        </patternFill>
      </fill>
    </ndxf>
  </rcc>
  <rcc rId="5223" sId="1">
    <oc r="AZ332">
      <f>IFERROR(IF(PAC!$X$6:$X$581="F03 - EXECUÇÃO DO OBJETO",1,""),"")</f>
    </oc>
    <nc r="AZ332">
      <f>IFERROR(IF(PAC!$X$6:$X$581="F03 - EXECUÇÃO DO OBJETO",1,""),"")</f>
    </nc>
  </rcc>
  <rcc rId="5224" sId="1" odxf="1" dxf="1">
    <oc r="AZ333">
      <f>IFERROR(IF(PAC!$X$6:$X$581="F03 - EXECUÇÃO DO OBJETO",1,""),"")</f>
    </oc>
    <nc r="AZ333">
      <f>IFERROR(IF(PAC!$X$6:$X$581="F03 - EXECUÇÃO DO OBJETO",1,""),"")</f>
    </nc>
    <odxf>
      <fill>
        <patternFill>
          <bgColor rgb="FFDBF0F9"/>
        </patternFill>
      </fill>
    </odxf>
    <ndxf>
      <fill>
        <patternFill>
          <bgColor rgb="FFEEF5FC"/>
        </patternFill>
      </fill>
    </ndxf>
  </rcc>
  <rcc rId="5225" sId="1">
    <oc r="AZ334">
      <f>IFERROR(IF(PAC!$X$6:$X$581="F03 - EXECUÇÃO DO OBJETO",1,""),"")</f>
    </oc>
    <nc r="AZ334">
      <f>IFERROR(IF(PAC!$X$6:$X$581="F03 - EXECUÇÃO DO OBJETO",1,""),"")</f>
    </nc>
  </rcc>
  <rcc rId="5226" sId="1" odxf="1" dxf="1">
    <oc r="AZ335">
      <f>IFERROR(IF(PAC!$X$6:$X$581="F03 - EXECUÇÃO DO OBJETO",1,""),"")</f>
    </oc>
    <nc r="AZ335">
      <f>IFERROR(IF(PAC!$X$6:$X$581="F03 - EXECUÇÃO DO OBJETO",1,""),"")</f>
    </nc>
    <odxf>
      <fill>
        <patternFill>
          <bgColor rgb="FFDBF0F9"/>
        </patternFill>
      </fill>
    </odxf>
    <ndxf>
      <fill>
        <patternFill>
          <bgColor rgb="FFEEF5FC"/>
        </patternFill>
      </fill>
    </ndxf>
  </rcc>
  <rcc rId="5227" sId="1">
    <oc r="AZ336">
      <f>IFERROR(IF(PAC!$X$6:$X$581="F03 - EXECUÇÃO DO OBJETO",1,""),"")</f>
    </oc>
    <nc r="AZ336">
      <f>IFERROR(IF(PAC!$X$6:$X$581="F03 - EXECUÇÃO DO OBJETO",1,""),"")</f>
    </nc>
  </rcc>
  <rcc rId="5228" sId="1" odxf="1" dxf="1">
    <oc r="AZ337">
      <f>IFERROR(IF(PAC!$X$6:$X$581="F03 - EXECUÇÃO DO OBJETO",1,""),"")</f>
    </oc>
    <nc r="AZ337">
      <f>IFERROR(IF(PAC!$X$6:$X$581="F03 - EXECUÇÃO DO OBJETO",1,""),"")</f>
    </nc>
    <odxf>
      <fill>
        <patternFill>
          <bgColor rgb="FFDBF0F9"/>
        </patternFill>
      </fill>
    </odxf>
    <ndxf>
      <fill>
        <patternFill>
          <bgColor rgb="FFEEF5FC"/>
        </patternFill>
      </fill>
    </ndxf>
  </rcc>
  <rcc rId="5229" sId="1">
    <oc r="AZ338">
      <f>IFERROR(IF(PAC!$X$6:$X$581="F03 - EXECUÇÃO DO OBJETO",1,""),"")</f>
    </oc>
    <nc r="AZ338">
      <f>IFERROR(IF(PAC!$X$6:$X$581="F03 - EXECUÇÃO DO OBJETO",1,""),"")</f>
    </nc>
  </rcc>
  <rcc rId="5230" sId="1" odxf="1" dxf="1">
    <oc r="AZ339">
      <f>IFERROR(IF(PAC!$X$6:$X$581="F03 - EXECUÇÃO DO OBJETO",1,""),"")</f>
    </oc>
    <nc r="AZ339">
      <f>IFERROR(IF(PAC!$X$6:$X$581="F03 - EXECUÇÃO DO OBJETO",1,""),"")</f>
    </nc>
    <odxf>
      <fill>
        <patternFill>
          <bgColor rgb="FFDBF0F9"/>
        </patternFill>
      </fill>
    </odxf>
    <ndxf>
      <fill>
        <patternFill>
          <bgColor rgb="FFEEF5FC"/>
        </patternFill>
      </fill>
    </ndxf>
  </rcc>
  <rcc rId="5231" sId="1">
    <oc r="AZ340">
      <f>IFERROR(IF(PAC!$X$6:$X$581="F03 - EXECUÇÃO DO OBJETO",1,""),"")</f>
    </oc>
    <nc r="AZ340">
      <f>IFERROR(IF(PAC!$X$6:$X$581="F03 - EXECUÇÃO DO OBJETO",1,""),"")</f>
    </nc>
  </rcc>
  <rcc rId="5232" sId="1" odxf="1" dxf="1">
    <oc r="AZ341">
      <f>IFERROR(IF(PAC!$X$6:$X$581="F03 - EXECUÇÃO DO OBJETO",1,""),"")</f>
    </oc>
    <nc r="AZ341">
      <f>IFERROR(IF(PAC!$X$6:$X$581="F03 - EXECUÇÃO DO OBJETO",1,""),"")</f>
    </nc>
    <odxf>
      <fill>
        <patternFill>
          <bgColor rgb="FFDBF0F9"/>
        </patternFill>
      </fill>
    </odxf>
    <ndxf>
      <fill>
        <patternFill>
          <bgColor rgb="FFEEF5FC"/>
        </patternFill>
      </fill>
    </ndxf>
  </rcc>
  <rcc rId="5233" sId="1">
    <oc r="AZ342">
      <f>IFERROR(IF(PAC!$X$6:$X$581="F03 - EXECUÇÃO DO OBJETO",1,""),"")</f>
    </oc>
    <nc r="AZ342">
      <f>IFERROR(IF(PAC!$X$6:$X$581="F03 - EXECUÇÃO DO OBJETO",1,""),"")</f>
    </nc>
  </rcc>
  <rcc rId="5234" sId="1" odxf="1" dxf="1">
    <oc r="AZ343">
      <f>IFERROR(IF(PAC!$X$6:$X$581="F03 - EXECUÇÃO DO OBJETO",1,""),"")</f>
    </oc>
    <nc r="AZ343">
      <f>IFERROR(IF(PAC!$X$6:$X$581="F03 - EXECUÇÃO DO OBJETO",1,""),"")</f>
    </nc>
    <odxf>
      <fill>
        <patternFill>
          <bgColor rgb="FFDBF0F9"/>
        </patternFill>
      </fill>
    </odxf>
    <ndxf>
      <fill>
        <patternFill>
          <bgColor rgb="FFEEF5FC"/>
        </patternFill>
      </fill>
    </ndxf>
  </rcc>
  <rcc rId="5235" sId="1">
    <oc r="AZ344">
      <f>IFERROR(IF(PAC!$X$6:$X$581="F03 - EXECUÇÃO DO OBJETO",1,""),"")</f>
    </oc>
    <nc r="AZ344">
      <f>IFERROR(IF(PAC!$X$6:$X$581="F03 - EXECUÇÃO DO OBJETO",1,""),"")</f>
    </nc>
  </rcc>
  <rcc rId="5236" sId="1" odxf="1" dxf="1">
    <oc r="AZ345">
      <f>IFERROR(IF(PAC!$X$6:$X$581="F03 - EXECUÇÃO DO OBJETO",1,""),"")</f>
    </oc>
    <nc r="AZ345">
      <f>IFERROR(IF(PAC!$X$6:$X$581="F03 - EXECUÇÃO DO OBJETO",1,""),"")</f>
    </nc>
    <odxf>
      <fill>
        <patternFill>
          <bgColor rgb="FFDBF0F9"/>
        </patternFill>
      </fill>
    </odxf>
    <ndxf>
      <fill>
        <patternFill>
          <bgColor rgb="FFEEF5FC"/>
        </patternFill>
      </fill>
    </ndxf>
  </rcc>
  <rcc rId="5237" sId="1">
    <oc r="AZ346">
      <f>IFERROR(IF(PAC!$X$6:$X$581="F03 - EXECUÇÃO DO OBJETO",1,""),"")</f>
    </oc>
    <nc r="AZ346">
      <f>IFERROR(IF(PAC!$X$6:$X$581="F03 - EXECUÇÃO DO OBJETO",1,""),"")</f>
    </nc>
  </rcc>
  <rcc rId="5238" sId="1" odxf="1" dxf="1">
    <oc r="AZ347">
      <f>IFERROR(IF(PAC!$X$6:$X$581="F03 - EXECUÇÃO DO OBJETO",1,""),"")</f>
    </oc>
    <nc r="AZ347">
      <f>IFERROR(IF(PAC!$X$6:$X$581="F03 - EXECUÇÃO DO OBJETO",1,""),"")</f>
    </nc>
    <odxf>
      <fill>
        <patternFill>
          <bgColor rgb="FFDBF0F9"/>
        </patternFill>
      </fill>
    </odxf>
    <ndxf>
      <fill>
        <patternFill>
          <bgColor rgb="FFEEF5FC"/>
        </patternFill>
      </fill>
    </ndxf>
  </rcc>
  <rcc rId="5239" sId="1">
    <oc r="AZ348">
      <f>IFERROR(IF(PAC!$X$6:$X$581="F03 - EXECUÇÃO DO OBJETO",1,""),"")</f>
    </oc>
    <nc r="AZ348">
      <f>IFERROR(IF(PAC!$X$6:$X$581="F03 - EXECUÇÃO DO OBJETO",1,""),"")</f>
    </nc>
  </rcc>
  <rcc rId="5240" sId="1" odxf="1" dxf="1">
    <oc r="AZ349">
      <f>IFERROR(IF(PAC!$X$6:$X$581="F03 - EXECUÇÃO DO OBJETO",1,""),"")</f>
    </oc>
    <nc r="AZ349">
      <f>IFERROR(IF(PAC!$X$6:$X$581="F03 - EXECUÇÃO DO OBJETO",1,""),"")</f>
    </nc>
    <odxf>
      <fill>
        <patternFill>
          <bgColor rgb="FFDBF0F9"/>
        </patternFill>
      </fill>
    </odxf>
    <ndxf>
      <fill>
        <patternFill>
          <bgColor rgb="FFEEF5FC"/>
        </patternFill>
      </fill>
    </ndxf>
  </rcc>
  <rcc rId="5241" sId="1">
    <oc r="AZ350">
      <f>IFERROR(IF(PAC!$X$6:$X$581="F03 - EXECUÇÃO DO OBJETO",1,""),"")</f>
    </oc>
    <nc r="AZ350">
      <f>IFERROR(IF(PAC!$X$6:$X$581="F03 - EXECUÇÃO DO OBJETO",1,""),"")</f>
    </nc>
  </rcc>
  <rcc rId="5242" sId="1" odxf="1" dxf="1">
    <oc r="AZ351">
      <f>IFERROR(IF(PAC!$X$6:$X$581="F03 - EXECUÇÃO DO OBJETO",1,""),"")</f>
    </oc>
    <nc r="AZ351">
      <f>IFERROR(IF(PAC!$X$6:$X$581="F03 - EXECUÇÃO DO OBJETO",1,""),"")</f>
    </nc>
    <odxf>
      <fill>
        <patternFill>
          <bgColor rgb="FFDBF0F9"/>
        </patternFill>
      </fill>
    </odxf>
    <ndxf>
      <fill>
        <patternFill>
          <bgColor rgb="FFEEF5FC"/>
        </patternFill>
      </fill>
    </ndxf>
  </rcc>
  <rcc rId="5243" sId="1">
    <oc r="AZ352">
      <f>IFERROR(IF(PAC!$X$6:$X$581="F03 - EXECUÇÃO DO OBJETO",1,""),"")</f>
    </oc>
    <nc r="AZ352">
      <f>IFERROR(IF(PAC!$X$6:$X$581="F03 - EXECUÇÃO DO OBJETO",1,""),"")</f>
    </nc>
  </rcc>
  <rcc rId="5244" sId="1" odxf="1" dxf="1">
    <oc r="AZ353">
      <f>IFERROR(IF(PAC!$X$6:$X$581="F03 - EXECUÇÃO DO OBJETO",1,""),"")</f>
    </oc>
    <nc r="AZ353">
      <f>IFERROR(IF(PAC!$X$6:$X$581="F03 - EXECUÇÃO DO OBJETO",1,""),"")</f>
    </nc>
    <odxf>
      <fill>
        <patternFill>
          <bgColor rgb="FFDBF0F9"/>
        </patternFill>
      </fill>
    </odxf>
    <ndxf>
      <fill>
        <patternFill>
          <bgColor rgb="FFEEF5FC"/>
        </patternFill>
      </fill>
    </ndxf>
  </rcc>
  <rcc rId="5245" sId="1">
    <oc r="AZ354">
      <f>IFERROR(IF(PAC!$X$6:$X$581="F03 - EXECUÇÃO DO OBJETO",1,""),"")</f>
    </oc>
    <nc r="AZ354">
      <f>IFERROR(IF(PAC!$X$6:$X$581="F03 - EXECUÇÃO DO OBJETO",1,""),"")</f>
    </nc>
  </rcc>
  <rcc rId="5246" sId="1" odxf="1" dxf="1">
    <oc r="AZ355">
      <f>IFERROR(IF(PAC!$X$6:$X$581="F03 - EXECUÇÃO DO OBJETO",1,""),"")</f>
    </oc>
    <nc r="AZ355">
      <f>IFERROR(IF(PAC!$X$6:$X$581="F03 - EXECUÇÃO DO OBJETO",1,""),"")</f>
    </nc>
    <odxf>
      <fill>
        <patternFill>
          <bgColor rgb="FFDBF0F9"/>
        </patternFill>
      </fill>
    </odxf>
    <ndxf>
      <fill>
        <patternFill>
          <bgColor rgb="FFEEF5FC"/>
        </patternFill>
      </fill>
    </ndxf>
  </rcc>
  <rcc rId="5247" sId="1">
    <oc r="AZ356">
      <f>IFERROR(IF(PAC!$X$6:$X$581="F03 - EXECUÇÃO DO OBJETO",1,""),"")</f>
    </oc>
    <nc r="AZ356">
      <f>IFERROR(IF(PAC!$X$6:$X$581="F03 - EXECUÇÃO DO OBJETO",1,""),"")</f>
    </nc>
  </rcc>
  <rcc rId="5248" sId="1" odxf="1" dxf="1">
    <oc r="AZ357">
      <f>IFERROR(IF(PAC!$X$6:$X$581="F03 - EXECUÇÃO DO OBJETO",1,""),"")</f>
    </oc>
    <nc r="AZ357">
      <f>IFERROR(IF(PAC!$X$6:$X$581="F03 - EXECUÇÃO DO OBJETO",1,""),"")</f>
    </nc>
    <odxf>
      <fill>
        <patternFill>
          <bgColor rgb="FFDBF0F9"/>
        </patternFill>
      </fill>
    </odxf>
    <ndxf>
      <fill>
        <patternFill>
          <bgColor rgb="FFEEF5FC"/>
        </patternFill>
      </fill>
    </ndxf>
  </rcc>
  <rcc rId="5249" sId="1">
    <oc r="AZ358">
      <f>IFERROR(IF(PAC!$X$6:$X$581="F03 - EXECUÇÃO DO OBJETO",1,""),"")</f>
    </oc>
    <nc r="AZ358">
      <f>IFERROR(IF(PAC!$X$6:$X$581="F03 - EXECUÇÃO DO OBJETO",1,""),"")</f>
    </nc>
  </rcc>
  <rcc rId="5250" sId="1" odxf="1" dxf="1">
    <oc r="AZ359">
      <f>IFERROR(IF(PAC!$X$6:$X$581="F03 - EXECUÇÃO DO OBJETO",1,""),"")</f>
    </oc>
    <nc r="AZ359">
      <f>IFERROR(IF(PAC!$X$6:$X$581="F03 - EXECUÇÃO DO OBJETO",1,""),"")</f>
    </nc>
    <odxf>
      <fill>
        <patternFill>
          <bgColor rgb="FFDBF0F9"/>
        </patternFill>
      </fill>
    </odxf>
    <ndxf>
      <fill>
        <patternFill>
          <bgColor rgb="FFEEF5FC"/>
        </patternFill>
      </fill>
    </ndxf>
  </rcc>
  <rcc rId="5251" sId="1">
    <oc r="AZ360">
      <f>IFERROR(IF(PAC!$X$6:$X$581="F03 - EXECUÇÃO DO OBJETO",1,""),"")</f>
    </oc>
    <nc r="AZ360">
      <f>IFERROR(IF(PAC!$X$6:$X$581="F03 - EXECUÇÃO DO OBJETO",1,""),"")</f>
    </nc>
  </rcc>
  <rcc rId="5252" sId="1" odxf="1" dxf="1">
    <oc r="AZ361">
      <f>IFERROR(IF(PAC!$X$6:$X$581="F03 - EXECUÇÃO DO OBJETO",1,""),"")</f>
    </oc>
    <nc r="AZ361">
      <f>IFERROR(IF(PAC!$X$6:$X$581="F03 - EXECUÇÃO DO OBJETO",1,""),"")</f>
    </nc>
    <odxf>
      <fill>
        <patternFill>
          <bgColor rgb="FFDBF0F9"/>
        </patternFill>
      </fill>
    </odxf>
    <ndxf>
      <fill>
        <patternFill>
          <bgColor rgb="FFEEF5FC"/>
        </patternFill>
      </fill>
    </ndxf>
  </rcc>
  <rcc rId="5253" sId="1">
    <oc r="AZ362">
      <f>IFERROR(IF(PAC!$X$6:$X$581="F03 - EXECUÇÃO DO OBJETO",1,""),"")</f>
    </oc>
    <nc r="AZ362">
      <f>IFERROR(IF(PAC!$X$6:$X$581="F03 - EXECUÇÃO DO OBJETO",1,""),"")</f>
    </nc>
  </rcc>
  <rcc rId="5254" sId="1" odxf="1" dxf="1">
    <oc r="AZ363">
      <f>IFERROR(IF(PAC!$X$6:$X$581="F03 - EXECUÇÃO DO OBJETO",1,""),"")</f>
    </oc>
    <nc r="AZ363">
      <f>IFERROR(IF(PAC!$X$6:$X$581="F03 - EXECUÇÃO DO OBJETO",1,""),"")</f>
    </nc>
    <odxf>
      <fill>
        <patternFill>
          <bgColor rgb="FFDBF0F9"/>
        </patternFill>
      </fill>
    </odxf>
    <ndxf>
      <fill>
        <patternFill>
          <bgColor rgb="FFEEF5FC"/>
        </patternFill>
      </fill>
    </ndxf>
  </rcc>
  <rcc rId="5255" sId="1">
    <oc r="AZ364">
      <f>IFERROR(IF(PAC!$X$6:$X$581="F03 - EXECUÇÃO DO OBJETO",1,""),"")</f>
    </oc>
    <nc r="AZ364">
      <f>IFERROR(IF(PAC!$X$6:$X$581="F03 - EXECUÇÃO DO OBJETO",1,""),"")</f>
    </nc>
  </rcc>
  <rcc rId="5256" sId="1" odxf="1" dxf="1">
    <oc r="AZ365">
      <f>IFERROR(IF(PAC!$X$6:$X$581="F03 - EXECUÇÃO DO OBJETO",1,""),"")</f>
    </oc>
    <nc r="AZ365">
      <f>IFERROR(IF(PAC!$X$6:$X$581="F03 - EXECUÇÃO DO OBJETO",1,""),"")</f>
    </nc>
    <odxf>
      <fill>
        <patternFill>
          <bgColor rgb="FFDBF0F9"/>
        </patternFill>
      </fill>
    </odxf>
    <ndxf>
      <fill>
        <patternFill>
          <bgColor rgb="FFEEF5FC"/>
        </patternFill>
      </fill>
    </ndxf>
  </rcc>
  <rcc rId="5257" sId="1">
    <oc r="AZ366">
      <f>IFERROR(IF(PAC!$X$6:$X$581="F03 - EXECUÇÃO DO OBJETO",1,""),"")</f>
    </oc>
    <nc r="AZ366">
      <f>IFERROR(IF(PAC!$X$6:$X$581="F03 - EXECUÇÃO DO OBJETO",1,""),"")</f>
    </nc>
  </rcc>
  <rcc rId="5258" sId="1" odxf="1" dxf="1">
    <oc r="AZ367">
      <f>IFERROR(IF(PAC!$X$6:$X$581="F03 - EXECUÇÃO DO OBJETO",1,""),"")</f>
    </oc>
    <nc r="AZ367">
      <f>IFERROR(IF(PAC!$X$6:$X$581="F03 - EXECUÇÃO DO OBJETO",1,""),"")</f>
    </nc>
    <odxf>
      <fill>
        <patternFill>
          <bgColor rgb="FFDBF0F9"/>
        </patternFill>
      </fill>
    </odxf>
    <ndxf>
      <fill>
        <patternFill>
          <bgColor rgb="FFEEF5FC"/>
        </patternFill>
      </fill>
    </ndxf>
  </rcc>
  <rcc rId="5259" sId="1">
    <oc r="AZ368">
      <f>IFERROR(IF(PAC!$X$6:$X$581="F03 - EXECUÇÃO DO OBJETO",1,""),"")</f>
    </oc>
    <nc r="AZ368">
      <f>IFERROR(IF(PAC!$X$6:$X$581="F03 - EXECUÇÃO DO OBJETO",1,""),"")</f>
    </nc>
  </rcc>
  <rcc rId="5260" sId="1" odxf="1" dxf="1">
    <oc r="AZ369">
      <f>IFERROR(IF(PAC!$X$6:$X$581="F03 - EXECUÇÃO DO OBJETO",1,""),"")</f>
    </oc>
    <nc r="AZ369">
      <f>IFERROR(IF(PAC!$X$6:$X$581="F03 - EXECUÇÃO DO OBJETO",1,""),"")</f>
    </nc>
    <odxf>
      <fill>
        <patternFill>
          <bgColor rgb="FFDBF0F9"/>
        </patternFill>
      </fill>
    </odxf>
    <ndxf>
      <fill>
        <patternFill>
          <bgColor rgb="FFEEF5FC"/>
        </patternFill>
      </fill>
    </ndxf>
  </rcc>
  <rcc rId="5261" sId="1">
    <oc r="AZ370">
      <f>IFERROR(IF(PAC!$X$6:$X$581="F03 - EXECUÇÃO DO OBJETO",1,""),"")</f>
    </oc>
    <nc r="AZ370">
      <f>IFERROR(IF(PAC!$X$6:$X$581="F03 - EXECUÇÃO DO OBJETO",1,""),"")</f>
    </nc>
  </rcc>
  <rcc rId="5262" sId="1" odxf="1" dxf="1">
    <oc r="AZ371">
      <f>IFERROR(IF(PAC!$X$6:$X$581="F03 - EXECUÇÃO DO OBJETO",1,""),"")</f>
    </oc>
    <nc r="AZ371">
      <f>IFERROR(IF(PAC!$X$6:$X$581="F03 - EXECUÇÃO DO OBJETO",1,""),"")</f>
    </nc>
    <odxf>
      <fill>
        <patternFill>
          <bgColor rgb="FFDBF0F9"/>
        </patternFill>
      </fill>
    </odxf>
    <ndxf>
      <fill>
        <patternFill>
          <bgColor rgb="FFEEF5FC"/>
        </patternFill>
      </fill>
    </ndxf>
  </rcc>
  <rcc rId="5263" sId="1">
    <oc r="AZ372">
      <f>IFERROR(IF(PAC!$X$6:$X$581="F03 - EXECUÇÃO DO OBJETO",1,""),"")</f>
    </oc>
    <nc r="AZ372">
      <f>IFERROR(IF(PAC!$X$6:$X$581="F03 - EXECUÇÃO DO OBJETO",1,""),"")</f>
    </nc>
  </rcc>
  <rcc rId="5264" sId="1" odxf="1" dxf="1">
    <oc r="AZ373">
      <f>IFERROR(IF(PAC!$X$6:$X$581="F03 - EXECUÇÃO DO OBJETO",1,""),"")</f>
    </oc>
    <nc r="AZ373">
      <f>IFERROR(IF(PAC!$X$6:$X$581="F03 - EXECUÇÃO DO OBJETO",1,""),"")</f>
    </nc>
    <odxf>
      <fill>
        <patternFill>
          <bgColor rgb="FFDBF0F9"/>
        </patternFill>
      </fill>
    </odxf>
    <ndxf>
      <fill>
        <patternFill>
          <bgColor rgb="FFEEF5FC"/>
        </patternFill>
      </fill>
    </ndxf>
  </rcc>
  <rcc rId="5265" sId="1">
    <oc r="AZ374">
      <f>IFERROR(IF(PAC!$X$6:$X$581="F03 - EXECUÇÃO DO OBJETO",1,""),"")</f>
    </oc>
    <nc r="AZ374">
      <f>IFERROR(IF(PAC!$X$6:$X$581="F03 - EXECUÇÃO DO OBJETO",1,""),"")</f>
    </nc>
  </rcc>
  <rcc rId="5266" sId="1" odxf="1" dxf="1">
    <oc r="AZ375">
      <f>IFERROR(IF(PAC!$X$6:$X$581="F03 - EXECUÇÃO DO OBJETO",1,""),"")</f>
    </oc>
    <nc r="AZ375">
      <f>IFERROR(IF(PAC!$X$6:$X$581="F03 - EXECUÇÃO DO OBJETO",1,""),"")</f>
    </nc>
    <odxf>
      <fill>
        <patternFill>
          <bgColor rgb="FFDBF0F9"/>
        </patternFill>
      </fill>
    </odxf>
    <ndxf>
      <fill>
        <patternFill>
          <bgColor rgb="FFEEF5FC"/>
        </patternFill>
      </fill>
    </ndxf>
  </rcc>
  <rcc rId="5267" sId="1">
    <oc r="AZ376">
      <f>IFERROR(IF(PAC!$X$6:$X$581="F03 - EXECUÇÃO DO OBJETO",1,""),"")</f>
    </oc>
    <nc r="AZ376">
      <f>IFERROR(IF(PAC!$X$6:$X$581="F03 - EXECUÇÃO DO OBJETO",1,""),"")</f>
    </nc>
  </rcc>
  <rcc rId="5268" sId="1" odxf="1" dxf="1">
    <oc r="AZ377">
      <f>IFERROR(IF(PAC!$X$6:$X$581="F03 - EXECUÇÃO DO OBJETO",1,""),"")</f>
    </oc>
    <nc r="AZ377">
      <f>IFERROR(IF(PAC!$X$6:$X$581="F03 - EXECUÇÃO DO OBJETO",1,""),"")</f>
    </nc>
    <odxf>
      <fill>
        <patternFill>
          <bgColor rgb="FFDBF0F9"/>
        </patternFill>
      </fill>
    </odxf>
    <ndxf>
      <fill>
        <patternFill>
          <bgColor rgb="FFEEF5FC"/>
        </patternFill>
      </fill>
    </ndxf>
  </rcc>
  <rcc rId="5269" sId="1">
    <oc r="AZ378">
      <f>IFERROR(IF(PAC!$X$6:$X$581="F03 - EXECUÇÃO DO OBJETO",1,""),"")</f>
    </oc>
    <nc r="AZ378">
      <f>IFERROR(IF(PAC!$X$6:$X$581="F03 - EXECUÇÃO DO OBJETO",1,""),"")</f>
    </nc>
  </rcc>
  <rcc rId="5270" sId="1" odxf="1" dxf="1">
    <oc r="AZ379">
      <f>IFERROR(IF(PAC!$X$6:$X$581="F03 - EXECUÇÃO DO OBJETO",1,""),"")</f>
    </oc>
    <nc r="AZ379">
      <f>IFERROR(IF(PAC!$X$6:$X$581="F03 - EXECUÇÃO DO OBJETO",1,""),"")</f>
    </nc>
    <odxf>
      <fill>
        <patternFill>
          <bgColor rgb="FFDBF0F9"/>
        </patternFill>
      </fill>
    </odxf>
    <ndxf>
      <fill>
        <patternFill>
          <bgColor rgb="FFEEF5FC"/>
        </patternFill>
      </fill>
    </ndxf>
  </rcc>
  <rcc rId="5271" sId="1">
    <oc r="AZ380">
      <f>IFERROR(IF(PAC!$X$6:$X$581="F03 - EXECUÇÃO DO OBJETO",1,""),"")</f>
    </oc>
    <nc r="AZ380">
      <f>IFERROR(IF(PAC!$X$6:$X$581="F03 - EXECUÇÃO DO OBJETO",1,""),"")</f>
    </nc>
  </rcc>
  <rcc rId="5272" sId="1" odxf="1" dxf="1">
    <oc r="AZ381">
      <f>IFERROR(IF(PAC!$X$6:$X$581="F03 - EXECUÇÃO DO OBJETO",1,""),"")</f>
    </oc>
    <nc r="AZ381">
      <f>IFERROR(IF(PAC!$X$6:$X$581="F03 - EXECUÇÃO DO OBJETO",1,""),"")</f>
    </nc>
    <odxf>
      <fill>
        <patternFill>
          <bgColor rgb="FFDBF0F9"/>
        </patternFill>
      </fill>
    </odxf>
    <ndxf>
      <fill>
        <patternFill>
          <bgColor rgb="FFEEF5FC"/>
        </patternFill>
      </fill>
    </ndxf>
  </rcc>
  <rcc rId="5273" sId="1">
    <oc r="AZ382">
      <f>IFERROR(IF(PAC!$X$6:$X$581="F03 - EXECUÇÃO DO OBJETO",1,""),"")</f>
    </oc>
    <nc r="AZ382">
      <f>IFERROR(IF(PAC!$X$6:$X$581="F03 - EXECUÇÃO DO OBJETO",1,""),"")</f>
    </nc>
  </rcc>
  <rcc rId="5274" sId="1" odxf="1" dxf="1">
    <oc r="AZ383">
      <f>IFERROR(IF(PAC!$X$6:$X$581="F03 - EXECUÇÃO DO OBJETO",1,""),"")</f>
    </oc>
    <nc r="AZ383">
      <f>IFERROR(IF(PAC!$X$6:$X$581="F03 - EXECUÇÃO DO OBJETO",1,""),"")</f>
    </nc>
    <odxf>
      <fill>
        <patternFill>
          <bgColor rgb="FFDBF0F9"/>
        </patternFill>
      </fill>
    </odxf>
    <ndxf>
      <fill>
        <patternFill>
          <bgColor rgb="FFEEF5FC"/>
        </patternFill>
      </fill>
    </ndxf>
  </rcc>
  <rcc rId="5275" sId="1">
    <oc r="AZ384">
      <f>IFERROR(IF(PAC!$X$6:$X$581="F03 - EXECUÇÃO DO OBJETO",1,""),"")</f>
    </oc>
    <nc r="AZ384">
      <f>IFERROR(IF(PAC!$X$6:$X$581="F03 - EXECUÇÃO DO OBJETO",1,""),"")</f>
    </nc>
  </rcc>
  <rcc rId="5276" sId="1" odxf="1" dxf="1">
    <oc r="AZ385">
      <f>IFERROR(IF(PAC!$X$6:$X$581="F03 - EXECUÇÃO DO OBJETO",1,""),"")</f>
    </oc>
    <nc r="AZ385">
      <f>IFERROR(IF(PAC!$X$6:$X$581="F03 - EXECUÇÃO DO OBJETO",1,""),"")</f>
    </nc>
    <odxf>
      <fill>
        <patternFill>
          <bgColor rgb="FFDBF0F9"/>
        </patternFill>
      </fill>
    </odxf>
    <ndxf>
      <fill>
        <patternFill>
          <bgColor rgb="FFEEF5FC"/>
        </patternFill>
      </fill>
    </ndxf>
  </rcc>
  <rcc rId="5277" sId="1">
    <oc r="AZ386">
      <f>IFERROR(IF(PAC!$X$6:$X$581="F03 - EXECUÇÃO DO OBJETO",1,""),"")</f>
    </oc>
    <nc r="AZ386">
      <f>IFERROR(IF(PAC!$X$6:$X$581="F03 - EXECUÇÃO DO OBJETO",1,""),"")</f>
    </nc>
  </rcc>
  <rcc rId="5278" sId="1" odxf="1" dxf="1">
    <oc r="AZ387">
      <f>IFERROR(IF(PAC!$X$6:$X$581="F03 - EXECUÇÃO DO OBJETO",1,""),"")</f>
    </oc>
    <nc r="AZ387">
      <f>IFERROR(IF(PAC!$X$6:$X$581="F03 - EXECUÇÃO DO OBJETO",1,""),"")</f>
    </nc>
    <odxf>
      <fill>
        <patternFill>
          <bgColor rgb="FFDBF0F9"/>
        </patternFill>
      </fill>
    </odxf>
    <ndxf>
      <fill>
        <patternFill>
          <bgColor rgb="FFEEF5FC"/>
        </patternFill>
      </fill>
    </ndxf>
  </rcc>
  <rcc rId="5279" sId="1">
    <oc r="AZ388">
      <f>IFERROR(IF(PAC!$X$6:$X$581="F03 - EXECUÇÃO DO OBJETO",1,""),"")</f>
    </oc>
    <nc r="AZ388">
      <f>IFERROR(IF(PAC!$X$6:$X$581="F03 - EXECUÇÃO DO OBJETO",1,""),"")</f>
    </nc>
  </rcc>
  <rcc rId="5280" sId="1" odxf="1" dxf="1">
    <oc r="AZ389">
      <f>IFERROR(IF(PAC!$X$6:$X$581="F03 - EXECUÇÃO DO OBJETO",1,""),"")</f>
    </oc>
    <nc r="AZ389">
      <f>IFERROR(IF(PAC!$X$6:$X$581="F03 - EXECUÇÃO DO OBJETO",1,""),"")</f>
    </nc>
    <odxf>
      <fill>
        <patternFill>
          <bgColor rgb="FFDBF0F9"/>
        </patternFill>
      </fill>
    </odxf>
    <ndxf>
      <fill>
        <patternFill>
          <bgColor rgb="FFEEF5FC"/>
        </patternFill>
      </fill>
    </ndxf>
  </rcc>
  <rcc rId="5281" sId="1">
    <oc r="AZ390">
      <f>IFERROR(IF(PAC!$X$6:$X$581="F03 - EXECUÇÃO DO OBJETO",1,""),"")</f>
    </oc>
    <nc r="AZ390">
      <f>IFERROR(IF(PAC!$X$6:$X$581="F03 - EXECUÇÃO DO OBJETO",1,""),"")</f>
    </nc>
  </rcc>
  <rcc rId="5282" sId="1" odxf="1" dxf="1">
    <oc r="AZ391">
      <f>IFERROR(IF(PAC!$X$6:$X$581="F03 - EXECUÇÃO DO OBJETO",1,""),"")</f>
    </oc>
    <nc r="AZ391">
      <f>IFERROR(IF(PAC!$X$6:$X$581="F03 - EXECUÇÃO DO OBJETO",1,""),"")</f>
    </nc>
    <odxf>
      <fill>
        <patternFill>
          <bgColor rgb="FFDBF0F9"/>
        </patternFill>
      </fill>
    </odxf>
    <ndxf>
      <fill>
        <patternFill>
          <bgColor rgb="FFEEF5FC"/>
        </patternFill>
      </fill>
    </ndxf>
  </rcc>
  <rcc rId="5283" sId="1">
    <oc r="AZ392">
      <f>IFERROR(IF(PAC!$X$6:$X$581="F03 - EXECUÇÃO DO OBJETO",1,""),"")</f>
    </oc>
    <nc r="AZ392">
      <f>IFERROR(IF(PAC!$X$6:$X$581="F03 - EXECUÇÃO DO OBJETO",1,""),"")</f>
    </nc>
  </rcc>
  <rcc rId="5284" sId="1" odxf="1" dxf="1">
    <oc r="AZ393">
      <f>IFERROR(IF(PAC!$X$6:$X$581="F03 - EXECUÇÃO DO OBJETO",1,""),"")</f>
    </oc>
    <nc r="AZ393">
      <f>IFERROR(IF(PAC!$X$6:$X$581="F03 - EXECUÇÃO DO OBJETO",1,""),"")</f>
    </nc>
    <odxf>
      <fill>
        <patternFill>
          <bgColor rgb="FFDBF0F9"/>
        </patternFill>
      </fill>
    </odxf>
    <ndxf>
      <fill>
        <patternFill>
          <bgColor rgb="FFEEF5FC"/>
        </patternFill>
      </fill>
    </ndxf>
  </rcc>
  <rcc rId="5285" sId="1">
    <oc r="AZ394">
      <f>IFERROR(IF(PAC!$X$6:$X$581="F03 - EXECUÇÃO DO OBJETO",1,""),"")</f>
    </oc>
    <nc r="AZ394">
      <f>IFERROR(IF(PAC!$X$6:$X$581="F03 - EXECUÇÃO DO OBJETO",1,""),"")</f>
    </nc>
  </rcc>
  <rcc rId="5286" sId="1" odxf="1" dxf="1">
    <oc r="AZ395">
      <f>IFERROR(IF(PAC!$X$6:$X$581="F03 - EXECUÇÃO DO OBJETO",1,""),"")</f>
    </oc>
    <nc r="AZ395">
      <f>IFERROR(IF(PAC!$X$6:$X$581="F03 - EXECUÇÃO DO OBJETO",1,""),"")</f>
    </nc>
    <odxf>
      <fill>
        <patternFill>
          <bgColor rgb="FFDBF0F9"/>
        </patternFill>
      </fill>
    </odxf>
    <ndxf>
      <fill>
        <patternFill>
          <bgColor rgb="FFEEF5FC"/>
        </patternFill>
      </fill>
    </ndxf>
  </rcc>
  <rcc rId="5287" sId="1">
    <oc r="AZ396">
      <f>IFERROR(IF(PAC!$X$6:$X$581="F03 - EXECUÇÃO DO OBJETO",1,""),"")</f>
    </oc>
    <nc r="AZ396">
      <f>IFERROR(IF(PAC!$X$6:$X$581="F03 - EXECUÇÃO DO OBJETO",1,""),"")</f>
    </nc>
  </rcc>
  <rcc rId="5288" sId="1" odxf="1" dxf="1">
    <oc r="AZ397">
      <f>IFERROR(IF(PAC!$X$6:$X$581="F03 - EXECUÇÃO DO OBJETO",1,""),"")</f>
    </oc>
    <nc r="AZ397">
      <f>IFERROR(IF(PAC!$X$6:$X$581="F03 - EXECUÇÃO DO OBJETO",1,""),"")</f>
    </nc>
    <odxf>
      <fill>
        <patternFill>
          <bgColor rgb="FFDBF0F9"/>
        </patternFill>
      </fill>
    </odxf>
    <ndxf>
      <fill>
        <patternFill>
          <bgColor rgb="FFEEF5FC"/>
        </patternFill>
      </fill>
    </ndxf>
  </rcc>
  <rcc rId="5289" sId="1">
    <oc r="AZ398">
      <f>IFERROR(IF(PAC!$X$6:$X$581="F03 - EXECUÇÃO DO OBJETO",1,""),"")</f>
    </oc>
    <nc r="AZ398">
      <f>IFERROR(IF(PAC!$X$6:$X$581="F03 - EXECUÇÃO DO OBJETO",1,""),"")</f>
    </nc>
  </rcc>
  <rcc rId="5290" sId="1" odxf="1" dxf="1">
    <oc r="AZ399">
      <f>IFERROR(IF(PAC!$X$6:$X$581="F03 - EXECUÇÃO DO OBJETO",1,""),"")</f>
    </oc>
    <nc r="AZ399">
      <f>IFERROR(IF(PAC!$X$6:$X$581="F03 - EXECUÇÃO DO OBJETO",1,""),"")</f>
    </nc>
    <odxf>
      <fill>
        <patternFill>
          <bgColor rgb="FFDBF0F9"/>
        </patternFill>
      </fill>
    </odxf>
    <ndxf>
      <fill>
        <patternFill>
          <bgColor rgb="FFEEF5FC"/>
        </patternFill>
      </fill>
    </ndxf>
  </rcc>
  <rcc rId="5291" sId="1">
    <oc r="AZ400">
      <f>IFERROR(IF(PAC!$X$6:$X$581="F03 - EXECUÇÃO DO OBJETO",1,""),"")</f>
    </oc>
    <nc r="AZ400">
      <f>IFERROR(IF(PAC!$X$6:$X$581="F03 - EXECUÇÃO DO OBJETO",1,""),"")</f>
    </nc>
  </rcc>
  <rcc rId="5292" sId="1" odxf="1" dxf="1">
    <oc r="AZ401">
      <f>IFERROR(IF(PAC!$X$6:$X$581="F03 - EXECUÇÃO DO OBJETO",1,""),"")</f>
    </oc>
    <nc r="AZ401">
      <f>IFERROR(IF(PAC!$X$6:$X$581="F03 - EXECUÇÃO DO OBJETO",1,""),"")</f>
    </nc>
    <odxf>
      <fill>
        <patternFill>
          <bgColor rgb="FFDBF0F9"/>
        </patternFill>
      </fill>
    </odxf>
    <ndxf>
      <fill>
        <patternFill>
          <bgColor rgb="FFEEF5FC"/>
        </patternFill>
      </fill>
    </ndxf>
  </rcc>
  <rcc rId="5293" sId="1">
    <oc r="AZ402">
      <f>IFERROR(IF(PAC!$X$6:$X$581="F03 - EXECUÇÃO DO OBJETO",1,""),"")</f>
    </oc>
    <nc r="AZ402">
      <f>IFERROR(IF(PAC!$X$6:$X$581="F03 - EXECUÇÃO DO OBJETO",1,""),"")</f>
    </nc>
  </rcc>
  <rcc rId="5294" sId="1" odxf="1" dxf="1">
    <oc r="AZ403">
      <f>IFERROR(IF(PAC!$X$6:$X$581="F03 - EXECUÇÃO DO OBJETO",1,""),"")</f>
    </oc>
    <nc r="AZ403">
      <f>IFERROR(IF(PAC!$X$6:$X$581="F03 - EXECUÇÃO DO OBJETO",1,""),"")</f>
    </nc>
    <odxf>
      <fill>
        <patternFill>
          <bgColor rgb="FFDBF0F9"/>
        </patternFill>
      </fill>
    </odxf>
    <ndxf>
      <fill>
        <patternFill>
          <bgColor rgb="FFEEF5FC"/>
        </patternFill>
      </fill>
    </ndxf>
  </rcc>
  <rcc rId="5295" sId="1">
    <oc r="AZ404">
      <f>IFERROR(IF(PAC!$X$6:$X$581="F03 - EXECUÇÃO DO OBJETO",1,""),"")</f>
    </oc>
    <nc r="AZ404">
      <f>IFERROR(IF(PAC!$X$6:$X$581="F03 - EXECUÇÃO DO OBJETO",1,""),"")</f>
    </nc>
  </rcc>
  <rcc rId="5296" sId="1" odxf="1" dxf="1">
    <oc r="AZ405">
      <f>IFERROR(IF(PAC!$X$6:$X$581="F03 - EXECUÇÃO DO OBJETO",1,""),"")</f>
    </oc>
    <nc r="AZ405">
      <f>IFERROR(IF(PAC!$X$6:$X$581="F03 - EXECUÇÃO DO OBJETO",1,""),"")</f>
    </nc>
    <odxf>
      <fill>
        <patternFill>
          <bgColor rgb="FFDBF0F9"/>
        </patternFill>
      </fill>
    </odxf>
    <ndxf>
      <fill>
        <patternFill>
          <bgColor rgb="FFEEF5FC"/>
        </patternFill>
      </fill>
    </ndxf>
  </rcc>
  <rcc rId="5297" sId="1">
    <oc r="AZ406">
      <f>IFERROR(IF(PAC!$X$6:$X$581="F03 - EXECUÇÃO DO OBJETO",1,""),"")</f>
    </oc>
    <nc r="AZ406">
      <f>IFERROR(IF(PAC!$X$6:$X$581="F03 - EXECUÇÃO DO OBJETO",1,""),"")</f>
    </nc>
  </rcc>
  <rcc rId="5298" sId="1" odxf="1" dxf="1">
    <oc r="AZ407">
      <f>IFERROR(IF(PAC!$X$6:$X$581="F03 - EXECUÇÃO DO OBJETO",1,""),"")</f>
    </oc>
    <nc r="AZ407">
      <f>IFERROR(IF(PAC!$X$6:$X$581="F03 - EXECUÇÃO DO OBJETO",1,""),"")</f>
    </nc>
    <odxf>
      <fill>
        <patternFill>
          <bgColor rgb="FFDBF0F9"/>
        </patternFill>
      </fill>
    </odxf>
    <ndxf>
      <fill>
        <patternFill>
          <bgColor rgb="FFEEF5FC"/>
        </patternFill>
      </fill>
    </ndxf>
  </rcc>
  <rcc rId="5299" sId="1">
    <oc r="AZ408">
      <f>IFERROR(IF(PAC!$X$6:$X$581="F03 - EXECUÇÃO DO OBJETO",1,""),"")</f>
    </oc>
    <nc r="AZ408">
      <f>IFERROR(IF(PAC!$X$6:$X$581="F03 - EXECUÇÃO DO OBJETO",1,""),"")</f>
    </nc>
  </rcc>
  <rcc rId="5300" sId="1" odxf="1" dxf="1">
    <oc r="AZ409">
      <f>IFERROR(IF(PAC!$X$6:$X$581="F03 - EXECUÇÃO DO OBJETO",1,""),"")</f>
    </oc>
    <nc r="AZ409">
      <f>IFERROR(IF(PAC!$X$6:$X$581="F03 - EXECUÇÃO DO OBJETO",1,""),"")</f>
    </nc>
    <odxf>
      <fill>
        <patternFill>
          <bgColor rgb="FFDBF0F9"/>
        </patternFill>
      </fill>
    </odxf>
    <ndxf>
      <fill>
        <patternFill>
          <bgColor rgb="FFEEF5FC"/>
        </patternFill>
      </fill>
    </ndxf>
  </rcc>
  <rcc rId="5301" sId="1">
    <oc r="AZ410">
      <f>IFERROR(IF(PAC!$X$6:$X$581="F03 - EXECUÇÃO DO OBJETO",1,""),"")</f>
    </oc>
    <nc r="AZ410">
      <f>IFERROR(IF(PAC!$X$6:$X$581="F03 - EXECUÇÃO DO OBJETO",1,""),"")</f>
    </nc>
  </rcc>
  <rcc rId="5302" sId="1" odxf="1" dxf="1">
    <oc r="AZ411">
      <f>IFERROR(IF(PAC!$X$6:$X$581="F03 - EXECUÇÃO DO OBJETO",1,""),"")</f>
    </oc>
    <nc r="AZ411">
      <f>IFERROR(IF(PAC!$X$6:$X$581="F03 - EXECUÇÃO DO OBJETO",1,""),"")</f>
    </nc>
    <odxf>
      <fill>
        <patternFill>
          <bgColor rgb="FFDBF0F9"/>
        </patternFill>
      </fill>
    </odxf>
    <ndxf>
      <fill>
        <patternFill>
          <bgColor rgb="FFEEF5FC"/>
        </patternFill>
      </fill>
    </ndxf>
  </rcc>
  <rcc rId="5303" sId="1">
    <oc r="AZ412">
      <f>IFERROR(IF(PAC!$X$6:$X$581="F03 - EXECUÇÃO DO OBJETO",1,""),"")</f>
    </oc>
    <nc r="AZ412">
      <f>IFERROR(IF(PAC!$X$6:$X$581="F03 - EXECUÇÃO DO OBJETO",1,""),"")</f>
    </nc>
  </rcc>
  <rcc rId="5304" sId="1" odxf="1" dxf="1">
    <oc r="AZ413">
      <f>IFERROR(IF(PAC!$X$6:$X$581="F03 - EXECUÇÃO DO OBJETO",1,""),"")</f>
    </oc>
    <nc r="AZ413">
      <f>IFERROR(IF(PAC!$X$6:$X$581="F03 - EXECUÇÃO DO OBJETO",1,""),"")</f>
    </nc>
    <odxf>
      <fill>
        <patternFill>
          <bgColor rgb="FFDBF0F9"/>
        </patternFill>
      </fill>
    </odxf>
    <ndxf>
      <fill>
        <patternFill>
          <bgColor rgb="FFEEF5FC"/>
        </patternFill>
      </fill>
    </ndxf>
  </rcc>
  <rcc rId="5305" sId="1">
    <oc r="AZ414">
      <f>IFERROR(IF(PAC!$X$6:$X$581="F03 - EXECUÇÃO DO OBJETO",1,""),"")</f>
    </oc>
    <nc r="AZ414">
      <f>IFERROR(IF(PAC!$X$6:$X$581="F03 - EXECUÇÃO DO OBJETO",1,""),"")</f>
    </nc>
  </rcc>
  <rcc rId="5306" sId="1" odxf="1" dxf="1">
    <oc r="AZ415">
      <f>IFERROR(IF(PAC!$X$6:$X$581="F03 - EXECUÇÃO DO OBJETO",1,""),"")</f>
    </oc>
    <nc r="AZ415">
      <f>IFERROR(IF(PAC!$X$6:$X$581="F03 - EXECUÇÃO DO OBJETO",1,""),"")</f>
    </nc>
    <odxf>
      <fill>
        <patternFill>
          <bgColor rgb="FFDBF0F9"/>
        </patternFill>
      </fill>
    </odxf>
    <ndxf>
      <fill>
        <patternFill>
          <bgColor rgb="FFEEF5FC"/>
        </patternFill>
      </fill>
    </ndxf>
  </rcc>
  <rcc rId="5307" sId="1">
    <oc r="AZ416">
      <f>IFERROR(IF(PAC!$X$6:$X$581="F03 - EXECUÇÃO DO OBJETO",1,""),"")</f>
    </oc>
    <nc r="AZ416">
      <f>IFERROR(IF(PAC!$X$6:$X$581="F03 - EXECUÇÃO DO OBJETO",1,""),"")</f>
    </nc>
  </rcc>
  <rcc rId="5308" sId="1" odxf="1" dxf="1">
    <oc r="AZ417">
      <f>IFERROR(IF(PAC!$X$6:$X$581="F03 - EXECUÇÃO DO OBJETO",1,""),"")</f>
    </oc>
    <nc r="AZ417">
      <f>IFERROR(IF(PAC!$X$6:$X$581="F03 - EXECUÇÃO DO OBJETO",1,""),"")</f>
    </nc>
    <odxf>
      <fill>
        <patternFill>
          <bgColor rgb="FFDBF0F9"/>
        </patternFill>
      </fill>
    </odxf>
    <ndxf>
      <fill>
        <patternFill>
          <bgColor rgb="FFEEF5FC"/>
        </patternFill>
      </fill>
    </ndxf>
  </rcc>
  <rcc rId="5309" sId="1">
    <oc r="AZ418">
      <f>IFERROR(IF(PAC!$X$6:$X$581="F03 - EXECUÇÃO DO OBJETO",1,""),"")</f>
    </oc>
    <nc r="AZ418">
      <f>IFERROR(IF(PAC!$X$6:$X$581="F03 - EXECUÇÃO DO OBJETO",1,""),"")</f>
    </nc>
  </rcc>
  <rcc rId="5310" sId="1" odxf="1" dxf="1">
    <oc r="AZ419">
      <f>IFERROR(IF(PAC!$X$6:$X$581="F03 - EXECUÇÃO DO OBJETO",1,""),"")</f>
    </oc>
    <nc r="AZ419">
      <f>IFERROR(IF(PAC!$X$6:$X$581="F03 - EXECUÇÃO DO OBJETO",1,""),"")</f>
    </nc>
    <odxf>
      <fill>
        <patternFill>
          <bgColor rgb="FFDBF0F9"/>
        </patternFill>
      </fill>
    </odxf>
    <ndxf>
      <fill>
        <patternFill>
          <bgColor rgb="FFEEF5FC"/>
        </patternFill>
      </fill>
    </ndxf>
  </rcc>
  <rcc rId="5311" sId="1">
    <oc r="AZ420">
      <f>IFERROR(IF(PAC!$X$6:$X$581="F03 - EXECUÇÃO DO OBJETO",1,""),"")</f>
    </oc>
    <nc r="AZ420">
      <f>IFERROR(IF(PAC!$X$6:$X$581="F03 - EXECUÇÃO DO OBJETO",1,""),"")</f>
    </nc>
  </rcc>
  <rcc rId="5312" sId="1" odxf="1" dxf="1">
    <oc r="AZ421">
      <f>IFERROR(IF(PAC!$X$6:$X$581="F03 - EXECUÇÃO DO OBJETO",1,""),"")</f>
    </oc>
    <nc r="AZ421">
      <f>IFERROR(IF(PAC!$X$6:$X$581="F03 - EXECUÇÃO DO OBJETO",1,""),"")</f>
    </nc>
    <odxf>
      <fill>
        <patternFill>
          <bgColor rgb="FFDBF0F9"/>
        </patternFill>
      </fill>
    </odxf>
    <ndxf>
      <fill>
        <patternFill>
          <bgColor rgb="FFEEF5FC"/>
        </patternFill>
      </fill>
    </ndxf>
  </rcc>
  <rcc rId="5313" sId="1">
    <oc r="AZ422">
      <f>IFERROR(IF(PAC!$X$6:$X$581="F03 - EXECUÇÃO DO OBJETO",1,""),"")</f>
    </oc>
    <nc r="AZ422">
      <f>IFERROR(IF(PAC!$X$6:$X$581="F03 - EXECUÇÃO DO OBJETO",1,""),"")</f>
    </nc>
  </rcc>
  <rcc rId="5314" sId="1" odxf="1" dxf="1">
    <oc r="AZ423">
      <f>IFERROR(IF(PAC!$X$6:$X$581="F03 - EXECUÇÃO DO OBJETO",1,""),"")</f>
    </oc>
    <nc r="AZ423">
      <f>IFERROR(IF(PAC!$X$6:$X$581="F03 - EXECUÇÃO DO OBJETO",1,""),"")</f>
    </nc>
    <odxf>
      <fill>
        <patternFill>
          <bgColor rgb="FFDBF0F9"/>
        </patternFill>
      </fill>
    </odxf>
    <ndxf>
      <fill>
        <patternFill>
          <bgColor rgb="FFEEF5FC"/>
        </patternFill>
      </fill>
    </ndxf>
  </rcc>
  <rcc rId="5315" sId="1">
    <oc r="AZ424">
      <f>IFERROR(IF(PAC!$X$6:$X$581="F03 - EXECUÇÃO DO OBJETO",1,""),"")</f>
    </oc>
    <nc r="AZ424">
      <f>IFERROR(IF(PAC!$X$6:$X$581="F03 - EXECUÇÃO DO OBJETO",1,""),"")</f>
    </nc>
  </rcc>
  <rcc rId="5316" sId="1" odxf="1" dxf="1">
    <oc r="AZ425">
      <f>IFERROR(IF(PAC!$X$6:$X$581="F03 - EXECUÇÃO DO OBJETO",1,""),"")</f>
    </oc>
    <nc r="AZ425">
      <f>IFERROR(IF(PAC!$X$6:$X$581="F03 - EXECUÇÃO DO OBJETO",1,""),"")</f>
    </nc>
    <odxf>
      <fill>
        <patternFill>
          <bgColor rgb="FFDBF0F9"/>
        </patternFill>
      </fill>
    </odxf>
    <ndxf>
      <fill>
        <patternFill>
          <bgColor rgb="FFEEF5FC"/>
        </patternFill>
      </fill>
    </ndxf>
  </rcc>
  <rcc rId="5317" sId="1">
    <oc r="AZ426">
      <f>IFERROR(IF(PAC!$X$6:$X$581="F03 - EXECUÇÃO DO OBJETO",1,""),"")</f>
    </oc>
    <nc r="AZ426">
      <f>IFERROR(IF(PAC!$X$6:$X$581="F03 - EXECUÇÃO DO OBJETO",1,""),"")</f>
    </nc>
  </rcc>
  <rcc rId="5318" sId="1" odxf="1" dxf="1">
    <oc r="AZ427">
      <f>IFERROR(IF(PAC!$X$6:$X$581="F03 - EXECUÇÃO DO OBJETO",1,""),"")</f>
    </oc>
    <nc r="AZ427">
      <f>IFERROR(IF(PAC!$X$6:$X$581="F03 - EXECUÇÃO DO OBJETO",1,""),"")</f>
    </nc>
    <odxf>
      <fill>
        <patternFill>
          <bgColor rgb="FFDBF0F9"/>
        </patternFill>
      </fill>
    </odxf>
    <ndxf>
      <fill>
        <patternFill>
          <bgColor rgb="FFEEF5FC"/>
        </patternFill>
      </fill>
    </ndxf>
  </rcc>
  <rcc rId="5319" sId="1">
    <oc r="AZ428">
      <f>IFERROR(IF(PAC!$X$6:$X$581="F03 - EXECUÇÃO DO OBJETO",1,""),"")</f>
    </oc>
    <nc r="AZ428">
      <f>IFERROR(IF(PAC!$X$6:$X$581="F03 - EXECUÇÃO DO OBJETO",1,""),"")</f>
    </nc>
  </rcc>
  <rcc rId="5320" sId="1" odxf="1" dxf="1">
    <oc r="AZ429">
      <f>IFERROR(IF(PAC!$X$6:$X$581="F03 - EXECUÇÃO DO OBJETO",1,""),"")</f>
    </oc>
    <nc r="AZ429">
      <f>IFERROR(IF(PAC!$X$6:$X$581="F03 - EXECUÇÃO DO OBJETO",1,""),"")</f>
    </nc>
    <odxf>
      <fill>
        <patternFill>
          <bgColor rgb="FFDBF0F9"/>
        </patternFill>
      </fill>
    </odxf>
    <ndxf>
      <fill>
        <patternFill>
          <bgColor rgb="FFEEF5FC"/>
        </patternFill>
      </fill>
    </ndxf>
  </rcc>
  <rcc rId="5321" sId="1">
    <oc r="AZ430">
      <f>IFERROR(IF(PAC!$X$6:$X$581="F03 - EXECUÇÃO DO OBJETO",1,""),"")</f>
    </oc>
    <nc r="AZ430">
      <f>IFERROR(IF(PAC!$X$6:$X$581="F03 - EXECUÇÃO DO OBJETO",1,""),"")</f>
    </nc>
  </rcc>
  <rcc rId="5322" sId="1" odxf="1" dxf="1">
    <oc r="AZ431">
      <f>IFERROR(IF(PAC!$X$6:$X$581="F03 - EXECUÇÃO DO OBJETO",1,""),"")</f>
    </oc>
    <nc r="AZ431">
      <f>IFERROR(IF(PAC!$X$6:$X$581="F03 - EXECUÇÃO DO OBJETO",1,""),"")</f>
    </nc>
    <odxf>
      <fill>
        <patternFill>
          <bgColor rgb="FFDBF0F9"/>
        </patternFill>
      </fill>
    </odxf>
    <ndxf>
      <fill>
        <patternFill>
          <bgColor rgb="FFEEF5FC"/>
        </patternFill>
      </fill>
    </ndxf>
  </rcc>
  <rcc rId="5323" sId="1">
    <oc r="AZ432">
      <f>IFERROR(IF(PAC!$X$6:$X$581="F03 - EXECUÇÃO DO OBJETO",1,""),"")</f>
    </oc>
    <nc r="AZ432">
      <f>IFERROR(IF(PAC!$X$6:$X$581="F03 - EXECUÇÃO DO OBJETO",1,""),"")</f>
    </nc>
  </rcc>
  <rcc rId="5324" sId="1" odxf="1" dxf="1">
    <oc r="AZ433">
      <f>IFERROR(IF(PAC!$X$6:$X$581="F03 - EXECUÇÃO DO OBJETO",1,""),"")</f>
    </oc>
    <nc r="AZ433">
      <f>IFERROR(IF(PAC!$X$6:$X$581="F03 - EXECUÇÃO DO OBJETO",1,""),"")</f>
    </nc>
    <odxf>
      <fill>
        <patternFill>
          <bgColor rgb="FFDBF0F9"/>
        </patternFill>
      </fill>
    </odxf>
    <ndxf>
      <fill>
        <patternFill>
          <bgColor rgb="FFEEF5FC"/>
        </patternFill>
      </fill>
    </ndxf>
  </rcc>
  <rcc rId="5325" sId="1">
    <oc r="AZ434">
      <f>IFERROR(IF(PAC!$X$6:$X$581="F03 - EXECUÇÃO DO OBJETO",1,""),"")</f>
    </oc>
    <nc r="AZ434">
      <f>IFERROR(IF(PAC!$X$6:$X$581="F03 - EXECUÇÃO DO OBJETO",1,""),"")</f>
    </nc>
  </rcc>
  <rcc rId="5326" sId="1" odxf="1" dxf="1">
    <oc r="AZ435">
      <f>IFERROR(IF(PAC!$X$6:$X$581="F03 - EXECUÇÃO DO OBJETO",1,""),"")</f>
    </oc>
    <nc r="AZ435">
      <f>IFERROR(IF(PAC!$X$6:$X$581="F03 - EXECUÇÃO DO OBJETO",1,""),"")</f>
    </nc>
    <odxf>
      <fill>
        <patternFill>
          <bgColor rgb="FFDBF0F9"/>
        </patternFill>
      </fill>
    </odxf>
    <ndxf>
      <fill>
        <patternFill>
          <bgColor rgb="FFEEF5FC"/>
        </patternFill>
      </fill>
    </ndxf>
  </rcc>
  <rcc rId="5327" sId="1">
    <oc r="AZ436">
      <f>IFERROR(IF(PAC!$X$6:$X$581="F03 - EXECUÇÃO DO OBJETO",1,""),"")</f>
    </oc>
    <nc r="AZ436">
      <f>IFERROR(IF(PAC!$X$6:$X$581="F03 - EXECUÇÃO DO OBJETO",1,""),"")</f>
    </nc>
  </rcc>
  <rcc rId="5328" sId="1" odxf="1" dxf="1">
    <oc r="AZ437">
      <f>IFERROR(IF(PAC!$X$6:$X$581="F03 - EXECUÇÃO DO OBJETO",1,""),"")</f>
    </oc>
    <nc r="AZ437">
      <f>IFERROR(IF(PAC!$X$6:$X$581="F03 - EXECUÇÃO DO OBJETO",1,""),"")</f>
    </nc>
    <odxf>
      <fill>
        <patternFill>
          <bgColor rgb="FFDBF0F9"/>
        </patternFill>
      </fill>
    </odxf>
    <ndxf>
      <fill>
        <patternFill>
          <bgColor rgb="FFEEF5FC"/>
        </patternFill>
      </fill>
    </ndxf>
  </rcc>
  <rcc rId="5329" sId="1">
    <oc r="AZ438">
      <f>IFERROR(IF(PAC!$X$6:$X$581="F03 - EXECUÇÃO DO OBJETO",1,""),"")</f>
    </oc>
    <nc r="AZ438">
      <f>IFERROR(IF(PAC!$X$6:$X$581="F03 - EXECUÇÃO DO OBJETO",1,""),"")</f>
    </nc>
  </rcc>
  <rcc rId="5330" sId="1" odxf="1" dxf="1">
    <oc r="AZ439">
      <f>IFERROR(IF(PAC!$X$6:$X$581="F03 - EXECUÇÃO DO OBJETO",1,""),"")</f>
    </oc>
    <nc r="AZ439">
      <f>IFERROR(IF(PAC!$X$6:$X$581="F03 - EXECUÇÃO DO OBJETO",1,""),"")</f>
    </nc>
    <odxf>
      <fill>
        <patternFill>
          <bgColor rgb="FFDBF0F9"/>
        </patternFill>
      </fill>
    </odxf>
    <ndxf>
      <fill>
        <patternFill>
          <bgColor rgb="FFEEF5FC"/>
        </patternFill>
      </fill>
    </ndxf>
  </rcc>
  <rcc rId="5331" sId="1">
    <oc r="AZ440">
      <f>IFERROR(IF(PAC!$X$6:$X$581="F03 - EXECUÇÃO DO OBJETO",1,""),"")</f>
    </oc>
    <nc r="AZ440">
      <f>IFERROR(IF(PAC!$X$6:$X$581="F03 - EXECUÇÃO DO OBJETO",1,""),"")</f>
    </nc>
  </rcc>
  <rcc rId="5332" sId="1" odxf="1" dxf="1">
    <oc r="AZ441">
      <f>IFERROR(IF(PAC!$X$6:$X$581="F03 - EXECUÇÃO DO OBJETO",1,""),"")</f>
    </oc>
    <nc r="AZ441">
      <f>IFERROR(IF(PAC!$X$6:$X$581="F03 - EXECUÇÃO DO OBJETO",1,""),"")</f>
    </nc>
    <odxf>
      <fill>
        <patternFill>
          <bgColor rgb="FFDBF0F9"/>
        </patternFill>
      </fill>
    </odxf>
    <ndxf>
      <fill>
        <patternFill>
          <bgColor rgb="FFEEF5FC"/>
        </patternFill>
      </fill>
    </ndxf>
  </rcc>
  <rcc rId="5333" sId="1">
    <oc r="AZ442">
      <f>IFERROR(IF(PAC!$X$6:$X$581="F03 - EXECUÇÃO DO OBJETO",1,""),"")</f>
    </oc>
    <nc r="AZ442">
      <f>IFERROR(IF(PAC!$X$6:$X$581="F03 - EXECUÇÃO DO OBJETO",1,""),"")</f>
    </nc>
  </rcc>
  <rcc rId="5334" sId="1" odxf="1" dxf="1">
    <oc r="AZ443">
      <f>IFERROR(IF(PAC!$X$6:$X$581="F03 - EXECUÇÃO DO OBJETO",1,""),"")</f>
    </oc>
    <nc r="AZ443">
      <f>IFERROR(IF(PAC!$X$6:$X$581="F03 - EXECUÇÃO DO OBJETO",1,""),"")</f>
    </nc>
    <odxf>
      <fill>
        <patternFill>
          <bgColor rgb="FFDBF0F9"/>
        </patternFill>
      </fill>
    </odxf>
    <ndxf>
      <fill>
        <patternFill>
          <bgColor rgb="FFEEF5FC"/>
        </patternFill>
      </fill>
    </ndxf>
  </rcc>
  <rcc rId="5335" sId="1">
    <oc r="AZ444">
      <f>IFERROR(IF(PAC!$X$6:$X$581="F03 - EXECUÇÃO DO OBJETO",1,""),"")</f>
    </oc>
    <nc r="AZ444">
      <f>IFERROR(IF(PAC!$X$6:$X$581="F03 - EXECUÇÃO DO OBJETO",1,""),"")</f>
    </nc>
  </rcc>
  <rcc rId="5336" sId="1" odxf="1" dxf="1">
    <nc r="AZ445">
      <f>IFERROR(IF(PAC!$X$6:$X$581="F03 - EXECUÇÃO DO OBJETO",1,""),"")</f>
    </nc>
    <odxf>
      <fill>
        <patternFill>
          <bgColor rgb="FFDBF0F9"/>
        </patternFill>
      </fill>
    </odxf>
    <ndxf>
      <fill>
        <patternFill>
          <bgColor rgb="FFEEF5FC"/>
        </patternFill>
      </fill>
    </ndxf>
  </rcc>
  <rcc rId="5337" sId="1">
    <oc r="AZ446">
      <f>IFERROR(IF(PAC!$X$6:$X$581="F03 - EXECUÇÃO DO OBJETO",1,""),"")</f>
    </oc>
    <nc r="AZ446">
      <f>IFERROR(IF(PAC!$X$6:$X$581="F03 - EXECUÇÃO DO OBJETO",1,""),"")</f>
    </nc>
  </rcc>
  <rcc rId="5338" sId="1" odxf="1" dxf="1">
    <oc r="AZ447">
      <f>IFERROR(IF(PAC!$X$6:$X$581="F03 - EXECUÇÃO DO OBJETO",1,""),"")</f>
    </oc>
    <nc r="AZ447">
      <f>IFERROR(IF(PAC!$X$6:$X$581="F03 - EXECUÇÃO DO OBJETO",1,""),"")</f>
    </nc>
    <odxf>
      <fill>
        <patternFill>
          <bgColor rgb="FFDBF0F9"/>
        </patternFill>
      </fill>
    </odxf>
    <ndxf>
      <fill>
        <patternFill>
          <bgColor rgb="FFEEF5FC"/>
        </patternFill>
      </fill>
    </ndxf>
  </rcc>
  <rcc rId="5339" sId="1">
    <oc r="AZ448">
      <f>IFERROR(IF(PAC!$X$6:$X$581="F03 - EXECUÇÃO DO OBJETO",1,""),"")</f>
    </oc>
    <nc r="AZ448">
      <f>IFERROR(IF(PAC!$X$6:$X$581="F03 - EXECUÇÃO DO OBJETO",1,""),"")</f>
    </nc>
  </rcc>
  <rcc rId="5340" sId="1" odxf="1" dxf="1">
    <oc r="AZ449">
      <f>IFERROR(IF(PAC!$X$6:$X$581="F03 - EXECUÇÃO DO OBJETO",1,""),"")</f>
    </oc>
    <nc r="AZ449">
      <f>IFERROR(IF(PAC!$X$6:$X$581="F03 - EXECUÇÃO DO OBJETO",1,""),"")</f>
    </nc>
    <odxf>
      <fill>
        <patternFill>
          <bgColor rgb="FFDBF0F9"/>
        </patternFill>
      </fill>
    </odxf>
    <ndxf>
      <fill>
        <patternFill>
          <bgColor rgb="FFEEF5FC"/>
        </patternFill>
      </fill>
    </ndxf>
  </rcc>
  <rcc rId="5341" sId="1">
    <oc r="AZ450">
      <f>IFERROR(IF(PAC!$X$6:$X$581="F03 - EXECUÇÃO DO OBJETO",1,""),"")</f>
    </oc>
    <nc r="AZ450">
      <f>IFERROR(IF(PAC!$X$6:$X$581="F03 - EXECUÇÃO DO OBJETO",1,""),"")</f>
    </nc>
  </rcc>
  <rcc rId="5342" sId="1" odxf="1" dxf="1">
    <oc r="AZ451">
      <f>IFERROR(IF(PAC!$X$6:$X$581="F03 - EXECUÇÃO DO OBJETO",1,""),"")</f>
    </oc>
    <nc r="AZ451">
      <f>IFERROR(IF(PAC!$X$6:$X$581="F03 - EXECUÇÃO DO OBJETO",1,""),"")</f>
    </nc>
    <odxf>
      <fill>
        <patternFill>
          <bgColor rgb="FFDBF0F9"/>
        </patternFill>
      </fill>
    </odxf>
    <ndxf>
      <fill>
        <patternFill>
          <bgColor rgb="FFEEF5FC"/>
        </patternFill>
      </fill>
    </ndxf>
  </rcc>
  <rcc rId="5343" sId="1">
    <oc r="AZ452">
      <f>IFERROR(IF(PAC!$X$6:$X$581="F03 - EXECUÇÃO DO OBJETO",1,""),"")</f>
    </oc>
    <nc r="AZ452">
      <f>IFERROR(IF(PAC!$X$6:$X$581="F03 - EXECUÇÃO DO OBJETO",1,""),"")</f>
    </nc>
  </rcc>
  <rcc rId="5344" sId="1" odxf="1" dxf="1">
    <oc r="AZ453">
      <f>IFERROR(IF(PAC!$X$6:$X$581="F03 - EXECUÇÃO DO OBJETO",1,""),"")</f>
    </oc>
    <nc r="AZ453">
      <f>IFERROR(IF(PAC!$X$6:$X$581="F03 - EXECUÇÃO DO OBJETO",1,""),"")</f>
    </nc>
    <odxf>
      <fill>
        <patternFill>
          <bgColor rgb="FFDBF0F9"/>
        </patternFill>
      </fill>
    </odxf>
    <ndxf>
      <fill>
        <patternFill>
          <bgColor rgb="FFEEF5FC"/>
        </patternFill>
      </fill>
    </ndxf>
  </rcc>
  <rcc rId="5345" sId="1">
    <oc r="AZ454">
      <f>IFERROR(IF(PAC!$X$6:$X$581="F03 - EXECUÇÃO DO OBJETO",1,""),"")</f>
    </oc>
    <nc r="AZ454">
      <f>IFERROR(IF(PAC!$X$6:$X$581="F03 - EXECUÇÃO DO OBJETO",1,""),"")</f>
    </nc>
  </rcc>
  <rcc rId="5346" sId="1" odxf="1" dxf="1">
    <oc r="AZ455">
      <f>IFERROR(IF(PAC!$X$6:$X$581="F03 - EXECUÇÃO DO OBJETO",1,""),"")</f>
    </oc>
    <nc r="AZ455">
      <f>IFERROR(IF(PAC!$X$6:$X$581="F03 - EXECUÇÃO DO OBJETO",1,""),"")</f>
    </nc>
    <odxf>
      <fill>
        <patternFill>
          <bgColor rgb="FFDBF0F9"/>
        </patternFill>
      </fill>
    </odxf>
    <ndxf>
      <fill>
        <patternFill>
          <bgColor rgb="FFEEF5FC"/>
        </patternFill>
      </fill>
    </ndxf>
  </rcc>
  <rcc rId="5347" sId="1">
    <oc r="AZ456">
      <f>IFERROR(IF(PAC!$X$6:$X$581="F03 - EXECUÇÃO DO OBJETO",1,""),"")</f>
    </oc>
    <nc r="AZ456">
      <f>IFERROR(IF(PAC!$X$6:$X$581="F03 - EXECUÇÃO DO OBJETO",1,""),"")</f>
    </nc>
  </rcc>
  <rcc rId="5348" sId="1" odxf="1" dxf="1">
    <oc r="AZ457">
      <f>IFERROR(IF(PAC!$X$6:$X$581="F03 - EXECUÇÃO DO OBJETO",1,""),"")</f>
    </oc>
    <nc r="AZ457">
      <f>IFERROR(IF(PAC!$X$6:$X$581="F03 - EXECUÇÃO DO OBJETO",1,""),"")</f>
    </nc>
    <odxf>
      <fill>
        <patternFill>
          <bgColor rgb="FFDBF0F9"/>
        </patternFill>
      </fill>
    </odxf>
    <ndxf>
      <fill>
        <patternFill>
          <bgColor rgb="FFEEF5FC"/>
        </patternFill>
      </fill>
    </ndxf>
  </rcc>
  <rcc rId="5349" sId="1">
    <oc r="AZ458">
      <f>IFERROR(IF(PAC!$X$6:$X$581="F03 - EXECUÇÃO DO OBJETO",1,""),"")</f>
    </oc>
    <nc r="AZ458">
      <f>IFERROR(IF(PAC!$X$6:$X$581="F03 - EXECUÇÃO DO OBJETO",1,""),"")</f>
    </nc>
  </rcc>
  <rcc rId="5350" sId="1" odxf="1" dxf="1">
    <oc r="AZ459">
      <f>IFERROR(IF(PAC!$X$6:$X$581="F03 - EXECUÇÃO DO OBJETO",1,""),"")</f>
    </oc>
    <nc r="AZ459">
      <f>IFERROR(IF(PAC!$X$6:$X$581="F03 - EXECUÇÃO DO OBJETO",1,""),"")</f>
    </nc>
    <odxf>
      <fill>
        <patternFill>
          <bgColor rgb="FFDBF0F9"/>
        </patternFill>
      </fill>
    </odxf>
    <ndxf>
      <fill>
        <patternFill>
          <bgColor rgb="FFEEF5FC"/>
        </patternFill>
      </fill>
    </ndxf>
  </rcc>
  <rcc rId="5351" sId="1">
    <oc r="AZ460">
      <f>IFERROR(IF(PAC!$X$6:$X$581="F03 - EXECUÇÃO DO OBJETO",1,""),"")</f>
    </oc>
    <nc r="AZ460">
      <f>IFERROR(IF(PAC!$X$6:$X$581="F03 - EXECUÇÃO DO OBJETO",1,""),"")</f>
    </nc>
  </rcc>
  <rcc rId="5352" sId="1" odxf="1" dxf="1">
    <oc r="AZ461">
      <f>IFERROR(IF(PAC!$X$6:$X$581="F03 - EXECUÇÃO DO OBJETO",1,""),"")</f>
    </oc>
    <nc r="AZ461">
      <f>IFERROR(IF(PAC!$X$6:$X$581="F03 - EXECUÇÃO DO OBJETO",1,""),"")</f>
    </nc>
    <odxf>
      <fill>
        <patternFill>
          <bgColor rgb="FFDBF0F9"/>
        </patternFill>
      </fill>
    </odxf>
    <ndxf>
      <fill>
        <patternFill>
          <bgColor rgb="FFEEF5FC"/>
        </patternFill>
      </fill>
    </ndxf>
  </rcc>
  <rcc rId="5353" sId="1">
    <oc r="AZ462">
      <f>IFERROR(IF(PAC!$X$6:$X$581="F03 - EXECUÇÃO DO OBJETO",1,""),"")</f>
    </oc>
    <nc r="AZ462">
      <f>IFERROR(IF(PAC!$X$6:$X$581="F03 - EXECUÇÃO DO OBJETO",1,""),"")</f>
    </nc>
  </rcc>
  <rcc rId="5354" sId="1" odxf="1" dxf="1">
    <oc r="AZ463">
      <f>IFERROR(IF(PAC!$X$6:$X$581="F03 - EXECUÇÃO DO OBJETO",1,""),"")</f>
    </oc>
    <nc r="AZ463">
      <f>IFERROR(IF(PAC!$X$6:$X$581="F03 - EXECUÇÃO DO OBJETO",1,""),"")</f>
    </nc>
    <odxf>
      <fill>
        <patternFill>
          <bgColor rgb="FFDBF0F9"/>
        </patternFill>
      </fill>
    </odxf>
    <ndxf>
      <fill>
        <patternFill>
          <bgColor rgb="FFEEF5FC"/>
        </patternFill>
      </fill>
    </ndxf>
  </rcc>
  <rcc rId="5355" sId="1">
    <oc r="AZ464">
      <f>IFERROR(IF(PAC!$X$6:$X$581="F03 - EXECUÇÃO DO OBJETO",1,""),"")</f>
    </oc>
    <nc r="AZ464">
      <f>IFERROR(IF(PAC!$X$6:$X$581="F03 - EXECUÇÃO DO OBJETO",1,""),"")</f>
    </nc>
  </rcc>
  <rcc rId="5356" sId="1" odxf="1" dxf="1">
    <oc r="AZ465">
      <f>IFERROR(IF(PAC!$X$6:$X$581="F03 - EXECUÇÃO DO OBJETO",1,""),"")</f>
    </oc>
    <nc r="AZ465">
      <f>IFERROR(IF(PAC!$X$6:$X$581="F03 - EXECUÇÃO DO OBJETO",1,""),"")</f>
    </nc>
    <odxf>
      <fill>
        <patternFill>
          <bgColor rgb="FFDBF0F9"/>
        </patternFill>
      </fill>
    </odxf>
    <ndxf>
      <fill>
        <patternFill>
          <bgColor rgb="FFEEF5FC"/>
        </patternFill>
      </fill>
    </ndxf>
  </rcc>
  <rcc rId="5357" sId="1">
    <oc r="AZ466">
      <f>IFERROR(IF(PAC!$X$6:$X$581="F03 - EXECUÇÃO DO OBJETO",1,""),"")</f>
    </oc>
    <nc r="AZ466">
      <f>IFERROR(IF(PAC!$X$6:$X$581="F03 - EXECUÇÃO DO OBJETO",1,""),"")</f>
    </nc>
  </rcc>
  <rcc rId="5358" sId="1" odxf="1" dxf="1">
    <oc r="AZ467">
      <f>IFERROR(IF(PAC!$X$6:$X$581="F03 - EXECUÇÃO DO OBJETO",1,""),"")</f>
    </oc>
    <nc r="AZ467">
      <f>IFERROR(IF(PAC!$X$6:$X$581="F03 - EXECUÇÃO DO OBJETO",1,""),"")</f>
    </nc>
    <odxf>
      <fill>
        <patternFill>
          <bgColor rgb="FFDBF0F9"/>
        </patternFill>
      </fill>
    </odxf>
    <ndxf>
      <fill>
        <patternFill>
          <bgColor rgb="FFEEF5FC"/>
        </patternFill>
      </fill>
    </ndxf>
  </rcc>
  <rcc rId="5359" sId="1">
    <oc r="AZ468">
      <f>IFERROR(IF(PAC!$X$6:$X$581="F03 - EXECUÇÃO DO OBJETO",1,""),"")</f>
    </oc>
    <nc r="AZ468">
      <f>IFERROR(IF(PAC!$X$6:$X$581="F03 - EXECUÇÃO DO OBJETO",1,""),"")</f>
    </nc>
  </rcc>
  <rcc rId="5360" sId="1" odxf="1" dxf="1">
    <oc r="AZ469">
      <f>IFERROR(IF(PAC!$X$6:$X$581="F03 - EXECUÇÃO DO OBJETO",1,""),"")</f>
    </oc>
    <nc r="AZ469">
      <f>IFERROR(IF(PAC!$X$6:$X$581="F03 - EXECUÇÃO DO OBJETO",1,""),"")</f>
    </nc>
    <odxf>
      <fill>
        <patternFill>
          <bgColor rgb="FFDBF0F9"/>
        </patternFill>
      </fill>
    </odxf>
    <ndxf>
      <fill>
        <patternFill>
          <bgColor rgb="FFEEF5FC"/>
        </patternFill>
      </fill>
    </ndxf>
  </rcc>
  <rcc rId="5361" sId="1">
    <oc r="AZ470">
      <f>IFERROR(IF(PAC!$X$6:$X$581="F03 - EXECUÇÃO DO OBJETO",1,""),"")</f>
    </oc>
    <nc r="AZ470">
      <f>IFERROR(IF(PAC!$X$6:$X$581="F03 - EXECUÇÃO DO OBJETO",1,""),"")</f>
    </nc>
  </rcc>
  <rcc rId="5362" sId="1" odxf="1" dxf="1">
    <oc r="AZ471">
      <f>IFERROR(IF(PAC!$X$6:$X$581="F03 - EXECUÇÃO DO OBJETO",1,""),"")</f>
    </oc>
    <nc r="AZ471">
      <f>IFERROR(IF(PAC!$X$6:$X$581="F03 - EXECUÇÃO DO OBJETO",1,""),"")</f>
    </nc>
    <odxf>
      <fill>
        <patternFill>
          <bgColor rgb="FFDBF0F9"/>
        </patternFill>
      </fill>
    </odxf>
    <ndxf>
      <fill>
        <patternFill>
          <bgColor rgb="FFEEF5FC"/>
        </patternFill>
      </fill>
    </ndxf>
  </rcc>
  <rcc rId="5363" sId="1">
    <oc r="AZ472">
      <f>IFERROR(IF(PAC!$X$6:$X$581="F03 - EXECUÇÃO DO OBJETO",1,""),"")</f>
    </oc>
    <nc r="AZ472">
      <f>IFERROR(IF(PAC!$X$6:$X$581="F03 - EXECUÇÃO DO OBJETO",1,""),"")</f>
    </nc>
  </rcc>
  <rcc rId="5364" sId="1" odxf="1" dxf="1">
    <oc r="AZ473">
      <f>IFERROR(IF(PAC!$X$6:$X$581="F03 - EXECUÇÃO DO OBJETO",1,""),"")</f>
    </oc>
    <nc r="AZ473">
      <f>IFERROR(IF(PAC!$X$6:$X$581="F03 - EXECUÇÃO DO OBJETO",1,""),"")</f>
    </nc>
    <odxf>
      <fill>
        <patternFill>
          <bgColor rgb="FFDBF0F9"/>
        </patternFill>
      </fill>
    </odxf>
    <ndxf>
      <fill>
        <patternFill>
          <bgColor rgb="FFEEF5FC"/>
        </patternFill>
      </fill>
    </ndxf>
  </rcc>
  <rcc rId="5365" sId="1">
    <oc r="AZ474">
      <f>IFERROR(IF(PAC!$X$6:$X$581="F03 - EXECUÇÃO DO OBJETO",1,""),"")</f>
    </oc>
    <nc r="AZ474">
      <f>IFERROR(IF(PAC!$X$6:$X$581="F03 - EXECUÇÃO DO OBJETO",1,""),"")</f>
    </nc>
  </rcc>
  <rcc rId="5366" sId="1" odxf="1" dxf="1">
    <oc r="AZ475">
      <f>IFERROR(IF(PAC!$X$6:$X$581="F03 - EXECUÇÃO DO OBJETO",1,""),"")</f>
    </oc>
    <nc r="AZ475">
      <f>IFERROR(IF(PAC!$X$6:$X$581="F03 - EXECUÇÃO DO OBJETO",1,""),"")</f>
    </nc>
    <odxf>
      <fill>
        <patternFill>
          <bgColor rgb="FFDBF0F9"/>
        </patternFill>
      </fill>
    </odxf>
    <ndxf>
      <fill>
        <patternFill>
          <bgColor rgb="FFEEF5FC"/>
        </patternFill>
      </fill>
    </ndxf>
  </rcc>
  <rcc rId="5367" sId="1">
    <oc r="AZ476">
      <f>IFERROR(IF(PAC!$X$6:$X$581="F03 - EXECUÇÃO DO OBJETO",1,""),"")</f>
    </oc>
    <nc r="AZ476">
      <f>IFERROR(IF(PAC!$X$6:$X$581="F03 - EXECUÇÃO DO OBJETO",1,""),"")</f>
    </nc>
  </rcc>
  <rcc rId="5368" sId="1" odxf="1" dxf="1">
    <oc r="AZ477">
      <f>IFERROR(IF(PAC!$X$6:$X$581="F03 - EXECUÇÃO DO OBJETO",1,""),"")</f>
    </oc>
    <nc r="AZ477">
      <f>IFERROR(IF(PAC!$X$6:$X$581="F03 - EXECUÇÃO DO OBJETO",1,""),"")</f>
    </nc>
    <odxf>
      <fill>
        <patternFill>
          <bgColor rgb="FFDBF0F9"/>
        </patternFill>
      </fill>
    </odxf>
    <ndxf>
      <fill>
        <patternFill>
          <bgColor rgb="FFEEF5FC"/>
        </patternFill>
      </fill>
    </ndxf>
  </rcc>
  <rcc rId="5369" sId="1">
    <oc r="AZ478">
      <f>IFERROR(IF(PAC!$X$6:$X$581="F03 - EXECUÇÃO DO OBJETO",1,""),"")</f>
    </oc>
    <nc r="AZ478">
      <f>IFERROR(IF(PAC!$X$6:$X$581="F03 - EXECUÇÃO DO OBJETO",1,""),"")</f>
    </nc>
  </rcc>
  <rcc rId="5370" sId="1" odxf="1" dxf="1">
    <oc r="AZ479">
      <f>IFERROR(IF(PAC!$X$6:$X$581="F03 - EXECUÇÃO DO OBJETO",1,""),"")</f>
    </oc>
    <nc r="AZ479">
      <f>IFERROR(IF(PAC!$X$6:$X$581="F03 - EXECUÇÃO DO OBJETO",1,""),"")</f>
    </nc>
    <odxf>
      <fill>
        <patternFill>
          <bgColor rgb="FFDBF0F9"/>
        </patternFill>
      </fill>
    </odxf>
    <ndxf>
      <fill>
        <patternFill>
          <bgColor rgb="FFEEF5FC"/>
        </patternFill>
      </fill>
    </ndxf>
  </rcc>
  <rcc rId="5371" sId="1">
    <oc r="AZ480">
      <f>IFERROR(IF(PAC!$X$6:$X$581="F03 - EXECUÇÃO DO OBJETO",1,""),"")</f>
    </oc>
    <nc r="AZ480">
      <f>IFERROR(IF(PAC!$X$6:$X$581="F03 - EXECUÇÃO DO OBJETO",1,""),"")</f>
    </nc>
  </rcc>
  <rcc rId="5372" sId="1" odxf="1" dxf="1">
    <oc r="AZ481">
      <f>IFERROR(IF(PAC!$X$6:$X$581="F03 - EXECUÇÃO DO OBJETO",1,""),"")</f>
    </oc>
    <nc r="AZ481">
      <f>IFERROR(IF(PAC!$X$6:$X$581="F03 - EXECUÇÃO DO OBJETO",1,""),"")</f>
    </nc>
    <odxf>
      <fill>
        <patternFill>
          <bgColor rgb="FFDBF0F9"/>
        </patternFill>
      </fill>
    </odxf>
    <ndxf>
      <fill>
        <patternFill>
          <bgColor rgb="FFEEF5FC"/>
        </patternFill>
      </fill>
    </ndxf>
  </rcc>
  <rcc rId="5373" sId="1">
    <oc r="AZ482">
      <f>IFERROR(IF(PAC!$X$6:$X$581="F03 - EXECUÇÃO DO OBJETO",1,""),"")</f>
    </oc>
    <nc r="AZ482">
      <f>IFERROR(IF(PAC!$X$6:$X$581="F03 - EXECUÇÃO DO OBJETO",1,""),"")</f>
    </nc>
  </rcc>
  <rcc rId="5374" sId="1" odxf="1" dxf="1">
    <oc r="AZ483">
      <f>IFERROR(IF(PAC!$X$6:$X$581="F03 - EXECUÇÃO DO OBJETO",1,""),"")</f>
    </oc>
    <nc r="AZ483">
      <f>IFERROR(IF(PAC!$X$6:$X$581="F03 - EXECUÇÃO DO OBJETO",1,""),"")</f>
    </nc>
    <odxf>
      <fill>
        <patternFill>
          <bgColor rgb="FFDBF0F9"/>
        </patternFill>
      </fill>
    </odxf>
    <ndxf>
      <fill>
        <patternFill>
          <bgColor rgb="FFEEF5FC"/>
        </patternFill>
      </fill>
    </ndxf>
  </rcc>
  <rcc rId="5375" sId="1">
    <oc r="AZ484">
      <f>IFERROR(IF(PAC!$X$6:$X$581="F03 - EXECUÇÃO DO OBJETO",1,""),"")</f>
    </oc>
    <nc r="AZ484">
      <f>IFERROR(IF(PAC!$X$6:$X$581="F03 - EXECUÇÃO DO OBJETO",1,""),"")</f>
    </nc>
  </rcc>
  <rcc rId="5376" sId="1" odxf="1" dxf="1">
    <oc r="AZ485">
      <f>IFERROR(IF(PAC!$X$6:$X$581="F03 - EXECUÇÃO DO OBJETO",1,""),"")</f>
    </oc>
    <nc r="AZ485">
      <f>IFERROR(IF(PAC!$X$6:$X$581="F03 - EXECUÇÃO DO OBJETO",1,""),"")</f>
    </nc>
    <odxf>
      <fill>
        <patternFill>
          <bgColor rgb="FFDBF0F9"/>
        </patternFill>
      </fill>
    </odxf>
    <ndxf>
      <fill>
        <patternFill>
          <bgColor rgb="FFEEF5FC"/>
        </patternFill>
      </fill>
    </ndxf>
  </rcc>
  <rcc rId="5377" sId="1">
    <oc r="AZ486">
      <f>IFERROR(IF(PAC!$X$6:$X$581="F03 - EXECUÇÃO DO OBJETO",1,""),"")</f>
    </oc>
    <nc r="AZ486">
      <f>IFERROR(IF(PAC!$X$6:$X$581="F03 - EXECUÇÃO DO OBJETO",1,""),"")</f>
    </nc>
  </rcc>
  <rcc rId="5378" sId="1" odxf="1" dxf="1">
    <oc r="AZ487">
      <f>IFERROR(IF(PAC!$X$6:$X$581="F03 - EXECUÇÃO DO OBJETO",1,""),"")</f>
    </oc>
    <nc r="AZ487">
      <f>IFERROR(IF(PAC!$X$6:$X$581="F03 - EXECUÇÃO DO OBJETO",1,""),"")</f>
    </nc>
    <odxf>
      <fill>
        <patternFill>
          <bgColor rgb="FFDBF0F9"/>
        </patternFill>
      </fill>
    </odxf>
    <ndxf>
      <fill>
        <patternFill>
          <bgColor rgb="FFEEF5FC"/>
        </patternFill>
      </fill>
    </ndxf>
  </rcc>
  <rcc rId="5379" sId="1">
    <oc r="AZ488">
      <f>IFERROR(IF(PAC!$X$6:$X$581="F03 - EXECUÇÃO DO OBJETO",1,""),"")</f>
    </oc>
    <nc r="AZ488">
      <f>IFERROR(IF(PAC!$X$6:$X$581="F03 - EXECUÇÃO DO OBJETO",1,""),"")</f>
    </nc>
  </rcc>
  <rcc rId="5380" sId="1" odxf="1" dxf="1">
    <oc r="AZ489">
      <f>IFERROR(IF(PAC!$X$6:$X$581="F03 - EXECUÇÃO DO OBJETO",1,""),"")</f>
    </oc>
    <nc r="AZ489">
      <f>IFERROR(IF(PAC!$X$6:$X$581="F03 - EXECUÇÃO DO OBJETO",1,""),"")</f>
    </nc>
    <odxf>
      <fill>
        <patternFill>
          <bgColor rgb="FFDBF0F9"/>
        </patternFill>
      </fill>
    </odxf>
    <ndxf>
      <fill>
        <patternFill>
          <bgColor rgb="FFEEF5FC"/>
        </patternFill>
      </fill>
    </ndxf>
  </rcc>
  <rcc rId="5381" sId="1">
    <oc r="AZ490">
      <f>IFERROR(IF(PAC!$X$6:$X$581="F03 - EXECUÇÃO DO OBJETO",1,""),"")</f>
    </oc>
    <nc r="AZ490">
      <f>IFERROR(IF(PAC!$X$6:$X$581="F03 - EXECUÇÃO DO OBJETO",1,""),"")</f>
    </nc>
  </rcc>
  <rcc rId="5382" sId="1" odxf="1" dxf="1">
    <oc r="AZ491">
      <f>IFERROR(IF(PAC!$X$6:$X$581="F03 - EXECUÇÃO DO OBJETO",1,""),"")</f>
    </oc>
    <nc r="AZ491">
      <f>IFERROR(IF(PAC!$X$6:$X$581="F03 - EXECUÇÃO DO OBJETO",1,""),"")</f>
    </nc>
    <odxf>
      <fill>
        <patternFill>
          <bgColor rgb="FFDBF0F9"/>
        </patternFill>
      </fill>
    </odxf>
    <ndxf>
      <fill>
        <patternFill>
          <bgColor rgb="FFEEF5FC"/>
        </patternFill>
      </fill>
    </ndxf>
  </rcc>
  <rcc rId="5383" sId="1">
    <oc r="AZ492">
      <f>IFERROR(IF(PAC!$X$6:$X$581="F03 - EXECUÇÃO DO OBJETO",1,""),"")</f>
    </oc>
    <nc r="AZ492">
      <f>IFERROR(IF(PAC!$X$6:$X$581="F03 - EXECUÇÃO DO OBJETO",1,""),"")</f>
    </nc>
  </rcc>
  <rcc rId="5384" sId="1" odxf="1" dxf="1">
    <oc r="AZ493">
      <f>IFERROR(IF(PAC!$X$6:$X$581="F03 - EXECUÇÃO DO OBJETO",1,""),"")</f>
    </oc>
    <nc r="AZ493">
      <f>IFERROR(IF(PAC!$X$6:$X$581="F03 - EXECUÇÃO DO OBJETO",1,""),"")</f>
    </nc>
    <odxf>
      <fill>
        <patternFill>
          <bgColor rgb="FFDBF0F9"/>
        </patternFill>
      </fill>
    </odxf>
    <ndxf>
      <fill>
        <patternFill>
          <bgColor rgb="FFEEF5FC"/>
        </patternFill>
      </fill>
    </ndxf>
  </rcc>
  <rcc rId="5385" sId="1">
    <oc r="AZ494">
      <f>IFERROR(IF(PAC!$X$6:$X$581="F03 - EXECUÇÃO DO OBJETO",1,""),"")</f>
    </oc>
    <nc r="AZ494">
      <f>IFERROR(IF(PAC!$X$6:$X$581="F03 - EXECUÇÃO DO OBJETO",1,""),"")</f>
    </nc>
  </rcc>
  <rcc rId="5386" sId="1" odxf="1" dxf="1">
    <oc r="AZ495">
      <f>IFERROR(IF(PAC!$X$6:$X$581="F03 - EXECUÇÃO DO OBJETO",1,""),"")</f>
    </oc>
    <nc r="AZ495">
      <f>IFERROR(IF(PAC!$X$6:$X$581="F03 - EXECUÇÃO DO OBJETO",1,""),"")</f>
    </nc>
    <odxf>
      <fill>
        <patternFill>
          <bgColor rgb="FFDBF0F9"/>
        </patternFill>
      </fill>
    </odxf>
    <ndxf>
      <fill>
        <patternFill>
          <bgColor rgb="FFEEF5FC"/>
        </patternFill>
      </fill>
    </ndxf>
  </rcc>
  <rcc rId="5387" sId="1">
    <oc r="AZ496">
      <f>IFERROR(IF(PAC!$X$6:$X$581="F03 - EXECUÇÃO DO OBJETO",1,""),"")</f>
    </oc>
    <nc r="AZ496">
      <f>IFERROR(IF(PAC!$X$6:$X$581="F03 - EXECUÇÃO DO OBJETO",1,""),"")</f>
    </nc>
  </rcc>
  <rcc rId="5388" sId="1" odxf="1" dxf="1">
    <oc r="AZ497">
      <f>IFERROR(IF(PAC!$X$6:$X$581="F03 - EXECUÇÃO DO OBJETO",1,""),"")</f>
    </oc>
    <nc r="AZ497">
      <f>IFERROR(IF(PAC!$X$6:$X$581="F03 - EXECUÇÃO DO OBJETO",1,""),"")</f>
    </nc>
    <odxf>
      <fill>
        <patternFill>
          <bgColor rgb="FFDBF0F9"/>
        </patternFill>
      </fill>
    </odxf>
    <ndxf>
      <fill>
        <patternFill>
          <bgColor rgb="FFEEF5FC"/>
        </patternFill>
      </fill>
    </ndxf>
  </rcc>
  <rcc rId="5389" sId="1">
    <oc r="AZ498">
      <f>IFERROR(IF(PAC!$X$6:$X$581="F03 - EXECUÇÃO DO OBJETO",1,""),"")</f>
    </oc>
    <nc r="AZ498">
      <f>IFERROR(IF(PAC!$X$6:$X$581="F03 - EXECUÇÃO DO OBJETO",1,""),"")</f>
    </nc>
  </rcc>
  <rcc rId="5390" sId="1" odxf="1" dxf="1">
    <oc r="AZ499">
      <f>IFERROR(IF(PAC!$X$6:$X$581="F03 - EXECUÇÃO DO OBJETO",1,""),"")</f>
    </oc>
    <nc r="AZ499">
      <f>IFERROR(IF(PAC!$X$6:$X$581="F03 - EXECUÇÃO DO OBJETO",1,""),"")</f>
    </nc>
    <odxf>
      <fill>
        <patternFill>
          <bgColor rgb="FFDBF0F9"/>
        </patternFill>
      </fill>
    </odxf>
    <ndxf>
      <fill>
        <patternFill>
          <bgColor rgb="FFEEF5FC"/>
        </patternFill>
      </fill>
    </ndxf>
  </rcc>
  <rcc rId="5391" sId="1">
    <oc r="AZ500">
      <f>IFERROR(IF(PAC!$X$6:$X$581="F03 - EXECUÇÃO DO OBJETO",1,""),"")</f>
    </oc>
    <nc r="AZ500">
      <f>IFERROR(IF(PAC!$X$6:$X$581="F03 - EXECUÇÃO DO OBJETO",1,""),"")</f>
    </nc>
  </rcc>
  <rcc rId="5392" sId="1" odxf="1" dxf="1">
    <oc r="AZ501">
      <f>IFERROR(IF(PAC!$X$6:$X$581="F03 - EXECUÇÃO DO OBJETO",1,""),"")</f>
    </oc>
    <nc r="AZ501">
      <f>IFERROR(IF(PAC!$X$6:$X$581="F03 - EXECUÇÃO DO OBJETO",1,""),"")</f>
    </nc>
    <odxf>
      <fill>
        <patternFill>
          <bgColor rgb="FFDBF0F9"/>
        </patternFill>
      </fill>
    </odxf>
    <ndxf>
      <fill>
        <patternFill>
          <bgColor rgb="FFEEF5FC"/>
        </patternFill>
      </fill>
    </ndxf>
  </rcc>
  <rcc rId="5393" sId="1">
    <oc r="AZ502">
      <f>IFERROR(IF(PAC!$X$6:$X$581="F03 - EXECUÇÃO DO OBJETO",1,""),"")</f>
    </oc>
    <nc r="AZ502">
      <f>IFERROR(IF(PAC!$X$6:$X$581="F03 - EXECUÇÃO DO OBJETO",1,""),"")</f>
    </nc>
  </rcc>
  <rcc rId="5394" sId="1" odxf="1" dxf="1">
    <oc r="AZ503">
      <f>IFERROR(IF(PAC!$X$6:$X$581="F03 - EXECUÇÃO DO OBJETO",1,""),"")</f>
    </oc>
    <nc r="AZ503">
      <f>IFERROR(IF(PAC!$X$6:$X$581="F03 - EXECUÇÃO DO OBJETO",1,""),"")</f>
    </nc>
    <odxf>
      <fill>
        <patternFill>
          <bgColor rgb="FFDBF0F9"/>
        </patternFill>
      </fill>
    </odxf>
    <ndxf>
      <fill>
        <patternFill>
          <bgColor rgb="FFEEF5FC"/>
        </patternFill>
      </fill>
    </ndxf>
  </rcc>
  <rcc rId="5395" sId="1">
    <oc r="AZ504">
      <f>IFERROR(IF(PAC!$X$6:$X$581="F03 - EXECUÇÃO DO OBJETO",1,""),"")</f>
    </oc>
    <nc r="AZ504">
      <f>IFERROR(IF(PAC!$X$6:$X$581="F03 - EXECUÇÃO DO OBJETO",1,""),"")</f>
    </nc>
  </rcc>
  <rcc rId="5396" sId="1" odxf="1" dxf="1">
    <oc r="AZ505">
      <f>IFERROR(IF(PAC!$X$6:$X$581="F03 - EXECUÇÃO DO OBJETO",1,""),"")</f>
    </oc>
    <nc r="AZ505">
      <f>IFERROR(IF(PAC!$X$6:$X$581="F03 - EXECUÇÃO DO OBJETO",1,""),"")</f>
    </nc>
    <odxf>
      <fill>
        <patternFill>
          <bgColor rgb="FFDBF0F9"/>
        </patternFill>
      </fill>
    </odxf>
    <ndxf>
      <fill>
        <patternFill>
          <bgColor rgb="FFEEF5FC"/>
        </patternFill>
      </fill>
    </ndxf>
  </rcc>
  <rcc rId="5397" sId="1">
    <oc r="AZ506">
      <f>IFERROR(IF(PAC!$X$6:$X$581="F03 - EXECUÇÃO DO OBJETO",1,""),"")</f>
    </oc>
    <nc r="AZ506">
      <f>IFERROR(IF(PAC!$X$6:$X$581="F03 - EXECUÇÃO DO OBJETO",1,""),"")</f>
    </nc>
  </rcc>
  <rcc rId="5398" sId="1" odxf="1" dxf="1">
    <oc r="AZ507">
      <f>IFERROR(IF(PAC!$X$6:$X$581="F03 - EXECUÇÃO DO OBJETO",1,""),"")</f>
    </oc>
    <nc r="AZ507">
      <f>IFERROR(IF(PAC!$X$6:$X$581="F03 - EXECUÇÃO DO OBJETO",1,""),"")</f>
    </nc>
    <odxf>
      <fill>
        <patternFill>
          <bgColor rgb="FFDBF0F9"/>
        </patternFill>
      </fill>
    </odxf>
    <ndxf>
      <fill>
        <patternFill>
          <bgColor rgb="FFEEF5FC"/>
        </patternFill>
      </fill>
    </ndxf>
  </rcc>
  <rcc rId="5399" sId="1">
    <oc r="AZ508">
      <f>IFERROR(IF(PAC!$X$6:$X$581="F03 - EXECUÇÃO DO OBJETO",1,""),"")</f>
    </oc>
    <nc r="AZ508">
      <f>IFERROR(IF(PAC!$X$6:$X$581="F03 - EXECUÇÃO DO OBJETO",1,""),"")</f>
    </nc>
  </rcc>
  <rcc rId="5400" sId="1" odxf="1" dxf="1">
    <oc r="AZ509">
      <f>IFERROR(IF(PAC!$X$6:$X$581="F03 - EXECUÇÃO DO OBJETO",1,""),"")</f>
    </oc>
    <nc r="AZ509">
      <f>IFERROR(IF(PAC!$X$6:$X$581="F03 - EXECUÇÃO DO OBJETO",1,""),"")</f>
    </nc>
    <odxf>
      <fill>
        <patternFill>
          <bgColor rgb="FFDBF0F9"/>
        </patternFill>
      </fill>
    </odxf>
    <ndxf>
      <fill>
        <patternFill>
          <bgColor rgb="FFEEF5FC"/>
        </patternFill>
      </fill>
    </ndxf>
  </rcc>
  <rcc rId="5401" sId="1">
    <oc r="AZ510">
      <f>IFERROR(IF(PAC!$X$6:$X$581="F03 - EXECUÇÃO DO OBJETO",1,""),"")</f>
    </oc>
    <nc r="AZ510">
      <f>IFERROR(IF(PAC!$X$6:$X$581="F03 - EXECUÇÃO DO OBJETO",1,""),"")</f>
    </nc>
  </rcc>
  <rcc rId="5402" sId="1" odxf="1" dxf="1">
    <oc r="AZ511">
      <f>IFERROR(IF(PAC!$X$6:$X$581="F03 - EXECUÇÃO DO OBJETO",1,""),"")</f>
    </oc>
    <nc r="AZ511">
      <f>IFERROR(IF(PAC!$X$6:$X$581="F03 - EXECUÇÃO DO OBJETO",1,""),"")</f>
    </nc>
    <odxf>
      <fill>
        <patternFill>
          <bgColor rgb="FFDBF0F9"/>
        </patternFill>
      </fill>
    </odxf>
    <ndxf>
      <fill>
        <patternFill>
          <bgColor rgb="FFEEF5FC"/>
        </patternFill>
      </fill>
    </ndxf>
  </rcc>
  <rcc rId="5403" sId="1">
    <oc r="AZ512">
      <f>IFERROR(IF(PAC!$X$6:$X$581="F03 - EXECUÇÃO DO OBJETO",1,""),"")</f>
    </oc>
    <nc r="AZ512">
      <f>IFERROR(IF(PAC!$X$6:$X$581="F03 - EXECUÇÃO DO OBJETO",1,""),"")</f>
    </nc>
  </rcc>
  <rcc rId="5404" sId="1" odxf="1" dxf="1">
    <oc r="AZ513">
      <f>IFERROR(IF(PAC!$X$6:$X$581="F03 - EXECUÇÃO DO OBJETO",1,""),"")</f>
    </oc>
    <nc r="AZ513">
      <f>IFERROR(IF(PAC!$X$6:$X$581="F03 - EXECUÇÃO DO OBJETO",1,""),"")</f>
    </nc>
    <odxf>
      <fill>
        <patternFill>
          <bgColor rgb="FFDBF0F9"/>
        </patternFill>
      </fill>
    </odxf>
    <ndxf>
      <fill>
        <patternFill>
          <bgColor rgb="FFEEF5FC"/>
        </patternFill>
      </fill>
    </ndxf>
  </rcc>
  <rcc rId="5405" sId="1">
    <oc r="AZ514">
      <f>IFERROR(IF(PAC!$X$6:$X$581="F03 - EXECUÇÃO DO OBJETO",1,""),"")</f>
    </oc>
    <nc r="AZ514">
      <f>IFERROR(IF(PAC!$X$6:$X$581="F03 - EXECUÇÃO DO OBJETO",1,""),"")</f>
    </nc>
  </rcc>
  <rcc rId="5406" sId="1" odxf="1" dxf="1">
    <oc r="AZ515">
      <f>IFERROR(IF(PAC!$X$6:$X$581="F03 - EXECUÇÃO DO OBJETO",1,""),"")</f>
    </oc>
    <nc r="AZ515">
      <f>IFERROR(IF(PAC!$X$6:$X$581="F03 - EXECUÇÃO DO OBJETO",1,""),"")</f>
    </nc>
    <odxf>
      <fill>
        <patternFill>
          <bgColor rgb="FFDBF0F9"/>
        </patternFill>
      </fill>
    </odxf>
    <ndxf>
      <fill>
        <patternFill>
          <bgColor rgb="FFEEF5FC"/>
        </patternFill>
      </fill>
    </ndxf>
  </rcc>
  <rcc rId="5407" sId="1">
    <oc r="AZ516">
      <f>IFERROR(IF(PAC!$X$6:$X$581="F03 - EXECUÇÃO DO OBJETO",1,""),"")</f>
    </oc>
    <nc r="AZ516">
      <f>IFERROR(IF(PAC!$X$6:$X$581="F03 - EXECUÇÃO DO OBJETO",1,""),"")</f>
    </nc>
  </rcc>
  <rcc rId="5408" sId="1" odxf="1" dxf="1">
    <oc r="AZ517">
      <f>IFERROR(IF(PAC!$X$6:$X$581="F03 - EXECUÇÃO DO OBJETO",1,""),"")</f>
    </oc>
    <nc r="AZ517">
      <f>IFERROR(IF(PAC!$X$6:$X$581="F03 - EXECUÇÃO DO OBJETO",1,""),"")</f>
    </nc>
    <odxf>
      <fill>
        <patternFill>
          <bgColor rgb="FFDBF0F9"/>
        </patternFill>
      </fill>
    </odxf>
    <ndxf>
      <fill>
        <patternFill>
          <bgColor rgb="FFEEF5FC"/>
        </patternFill>
      </fill>
    </ndxf>
  </rcc>
  <rcc rId="5409" sId="1">
    <oc r="AZ518">
      <f>IFERROR(IF(PAC!$X$6:$X$581="F03 - EXECUÇÃO DO OBJETO",1,""),"")</f>
    </oc>
    <nc r="AZ518">
      <f>IFERROR(IF(PAC!$X$6:$X$581="F03 - EXECUÇÃO DO OBJETO",1,""),"")</f>
    </nc>
  </rcc>
  <rcc rId="5410" sId="1" odxf="1" dxf="1">
    <oc r="AZ519">
      <f>IFERROR(IF(PAC!$X$6:$X$581="F03 - EXECUÇÃO DO OBJETO",1,""),"")</f>
    </oc>
    <nc r="AZ519">
      <f>IFERROR(IF(PAC!$X$6:$X$581="F03 - EXECUÇÃO DO OBJETO",1,""),"")</f>
    </nc>
    <odxf>
      <fill>
        <patternFill>
          <bgColor rgb="FFDBF0F9"/>
        </patternFill>
      </fill>
    </odxf>
    <ndxf>
      <fill>
        <patternFill>
          <bgColor rgb="FFEEF5FC"/>
        </patternFill>
      </fill>
    </ndxf>
  </rcc>
  <rcc rId="5411" sId="1">
    <oc r="AZ520">
      <f>IFERROR(IF(PAC!$X$6:$X$581="F03 - EXECUÇÃO DO OBJETO",1,""),"")</f>
    </oc>
    <nc r="AZ520">
      <f>IFERROR(IF(PAC!$X$6:$X$581="F03 - EXECUÇÃO DO OBJETO",1,""),"")</f>
    </nc>
  </rcc>
  <rcc rId="5412" sId="1" odxf="1" dxf="1">
    <oc r="AZ521">
      <f>IFERROR(IF(PAC!$X$6:$X$581="F03 - EXECUÇÃO DO OBJETO",1,""),"")</f>
    </oc>
    <nc r="AZ521">
      <f>IFERROR(IF(PAC!$X$6:$X$581="F03 - EXECUÇÃO DO OBJETO",1,""),"")</f>
    </nc>
    <odxf>
      <fill>
        <patternFill>
          <bgColor rgb="FFDBF0F9"/>
        </patternFill>
      </fill>
    </odxf>
    <ndxf>
      <fill>
        <patternFill>
          <bgColor rgb="FFEEF5FC"/>
        </patternFill>
      </fill>
    </ndxf>
  </rcc>
  <rcc rId="5413" sId="1">
    <oc r="AZ522">
      <f>IFERROR(IF(PAC!$X$6:$X$581="F03 - EXECUÇÃO DO OBJETO",1,""),"")</f>
    </oc>
    <nc r="AZ522">
      <f>IFERROR(IF(PAC!$X$6:$X$581="F03 - EXECUÇÃO DO OBJETO",1,""),"")</f>
    </nc>
  </rcc>
  <rcc rId="5414" sId="1" odxf="1" dxf="1">
    <oc r="AZ523">
      <f>IFERROR(IF(PAC!$X$6:$X$581="F03 - EXECUÇÃO DO OBJETO",1,""),"")</f>
    </oc>
    <nc r="AZ523">
      <f>IFERROR(IF(PAC!$X$6:$X$581="F03 - EXECUÇÃO DO OBJETO",1,""),"")</f>
    </nc>
    <odxf>
      <fill>
        <patternFill>
          <bgColor rgb="FFDBF0F9"/>
        </patternFill>
      </fill>
    </odxf>
    <ndxf>
      <fill>
        <patternFill>
          <bgColor rgb="FFEEF5FC"/>
        </patternFill>
      </fill>
    </ndxf>
  </rcc>
  <rcc rId="5415" sId="1">
    <oc r="AZ524">
      <f>IFERROR(IF(PAC!$X$6:$X$581="F03 - EXECUÇÃO DO OBJETO",1,""),"")</f>
    </oc>
    <nc r="AZ524">
      <f>IFERROR(IF(PAC!$X$6:$X$581="F03 - EXECUÇÃO DO OBJETO",1,""),"")</f>
    </nc>
  </rcc>
  <rcc rId="5416" sId="1" odxf="1" dxf="1">
    <oc r="AZ525">
      <f>IFERROR(IF(PAC!$X$6:$X$581="F03 - EXECUÇÃO DO OBJETO",1,""),"")</f>
    </oc>
    <nc r="AZ525">
      <f>IFERROR(IF(PAC!$X$6:$X$581="F03 - EXECUÇÃO DO OBJETO",1,""),"")</f>
    </nc>
    <odxf>
      <fill>
        <patternFill>
          <bgColor rgb="FFDBF0F9"/>
        </patternFill>
      </fill>
    </odxf>
    <ndxf>
      <fill>
        <patternFill>
          <bgColor rgb="FFEEF5FC"/>
        </patternFill>
      </fill>
    </ndxf>
  </rcc>
  <rcc rId="5417" sId="1">
    <oc r="AZ526">
      <f>IFERROR(IF(PAC!$X$6:$X$581="F03 - EXECUÇÃO DO OBJETO",1,""),"")</f>
    </oc>
    <nc r="AZ526">
      <f>IFERROR(IF(PAC!$X$6:$X$581="F03 - EXECUÇÃO DO OBJETO",1,""),"")</f>
    </nc>
  </rcc>
  <rcc rId="5418" sId="1" odxf="1" dxf="1">
    <oc r="AZ527">
      <f>IFERROR(IF(PAC!$X$6:$X$581="F03 - EXECUÇÃO DO OBJETO",1,""),"")</f>
    </oc>
    <nc r="AZ527">
      <f>IFERROR(IF(PAC!$X$6:$X$581="F03 - EXECUÇÃO DO OBJETO",1,""),"")</f>
    </nc>
    <odxf>
      <fill>
        <patternFill>
          <bgColor rgb="FFDBF0F9"/>
        </patternFill>
      </fill>
    </odxf>
    <ndxf>
      <fill>
        <patternFill>
          <bgColor rgb="FFEEF5FC"/>
        </patternFill>
      </fill>
    </ndxf>
  </rcc>
  <rcc rId="5419" sId="1">
    <oc r="AZ528">
      <f>IFERROR(IF(PAC!$X$6:$X$581="F03 - EXECUÇÃO DO OBJETO",1,""),"")</f>
    </oc>
    <nc r="AZ528">
      <f>IFERROR(IF(PAC!$X$6:$X$581="F03 - EXECUÇÃO DO OBJETO",1,""),"")</f>
    </nc>
  </rcc>
  <rcc rId="5420" sId="1" odxf="1" dxf="1">
    <oc r="AZ529">
      <f>IFERROR(IF(PAC!$X$6:$X$581="F03 - EXECUÇÃO DO OBJETO",1,""),"")</f>
    </oc>
    <nc r="AZ529">
      <f>IFERROR(IF(PAC!$X$6:$X$581="F03 - EXECUÇÃO DO OBJETO",1,""),"")</f>
    </nc>
    <odxf>
      <fill>
        <patternFill>
          <bgColor rgb="FFDBF0F9"/>
        </patternFill>
      </fill>
    </odxf>
    <ndxf>
      <fill>
        <patternFill>
          <bgColor rgb="FFEEF5FC"/>
        </patternFill>
      </fill>
    </ndxf>
  </rcc>
  <rcc rId="5421" sId="1">
    <oc r="AZ530">
      <f>IFERROR(IF(PAC!$X$6:$X$581="F03 - EXECUÇÃO DO OBJETO",1,""),"")</f>
    </oc>
    <nc r="AZ530">
      <f>IFERROR(IF(PAC!$X$6:$X$581="F03 - EXECUÇÃO DO OBJETO",1,""),"")</f>
    </nc>
  </rcc>
  <rcc rId="5422" sId="1" odxf="1" dxf="1">
    <oc r="AZ531">
      <f>IFERROR(IF(PAC!$X$6:$X$581="F03 - EXECUÇÃO DO OBJETO",1,""),"")</f>
    </oc>
    <nc r="AZ531">
      <f>IFERROR(IF(PAC!$X$6:$X$581="F03 - EXECUÇÃO DO OBJETO",1,""),"")</f>
    </nc>
    <odxf>
      <fill>
        <patternFill>
          <bgColor rgb="FFDBF0F9"/>
        </patternFill>
      </fill>
    </odxf>
    <ndxf>
      <fill>
        <patternFill>
          <bgColor rgb="FFEEF5FC"/>
        </patternFill>
      </fill>
    </ndxf>
  </rcc>
  <rcc rId="5423" sId="1">
    <oc r="AZ532">
      <f>IFERROR(IF(PAC!$X$6:$X$581="F03 - EXECUÇÃO DO OBJETO",1,""),"")</f>
    </oc>
    <nc r="AZ532">
      <f>IFERROR(IF(PAC!$X$6:$X$581="F03 - EXECUÇÃO DO OBJETO",1,""),"")</f>
    </nc>
  </rcc>
  <rcc rId="5424" sId="1" odxf="1" dxf="1">
    <oc r="AZ533">
      <f>IFERROR(IF(PAC!$X$6:$X$581="F03 - EXECUÇÃO DO OBJETO",1,""),"")</f>
    </oc>
    <nc r="AZ533">
      <f>IFERROR(IF(PAC!$X$6:$X$581="F03 - EXECUÇÃO DO OBJETO",1,""),"")</f>
    </nc>
    <odxf>
      <fill>
        <patternFill>
          <bgColor rgb="FFDBF0F9"/>
        </patternFill>
      </fill>
    </odxf>
    <ndxf>
      <fill>
        <patternFill>
          <bgColor rgb="FFEEF5FC"/>
        </patternFill>
      </fill>
    </ndxf>
  </rcc>
  <rcc rId="5425" sId="1">
    <oc r="AZ534">
      <f>IFERROR(IF(PAC!$X$6:$X$581="F03 - EXECUÇÃO DO OBJETO",1,""),"")</f>
    </oc>
    <nc r="AZ534">
      <f>IFERROR(IF(PAC!$X$6:$X$581="F03 - EXECUÇÃO DO OBJETO",1,""),"")</f>
    </nc>
  </rcc>
  <rcc rId="5426" sId="1" odxf="1" dxf="1">
    <oc r="AZ535">
      <f>IFERROR(IF(PAC!$X$6:$X$581="F03 - EXECUÇÃO DO OBJETO",1,""),"")</f>
    </oc>
    <nc r="AZ535">
      <f>IFERROR(IF(PAC!$X$6:$X$581="F03 - EXECUÇÃO DO OBJETO",1,""),"")</f>
    </nc>
    <odxf>
      <fill>
        <patternFill>
          <bgColor rgb="FFDBF0F9"/>
        </patternFill>
      </fill>
    </odxf>
    <ndxf>
      <fill>
        <patternFill>
          <bgColor rgb="FFEEF5FC"/>
        </patternFill>
      </fill>
    </ndxf>
  </rcc>
  <rcc rId="5427" sId="1">
    <oc r="AZ536">
      <f>IFERROR(IF(PAC!$X$6:$X$581="F03 - EXECUÇÃO DO OBJETO",1,""),"")</f>
    </oc>
    <nc r="AZ536">
      <f>IFERROR(IF(PAC!$X$6:$X$581="F03 - EXECUÇÃO DO OBJETO",1,""),"")</f>
    </nc>
  </rcc>
  <rcc rId="5428" sId="1" odxf="1" dxf="1">
    <oc r="AZ537">
      <f>IFERROR(IF(PAC!$X$6:$X$581="F03 - EXECUÇÃO DO OBJETO",1,""),"")</f>
    </oc>
    <nc r="AZ537">
      <f>IFERROR(IF(PAC!$X$6:$X$581="F03 - EXECUÇÃO DO OBJETO",1,""),"")</f>
    </nc>
    <odxf>
      <fill>
        <patternFill>
          <bgColor rgb="FFDBF0F9"/>
        </patternFill>
      </fill>
    </odxf>
    <ndxf>
      <fill>
        <patternFill>
          <bgColor rgb="FFEEF5FC"/>
        </patternFill>
      </fill>
    </ndxf>
  </rcc>
  <rcc rId="5429" sId="1">
    <oc r="AZ538">
      <f>IFERROR(IF(PAC!$X$6:$X$581="F03 - EXECUÇÃO DO OBJETO",1,""),"")</f>
    </oc>
    <nc r="AZ538">
      <f>IFERROR(IF(PAC!$X$6:$X$581="F03 - EXECUÇÃO DO OBJETO",1,""),"")</f>
    </nc>
  </rcc>
  <rcc rId="5430" sId="1" odxf="1" dxf="1">
    <oc r="AZ539">
      <f>IFERROR(IF(PAC!$X$6:$X$581="F03 - EXECUÇÃO DO OBJETO",1,""),"")</f>
    </oc>
    <nc r="AZ539">
      <f>IFERROR(IF(PAC!$X$6:$X$581="F03 - EXECUÇÃO DO OBJETO",1,""),"")</f>
    </nc>
    <odxf>
      <fill>
        <patternFill>
          <bgColor rgb="FFDBF0F9"/>
        </patternFill>
      </fill>
    </odxf>
    <ndxf>
      <fill>
        <patternFill>
          <bgColor rgb="FFEEF5FC"/>
        </patternFill>
      </fill>
    </ndxf>
  </rcc>
  <rcc rId="5431" sId="1">
    <oc r="AZ540">
      <f>IFERROR(IF(PAC!$X$6:$X$581="F03 - EXECUÇÃO DO OBJETO",1,""),"")</f>
    </oc>
    <nc r="AZ540">
      <f>IFERROR(IF(PAC!$X$6:$X$581="F03 - EXECUÇÃO DO OBJETO",1,""),"")</f>
    </nc>
  </rcc>
  <rcc rId="5432" sId="1" odxf="1" dxf="1">
    <oc r="AZ541">
      <f>IFERROR(IF(PAC!$X$6:$X$581="F03 - EXECUÇÃO DO OBJETO",1,""),"")</f>
    </oc>
    <nc r="AZ541">
      <f>IFERROR(IF(PAC!$X$6:$X$581="F03 - EXECUÇÃO DO OBJETO",1,""),"")</f>
    </nc>
    <odxf>
      <fill>
        <patternFill>
          <bgColor rgb="FFDBF0F9"/>
        </patternFill>
      </fill>
    </odxf>
    <ndxf>
      <fill>
        <patternFill>
          <bgColor rgb="FFEEF5FC"/>
        </patternFill>
      </fill>
    </ndxf>
  </rcc>
  <rcc rId="5433" sId="1">
    <oc r="AZ542">
      <f>IFERROR(IF(PAC!$X$6:$X$581="F03 - EXECUÇÃO DO OBJETO",1,""),"")</f>
    </oc>
    <nc r="AZ542">
      <f>IFERROR(IF(PAC!$X$6:$X$581="F03 - EXECUÇÃO DO OBJETO",1,""),"")</f>
    </nc>
  </rcc>
  <rcc rId="5434" sId="1" odxf="1" dxf="1">
    <oc r="AZ543">
      <f>IFERROR(IF(PAC!$X$6:$X$581="F03 - EXECUÇÃO DO OBJETO",1,""),"")</f>
    </oc>
    <nc r="AZ543">
      <f>IFERROR(IF(PAC!$X$6:$X$581="F03 - EXECUÇÃO DO OBJETO",1,""),"")</f>
    </nc>
    <odxf>
      <fill>
        <patternFill>
          <bgColor rgb="FFDBF0F9"/>
        </patternFill>
      </fill>
    </odxf>
    <ndxf>
      <fill>
        <patternFill>
          <bgColor rgb="FFEEF5FC"/>
        </patternFill>
      </fill>
    </ndxf>
  </rcc>
  <rcc rId="5435" sId="1">
    <oc r="AZ544">
      <f>IFERROR(IF(PAC!$X$6:$X$581="F03 - EXECUÇÃO DO OBJETO",1,""),"")</f>
    </oc>
    <nc r="AZ544">
      <f>IFERROR(IF(PAC!$X$6:$X$581="F03 - EXECUÇÃO DO OBJETO",1,""),"")</f>
    </nc>
  </rcc>
  <rcc rId="5436" sId="1" odxf="1" dxf="1">
    <oc r="AZ545">
      <f>IFERROR(IF(PAC!$X$6:$X$581="F03 - EXECUÇÃO DO OBJETO",1,""),"")</f>
    </oc>
    <nc r="AZ545">
      <f>IFERROR(IF(PAC!$X$6:$X$581="F03 - EXECUÇÃO DO OBJETO",1,""),"")</f>
    </nc>
    <odxf>
      <fill>
        <patternFill>
          <bgColor rgb="FFDBF0F9"/>
        </patternFill>
      </fill>
    </odxf>
    <ndxf>
      <fill>
        <patternFill>
          <bgColor rgb="FFEEF5FC"/>
        </patternFill>
      </fill>
    </ndxf>
  </rcc>
  <rcc rId="5437" sId="1">
    <oc r="AZ546">
      <f>IFERROR(IF(PAC!$X$6:$X$581="F03 - EXECUÇÃO DO OBJETO",1,""),"")</f>
    </oc>
    <nc r="AZ546">
      <f>IFERROR(IF(PAC!$X$6:$X$581="F03 - EXECUÇÃO DO OBJETO",1,""),"")</f>
    </nc>
  </rcc>
  <rcc rId="5438" sId="1" odxf="1" dxf="1">
    <oc r="AZ547">
      <f>IFERROR(IF(PAC!$X$6:$X$581="F03 - EXECUÇÃO DO OBJETO",1,""),"")</f>
    </oc>
    <nc r="AZ547">
      <f>IFERROR(IF(PAC!$X$6:$X$581="F03 - EXECUÇÃO DO OBJETO",1,""),"")</f>
    </nc>
    <odxf>
      <fill>
        <patternFill>
          <bgColor rgb="FFDBF0F9"/>
        </patternFill>
      </fill>
    </odxf>
    <ndxf>
      <fill>
        <patternFill>
          <bgColor rgb="FFEEF5FC"/>
        </patternFill>
      </fill>
    </ndxf>
  </rcc>
  <rcc rId="5439" sId="1">
    <oc r="AZ548">
      <f>IFERROR(IF(PAC!$X$6:$X$581="F03 - EXECUÇÃO DO OBJETO",1,""),"")</f>
    </oc>
    <nc r="AZ548">
      <f>IFERROR(IF(PAC!$X$6:$X$581="F03 - EXECUÇÃO DO OBJETO",1,""),"")</f>
    </nc>
  </rcc>
  <rcc rId="5440" sId="1" odxf="1" dxf="1">
    <oc r="AZ549">
      <f>IFERROR(IF(PAC!$X$6:$X$581="F03 - EXECUÇÃO DO OBJETO",1,""),"")</f>
    </oc>
    <nc r="AZ549">
      <f>IFERROR(IF(PAC!$X$6:$X$581="F03 - EXECUÇÃO DO OBJETO",1,""),"")</f>
    </nc>
    <odxf>
      <fill>
        <patternFill>
          <bgColor rgb="FFDBF0F9"/>
        </patternFill>
      </fill>
    </odxf>
    <ndxf>
      <fill>
        <patternFill>
          <bgColor rgb="FFEEF5FC"/>
        </patternFill>
      </fill>
    </ndxf>
  </rcc>
  <rcc rId="5441" sId="1">
    <oc r="AZ550">
      <f>IFERROR(IF(PAC!$X$6:$X$581="F03 - EXECUÇÃO DO OBJETO",1,""),"")</f>
    </oc>
    <nc r="AZ550">
      <f>IFERROR(IF(PAC!$X$6:$X$581="F03 - EXECUÇÃO DO OBJETO",1,""),"")</f>
    </nc>
  </rcc>
  <rcc rId="5442" sId="1" odxf="1" dxf="1">
    <oc r="AZ551">
      <f>IFERROR(IF(PAC!$X$6:$X$581="F03 - EXECUÇÃO DO OBJETO",1,""),"")</f>
    </oc>
    <nc r="AZ551">
      <f>IFERROR(IF(PAC!$X$6:$X$581="F03 - EXECUÇÃO DO OBJETO",1,""),"")</f>
    </nc>
    <odxf>
      <fill>
        <patternFill>
          <bgColor rgb="FFDBF0F9"/>
        </patternFill>
      </fill>
    </odxf>
    <ndxf>
      <fill>
        <patternFill>
          <bgColor rgb="FFEEF5FC"/>
        </patternFill>
      </fill>
    </ndxf>
  </rcc>
  <rcc rId="5443" sId="1">
    <oc r="AZ552">
      <f>IFERROR(IF(PAC!$X$6:$X$581="F03 - EXECUÇÃO DO OBJETO",1,""),"")</f>
    </oc>
    <nc r="AZ552">
      <f>IFERROR(IF(PAC!$X$6:$X$581="F03 - EXECUÇÃO DO OBJETO",1,""),"")</f>
    </nc>
  </rcc>
  <rcc rId="5444" sId="1" odxf="1" dxf="1">
    <oc r="AZ553">
      <f>IFERROR(IF(PAC!$X$6:$X$581="F03 - EXECUÇÃO DO OBJETO",1,""),"")</f>
    </oc>
    <nc r="AZ553">
      <f>IFERROR(IF(PAC!$X$6:$X$581="F03 - EXECUÇÃO DO OBJETO",1,""),"")</f>
    </nc>
    <odxf>
      <fill>
        <patternFill>
          <bgColor rgb="FFDBF0F9"/>
        </patternFill>
      </fill>
    </odxf>
    <ndxf>
      <fill>
        <patternFill>
          <bgColor rgb="FFEEF5FC"/>
        </patternFill>
      </fill>
    </ndxf>
  </rcc>
  <rcc rId="5445" sId="1">
    <oc r="AZ554">
      <f>IFERROR(IF(PAC!$X$6:$X$581="F03 - EXECUÇÃO DO OBJETO",1,""),"")</f>
    </oc>
    <nc r="AZ554">
      <f>IFERROR(IF(PAC!$X$6:$X$581="F03 - EXECUÇÃO DO OBJETO",1,""),"")</f>
    </nc>
  </rcc>
  <rcc rId="5446" sId="1" odxf="1" dxf="1">
    <oc r="AZ555">
      <f>IFERROR(IF(PAC!$X$6:$X$581="F03 - EXECUÇÃO DO OBJETO",1,""),"")</f>
    </oc>
    <nc r="AZ555">
      <f>IFERROR(IF(PAC!$X$6:$X$581="F03 - EXECUÇÃO DO OBJETO",1,""),"")</f>
    </nc>
    <odxf>
      <fill>
        <patternFill>
          <bgColor rgb="FFDBF0F9"/>
        </patternFill>
      </fill>
    </odxf>
    <ndxf>
      <fill>
        <patternFill>
          <bgColor rgb="FFEEF5FC"/>
        </patternFill>
      </fill>
    </ndxf>
  </rcc>
  <rcc rId="5447" sId="1">
    <oc r="AZ556">
      <f>IFERROR(IF(PAC!$X$6:$X$581="F03 - EXECUÇÃO DO OBJETO",1,""),"")</f>
    </oc>
    <nc r="AZ556">
      <f>IFERROR(IF(PAC!$X$6:$X$581="F03 - EXECUÇÃO DO OBJETO",1,""),"")</f>
    </nc>
  </rcc>
  <rcc rId="5448" sId="1" odxf="1" dxf="1">
    <oc r="AZ557">
      <f>IFERROR(IF(PAC!$X$6:$X$581="F03 - EXECUÇÃO DO OBJETO",1,""),"")</f>
    </oc>
    <nc r="AZ557">
      <f>IFERROR(IF(PAC!$X$6:$X$581="F03 - EXECUÇÃO DO OBJETO",1,""),"")</f>
    </nc>
    <odxf>
      <fill>
        <patternFill>
          <bgColor rgb="FFDBF0F9"/>
        </patternFill>
      </fill>
    </odxf>
    <ndxf>
      <fill>
        <patternFill>
          <bgColor rgb="FFEEF5FC"/>
        </patternFill>
      </fill>
    </ndxf>
  </rcc>
  <rcc rId="5449" sId="1">
    <oc r="AZ558">
      <f>IFERROR(IF(PAC!$X$6:$X$581="F03 - EXECUÇÃO DO OBJETO",1,""),"")</f>
    </oc>
    <nc r="AZ558">
      <f>IFERROR(IF(PAC!$X$6:$X$581="F03 - EXECUÇÃO DO OBJETO",1,""),"")</f>
    </nc>
  </rcc>
  <rcc rId="5450" sId="1" odxf="1" dxf="1">
    <oc r="AZ559">
      <f>IFERROR(IF(PAC!$X$6:$X$581="F03 - EXECUÇÃO DO OBJETO",1,""),"")</f>
    </oc>
    <nc r="AZ559">
      <f>IFERROR(IF(PAC!$X$6:$X$581="F03 - EXECUÇÃO DO OBJETO",1,""),"")</f>
    </nc>
    <odxf>
      <fill>
        <patternFill>
          <bgColor rgb="FFDBF0F9"/>
        </patternFill>
      </fill>
    </odxf>
    <ndxf>
      <fill>
        <patternFill>
          <bgColor rgb="FFEEF5FC"/>
        </patternFill>
      </fill>
    </ndxf>
  </rcc>
  <rcc rId="5451" sId="1">
    <oc r="AZ560">
      <f>IFERROR(IF(PAC!$X$6:$X$581="F03 - EXECUÇÃO DO OBJETO",1,""),"")</f>
    </oc>
    <nc r="AZ560">
      <f>IFERROR(IF(PAC!$X$6:$X$581="F03 - EXECUÇÃO DO OBJETO",1,""),"")</f>
    </nc>
  </rcc>
  <rcc rId="5452" sId="1" odxf="1" dxf="1">
    <oc r="AZ561">
      <f>IFERROR(IF(PAC!$X$6:$X$581="F03 - EXECUÇÃO DO OBJETO",1,""),"")</f>
    </oc>
    <nc r="AZ561">
      <f>IFERROR(IF(PAC!$X$6:$X$581="F03 - EXECUÇÃO DO OBJETO",1,""),"")</f>
    </nc>
    <odxf>
      <fill>
        <patternFill>
          <bgColor rgb="FFDBF0F9"/>
        </patternFill>
      </fill>
    </odxf>
    <ndxf>
      <fill>
        <patternFill>
          <bgColor rgb="FFEEF5FC"/>
        </patternFill>
      </fill>
    </ndxf>
  </rcc>
  <rcc rId="5453" sId="1">
    <oc r="AZ562">
      <f>IFERROR(IF(PAC!$X$6:$X$581="F03 - EXECUÇÃO DO OBJETO",1,""),"")</f>
    </oc>
    <nc r="AZ562">
      <f>IFERROR(IF(PAC!$X$6:$X$581="F03 - EXECUÇÃO DO OBJETO",1,""),"")</f>
    </nc>
  </rcc>
  <rcc rId="5454" sId="1" odxf="1" dxf="1">
    <oc r="AZ563">
      <f>IFERROR(IF(PAC!$X$6:$X$581="F03 - EXECUÇÃO DO OBJETO",1,""),"")</f>
    </oc>
    <nc r="AZ563">
      <f>IFERROR(IF(PAC!$X$6:$X$581="F03 - EXECUÇÃO DO OBJETO",1,""),"")</f>
    </nc>
    <odxf>
      <fill>
        <patternFill>
          <bgColor rgb="FFDBF0F9"/>
        </patternFill>
      </fill>
    </odxf>
    <ndxf>
      <fill>
        <patternFill>
          <bgColor rgb="FFEEF5FC"/>
        </patternFill>
      </fill>
    </ndxf>
  </rcc>
  <rcc rId="5455" sId="1">
    <oc r="AZ564">
      <f>IFERROR(IF(PAC!$X$6:$X$581="F03 - EXECUÇÃO DO OBJETO",1,""),"")</f>
    </oc>
    <nc r="AZ564">
      <f>IFERROR(IF(PAC!$X$6:$X$581="F03 - EXECUÇÃO DO OBJETO",1,""),"")</f>
    </nc>
  </rcc>
  <rcc rId="5456" sId="1" odxf="1" dxf="1">
    <oc r="AZ565">
      <f>IFERROR(IF(PAC!$X$6:$X$581="F03 - EXECUÇÃO DO OBJETO",1,""),"")</f>
    </oc>
    <nc r="AZ565">
      <f>IFERROR(IF(PAC!$X$6:$X$581="F03 - EXECUÇÃO DO OBJETO",1,""),"")</f>
    </nc>
    <odxf>
      <fill>
        <patternFill>
          <bgColor rgb="FFDBF0F9"/>
        </patternFill>
      </fill>
    </odxf>
    <ndxf>
      <fill>
        <patternFill>
          <bgColor rgb="FFEEF5FC"/>
        </patternFill>
      </fill>
    </ndxf>
  </rcc>
  <rcc rId="5457" sId="1">
    <oc r="AZ566">
      <f>IFERROR(IF(PAC!$X$6:$X$581="F03 - EXECUÇÃO DO OBJETO",1,""),"")</f>
    </oc>
    <nc r="AZ566">
      <f>IFERROR(IF(PAC!$X$6:$X$581="F03 - EXECUÇÃO DO OBJETO",1,""),"")</f>
    </nc>
  </rcc>
  <rcc rId="5458" sId="1" odxf="1" dxf="1">
    <oc r="AZ567">
      <f>IFERROR(IF(PAC!$X$6:$X$581="F03 - EXECUÇÃO DO OBJETO",1,""),"")</f>
    </oc>
    <nc r="AZ567">
      <f>IFERROR(IF(PAC!$X$6:$X$581="F03 - EXECUÇÃO DO OBJETO",1,""),"")</f>
    </nc>
    <odxf>
      <fill>
        <patternFill>
          <bgColor rgb="FFDBF0F9"/>
        </patternFill>
      </fill>
    </odxf>
    <ndxf>
      <fill>
        <patternFill>
          <bgColor rgb="FFEEF5FC"/>
        </patternFill>
      </fill>
    </ndxf>
  </rcc>
  <rcc rId="5459" sId="1">
    <oc r="AZ568">
      <f>IFERROR(IF(PAC!$X$6:$X$581="F03 - EXECUÇÃO DO OBJETO",1,""),"")</f>
    </oc>
    <nc r="AZ568">
      <f>IFERROR(IF(PAC!$X$6:$X$581="F03 - EXECUÇÃO DO OBJETO",1,""),"")</f>
    </nc>
  </rcc>
  <rcc rId="5460" sId="1" odxf="1" dxf="1">
    <oc r="AZ569">
      <f>IFERROR(IF(PAC!$X$6:$X$581="F03 - EXECUÇÃO DO OBJETO",1,""),"")</f>
    </oc>
    <nc r="AZ569">
      <f>IFERROR(IF(PAC!$X$6:$X$581="F03 - EXECUÇÃO DO OBJETO",1,""),"")</f>
    </nc>
    <odxf>
      <fill>
        <patternFill>
          <bgColor rgb="FFDBF0F9"/>
        </patternFill>
      </fill>
    </odxf>
    <ndxf>
      <fill>
        <patternFill>
          <bgColor rgb="FFEEF5FC"/>
        </patternFill>
      </fill>
    </ndxf>
  </rcc>
  <rcc rId="5461" sId="1">
    <oc r="AZ570">
      <f>IFERROR(IF(PAC!$X$6:$X$581="F03 - EXECUÇÃO DO OBJETO",1,""),"")</f>
    </oc>
    <nc r="AZ570">
      <f>IFERROR(IF(PAC!$X$6:$X$581="F03 - EXECUÇÃO DO OBJETO",1,""),"")</f>
    </nc>
  </rcc>
  <rcc rId="5462" sId="1" odxf="1" dxf="1">
    <oc r="AZ571">
      <f>IFERROR(IF(PAC!$X$6:$X$581="F03 - EXECUÇÃO DO OBJETO",1,""),"")</f>
    </oc>
    <nc r="AZ571">
      <f>IFERROR(IF(PAC!$X$6:$X$581="F03 - EXECUÇÃO DO OBJETO",1,""),"")</f>
    </nc>
    <odxf>
      <fill>
        <patternFill>
          <bgColor rgb="FFDBF0F9"/>
        </patternFill>
      </fill>
    </odxf>
    <ndxf>
      <fill>
        <patternFill>
          <bgColor rgb="FFEEF5FC"/>
        </patternFill>
      </fill>
    </ndxf>
  </rcc>
  <rcc rId="5463" sId="1">
    <oc r="AZ572">
      <f>IFERROR(IF(PAC!$X$6:$X$581="F03 - EXECUÇÃO DO OBJETO",1,""),"")</f>
    </oc>
    <nc r="AZ572">
      <f>IFERROR(IF(PAC!$X$6:$X$581="F03 - EXECUÇÃO DO OBJETO",1,""),"")</f>
    </nc>
  </rcc>
  <rcc rId="5464" sId="1" odxf="1" dxf="1">
    <oc r="AZ573">
      <f>IFERROR(IF(PAC!$X$6:$X$581="F03 - EXECUÇÃO DO OBJETO",1,""),"")</f>
    </oc>
    <nc r="AZ573">
      <f>IFERROR(IF(PAC!$X$6:$X$581="F03 - EXECUÇÃO DO OBJETO",1,""),"")</f>
    </nc>
    <odxf>
      <fill>
        <patternFill>
          <bgColor rgb="FFDBF0F9"/>
        </patternFill>
      </fill>
    </odxf>
    <ndxf>
      <fill>
        <patternFill>
          <bgColor rgb="FFEEF5FC"/>
        </patternFill>
      </fill>
    </ndxf>
  </rcc>
  <rcc rId="5465" sId="1">
    <oc r="AZ574">
      <f>IFERROR(IF(PAC!$X$6:$X$581="F03 - EXECUÇÃO DO OBJETO",1,""),"")</f>
    </oc>
    <nc r="AZ574">
      <f>IFERROR(IF(PAC!$X$6:$X$581="F03 - EXECUÇÃO DO OBJETO",1,""),"")</f>
    </nc>
  </rcc>
  <rcc rId="5466" sId="1" odxf="1" dxf="1">
    <oc r="AZ575">
      <f>IFERROR(IF(PAC!$X$6:$X$581="F03 - EXECUÇÃO DO OBJETO",1,""),"")</f>
    </oc>
    <nc r="AZ575">
      <f>IFERROR(IF(PAC!$X$6:$X$581="F03 - EXECUÇÃO DO OBJETO",1,""),"")</f>
    </nc>
    <odxf>
      <fill>
        <patternFill>
          <bgColor rgb="FFDBF0F9"/>
        </patternFill>
      </fill>
    </odxf>
    <ndxf>
      <fill>
        <patternFill>
          <bgColor rgb="FFEEF5FC"/>
        </patternFill>
      </fill>
    </ndxf>
  </rcc>
  <rcc rId="5467" sId="1">
    <oc r="AZ576">
      <f>IFERROR(IF(PAC!$X$6:$X$581="F03 - EXECUÇÃO DO OBJETO",1,""),"")</f>
    </oc>
    <nc r="AZ576">
      <f>IFERROR(IF(PAC!$X$6:$X$581="F03 - EXECUÇÃO DO OBJETO",1,""),"")</f>
    </nc>
  </rcc>
  <rcc rId="5468" sId="1" odxf="1" dxf="1">
    <oc r="AZ577">
      <f>IFERROR(IF(PAC!$X$6:$X$581="F03 - EXECUÇÃO DO OBJETO",1,""),"")</f>
    </oc>
    <nc r="AZ577">
      <f>IFERROR(IF(PAC!$X$6:$X$581="F03 - EXECUÇÃO DO OBJETO",1,""),"")</f>
    </nc>
    <odxf>
      <fill>
        <patternFill>
          <bgColor rgb="FFDBF0F9"/>
        </patternFill>
      </fill>
    </odxf>
    <ndxf>
      <fill>
        <patternFill>
          <bgColor rgb="FFEEF5FC"/>
        </patternFill>
      </fill>
    </ndxf>
  </rcc>
  <rcc rId="5469" sId="1">
    <oc r="AZ578">
      <f>IFERROR(IF(PAC!$X$6:$X$581="F03 - EXECUÇÃO DO OBJETO",1,""),"")</f>
    </oc>
    <nc r="AZ578">
      <f>IFERROR(IF(PAC!$X$6:$X$581="F03 - EXECUÇÃO DO OBJETO",1,""),"")</f>
    </nc>
  </rcc>
  <rcc rId="5470" sId="1" odxf="1" dxf="1">
    <oc r="AZ579">
      <f>IFERROR(IF(PAC!$X$6:$X$581="F03 - EXECUÇÃO DO OBJETO",1,""),"")</f>
    </oc>
    <nc r="AZ579">
      <f>IFERROR(IF(PAC!$X$6:$X$581="F03 - EXECUÇÃO DO OBJETO",1,""),"")</f>
    </nc>
    <odxf>
      <fill>
        <patternFill>
          <bgColor rgb="FFDBF0F9"/>
        </patternFill>
      </fill>
    </odxf>
    <ndxf>
      <fill>
        <patternFill>
          <bgColor rgb="FFEEF5FC"/>
        </patternFill>
      </fill>
    </ndxf>
  </rcc>
  <rcc rId="5471" sId="1" odxf="1" dxf="1">
    <oc r="BA7">
      <f>IFERROR(IF(PAC!$X$6:$X$581="F04 - CONCLUÍDA",1,""),"")</f>
    </oc>
    <nc r="BA7">
      <f>IFERROR(IF(PAC!$X$6:$X$581="F04 - CONCLUÍDA",1,""),"")</f>
    </nc>
    <odxf>
      <fill>
        <patternFill>
          <bgColor rgb="FFDBF0F9"/>
        </patternFill>
      </fill>
    </odxf>
    <ndxf>
      <fill>
        <patternFill>
          <bgColor rgb="FFEEF5FC"/>
        </patternFill>
      </fill>
    </ndxf>
  </rcc>
  <rcc rId="5472" sId="1" odxf="1" dxf="1">
    <oc r="BA8">
      <f>IFERROR(IF(PAC!$X$6:$X$581="F04 - CONCLUÍDA",1,""),"")</f>
    </oc>
    <nc r="BA8">
      <f>IFERROR(IF(PAC!$X$6:$X$581="F04 - CONCLUÍDA",1,""),"")</f>
    </nc>
    <odxf>
      <fill>
        <patternFill>
          <bgColor rgb="FFDBF0F9"/>
        </patternFill>
      </fill>
    </odxf>
    <ndxf>
      <fill>
        <patternFill>
          <bgColor rgb="FFEEF5FC"/>
        </patternFill>
      </fill>
    </ndxf>
  </rcc>
  <rcc rId="5473" sId="1">
    <oc r="BA9">
      <f>IFERROR(IF(PAC!$X$6:$X$581="F04 - CONCLUÍDA",1,""),"")</f>
    </oc>
    <nc r="BA9">
      <f>IFERROR(IF(PAC!$X$6:$X$581="F04 - CONCLUÍDA",1,""),"")</f>
    </nc>
  </rcc>
  <rcc rId="5474" sId="1" odxf="1" dxf="1">
    <oc r="BA10">
      <f>IFERROR(IF(PAC!$X$6:$X$581="F04 - CONCLUÍDA",1,""),"")</f>
    </oc>
    <nc r="BA10">
      <f>IFERROR(IF(PAC!$X$6:$X$581="F04 - CONCLUÍDA",1,""),"")</f>
    </nc>
    <odxf>
      <fill>
        <patternFill>
          <bgColor rgb="FFDBF0F9"/>
        </patternFill>
      </fill>
    </odxf>
    <ndxf>
      <fill>
        <patternFill>
          <bgColor rgb="FFEEF5FC"/>
        </patternFill>
      </fill>
    </ndxf>
  </rcc>
  <rcc rId="5475" sId="1">
    <oc r="BA11">
      <f>IFERROR(IF(PAC!$X$6:$X$581="F04 - CONCLUÍDA",1,""),"")</f>
    </oc>
    <nc r="BA11">
      <f>IFERROR(IF(PAC!$X$6:$X$581="F04 - CONCLUÍDA",1,""),"")</f>
    </nc>
  </rcc>
  <rcc rId="5476" sId="1" odxf="1" dxf="1">
    <oc r="BA12">
      <f>IFERROR(IF(PAC!$X$6:$X$581="F04 - CONCLUÍDA",1,""),"")</f>
    </oc>
    <nc r="BA12">
      <f>IFERROR(IF(PAC!$X$6:$X$581="F04 - CONCLUÍDA",1,""),"")</f>
    </nc>
    <odxf>
      <fill>
        <patternFill>
          <bgColor rgb="FFDBF0F9"/>
        </patternFill>
      </fill>
    </odxf>
    <ndxf>
      <fill>
        <patternFill>
          <bgColor rgb="FFEEF5FC"/>
        </patternFill>
      </fill>
    </ndxf>
  </rcc>
  <rcc rId="5477" sId="1">
    <oc r="BA13">
      <f>IFERROR(IF(PAC!$X$6:$X$581="F04 - CONCLUÍDA",1,""),"")</f>
    </oc>
    <nc r="BA13">
      <f>IFERROR(IF(PAC!$X$6:$X$581="F04 - CONCLUÍDA",1,""),"")</f>
    </nc>
  </rcc>
  <rcc rId="5478" sId="1" odxf="1" dxf="1">
    <oc r="BA14">
      <f>IFERROR(IF(PAC!$X$6:$X$581="F04 - CONCLUÍDA",1,""),"")</f>
    </oc>
    <nc r="BA14">
      <f>IFERROR(IF(PAC!$X$6:$X$581="F04 - CONCLUÍDA",1,""),"")</f>
    </nc>
    <odxf>
      <fill>
        <patternFill>
          <bgColor rgb="FFDBF0F9"/>
        </patternFill>
      </fill>
    </odxf>
    <ndxf>
      <fill>
        <patternFill>
          <bgColor rgb="FFEEF5FC"/>
        </patternFill>
      </fill>
    </ndxf>
  </rcc>
  <rcc rId="5479" sId="1">
    <oc r="BA15">
      <f>IFERROR(IF(PAC!$X$6:$X$581="F04 - CONCLUÍDA",1,""),"")</f>
    </oc>
    <nc r="BA15">
      <f>IFERROR(IF(PAC!$X$6:$X$581="F04 - CONCLUÍDA",1,""),"")</f>
    </nc>
  </rcc>
  <rcc rId="5480" sId="1" odxf="1" dxf="1">
    <oc r="BA16">
      <f>IFERROR(IF(PAC!$X$6:$X$581="F04 - CONCLUÍDA",1,""),"")</f>
    </oc>
    <nc r="BA16">
      <f>IFERROR(IF(PAC!$X$6:$X$581="F04 - CONCLUÍDA",1,""),"")</f>
    </nc>
    <odxf>
      <fill>
        <patternFill>
          <bgColor rgb="FFDBF0F9"/>
        </patternFill>
      </fill>
    </odxf>
    <ndxf>
      <fill>
        <patternFill>
          <bgColor rgb="FFEEF5FC"/>
        </patternFill>
      </fill>
    </ndxf>
  </rcc>
  <rcc rId="5481" sId="1">
    <oc r="BA17">
      <f>IFERROR(IF(PAC!$X$6:$X$581="F04 - CONCLUÍDA",1,""),"")</f>
    </oc>
    <nc r="BA17">
      <f>IFERROR(IF(PAC!$X$6:$X$581="F04 - CONCLUÍDA",1,""),"")</f>
    </nc>
  </rcc>
  <rcc rId="5482" sId="1" odxf="1" dxf="1">
    <oc r="BA18">
      <f>IFERROR(IF(PAC!$X$6:$X$581="F04 - CONCLUÍDA",1,""),"")</f>
    </oc>
    <nc r="BA18">
      <f>IFERROR(IF(PAC!$X$6:$X$581="F04 - CONCLUÍDA",1,""),"")</f>
    </nc>
    <odxf>
      <fill>
        <patternFill>
          <bgColor rgb="FFDBF0F9"/>
        </patternFill>
      </fill>
    </odxf>
    <ndxf>
      <fill>
        <patternFill>
          <bgColor rgb="FFEEF5FC"/>
        </patternFill>
      </fill>
    </ndxf>
  </rcc>
  <rcc rId="5483" sId="1">
    <oc r="BA19">
      <f>IFERROR(IF(PAC!$X$6:$X$581="F04 - CONCLUÍDA",1,""),"")</f>
    </oc>
    <nc r="BA19">
      <f>IFERROR(IF(PAC!$X$6:$X$581="F04 - CONCLUÍDA",1,""),"")</f>
    </nc>
  </rcc>
  <rcc rId="5484" sId="1" odxf="1" dxf="1">
    <oc r="BA20">
      <f>IFERROR(IF(PAC!$X$6:$X$581="F04 - CONCLUÍDA",1,""),"")</f>
    </oc>
    <nc r="BA20">
      <f>IFERROR(IF(PAC!$X$6:$X$581="F04 - CONCLUÍDA",1,""),"")</f>
    </nc>
    <odxf>
      <fill>
        <patternFill>
          <bgColor rgb="FFDBF0F9"/>
        </patternFill>
      </fill>
    </odxf>
    <ndxf>
      <fill>
        <patternFill>
          <bgColor rgb="FFEEF5FC"/>
        </patternFill>
      </fill>
    </ndxf>
  </rcc>
  <rcc rId="5485" sId="1">
    <oc r="BA21">
      <f>IFERROR(IF(PAC!$X$6:$X$581="F04 - CONCLUÍDA",1,""),"")</f>
    </oc>
    <nc r="BA21">
      <f>IFERROR(IF(PAC!$X$6:$X$581="F04 - CONCLUÍDA",1,""),"")</f>
    </nc>
  </rcc>
  <rcc rId="5486" sId="1" odxf="1" dxf="1">
    <oc r="BA22">
      <f>IFERROR(IF(PAC!$X$6:$X$581="F04 - CONCLUÍDA",1,""),"")</f>
    </oc>
    <nc r="BA22">
      <f>IFERROR(IF(PAC!$X$6:$X$581="F04 - CONCLUÍDA",1,""),"")</f>
    </nc>
    <odxf>
      <fill>
        <patternFill>
          <bgColor rgb="FFDBF0F9"/>
        </patternFill>
      </fill>
    </odxf>
    <ndxf>
      <fill>
        <patternFill>
          <bgColor rgb="FFEEF5FC"/>
        </patternFill>
      </fill>
    </ndxf>
  </rcc>
  <rcc rId="5487" sId="1">
    <oc r="BA23">
      <f>IFERROR(IF(PAC!$X$6:$X$581="F04 - CONCLUÍDA",1,""),"")</f>
    </oc>
    <nc r="BA23">
      <f>IFERROR(IF(PAC!$X$6:$X$581="F04 - CONCLUÍDA",1,""),"")</f>
    </nc>
  </rcc>
  <rcc rId="5488" sId="1" odxf="1" dxf="1">
    <oc r="BA24">
      <f>IFERROR(IF(PAC!$X$6:$X$581="F04 - CONCLUÍDA",1,""),"")</f>
    </oc>
    <nc r="BA24">
      <f>IFERROR(IF(PAC!$X$6:$X$581="F04 - CONCLUÍDA",1,""),"")</f>
    </nc>
    <odxf>
      <fill>
        <patternFill>
          <bgColor rgb="FFDBF0F9"/>
        </patternFill>
      </fill>
    </odxf>
    <ndxf>
      <fill>
        <patternFill>
          <bgColor rgb="FFEEF5FC"/>
        </patternFill>
      </fill>
    </ndxf>
  </rcc>
  <rcc rId="5489" sId="1">
    <oc r="BA25">
      <f>IFERROR(IF(PAC!$X$6:$X$581="F04 - CONCLUÍDA",1,""),"")</f>
    </oc>
    <nc r="BA25">
      <f>IFERROR(IF(PAC!$X$6:$X$581="F04 - CONCLUÍDA",1,""),"")</f>
    </nc>
  </rcc>
  <rcc rId="5490" sId="1" odxf="1" dxf="1">
    <oc r="BA26">
      <f>IFERROR(IF(PAC!$X$6:$X$581="F04 - CONCLUÍDA",1,""),"")</f>
    </oc>
    <nc r="BA26">
      <f>IFERROR(IF(PAC!$X$6:$X$581="F04 - CONCLUÍDA",1,""),"")</f>
    </nc>
    <odxf>
      <fill>
        <patternFill>
          <bgColor rgb="FFDBF0F9"/>
        </patternFill>
      </fill>
    </odxf>
    <ndxf>
      <fill>
        <patternFill>
          <bgColor rgb="FFEEF5FC"/>
        </patternFill>
      </fill>
    </ndxf>
  </rcc>
  <rcc rId="5491" sId="1">
    <oc r="BA27">
      <f>IFERROR(IF(PAC!$X$6:$X$581="F04 - CONCLUÍDA",1,""),"")</f>
    </oc>
    <nc r="BA27">
      <f>IFERROR(IF(PAC!$X$6:$X$581="F04 - CONCLUÍDA",1,""),"")</f>
    </nc>
  </rcc>
  <rcc rId="5492" sId="1" odxf="1" dxf="1">
    <oc r="BA28">
      <f>IFERROR(IF(PAC!$X$6:$X$581="F04 - CONCLUÍDA",1,""),"")</f>
    </oc>
    <nc r="BA28">
      <f>IFERROR(IF(PAC!$X$6:$X$581="F04 - CONCLUÍDA",1,""),"")</f>
    </nc>
    <odxf>
      <fill>
        <patternFill>
          <bgColor rgb="FFDBF0F9"/>
        </patternFill>
      </fill>
    </odxf>
    <ndxf>
      <fill>
        <patternFill>
          <bgColor rgb="FFEEF5FC"/>
        </patternFill>
      </fill>
    </ndxf>
  </rcc>
  <rcc rId="5493" sId="1">
    <oc r="BA29">
      <f>IFERROR(IF(PAC!$X$6:$X$581="F04 - CONCLUÍDA",1,""),"")</f>
    </oc>
    <nc r="BA29">
      <f>IFERROR(IF(PAC!$X$6:$X$581="F04 - CONCLUÍDA",1,""),"")</f>
    </nc>
  </rcc>
  <rcc rId="5494" sId="1" odxf="1" dxf="1">
    <oc r="BA30">
      <f>IFERROR(IF(PAC!$X$6:$X$581="F04 - CONCLUÍDA",1,""),"")</f>
    </oc>
    <nc r="BA30">
      <f>IFERROR(IF(PAC!$X$6:$X$581="F04 - CONCLUÍDA",1,""),"")</f>
    </nc>
    <odxf>
      <fill>
        <patternFill>
          <bgColor rgb="FFDBF0F9"/>
        </patternFill>
      </fill>
    </odxf>
    <ndxf>
      <fill>
        <patternFill>
          <bgColor rgb="FFEEF5FC"/>
        </patternFill>
      </fill>
    </ndxf>
  </rcc>
  <rcc rId="5495" sId="1">
    <oc r="BA31">
      <f>IFERROR(IF(PAC!$X$6:$X$581="F04 - CONCLUÍDA",1,""),"")</f>
    </oc>
    <nc r="BA31">
      <f>IFERROR(IF(PAC!$X$6:$X$581="F04 - CONCLUÍDA",1,""),"")</f>
    </nc>
  </rcc>
  <rcc rId="5496" sId="1" odxf="1" dxf="1">
    <oc r="BA32">
      <f>IFERROR(IF(PAC!$X$6:$X$581="F04 - CONCLUÍDA",1,""),"")</f>
    </oc>
    <nc r="BA32">
      <f>IFERROR(IF(PAC!$X$6:$X$581="F04 - CONCLUÍDA",1,""),"")</f>
    </nc>
    <odxf>
      <fill>
        <patternFill>
          <bgColor rgb="FFDBF0F9"/>
        </patternFill>
      </fill>
    </odxf>
    <ndxf>
      <fill>
        <patternFill>
          <bgColor rgb="FFEEF5FC"/>
        </patternFill>
      </fill>
    </ndxf>
  </rcc>
  <rcc rId="5497" sId="1">
    <oc r="BA33">
      <f>IFERROR(IF(PAC!$X$6:$X$581="F04 - CONCLUÍDA",1,""),"")</f>
    </oc>
    <nc r="BA33">
      <f>IFERROR(IF(PAC!$X$6:$X$581="F04 - CONCLUÍDA",1,""),"")</f>
    </nc>
  </rcc>
  <rcc rId="5498" sId="1" odxf="1" dxf="1">
    <oc r="BA34">
      <f>IFERROR(IF(PAC!$X$6:$X$581="F04 - CONCLUÍDA",1,""),"")</f>
    </oc>
    <nc r="BA34">
      <f>IFERROR(IF(PAC!$X$6:$X$581="F04 - CONCLUÍDA",1,""),"")</f>
    </nc>
    <odxf>
      <fill>
        <patternFill>
          <bgColor rgb="FFDBF0F9"/>
        </patternFill>
      </fill>
    </odxf>
    <ndxf>
      <fill>
        <patternFill>
          <bgColor rgb="FFEEF5FC"/>
        </patternFill>
      </fill>
    </ndxf>
  </rcc>
  <rcc rId="5499" sId="1">
    <oc r="BA35">
      <f>IFERROR(IF(PAC!$X$6:$X$581="F04 - CONCLUÍDA",1,""),"")</f>
    </oc>
    <nc r="BA35">
      <f>IFERROR(IF(PAC!$X$6:$X$581="F04 - CONCLUÍDA",1,""),"")</f>
    </nc>
  </rcc>
  <rcc rId="5500" sId="1" odxf="1" dxf="1">
    <oc r="BA36">
      <f>IFERROR(IF(PAC!$X$6:$X$581="F04 - CONCLUÍDA",1,""),"")</f>
    </oc>
    <nc r="BA36">
      <f>IFERROR(IF(PAC!$X$6:$X$581="F04 - CONCLUÍDA",1,""),"")</f>
    </nc>
    <odxf>
      <fill>
        <patternFill>
          <bgColor rgb="FFDBF0F9"/>
        </patternFill>
      </fill>
    </odxf>
    <ndxf>
      <fill>
        <patternFill>
          <bgColor rgb="FFEEF5FC"/>
        </patternFill>
      </fill>
    </ndxf>
  </rcc>
  <rcc rId="5501" sId="1">
    <oc r="BA37">
      <f>IFERROR(IF(PAC!$X$6:$X$581="F04 - CONCLUÍDA",1,""),"")</f>
    </oc>
    <nc r="BA37">
      <f>IFERROR(IF(PAC!$X$6:$X$581="F04 - CONCLUÍDA",1,""),"")</f>
    </nc>
  </rcc>
  <rcc rId="5502" sId="1" odxf="1" dxf="1">
    <oc r="BA38">
      <f>IFERROR(IF(PAC!$X$6:$X$581="F04 - CONCLUÍDA",1,""),"")</f>
    </oc>
    <nc r="BA38">
      <f>IFERROR(IF(PAC!$X$6:$X$581="F04 - CONCLUÍDA",1,""),"")</f>
    </nc>
    <odxf>
      <fill>
        <patternFill>
          <bgColor rgb="FFDBF0F9"/>
        </patternFill>
      </fill>
    </odxf>
    <ndxf>
      <fill>
        <patternFill>
          <bgColor rgb="FFEEF5FC"/>
        </patternFill>
      </fill>
    </ndxf>
  </rcc>
  <rcc rId="5503" sId="1">
    <oc r="BA39">
      <f>IFERROR(IF(PAC!$X$6:$X$581="F04 - CONCLUÍDA",1,""),"")</f>
    </oc>
    <nc r="BA39">
      <f>IFERROR(IF(PAC!$X$6:$X$581="F04 - CONCLUÍDA",1,""),"")</f>
    </nc>
  </rcc>
  <rcc rId="5504" sId="1" odxf="1" dxf="1">
    <oc r="BA40">
      <f>IFERROR(IF(PAC!$X$6:$X$581="F04 - CONCLUÍDA",1,""),"")</f>
    </oc>
    <nc r="BA40">
      <f>IFERROR(IF(PAC!$X$6:$X$581="F04 - CONCLUÍDA",1,""),"")</f>
    </nc>
    <odxf>
      <fill>
        <patternFill>
          <bgColor rgb="FFDBF0F9"/>
        </patternFill>
      </fill>
    </odxf>
    <ndxf>
      <fill>
        <patternFill>
          <bgColor rgb="FFEEF5FC"/>
        </patternFill>
      </fill>
    </ndxf>
  </rcc>
  <rcc rId="5505" sId="1">
    <oc r="BA41">
      <f>IFERROR(IF(PAC!$X$6:$X$581="F04 - CONCLUÍDA",1,""),"")</f>
    </oc>
    <nc r="BA41">
      <f>IFERROR(IF(PAC!$X$6:$X$581="F04 - CONCLUÍDA",1,""),"")</f>
    </nc>
  </rcc>
  <rcc rId="5506" sId="1" odxf="1" dxf="1">
    <oc r="BA42">
      <f>IFERROR(IF(PAC!$X$6:$X$581="F04 - CONCLUÍDA",1,""),"")</f>
    </oc>
    <nc r="BA42">
      <f>IFERROR(IF(PAC!$X$6:$X$581="F04 - CONCLUÍDA",1,""),"")</f>
    </nc>
    <odxf>
      <fill>
        <patternFill>
          <bgColor rgb="FFDBF0F9"/>
        </patternFill>
      </fill>
    </odxf>
    <ndxf>
      <fill>
        <patternFill>
          <bgColor rgb="FFEEF5FC"/>
        </patternFill>
      </fill>
    </ndxf>
  </rcc>
  <rcc rId="5507" sId="1">
    <oc r="BA43">
      <f>IFERROR(IF(PAC!$X$6:$X$581="F04 - CONCLUÍDA",1,""),"")</f>
    </oc>
    <nc r="BA43">
      <f>IFERROR(IF(PAC!$X$6:$X$581="F04 - CONCLUÍDA",1,""),"")</f>
    </nc>
  </rcc>
  <rcc rId="5508" sId="1" odxf="1" dxf="1">
    <oc r="BA44">
      <f>IFERROR(IF(PAC!$X$6:$X$581="F04 - CONCLUÍDA",1,""),"")</f>
    </oc>
    <nc r="BA44">
      <f>IFERROR(IF(PAC!$X$6:$X$581="F04 - CONCLUÍDA",1,""),"")</f>
    </nc>
    <odxf>
      <fill>
        <patternFill>
          <bgColor rgb="FFDBF0F9"/>
        </patternFill>
      </fill>
    </odxf>
    <ndxf>
      <fill>
        <patternFill>
          <bgColor rgb="FFEEF5FC"/>
        </patternFill>
      </fill>
    </ndxf>
  </rcc>
  <rcc rId="5509" sId="1">
    <oc r="BA45">
      <f>IFERROR(IF(PAC!$X$6:$X$581="F04 - CONCLUÍDA",1,""),"")</f>
    </oc>
    <nc r="BA45">
      <f>IFERROR(IF(PAC!$X$6:$X$581="F04 - CONCLUÍDA",1,""),"")</f>
    </nc>
  </rcc>
  <rcc rId="5510" sId="1" odxf="1" dxf="1">
    <oc r="BA46">
      <f>IFERROR(IF(PAC!$X$6:$X$581="F04 - CONCLUÍDA",1,""),"")</f>
    </oc>
    <nc r="BA46">
      <f>IFERROR(IF(PAC!$X$6:$X$581="F04 - CONCLUÍDA",1,""),"")</f>
    </nc>
    <odxf>
      <fill>
        <patternFill>
          <bgColor rgb="FFDBF0F9"/>
        </patternFill>
      </fill>
    </odxf>
    <ndxf>
      <fill>
        <patternFill>
          <bgColor rgb="FFEEF5FC"/>
        </patternFill>
      </fill>
    </ndxf>
  </rcc>
  <rcc rId="5511" sId="1">
    <oc r="BA47">
      <f>IFERROR(IF(PAC!$X$6:$X$581="F04 - CONCLUÍDA",1,""),"")</f>
    </oc>
    <nc r="BA47">
      <f>IFERROR(IF(PAC!$X$6:$X$581="F04 - CONCLUÍDA",1,""),"")</f>
    </nc>
  </rcc>
  <rcc rId="5512" sId="1" odxf="1" dxf="1">
    <oc r="BA48">
      <f>IFERROR(IF(PAC!$X$6:$X$581="F04 - CONCLUÍDA",1,""),"")</f>
    </oc>
    <nc r="BA48">
      <f>IFERROR(IF(PAC!$X$6:$X$581="F04 - CONCLUÍDA",1,""),"")</f>
    </nc>
    <odxf>
      <fill>
        <patternFill>
          <bgColor rgb="FFDBF0F9"/>
        </patternFill>
      </fill>
    </odxf>
    <ndxf>
      <fill>
        <patternFill>
          <bgColor rgb="FFEEF5FC"/>
        </patternFill>
      </fill>
    </ndxf>
  </rcc>
  <rcc rId="5513" sId="1">
    <oc r="BA49">
      <f>IFERROR(IF(PAC!$X$6:$X$581="F04 - CONCLUÍDA",1,""),"")</f>
    </oc>
    <nc r="BA49">
      <f>IFERROR(IF(PAC!$X$6:$X$581="F04 - CONCLUÍDA",1,""),"")</f>
    </nc>
  </rcc>
  <rcc rId="5514" sId="1" odxf="1" dxf="1">
    <oc r="BA50">
      <f>IFERROR(IF(PAC!$X$6:$X$581="F04 - CONCLUÍDA",1,""),"")</f>
    </oc>
    <nc r="BA50">
      <f>IFERROR(IF(PAC!$X$6:$X$581="F04 - CONCLUÍDA",1,""),"")</f>
    </nc>
    <odxf>
      <fill>
        <patternFill>
          <bgColor rgb="FFDBF0F9"/>
        </patternFill>
      </fill>
    </odxf>
    <ndxf>
      <fill>
        <patternFill>
          <bgColor rgb="FFEEF5FC"/>
        </patternFill>
      </fill>
    </ndxf>
  </rcc>
  <rcc rId="5515" sId="1">
    <oc r="BA51">
      <f>IFERROR(IF(PAC!$X$6:$X$581="F04 - CONCLUÍDA",1,""),"")</f>
    </oc>
    <nc r="BA51">
      <f>IFERROR(IF(PAC!$X$6:$X$581="F04 - CONCLUÍDA",1,""),"")</f>
    </nc>
  </rcc>
  <rcc rId="5516" sId="1" odxf="1" dxf="1">
    <oc r="BA52">
      <f>IFERROR(IF(PAC!$X$6:$X$581="F04 - CONCLUÍDA",1,""),"")</f>
    </oc>
    <nc r="BA52">
      <f>IFERROR(IF(PAC!$X$6:$X$581="F04 - CONCLUÍDA",1,""),"")</f>
    </nc>
    <odxf>
      <fill>
        <patternFill>
          <bgColor rgb="FFDBF0F9"/>
        </patternFill>
      </fill>
    </odxf>
    <ndxf>
      <fill>
        <patternFill>
          <bgColor rgb="FFEEF5FC"/>
        </patternFill>
      </fill>
    </ndxf>
  </rcc>
  <rcc rId="5517" sId="1">
    <oc r="BA53">
      <f>IFERROR(IF(PAC!$X$6:$X$581="F04 - CONCLUÍDA",1,""),"")</f>
    </oc>
    <nc r="BA53">
      <f>IFERROR(IF(PAC!$X$6:$X$581="F04 - CONCLUÍDA",1,""),"")</f>
    </nc>
  </rcc>
  <rcc rId="5518" sId="1" odxf="1" dxf="1">
    <oc r="BA54">
      <f>IFERROR(IF(PAC!$X$6:$X$581="F04 - CONCLUÍDA",1,""),"")</f>
    </oc>
    <nc r="BA54">
      <f>IFERROR(IF(PAC!$X$6:$X$581="F04 - CONCLUÍDA",1,""),"")</f>
    </nc>
    <odxf>
      <fill>
        <patternFill>
          <bgColor rgb="FFDBF0F9"/>
        </patternFill>
      </fill>
    </odxf>
    <ndxf>
      <fill>
        <patternFill>
          <bgColor rgb="FFEEF5FC"/>
        </patternFill>
      </fill>
    </ndxf>
  </rcc>
  <rcc rId="5519" sId="1">
    <oc r="BA55">
      <f>IFERROR(IF(PAC!$X$6:$X$581="F04 - CONCLUÍDA",1,""),"")</f>
    </oc>
    <nc r="BA55">
      <f>IFERROR(IF(PAC!$X$6:$X$581="F04 - CONCLUÍDA",1,""),"")</f>
    </nc>
  </rcc>
  <rcc rId="5520" sId="1" odxf="1" dxf="1">
    <oc r="BA56">
      <f>IFERROR(IF(PAC!$X$6:$X$581="F04 - CONCLUÍDA",1,""),"")</f>
    </oc>
    <nc r="BA56">
      <f>IFERROR(IF(PAC!$X$6:$X$581="F04 - CONCLUÍDA",1,""),"")</f>
    </nc>
    <odxf>
      <fill>
        <patternFill>
          <bgColor rgb="FFDBF0F9"/>
        </patternFill>
      </fill>
    </odxf>
    <ndxf>
      <fill>
        <patternFill>
          <bgColor rgb="FFEEF5FC"/>
        </patternFill>
      </fill>
    </ndxf>
  </rcc>
  <rcc rId="5521" sId="1">
    <oc r="BA57">
      <f>IFERROR(IF(PAC!$X$6:$X$581="F04 - CONCLUÍDA",1,""),"")</f>
    </oc>
    <nc r="BA57">
      <f>IFERROR(IF(PAC!$X$6:$X$581="F04 - CONCLUÍDA",1,""),"")</f>
    </nc>
  </rcc>
  <rcc rId="5522" sId="1" odxf="1" dxf="1">
    <oc r="BA58">
      <f>IFERROR(IF(PAC!$X$6:$X$581="F04 - CONCLUÍDA",1,""),"")</f>
    </oc>
    <nc r="BA58">
      <f>IFERROR(IF(PAC!$X$6:$X$581="F04 - CONCLUÍDA",1,""),"")</f>
    </nc>
    <odxf>
      <fill>
        <patternFill>
          <bgColor rgb="FFDBF0F9"/>
        </patternFill>
      </fill>
    </odxf>
    <ndxf>
      <fill>
        <patternFill>
          <bgColor rgb="FFEEF5FC"/>
        </patternFill>
      </fill>
    </ndxf>
  </rcc>
  <rcc rId="5523" sId="1">
    <oc r="BA59">
      <f>IFERROR(IF(PAC!$X$6:$X$581="F04 - CONCLUÍDA",1,""),"")</f>
    </oc>
    <nc r="BA59">
      <f>IFERROR(IF(PAC!$X$6:$X$581="F04 - CONCLUÍDA",1,""),"")</f>
    </nc>
  </rcc>
  <rcc rId="5524" sId="1" odxf="1" dxf="1">
    <oc r="BA60">
      <f>IFERROR(IF(PAC!$X$6:$X$581="F04 - CONCLUÍDA",1,""),"")</f>
    </oc>
    <nc r="BA60">
      <f>IFERROR(IF(PAC!$X$6:$X$581="F04 - CONCLUÍDA",1,""),"")</f>
    </nc>
    <odxf>
      <fill>
        <patternFill>
          <bgColor rgb="FFDBF0F9"/>
        </patternFill>
      </fill>
    </odxf>
    <ndxf>
      <fill>
        <patternFill>
          <bgColor rgb="FFEEF5FC"/>
        </patternFill>
      </fill>
    </ndxf>
  </rcc>
  <rcc rId="5525" sId="1">
    <oc r="BA61">
      <f>IFERROR(IF(PAC!$X$6:$X$581="F04 - CONCLUÍDA",1,""),"")</f>
    </oc>
    <nc r="BA61">
      <f>IFERROR(IF(PAC!$X$6:$X$581="F04 - CONCLUÍDA",1,""),"")</f>
    </nc>
  </rcc>
  <rcc rId="5526" sId="1" odxf="1" dxf="1">
    <oc r="BA62">
      <f>IFERROR(IF(PAC!$X$6:$X$581="F04 - CONCLUÍDA",1,""),"")</f>
    </oc>
    <nc r="BA62">
      <f>IFERROR(IF(PAC!$X$6:$X$581="F04 - CONCLUÍDA",1,""),"")</f>
    </nc>
    <odxf>
      <fill>
        <patternFill>
          <bgColor rgb="FFDBF0F9"/>
        </patternFill>
      </fill>
    </odxf>
    <ndxf>
      <fill>
        <patternFill>
          <bgColor rgb="FFEEF5FC"/>
        </patternFill>
      </fill>
    </ndxf>
  </rcc>
  <rcc rId="5527" sId="1">
    <oc r="BA63">
      <f>IFERROR(IF(PAC!$X$6:$X$581="F04 - CONCLUÍDA",1,""),"")</f>
    </oc>
    <nc r="BA63">
      <f>IFERROR(IF(PAC!$X$6:$X$581="F04 - CONCLUÍDA",1,""),"")</f>
    </nc>
  </rcc>
  <rcc rId="5528" sId="1" odxf="1" dxf="1">
    <oc r="BA64">
      <f>IFERROR(IF(PAC!$X$6:$X$581="F04 - CONCLUÍDA",1,""),"")</f>
    </oc>
    <nc r="BA64">
      <f>IFERROR(IF(PAC!$X$6:$X$581="F04 - CONCLUÍDA",1,""),"")</f>
    </nc>
    <odxf>
      <fill>
        <patternFill>
          <bgColor rgb="FFDBF0F9"/>
        </patternFill>
      </fill>
    </odxf>
    <ndxf>
      <fill>
        <patternFill>
          <bgColor rgb="FFEEF5FC"/>
        </patternFill>
      </fill>
    </ndxf>
  </rcc>
  <rcc rId="5529" sId="1">
    <oc r="BA65">
      <f>IFERROR(IF(PAC!$X$6:$X$581="F04 - CONCLUÍDA",1,""),"")</f>
    </oc>
    <nc r="BA65">
      <f>IFERROR(IF(PAC!$X$6:$X$581="F04 - CONCLUÍDA",1,""),"")</f>
    </nc>
  </rcc>
  <rcc rId="5530" sId="1" odxf="1" dxf="1">
    <oc r="BA66">
      <f>IFERROR(IF(PAC!$X$6:$X$581="F04 - CONCLUÍDA",1,""),"")</f>
    </oc>
    <nc r="BA66">
      <f>IFERROR(IF(PAC!$X$6:$X$581="F04 - CONCLUÍDA",1,""),"")</f>
    </nc>
    <odxf>
      <fill>
        <patternFill>
          <bgColor rgb="FFDBF0F9"/>
        </patternFill>
      </fill>
    </odxf>
    <ndxf>
      <fill>
        <patternFill>
          <bgColor rgb="FFEEF5FC"/>
        </patternFill>
      </fill>
    </ndxf>
  </rcc>
  <rcc rId="5531" sId="1">
    <oc r="BA67">
      <f>IFERROR(IF(PAC!$X$6:$X$581="F04 - CONCLUÍDA",1,""),"")</f>
    </oc>
    <nc r="BA67">
      <f>IFERROR(IF(PAC!$X$6:$X$581="F04 - CONCLUÍDA",1,""),"")</f>
    </nc>
  </rcc>
  <rcc rId="5532" sId="1" odxf="1" dxf="1">
    <oc r="BA68">
      <f>IFERROR(IF(PAC!$X$6:$X$581="F04 - CONCLUÍDA",1,""),"")</f>
    </oc>
    <nc r="BA68">
      <f>IFERROR(IF(PAC!$X$6:$X$581="F04 - CONCLUÍDA",1,""),"")</f>
    </nc>
    <odxf>
      <fill>
        <patternFill>
          <bgColor rgb="FFDBF0F9"/>
        </patternFill>
      </fill>
    </odxf>
    <ndxf>
      <fill>
        <patternFill>
          <bgColor rgb="FFEEF5FC"/>
        </patternFill>
      </fill>
    </ndxf>
  </rcc>
  <rcc rId="5533" sId="1">
    <oc r="BA69">
      <f>IFERROR(IF(PAC!$X$6:$X$581="F04 - CONCLUÍDA",1,""),"")</f>
    </oc>
    <nc r="BA69">
      <f>IFERROR(IF(PAC!$X$6:$X$581="F04 - CONCLUÍDA",1,""),"")</f>
    </nc>
  </rcc>
  <rcc rId="5534" sId="1" odxf="1" dxf="1">
    <oc r="BA70">
      <f>IFERROR(IF(PAC!$X$6:$X$581="F04 - CONCLUÍDA",1,""),"")</f>
    </oc>
    <nc r="BA70">
      <f>IFERROR(IF(PAC!$X$6:$X$581="F04 - CONCLUÍDA",1,""),"")</f>
    </nc>
    <odxf>
      <fill>
        <patternFill>
          <bgColor rgb="FFDBF0F9"/>
        </patternFill>
      </fill>
    </odxf>
    <ndxf>
      <fill>
        <patternFill>
          <bgColor rgb="FFEEF5FC"/>
        </patternFill>
      </fill>
    </ndxf>
  </rcc>
  <rcc rId="5535" sId="1">
    <oc r="BA71">
      <f>IFERROR(IF(PAC!$X$6:$X$581="F04 - CONCLUÍDA",1,""),"")</f>
    </oc>
    <nc r="BA71">
      <f>IFERROR(IF(PAC!$X$6:$X$581="F04 - CONCLUÍDA",1,""),"")</f>
    </nc>
  </rcc>
  <rcc rId="5536" sId="1" odxf="1" dxf="1">
    <oc r="BA72">
      <f>IFERROR(IF(PAC!$X$6:$X$581="F04 - CONCLUÍDA",1,""),"")</f>
    </oc>
    <nc r="BA72">
      <f>IFERROR(IF(PAC!$X$6:$X$581="F04 - CONCLUÍDA",1,""),"")</f>
    </nc>
    <odxf>
      <fill>
        <patternFill>
          <bgColor rgb="FFDBF0F9"/>
        </patternFill>
      </fill>
    </odxf>
    <ndxf>
      <fill>
        <patternFill>
          <bgColor rgb="FFEEF5FC"/>
        </patternFill>
      </fill>
    </ndxf>
  </rcc>
  <rcc rId="5537" sId="1">
    <oc r="BA73">
      <f>IFERROR(IF(PAC!$X$6:$X$581="F04 - CONCLUÍDA",1,""),"")</f>
    </oc>
    <nc r="BA73">
      <f>IFERROR(IF(PAC!$X$6:$X$581="F04 - CONCLUÍDA",1,""),"")</f>
    </nc>
  </rcc>
  <rcc rId="5538" sId="1" odxf="1" dxf="1">
    <oc r="BA74">
      <f>IFERROR(IF(PAC!$X$6:$X$581="F04 - CONCLUÍDA",1,""),"")</f>
    </oc>
    <nc r="BA74">
      <f>IFERROR(IF(PAC!$X$6:$X$581="F04 - CONCLUÍDA",1,""),"")</f>
    </nc>
    <odxf>
      <fill>
        <patternFill>
          <bgColor rgb="FFDBF0F9"/>
        </patternFill>
      </fill>
    </odxf>
    <ndxf>
      <fill>
        <patternFill>
          <bgColor rgb="FFEEF5FC"/>
        </patternFill>
      </fill>
    </ndxf>
  </rcc>
  <rcc rId="5539" sId="1">
    <oc r="BA75">
      <f>IFERROR(IF(PAC!$X$6:$X$581="F04 - CONCLUÍDA",1,""),"")</f>
    </oc>
    <nc r="BA75">
      <f>IFERROR(IF(PAC!$X$6:$X$581="F04 - CONCLUÍDA",1,""),"")</f>
    </nc>
  </rcc>
  <rcc rId="5540" sId="1" odxf="1" dxf="1">
    <oc r="BA76">
      <f>IFERROR(IF(PAC!$X$6:$X$581="F04 - CONCLUÍDA",1,""),"")</f>
    </oc>
    <nc r="BA76">
      <f>IFERROR(IF(PAC!$X$6:$X$581="F04 - CONCLUÍDA",1,""),"")</f>
    </nc>
    <odxf>
      <fill>
        <patternFill>
          <bgColor rgb="FFDBF0F9"/>
        </patternFill>
      </fill>
    </odxf>
    <ndxf>
      <fill>
        <patternFill>
          <bgColor rgb="FFEEF5FC"/>
        </patternFill>
      </fill>
    </ndxf>
  </rcc>
  <rcc rId="5541" sId="1">
    <oc r="BA77">
      <f>IFERROR(IF(PAC!$X$6:$X$581="F04 - CONCLUÍDA",1,""),"")</f>
    </oc>
    <nc r="BA77">
      <f>IFERROR(IF(PAC!$X$6:$X$581="F04 - CONCLUÍDA",1,""),"")</f>
    </nc>
  </rcc>
  <rcc rId="5542" sId="1" odxf="1" dxf="1">
    <oc r="BA78">
      <f>IFERROR(IF(PAC!$X$6:$X$581="F04 - CONCLUÍDA",1,""),"")</f>
    </oc>
    <nc r="BA78">
      <f>IFERROR(IF(PAC!$X$6:$X$581="F04 - CONCLUÍDA",1,""),"")</f>
    </nc>
    <odxf>
      <fill>
        <patternFill>
          <bgColor rgb="FFDBF0F9"/>
        </patternFill>
      </fill>
    </odxf>
    <ndxf>
      <fill>
        <patternFill>
          <bgColor rgb="FFEEF5FC"/>
        </patternFill>
      </fill>
    </ndxf>
  </rcc>
  <rcc rId="5543" sId="1">
    <oc r="BA79">
      <f>IFERROR(IF(PAC!$X$6:$X$581="F04 - CONCLUÍDA",1,""),"")</f>
    </oc>
    <nc r="BA79">
      <f>IFERROR(IF(PAC!$X$6:$X$581="F04 - CONCLUÍDA",1,""),"")</f>
    </nc>
  </rcc>
  <rcc rId="5544" sId="1" odxf="1" dxf="1">
    <oc r="BA80">
      <f>IFERROR(IF(PAC!$X$6:$X$581="F04 - CONCLUÍDA",1,""),"")</f>
    </oc>
    <nc r="BA80">
      <f>IFERROR(IF(PAC!$X$6:$X$581="F04 - CONCLUÍDA",1,""),"")</f>
    </nc>
    <odxf>
      <fill>
        <patternFill>
          <bgColor rgb="FFDBF0F9"/>
        </patternFill>
      </fill>
    </odxf>
    <ndxf>
      <fill>
        <patternFill>
          <bgColor rgb="FFEEF5FC"/>
        </patternFill>
      </fill>
    </ndxf>
  </rcc>
  <rcc rId="5545" sId="1">
    <oc r="BA81">
      <f>IFERROR(IF(PAC!$X$6:$X$581="F04 - CONCLUÍDA",1,""),"")</f>
    </oc>
    <nc r="BA81">
      <f>IFERROR(IF(PAC!$X$6:$X$581="F04 - CONCLUÍDA",1,""),"")</f>
    </nc>
  </rcc>
  <rcc rId="5546" sId="1" odxf="1" dxf="1">
    <oc r="BA82">
      <f>IFERROR(IF(PAC!$X$6:$X$581="F04 - CONCLUÍDA",1,""),"")</f>
    </oc>
    <nc r="BA82">
      <f>IFERROR(IF(PAC!$X$6:$X$581="F04 - CONCLUÍDA",1,""),"")</f>
    </nc>
    <odxf>
      <fill>
        <patternFill>
          <bgColor rgb="FFDBF0F9"/>
        </patternFill>
      </fill>
    </odxf>
    <ndxf>
      <fill>
        <patternFill>
          <bgColor rgb="FFEEF5FC"/>
        </patternFill>
      </fill>
    </ndxf>
  </rcc>
  <rcc rId="5547" sId="1">
    <oc r="BA83">
      <f>IFERROR(IF(PAC!$X$6:$X$581="F04 - CONCLUÍDA",1,""),"")</f>
    </oc>
    <nc r="BA83">
      <f>IFERROR(IF(PAC!$X$6:$X$581="F04 - CONCLUÍDA",1,""),"")</f>
    </nc>
  </rcc>
  <rcc rId="5548" sId="1" odxf="1" dxf="1">
    <oc r="BA84">
      <f>IFERROR(IF(PAC!$X$6:$X$581="F04 - CONCLUÍDA",1,""),"")</f>
    </oc>
    <nc r="BA84">
      <f>IFERROR(IF(PAC!$X$6:$X$581="F04 - CONCLUÍDA",1,""),"")</f>
    </nc>
    <odxf>
      <fill>
        <patternFill>
          <bgColor rgb="FFDBF0F9"/>
        </patternFill>
      </fill>
    </odxf>
    <ndxf>
      <fill>
        <patternFill>
          <bgColor rgb="FFEEF5FC"/>
        </patternFill>
      </fill>
    </ndxf>
  </rcc>
  <rcc rId="5549" sId="1">
    <oc r="BA85">
      <f>IFERROR(IF(PAC!$X$6:$X$581="F04 - CONCLUÍDA",1,""),"")</f>
    </oc>
    <nc r="BA85">
      <f>IFERROR(IF(PAC!$X$6:$X$581="F04 - CONCLUÍDA",1,""),"")</f>
    </nc>
  </rcc>
  <rcc rId="5550" sId="1" odxf="1" dxf="1">
    <oc r="BA86">
      <f>IFERROR(IF(PAC!$X$6:$X$581="F04 - CONCLUÍDA",1,""),"")</f>
    </oc>
    <nc r="BA86">
      <f>IFERROR(IF(PAC!$X$6:$X$581="F04 - CONCLUÍDA",1,""),"")</f>
    </nc>
    <odxf>
      <fill>
        <patternFill>
          <bgColor rgb="FFDBF0F9"/>
        </patternFill>
      </fill>
    </odxf>
    <ndxf>
      <fill>
        <patternFill>
          <bgColor rgb="FFEEF5FC"/>
        </patternFill>
      </fill>
    </ndxf>
  </rcc>
  <rcc rId="5551" sId="1">
    <oc r="BA87">
      <f>IFERROR(IF(PAC!$X$6:$X$581="F04 - CONCLUÍDA",1,""),"")</f>
    </oc>
    <nc r="BA87">
      <f>IFERROR(IF(PAC!$X$6:$X$581="F04 - CONCLUÍDA",1,""),"")</f>
    </nc>
  </rcc>
  <rcc rId="5552" sId="1" odxf="1" dxf="1">
    <oc r="BA88">
      <f>IFERROR(IF(PAC!$X$6:$X$581="F04 - CONCLUÍDA",1,""),"")</f>
    </oc>
    <nc r="BA88">
      <f>IFERROR(IF(PAC!$X$6:$X$581="F04 - CONCLUÍDA",1,""),"")</f>
    </nc>
    <odxf>
      <fill>
        <patternFill>
          <bgColor rgb="FFDBF0F9"/>
        </patternFill>
      </fill>
    </odxf>
    <ndxf>
      <fill>
        <patternFill>
          <bgColor rgb="FFEEF5FC"/>
        </patternFill>
      </fill>
    </ndxf>
  </rcc>
  <rcc rId="5553" sId="1">
    <oc r="BA89">
      <f>IFERROR(IF(PAC!$X$6:$X$581="F04 - CONCLUÍDA",1,""),"")</f>
    </oc>
    <nc r="BA89">
      <f>IFERROR(IF(PAC!$X$6:$X$581="F04 - CONCLUÍDA",1,""),"")</f>
    </nc>
  </rcc>
  <rcc rId="5554" sId="1" odxf="1" dxf="1">
    <oc r="BA90">
      <f>IFERROR(IF(PAC!$X$6:$X$581="F04 - CONCLUÍDA",1,""),"")</f>
    </oc>
    <nc r="BA90">
      <f>IFERROR(IF(PAC!$X$6:$X$581="F04 - CONCLUÍDA",1,""),"")</f>
    </nc>
    <odxf>
      <fill>
        <patternFill>
          <bgColor rgb="FFDBF0F9"/>
        </patternFill>
      </fill>
    </odxf>
    <ndxf>
      <fill>
        <patternFill>
          <bgColor rgb="FFEEF5FC"/>
        </patternFill>
      </fill>
    </ndxf>
  </rcc>
  <rcc rId="5555" sId="1">
    <oc r="BA91">
      <f>IFERROR(IF(PAC!$X$6:$X$581="F04 - CONCLUÍDA",1,""),"")</f>
    </oc>
    <nc r="BA91">
      <f>IFERROR(IF(PAC!$X$6:$X$581="F04 - CONCLUÍDA",1,""),"")</f>
    </nc>
  </rcc>
  <rcc rId="5556" sId="1" odxf="1" dxf="1">
    <oc r="BA92">
      <f>IFERROR(IF(PAC!$X$6:$X$581="F04 - CONCLUÍDA",1,""),"")</f>
    </oc>
    <nc r="BA92">
      <f>IFERROR(IF(PAC!$X$6:$X$581="F04 - CONCLUÍDA",1,""),"")</f>
    </nc>
    <odxf>
      <fill>
        <patternFill>
          <bgColor rgb="FFDBF0F9"/>
        </patternFill>
      </fill>
    </odxf>
    <ndxf>
      <fill>
        <patternFill>
          <bgColor rgb="FFEEF5FC"/>
        </patternFill>
      </fill>
    </ndxf>
  </rcc>
  <rcc rId="5557" sId="1">
    <oc r="BA93">
      <f>IFERROR(IF(PAC!$X$6:$X$581="F04 - CONCLUÍDA",1,""),"")</f>
    </oc>
    <nc r="BA93">
      <f>IFERROR(IF(PAC!$X$6:$X$581="F04 - CONCLUÍDA",1,""),"")</f>
    </nc>
  </rcc>
  <rcc rId="5558" sId="1" odxf="1" dxf="1">
    <oc r="BA94">
      <f>IFERROR(IF(PAC!$X$6:$X$581="F04 - CONCLUÍDA",1,""),"")</f>
    </oc>
    <nc r="BA94">
      <f>IFERROR(IF(PAC!$X$6:$X$581="F04 - CONCLUÍDA",1,""),"")</f>
    </nc>
    <odxf>
      <fill>
        <patternFill>
          <bgColor rgb="FFDBF0F9"/>
        </patternFill>
      </fill>
    </odxf>
    <ndxf>
      <fill>
        <patternFill>
          <bgColor rgb="FFEEF5FC"/>
        </patternFill>
      </fill>
    </ndxf>
  </rcc>
  <rcc rId="5559" sId="1">
    <oc r="BA95">
      <f>IFERROR(IF(PAC!$X$6:$X$581="F04 - CONCLUÍDA",1,""),"")</f>
    </oc>
    <nc r="BA95">
      <f>IFERROR(IF(PAC!$X$6:$X$581="F04 - CONCLUÍDA",1,""),"")</f>
    </nc>
  </rcc>
  <rcc rId="5560" sId="1" odxf="1" dxf="1">
    <oc r="BA96">
      <f>IFERROR(IF(PAC!$X$6:$X$581="F04 - CONCLUÍDA",1,""),"")</f>
    </oc>
    <nc r="BA96">
      <f>IFERROR(IF(PAC!$X$6:$X$581="F04 - CONCLUÍDA",1,""),"")</f>
    </nc>
    <odxf>
      <fill>
        <patternFill>
          <bgColor rgb="FFDBF0F9"/>
        </patternFill>
      </fill>
    </odxf>
    <ndxf>
      <fill>
        <patternFill>
          <bgColor rgb="FFEEF5FC"/>
        </patternFill>
      </fill>
    </ndxf>
  </rcc>
  <rcc rId="5561" sId="1">
    <oc r="BA97">
      <f>IFERROR(IF(PAC!$X$6:$X$581="F04 - CONCLUÍDA",1,""),"")</f>
    </oc>
    <nc r="BA97">
      <f>IFERROR(IF(PAC!$X$6:$X$581="F04 - CONCLUÍDA",1,""),"")</f>
    </nc>
  </rcc>
  <rcc rId="5562" sId="1" odxf="1" dxf="1">
    <oc r="BA98">
      <f>IFERROR(IF(PAC!$X$6:$X$581="F04 - CONCLUÍDA",1,""),"")</f>
    </oc>
    <nc r="BA98">
      <f>IFERROR(IF(PAC!$X$6:$X$581="F04 - CONCLUÍDA",1,""),"")</f>
    </nc>
    <odxf>
      <fill>
        <patternFill>
          <bgColor rgb="FFDBF0F9"/>
        </patternFill>
      </fill>
    </odxf>
    <ndxf>
      <fill>
        <patternFill>
          <bgColor rgb="FFEEF5FC"/>
        </patternFill>
      </fill>
    </ndxf>
  </rcc>
  <rcc rId="5563" sId="1">
    <oc r="BA99">
      <f>IFERROR(IF(PAC!$X$6:$X$581="F04 - CONCLUÍDA",1,""),"")</f>
    </oc>
    <nc r="BA99">
      <f>IFERROR(IF(PAC!$X$6:$X$581="F04 - CONCLUÍDA",1,""),"")</f>
    </nc>
  </rcc>
  <rcc rId="5564" sId="1" odxf="1" dxf="1">
    <oc r="BA100">
      <f>IFERROR(IF(PAC!$X$6:$X$581="F04 - CONCLUÍDA",1,""),"")</f>
    </oc>
    <nc r="BA100">
      <f>IFERROR(IF(PAC!$X$6:$X$581="F04 - CONCLUÍDA",1,""),"")</f>
    </nc>
    <odxf>
      <fill>
        <patternFill>
          <bgColor rgb="FFDBF0F9"/>
        </patternFill>
      </fill>
    </odxf>
    <ndxf>
      <fill>
        <patternFill>
          <bgColor rgb="FFEEF5FC"/>
        </patternFill>
      </fill>
    </ndxf>
  </rcc>
  <rcc rId="5565" sId="1">
    <oc r="BA101">
      <f>IFERROR(IF(PAC!$X$6:$X$581="F04 - CONCLUÍDA",1,""),"")</f>
    </oc>
    <nc r="BA101">
      <f>IFERROR(IF(PAC!$X$6:$X$581="F04 - CONCLUÍDA",1,""),"")</f>
    </nc>
  </rcc>
  <rcc rId="5566" sId="1" odxf="1" dxf="1">
    <oc r="BA102">
      <f>IFERROR(IF(PAC!$X$6:$X$581="F04 - CONCLUÍDA",1,""),"")</f>
    </oc>
    <nc r="BA102">
      <f>IFERROR(IF(PAC!$X$6:$X$581="F04 - CONCLUÍDA",1,""),"")</f>
    </nc>
    <odxf>
      <fill>
        <patternFill>
          <bgColor rgb="FFDBF0F9"/>
        </patternFill>
      </fill>
    </odxf>
    <ndxf>
      <fill>
        <patternFill>
          <bgColor rgb="FFEEF5FC"/>
        </patternFill>
      </fill>
    </ndxf>
  </rcc>
  <rcc rId="5567" sId="1">
    <oc r="BA103">
      <f>IFERROR(IF(PAC!$X$6:$X$581="F04 - CONCLUÍDA",1,""),"")</f>
    </oc>
    <nc r="BA103">
      <f>IFERROR(IF(PAC!$X$6:$X$581="F04 - CONCLUÍDA",1,""),"")</f>
    </nc>
  </rcc>
  <rcc rId="5568" sId="1" odxf="1" dxf="1">
    <oc r="BA104">
      <f>IFERROR(IF(PAC!$X$6:$X$581="F04 - CONCLUÍDA",1,""),"")</f>
    </oc>
    <nc r="BA104">
      <f>IFERROR(IF(PAC!$X$6:$X$581="F04 - CONCLUÍDA",1,""),"")</f>
    </nc>
    <odxf>
      <fill>
        <patternFill>
          <bgColor rgb="FFDBF0F9"/>
        </patternFill>
      </fill>
    </odxf>
    <ndxf>
      <fill>
        <patternFill>
          <bgColor rgb="FFEEF5FC"/>
        </patternFill>
      </fill>
    </ndxf>
  </rcc>
  <rcc rId="5569" sId="1">
    <oc r="BA105">
      <f>IFERROR(IF(PAC!$X$6:$X$581="F04 - CONCLUÍDA",1,""),"")</f>
    </oc>
    <nc r="BA105">
      <f>IFERROR(IF(PAC!$X$6:$X$581="F04 - CONCLUÍDA",1,""),"")</f>
    </nc>
  </rcc>
  <rcc rId="5570" sId="1" odxf="1" dxf="1">
    <oc r="BA106">
      <f>IFERROR(IF(PAC!$X$6:$X$581="F04 - CONCLUÍDA",1,""),"")</f>
    </oc>
    <nc r="BA106">
      <f>IFERROR(IF(PAC!$X$6:$X$581="F04 - CONCLUÍDA",1,""),"")</f>
    </nc>
    <odxf>
      <fill>
        <patternFill>
          <bgColor rgb="FFDBF0F9"/>
        </patternFill>
      </fill>
    </odxf>
    <ndxf>
      <fill>
        <patternFill>
          <bgColor rgb="FFEEF5FC"/>
        </patternFill>
      </fill>
    </ndxf>
  </rcc>
  <rcc rId="5571" sId="1">
    <oc r="BA107">
      <f>IFERROR(IF(PAC!$X$6:$X$581="F04 - CONCLUÍDA",1,""),"")</f>
    </oc>
    <nc r="BA107">
      <f>IFERROR(IF(PAC!$X$6:$X$581="F04 - CONCLUÍDA",1,""),"")</f>
    </nc>
  </rcc>
  <rcc rId="5572" sId="1" odxf="1" dxf="1">
    <oc r="BA108">
      <f>IFERROR(IF(PAC!$X$6:$X$581="F04 - CONCLUÍDA",1,""),"")</f>
    </oc>
    <nc r="BA108">
      <f>IFERROR(IF(PAC!$X$6:$X$581="F04 - CONCLUÍDA",1,""),"")</f>
    </nc>
    <odxf>
      <fill>
        <patternFill>
          <bgColor rgb="FFDBF0F9"/>
        </patternFill>
      </fill>
    </odxf>
    <ndxf>
      <fill>
        <patternFill>
          <bgColor rgb="FFEEF5FC"/>
        </patternFill>
      </fill>
    </ndxf>
  </rcc>
  <rcc rId="5573" sId="1">
    <oc r="BA109">
      <f>IFERROR(IF(PAC!$X$6:$X$581="F04 - CONCLUÍDA",1,""),"")</f>
    </oc>
    <nc r="BA109">
      <f>IFERROR(IF(PAC!$X$6:$X$581="F04 - CONCLUÍDA",1,""),"")</f>
    </nc>
  </rcc>
  <rcc rId="5574" sId="1" odxf="1" dxf="1">
    <oc r="BA110">
      <f>IFERROR(IF(PAC!$X$6:$X$581="F04 - CONCLUÍDA",1,""),"")</f>
    </oc>
    <nc r="BA110">
      <f>IFERROR(IF(PAC!$X$6:$X$581="F04 - CONCLUÍDA",1,""),"")</f>
    </nc>
    <odxf>
      <fill>
        <patternFill>
          <bgColor rgb="FFDBF0F9"/>
        </patternFill>
      </fill>
    </odxf>
    <ndxf>
      <fill>
        <patternFill>
          <bgColor rgb="FFEEF5FC"/>
        </patternFill>
      </fill>
    </ndxf>
  </rcc>
  <rcc rId="5575" sId="1">
    <oc r="BA111">
      <f>IFERROR(IF(PAC!$X$6:$X$581="F04 - CONCLUÍDA",1,""),"")</f>
    </oc>
    <nc r="BA111">
      <f>IFERROR(IF(PAC!$X$6:$X$581="F04 - CONCLUÍDA",1,""),"")</f>
    </nc>
  </rcc>
  <rcc rId="5576" sId="1" odxf="1" dxf="1">
    <oc r="BA112">
      <f>IFERROR(IF(PAC!$X$6:$X$581="F04 - CONCLUÍDA",1,""),"")</f>
    </oc>
    <nc r="BA112">
      <f>IFERROR(IF(PAC!$X$6:$X$581="F04 - CONCLUÍDA",1,""),"")</f>
    </nc>
    <odxf>
      <fill>
        <patternFill>
          <bgColor rgb="FFDBF0F9"/>
        </patternFill>
      </fill>
    </odxf>
    <ndxf>
      <fill>
        <patternFill>
          <bgColor rgb="FFEEF5FC"/>
        </patternFill>
      </fill>
    </ndxf>
  </rcc>
  <rcc rId="5577" sId="1">
    <oc r="BA113">
      <f>IFERROR(IF(PAC!$X$6:$X$581="F04 - CONCLUÍDA",1,""),"")</f>
    </oc>
    <nc r="BA113">
      <f>IFERROR(IF(PAC!$X$6:$X$581="F04 - CONCLUÍDA",1,""),"")</f>
    </nc>
  </rcc>
  <rcc rId="5578" sId="1" odxf="1" dxf="1">
    <oc r="BA114">
      <f>IFERROR(IF(PAC!$X$6:$X$581="F04 - CONCLUÍDA",1,""),"")</f>
    </oc>
    <nc r="BA114">
      <f>IFERROR(IF(PAC!$X$6:$X$581="F04 - CONCLUÍDA",1,""),"")</f>
    </nc>
    <odxf>
      <fill>
        <patternFill>
          <bgColor rgb="FFDBF0F9"/>
        </patternFill>
      </fill>
    </odxf>
    <ndxf>
      <fill>
        <patternFill>
          <bgColor rgb="FFEEF5FC"/>
        </patternFill>
      </fill>
    </ndxf>
  </rcc>
  <rcc rId="5579" sId="1">
    <oc r="BA115">
      <f>IFERROR(IF(PAC!$X$6:$X$581="F04 - CONCLUÍDA",1,""),"")</f>
    </oc>
    <nc r="BA115">
      <f>IFERROR(IF(PAC!$X$6:$X$581="F04 - CONCLUÍDA",1,""),"")</f>
    </nc>
  </rcc>
  <rcc rId="5580" sId="1" odxf="1" dxf="1">
    <oc r="BA116">
      <f>IFERROR(IF(PAC!$X$6:$X$581="F04 - CONCLUÍDA",1,""),"")</f>
    </oc>
    <nc r="BA116">
      <f>IFERROR(IF(PAC!$X$6:$X$581="F04 - CONCLUÍDA",1,""),"")</f>
    </nc>
    <odxf>
      <fill>
        <patternFill>
          <bgColor rgb="FFDBF0F9"/>
        </patternFill>
      </fill>
    </odxf>
    <ndxf>
      <fill>
        <patternFill>
          <bgColor rgb="FFEEF5FC"/>
        </patternFill>
      </fill>
    </ndxf>
  </rcc>
  <rcc rId="5581" sId="1">
    <oc r="BA117">
      <f>IFERROR(IF(PAC!$X$6:$X$581="F04 - CONCLUÍDA",1,""),"")</f>
    </oc>
    <nc r="BA117">
      <f>IFERROR(IF(PAC!$X$6:$X$581="F04 - CONCLUÍDA",1,""),"")</f>
    </nc>
  </rcc>
  <rcc rId="5582" sId="1" odxf="1" dxf="1">
    <oc r="BA118">
      <f>IFERROR(IF(PAC!$X$6:$X$581="F04 - CONCLUÍDA",1,""),"")</f>
    </oc>
    <nc r="BA118">
      <f>IFERROR(IF(PAC!$X$6:$X$581="F04 - CONCLUÍDA",1,""),"")</f>
    </nc>
    <odxf>
      <fill>
        <patternFill>
          <bgColor rgb="FFDBF0F9"/>
        </patternFill>
      </fill>
    </odxf>
    <ndxf>
      <fill>
        <patternFill>
          <bgColor rgb="FFEEF5FC"/>
        </patternFill>
      </fill>
    </ndxf>
  </rcc>
  <rcc rId="5583" sId="1">
    <oc r="BA119">
      <f>IFERROR(IF(PAC!$X$6:$X$581="F04 - CONCLUÍDA",1,""),"")</f>
    </oc>
    <nc r="BA119">
      <f>IFERROR(IF(PAC!$X$6:$X$581="F04 - CONCLUÍDA",1,""),"")</f>
    </nc>
  </rcc>
  <rcc rId="5584" sId="1" odxf="1" dxf="1">
    <oc r="BA120">
      <f>IFERROR(IF(PAC!$X$6:$X$581="F04 - CONCLUÍDA",1,""),"")</f>
    </oc>
    <nc r="BA120">
      <f>IFERROR(IF(PAC!$X$6:$X$581="F04 - CONCLUÍDA",1,""),"")</f>
    </nc>
    <odxf>
      <fill>
        <patternFill>
          <bgColor rgb="FFDBF0F9"/>
        </patternFill>
      </fill>
    </odxf>
    <ndxf>
      <fill>
        <patternFill>
          <bgColor rgb="FFEEF5FC"/>
        </patternFill>
      </fill>
    </ndxf>
  </rcc>
  <rcc rId="5585" sId="1">
    <oc r="BA121">
      <f>IFERROR(IF(PAC!$X$6:$X$581="F04 - CONCLUÍDA",1,""),"")</f>
    </oc>
    <nc r="BA121">
      <f>IFERROR(IF(PAC!$X$6:$X$581="F04 - CONCLUÍDA",1,""),"")</f>
    </nc>
  </rcc>
  <rcc rId="5586" sId="1" odxf="1" dxf="1">
    <oc r="BA122">
      <f>IFERROR(IF(PAC!$X$6:$X$581="F04 - CONCLUÍDA",1,""),"")</f>
    </oc>
    <nc r="BA122">
      <f>IFERROR(IF(PAC!$X$6:$X$581="F04 - CONCLUÍDA",1,""),"")</f>
    </nc>
    <odxf>
      <fill>
        <patternFill>
          <bgColor rgb="FFDBF0F9"/>
        </patternFill>
      </fill>
    </odxf>
    <ndxf>
      <fill>
        <patternFill>
          <bgColor rgb="FFEEF5FC"/>
        </patternFill>
      </fill>
    </ndxf>
  </rcc>
  <rcc rId="5587" sId="1">
    <oc r="BA123">
      <f>IFERROR(IF(PAC!$X$6:$X$581="F04 - CONCLUÍDA",1,""),"")</f>
    </oc>
    <nc r="BA123">
      <f>IFERROR(IF(PAC!$X$6:$X$581="F04 - CONCLUÍDA",1,""),"")</f>
    </nc>
  </rcc>
  <rcc rId="5588" sId="1" odxf="1" dxf="1">
    <oc r="BA124">
      <f>IFERROR(IF(PAC!$X$6:$X$581="F04 - CONCLUÍDA",1,""),"")</f>
    </oc>
    <nc r="BA124">
      <f>IFERROR(IF(PAC!$X$6:$X$581="F04 - CONCLUÍDA",1,""),"")</f>
    </nc>
    <odxf>
      <fill>
        <patternFill>
          <bgColor rgb="FFDBF0F9"/>
        </patternFill>
      </fill>
    </odxf>
    <ndxf>
      <fill>
        <patternFill>
          <bgColor rgb="FFEEF5FC"/>
        </patternFill>
      </fill>
    </ndxf>
  </rcc>
  <rcc rId="5589" sId="1">
    <oc r="BA125">
      <f>IFERROR(IF(PAC!$X$6:$X$581="F04 - CONCLUÍDA",1,""),"")</f>
    </oc>
    <nc r="BA125">
      <f>IFERROR(IF(PAC!$X$6:$X$581="F04 - CONCLUÍDA",1,""),"")</f>
    </nc>
  </rcc>
  <rcc rId="5590" sId="1" odxf="1" dxf="1">
    <oc r="BA126">
      <f>IFERROR(IF(PAC!$X$6:$X$581="F04 - CONCLUÍDA",1,""),"")</f>
    </oc>
    <nc r="BA126">
      <f>IFERROR(IF(PAC!$X$6:$X$581="F04 - CONCLUÍDA",1,""),"")</f>
    </nc>
    <odxf>
      <fill>
        <patternFill>
          <bgColor rgb="FFDBF0F9"/>
        </patternFill>
      </fill>
    </odxf>
    <ndxf>
      <fill>
        <patternFill>
          <bgColor rgb="FFEEF5FC"/>
        </patternFill>
      </fill>
    </ndxf>
  </rcc>
  <rcc rId="5591" sId="1">
    <oc r="BA127">
      <f>IFERROR(IF(PAC!$X$6:$X$581="F04 - CONCLUÍDA",1,""),"")</f>
    </oc>
    <nc r="BA127">
      <f>IFERROR(IF(PAC!$X$6:$X$581="F04 - CONCLUÍDA",1,""),"")</f>
    </nc>
  </rcc>
  <rcc rId="5592" sId="1" odxf="1" dxf="1">
    <oc r="BA128">
      <f>IFERROR(IF(PAC!$X$6:$X$581="F04 - CONCLUÍDA",1,""),"")</f>
    </oc>
    <nc r="BA128">
      <f>IFERROR(IF(PAC!$X$6:$X$581="F04 - CONCLUÍDA",1,""),"")</f>
    </nc>
    <odxf>
      <fill>
        <patternFill>
          <bgColor rgb="FFDBF0F9"/>
        </patternFill>
      </fill>
    </odxf>
    <ndxf>
      <fill>
        <patternFill>
          <bgColor rgb="FFEEF5FC"/>
        </patternFill>
      </fill>
    </ndxf>
  </rcc>
  <rcc rId="5593" sId="1">
    <oc r="BA129">
      <f>IFERROR(IF(PAC!$X$6:$X$581="F04 - CONCLUÍDA",1,""),"")</f>
    </oc>
    <nc r="BA129">
      <f>IFERROR(IF(PAC!$X$6:$X$581="F04 - CONCLUÍDA",1,""),"")</f>
    </nc>
  </rcc>
  <rcc rId="5594" sId="1" odxf="1" dxf="1">
    <oc r="BA130">
      <f>IFERROR(IF(PAC!$X$6:$X$581="F04 - CONCLUÍDA",1,""),"")</f>
    </oc>
    <nc r="BA130">
      <f>IFERROR(IF(PAC!$X$6:$X$581="F04 - CONCLUÍDA",1,""),"")</f>
    </nc>
    <odxf>
      <fill>
        <patternFill>
          <bgColor rgb="FFDBF0F9"/>
        </patternFill>
      </fill>
    </odxf>
    <ndxf>
      <fill>
        <patternFill>
          <bgColor rgb="FFEEF5FC"/>
        </patternFill>
      </fill>
    </ndxf>
  </rcc>
  <rcc rId="5595" sId="1">
    <oc r="BA131">
      <f>IFERROR(IF(PAC!$X$6:$X$581="F04 - CONCLUÍDA",1,""),"")</f>
    </oc>
    <nc r="BA131">
      <f>IFERROR(IF(PAC!$X$6:$X$581="F04 - CONCLUÍDA",1,""),"")</f>
    </nc>
  </rcc>
  <rcc rId="5596" sId="1" odxf="1" dxf="1">
    <oc r="BA132">
      <f>IFERROR(IF(PAC!$X$6:$X$581="F04 - CONCLUÍDA",1,""),"")</f>
    </oc>
    <nc r="BA132">
      <f>IFERROR(IF(PAC!$X$6:$X$581="F04 - CONCLUÍDA",1,""),"")</f>
    </nc>
    <odxf>
      <fill>
        <patternFill>
          <bgColor rgb="FFDBF0F9"/>
        </patternFill>
      </fill>
    </odxf>
    <ndxf>
      <fill>
        <patternFill>
          <bgColor rgb="FFEEF5FC"/>
        </patternFill>
      </fill>
    </ndxf>
  </rcc>
  <rcc rId="5597" sId="1">
    <oc r="BA133">
      <f>IFERROR(IF(PAC!$X$6:$X$581="F04 - CONCLUÍDA",1,""),"")</f>
    </oc>
    <nc r="BA133">
      <f>IFERROR(IF(PAC!$X$6:$X$581="F04 - CONCLUÍDA",1,""),"")</f>
    </nc>
  </rcc>
  <rcc rId="5598" sId="1" odxf="1" dxf="1">
    <oc r="BA134">
      <f>IFERROR(IF(PAC!$X$6:$X$581="F04 - CONCLUÍDA",1,""),"")</f>
    </oc>
    <nc r="BA134">
      <f>IFERROR(IF(PAC!$X$6:$X$581="F04 - CONCLUÍDA",1,""),"")</f>
    </nc>
    <odxf>
      <fill>
        <patternFill>
          <bgColor rgb="FFDBF0F9"/>
        </patternFill>
      </fill>
    </odxf>
    <ndxf>
      <fill>
        <patternFill>
          <bgColor rgb="FFEEF5FC"/>
        </patternFill>
      </fill>
    </ndxf>
  </rcc>
  <rcc rId="5599" sId="1">
    <oc r="BA135">
      <f>IFERROR(IF(PAC!$X$6:$X$581="F04 - CONCLUÍDA",1,""),"")</f>
    </oc>
    <nc r="BA135">
      <f>IFERROR(IF(PAC!$X$6:$X$581="F04 - CONCLUÍDA",1,""),"")</f>
    </nc>
  </rcc>
  <rcc rId="5600" sId="1" odxf="1" dxf="1">
    <oc r="BA136">
      <f>IFERROR(IF(PAC!$X$6:$X$581="F04 - CONCLUÍDA",1,""),"")</f>
    </oc>
    <nc r="BA136">
      <f>IFERROR(IF(PAC!$X$6:$X$581="F04 - CONCLUÍDA",1,""),"")</f>
    </nc>
    <odxf>
      <fill>
        <patternFill>
          <bgColor rgb="FFDBF0F9"/>
        </patternFill>
      </fill>
    </odxf>
    <ndxf>
      <fill>
        <patternFill>
          <bgColor rgb="FFEEF5FC"/>
        </patternFill>
      </fill>
    </ndxf>
  </rcc>
  <rcc rId="5601" sId="1">
    <oc r="BA137">
      <f>IFERROR(IF(PAC!$X$6:$X$581="F04 - CONCLUÍDA",1,""),"")</f>
    </oc>
    <nc r="BA137">
      <f>IFERROR(IF(PAC!$X$6:$X$581="F04 - CONCLUÍDA",1,""),"")</f>
    </nc>
  </rcc>
  <rcc rId="5602" sId="1" odxf="1" dxf="1">
    <oc r="BA138">
      <f>IFERROR(IF(PAC!$X$6:$X$581="F04 - CONCLUÍDA",1,""),"")</f>
    </oc>
    <nc r="BA138">
      <f>IFERROR(IF(PAC!$X$6:$X$581="F04 - CONCLUÍDA",1,""),"")</f>
    </nc>
    <odxf>
      <fill>
        <patternFill>
          <bgColor rgb="FFDBF0F9"/>
        </patternFill>
      </fill>
    </odxf>
    <ndxf>
      <fill>
        <patternFill>
          <bgColor rgb="FFEEF5FC"/>
        </patternFill>
      </fill>
    </ndxf>
  </rcc>
  <rcc rId="5603" sId="1">
    <oc r="BA139">
      <f>IFERROR(IF(PAC!$X$6:$X$581="F04 - CONCLUÍDA",1,""),"")</f>
    </oc>
    <nc r="BA139">
      <f>IFERROR(IF(PAC!$X$6:$X$581="F04 - CONCLUÍDA",1,""),"")</f>
    </nc>
  </rcc>
  <rcc rId="5604" sId="1" odxf="1" dxf="1">
    <oc r="BA140">
      <f>IFERROR(IF(PAC!$X$6:$X$581="F04 - CONCLUÍDA",1,""),"")</f>
    </oc>
    <nc r="BA140">
      <f>IFERROR(IF(PAC!$X$6:$X$581="F04 - CONCLUÍDA",1,""),"")</f>
    </nc>
    <odxf>
      <fill>
        <patternFill>
          <bgColor rgb="FFDBF0F9"/>
        </patternFill>
      </fill>
    </odxf>
    <ndxf>
      <fill>
        <patternFill>
          <bgColor rgb="FFEEF5FC"/>
        </patternFill>
      </fill>
    </ndxf>
  </rcc>
  <rcc rId="5605" sId="1">
    <oc r="BA141">
      <f>IFERROR(IF(PAC!$X$6:$X$581="F04 - CONCLUÍDA",1,""),"")</f>
    </oc>
    <nc r="BA141">
      <f>IFERROR(IF(PAC!$X$6:$X$581="F04 - CONCLUÍDA",1,""),"")</f>
    </nc>
  </rcc>
  <rcc rId="5606" sId="1" odxf="1" dxf="1">
    <oc r="BA142">
      <f>IFERROR(IF(PAC!$X$6:$X$581="F04 - CONCLUÍDA",1,""),"")</f>
    </oc>
    <nc r="BA142">
      <f>IFERROR(IF(PAC!$X$6:$X$581="F04 - CONCLUÍDA",1,""),"")</f>
    </nc>
    <odxf>
      <fill>
        <patternFill>
          <bgColor rgb="FFDBF0F9"/>
        </patternFill>
      </fill>
    </odxf>
    <ndxf>
      <fill>
        <patternFill>
          <bgColor rgb="FFEEF5FC"/>
        </patternFill>
      </fill>
    </ndxf>
  </rcc>
  <rcc rId="5607" sId="1">
    <oc r="BA143">
      <f>IFERROR(IF(PAC!$X$6:$X$581="F04 - CONCLUÍDA",1,""),"")</f>
    </oc>
    <nc r="BA143">
      <f>IFERROR(IF(PAC!$X$6:$X$581="F04 - CONCLUÍDA",1,""),"")</f>
    </nc>
  </rcc>
  <rcc rId="5608" sId="1" odxf="1" dxf="1">
    <oc r="BA144">
      <f>IFERROR(IF(PAC!$X$6:$X$581="F04 - CONCLUÍDA",1,""),"")</f>
    </oc>
    <nc r="BA144">
      <f>IFERROR(IF(PAC!$X$6:$X$581="F04 - CONCLUÍDA",1,""),"")</f>
    </nc>
    <odxf>
      <fill>
        <patternFill>
          <bgColor rgb="FFDBF0F9"/>
        </patternFill>
      </fill>
    </odxf>
    <ndxf>
      <fill>
        <patternFill>
          <bgColor rgb="FFEEF5FC"/>
        </patternFill>
      </fill>
    </ndxf>
  </rcc>
  <rcc rId="5609" sId="1">
    <oc r="BA145">
      <f>IFERROR(IF(PAC!$X$6:$X$581="F04 - CONCLUÍDA",1,""),"")</f>
    </oc>
    <nc r="BA145">
      <f>IFERROR(IF(PAC!$X$6:$X$581="F04 - CONCLUÍDA",1,""),"")</f>
    </nc>
  </rcc>
  <rcc rId="5610" sId="1" odxf="1" dxf="1">
    <oc r="BA146">
      <f>IFERROR(IF(PAC!$X$6:$X$581="F04 - CONCLUÍDA",1,""),"")</f>
    </oc>
    <nc r="BA146">
      <f>IFERROR(IF(PAC!$X$6:$X$581="F04 - CONCLUÍDA",1,""),"")</f>
    </nc>
    <odxf>
      <fill>
        <patternFill>
          <bgColor rgb="FFDBF0F9"/>
        </patternFill>
      </fill>
    </odxf>
    <ndxf>
      <fill>
        <patternFill>
          <bgColor rgb="FFEEF5FC"/>
        </patternFill>
      </fill>
    </ndxf>
  </rcc>
  <rcc rId="5611" sId="1">
    <oc r="BA147">
      <f>IFERROR(IF(PAC!$X$6:$X$581="F04 - CONCLUÍDA",1,""),"")</f>
    </oc>
    <nc r="BA147">
      <f>IFERROR(IF(PAC!$X$6:$X$581="F04 - CONCLUÍDA",1,""),"")</f>
    </nc>
  </rcc>
  <rcc rId="5612" sId="1" odxf="1" dxf="1">
    <oc r="BA148">
      <f>IFERROR(IF(PAC!$X$6:$X$581="F04 - CONCLUÍDA",1,""),"")</f>
    </oc>
    <nc r="BA148">
      <f>IFERROR(IF(PAC!$X$6:$X$581="F04 - CONCLUÍDA",1,""),"")</f>
    </nc>
    <odxf>
      <fill>
        <patternFill>
          <bgColor rgb="FFDBF0F9"/>
        </patternFill>
      </fill>
    </odxf>
    <ndxf>
      <fill>
        <patternFill>
          <bgColor rgb="FFEEF5FC"/>
        </patternFill>
      </fill>
    </ndxf>
  </rcc>
  <rcc rId="5613" sId="1">
    <oc r="BA149">
      <f>IFERROR(IF(PAC!$X$6:$X$581="F04 - CONCLUÍDA",1,""),"")</f>
    </oc>
    <nc r="BA149">
      <f>IFERROR(IF(PAC!$X$6:$X$581="F04 - CONCLUÍDA",1,""),"")</f>
    </nc>
  </rcc>
  <rcc rId="5614" sId="1" odxf="1" dxf="1">
    <oc r="BA150">
      <f>IFERROR(IF(PAC!$X$6:$X$581="F04 - CONCLUÍDA",1,""),"")</f>
    </oc>
    <nc r="BA150">
      <f>IFERROR(IF(PAC!$X$6:$X$581="F04 - CONCLUÍDA",1,""),"")</f>
    </nc>
    <odxf>
      <fill>
        <patternFill>
          <bgColor rgb="FFDBF0F9"/>
        </patternFill>
      </fill>
    </odxf>
    <ndxf>
      <fill>
        <patternFill>
          <bgColor rgb="FFEEF5FC"/>
        </patternFill>
      </fill>
    </ndxf>
  </rcc>
  <rcc rId="5615" sId="1">
    <oc r="BA151">
      <f>IFERROR(IF(PAC!$X$6:$X$581="F04 - CONCLUÍDA",1,""),"")</f>
    </oc>
    <nc r="BA151">
      <f>IFERROR(IF(PAC!$X$6:$X$581="F04 - CONCLUÍDA",1,""),"")</f>
    </nc>
  </rcc>
  <rcc rId="5616" sId="1" odxf="1" dxf="1">
    <oc r="BA152">
      <f>IFERROR(IF(PAC!$X$6:$X$581="F04 - CONCLUÍDA",1,""),"")</f>
    </oc>
    <nc r="BA152">
      <f>IFERROR(IF(PAC!$X$6:$X$581="F04 - CONCLUÍDA",1,""),"")</f>
    </nc>
    <odxf>
      <fill>
        <patternFill>
          <bgColor rgb="FFDBF0F9"/>
        </patternFill>
      </fill>
    </odxf>
    <ndxf>
      <fill>
        <patternFill>
          <bgColor rgb="FFEEF5FC"/>
        </patternFill>
      </fill>
    </ndxf>
  </rcc>
  <rcc rId="5617" sId="1">
    <oc r="BA153">
      <f>IFERROR(IF(PAC!$X$6:$X$581="F04 - CONCLUÍDA",1,""),"")</f>
    </oc>
    <nc r="BA153">
      <f>IFERROR(IF(PAC!$X$6:$X$581="F04 - CONCLUÍDA",1,""),"")</f>
    </nc>
  </rcc>
  <rcc rId="5618" sId="1" odxf="1" dxf="1">
    <oc r="BA154">
      <f>IFERROR(IF(PAC!$X$6:$X$581="F04 - CONCLUÍDA",1,""),"")</f>
    </oc>
    <nc r="BA154">
      <f>IFERROR(IF(PAC!$X$6:$X$581="F04 - CONCLUÍDA",1,""),"")</f>
    </nc>
    <odxf>
      <fill>
        <patternFill>
          <bgColor rgb="FFDBF0F9"/>
        </patternFill>
      </fill>
    </odxf>
    <ndxf>
      <fill>
        <patternFill>
          <bgColor rgb="FFEEF5FC"/>
        </patternFill>
      </fill>
    </ndxf>
  </rcc>
  <rcc rId="5619" sId="1">
    <oc r="BA155">
      <f>IFERROR(IF(PAC!$X$6:$X$581="F04 - CONCLUÍDA",1,""),"")</f>
    </oc>
    <nc r="BA155">
      <f>IFERROR(IF(PAC!$X$6:$X$581="F04 - CONCLUÍDA",1,""),"")</f>
    </nc>
  </rcc>
  <rcc rId="5620" sId="1" odxf="1" dxf="1">
    <oc r="BA156">
      <f>IFERROR(IF(PAC!$X$6:$X$581="F04 - CONCLUÍDA",1,""),"")</f>
    </oc>
    <nc r="BA156">
      <f>IFERROR(IF(PAC!$X$6:$X$581="F04 - CONCLUÍDA",1,""),"")</f>
    </nc>
    <odxf>
      <fill>
        <patternFill>
          <bgColor rgb="FFDBF0F9"/>
        </patternFill>
      </fill>
    </odxf>
    <ndxf>
      <fill>
        <patternFill>
          <bgColor rgb="FFEEF5FC"/>
        </patternFill>
      </fill>
    </ndxf>
  </rcc>
  <rcc rId="5621" sId="1">
    <oc r="BA157">
      <f>IFERROR(IF(PAC!$X$6:$X$581="F04 - CONCLUÍDA",1,""),"")</f>
    </oc>
    <nc r="BA157">
      <f>IFERROR(IF(PAC!$X$6:$X$581="F04 - CONCLUÍDA",1,""),"")</f>
    </nc>
  </rcc>
  <rcc rId="5622" sId="1" odxf="1" dxf="1">
    <oc r="BA158">
      <f>IFERROR(IF(PAC!$X$6:$X$581="F04 - CONCLUÍDA",1,""),"")</f>
    </oc>
    <nc r="BA158">
      <f>IFERROR(IF(PAC!$X$6:$X$581="F04 - CONCLUÍDA",1,""),"")</f>
    </nc>
    <odxf>
      <fill>
        <patternFill>
          <bgColor rgb="FFDBF0F9"/>
        </patternFill>
      </fill>
    </odxf>
    <ndxf>
      <fill>
        <patternFill>
          <bgColor rgb="FFEEF5FC"/>
        </patternFill>
      </fill>
    </ndxf>
  </rcc>
  <rcc rId="5623" sId="1">
    <oc r="BA159">
      <f>IFERROR(IF(PAC!$X$6:$X$581="F04 - CONCLUÍDA",1,""),"")</f>
    </oc>
    <nc r="BA159">
      <f>IFERROR(IF(PAC!$X$6:$X$581="F04 - CONCLUÍDA",1,""),"")</f>
    </nc>
  </rcc>
  <rcc rId="5624" sId="1" odxf="1" dxf="1">
    <oc r="BA160">
      <f>IFERROR(IF(PAC!$X$6:$X$581="F04 - CONCLUÍDA",1,""),"")</f>
    </oc>
    <nc r="BA160">
      <f>IFERROR(IF(PAC!$X$6:$X$581="F04 - CONCLUÍDA",1,""),"")</f>
    </nc>
    <odxf>
      <fill>
        <patternFill>
          <bgColor rgb="FFDBF0F9"/>
        </patternFill>
      </fill>
    </odxf>
    <ndxf>
      <fill>
        <patternFill>
          <bgColor rgb="FFEEF5FC"/>
        </patternFill>
      </fill>
    </ndxf>
  </rcc>
  <rcc rId="5625" sId="1">
    <oc r="BA161">
      <f>IFERROR(IF(PAC!$X$6:$X$581="F04 - CONCLUÍDA",1,""),"")</f>
    </oc>
    <nc r="BA161">
      <f>IFERROR(IF(PAC!$X$6:$X$581="F04 - CONCLUÍDA",1,""),"")</f>
    </nc>
  </rcc>
  <rcc rId="5626" sId="1" odxf="1" dxf="1">
    <oc r="BA162">
      <f>IFERROR(IF(PAC!$X$6:$X$581="F04 - CONCLUÍDA",1,""),"")</f>
    </oc>
    <nc r="BA162">
      <f>IFERROR(IF(PAC!$X$6:$X$581="F04 - CONCLUÍDA",1,""),"")</f>
    </nc>
    <odxf>
      <fill>
        <patternFill>
          <bgColor rgb="FFDBF0F9"/>
        </patternFill>
      </fill>
    </odxf>
    <ndxf>
      <fill>
        <patternFill>
          <bgColor rgb="FFEEF5FC"/>
        </patternFill>
      </fill>
    </ndxf>
  </rcc>
  <rcc rId="5627" sId="1">
    <oc r="BA163">
      <f>IFERROR(IF(PAC!$X$6:$X$581="F04 - CONCLUÍDA",1,""),"")</f>
    </oc>
    <nc r="BA163">
      <f>IFERROR(IF(PAC!$X$6:$X$581="F04 - CONCLUÍDA",1,""),"")</f>
    </nc>
  </rcc>
  <rcc rId="5628" sId="1" odxf="1" dxf="1">
    <oc r="BA164">
      <f>IFERROR(IF(PAC!$X$6:$X$581="F04 - CONCLUÍDA",1,""),"")</f>
    </oc>
    <nc r="BA164">
      <f>IFERROR(IF(PAC!$X$6:$X$581="F04 - CONCLUÍDA",1,""),"")</f>
    </nc>
    <odxf>
      <fill>
        <patternFill>
          <bgColor rgb="FFDBF0F9"/>
        </patternFill>
      </fill>
    </odxf>
    <ndxf>
      <fill>
        <patternFill>
          <bgColor rgb="FFEEF5FC"/>
        </patternFill>
      </fill>
    </ndxf>
  </rcc>
  <rcc rId="5629" sId="1">
    <oc r="BA165">
      <f>IFERROR(IF(PAC!$X$6:$X$581="F04 - CONCLUÍDA",1,""),"")</f>
    </oc>
    <nc r="BA165">
      <f>IFERROR(IF(PAC!$X$6:$X$581="F04 - CONCLUÍDA",1,""),"")</f>
    </nc>
  </rcc>
  <rcc rId="5630" sId="1" odxf="1" dxf="1">
    <oc r="BA166">
      <f>IFERROR(IF(PAC!$X$6:$X$581="F04 - CONCLUÍDA",1,""),"")</f>
    </oc>
    <nc r="BA166">
      <f>IFERROR(IF(PAC!$X$6:$X$581="F04 - CONCLUÍDA",1,""),"")</f>
    </nc>
    <odxf>
      <fill>
        <patternFill>
          <bgColor rgb="FFDBF0F9"/>
        </patternFill>
      </fill>
    </odxf>
    <ndxf>
      <fill>
        <patternFill>
          <bgColor rgb="FFEEF5FC"/>
        </patternFill>
      </fill>
    </ndxf>
  </rcc>
  <rcc rId="5631" sId="1">
    <oc r="BA167">
      <f>IFERROR(IF(PAC!$X$6:$X$581="F04 - CONCLUÍDA",1,""),"")</f>
    </oc>
    <nc r="BA167">
      <f>IFERROR(IF(PAC!$X$6:$X$581="F04 - CONCLUÍDA",1,""),"")</f>
    </nc>
  </rcc>
  <rcc rId="5632" sId="1" odxf="1" dxf="1">
    <oc r="BA168">
      <f>IFERROR(IF(PAC!$X$6:$X$581="F04 - CONCLUÍDA",1,""),"")</f>
    </oc>
    <nc r="BA168">
      <f>IFERROR(IF(PAC!$X$6:$X$581="F04 - CONCLUÍDA",1,""),"")</f>
    </nc>
    <odxf>
      <fill>
        <patternFill>
          <bgColor rgb="FFDBF0F9"/>
        </patternFill>
      </fill>
    </odxf>
    <ndxf>
      <fill>
        <patternFill>
          <bgColor rgb="FFEEF5FC"/>
        </patternFill>
      </fill>
    </ndxf>
  </rcc>
  <rcc rId="5633" sId="1">
    <oc r="BA169">
      <f>IFERROR(IF(PAC!$X$6:$X$581="F04 - CONCLUÍDA",1,""),"")</f>
    </oc>
    <nc r="BA169">
      <f>IFERROR(IF(PAC!$X$6:$X$581="F04 - CONCLUÍDA",1,""),"")</f>
    </nc>
  </rcc>
  <rcc rId="5634" sId="1" odxf="1" dxf="1">
    <oc r="BA170">
      <f>IFERROR(IF(PAC!$X$6:$X$581="F04 - CONCLUÍDA",1,""),"")</f>
    </oc>
    <nc r="BA170">
      <f>IFERROR(IF(PAC!$X$6:$X$581="F04 - CONCLUÍDA",1,""),"")</f>
    </nc>
    <odxf>
      <fill>
        <patternFill>
          <bgColor rgb="FFDBF0F9"/>
        </patternFill>
      </fill>
    </odxf>
    <ndxf>
      <fill>
        <patternFill>
          <bgColor rgb="FFEEF5FC"/>
        </patternFill>
      </fill>
    </ndxf>
  </rcc>
  <rcc rId="5635" sId="1">
    <oc r="BA171">
      <f>IFERROR(IF(PAC!$X$6:$X$581="F04 - CONCLUÍDA",1,""),"")</f>
    </oc>
    <nc r="BA171">
      <f>IFERROR(IF(PAC!$X$6:$X$581="F04 - CONCLUÍDA",1,""),"")</f>
    </nc>
  </rcc>
  <rcc rId="5636" sId="1" odxf="1" dxf="1">
    <oc r="BA172">
      <f>IFERROR(IF(PAC!$X$6:$X$581="F04 - CONCLUÍDA",1,""),"")</f>
    </oc>
    <nc r="BA172">
      <f>IFERROR(IF(PAC!$X$6:$X$581="F04 - CONCLUÍDA",1,""),"")</f>
    </nc>
    <odxf>
      <fill>
        <patternFill>
          <bgColor rgb="FFDBF0F9"/>
        </patternFill>
      </fill>
    </odxf>
    <ndxf>
      <fill>
        <patternFill>
          <bgColor rgb="FFEEF5FC"/>
        </patternFill>
      </fill>
    </ndxf>
  </rcc>
  <rcc rId="5637" sId="1">
    <oc r="BA173">
      <f>IFERROR(IF(PAC!$X$6:$X$581="F04 - CONCLUÍDA",1,""),"")</f>
    </oc>
    <nc r="BA173">
      <f>IFERROR(IF(PAC!$X$6:$X$581="F04 - CONCLUÍDA",1,""),"")</f>
    </nc>
  </rcc>
  <rcc rId="5638" sId="1" odxf="1" dxf="1">
    <oc r="BA174">
      <f>IFERROR(IF(PAC!$X$6:$X$581="F04 - CONCLUÍDA",1,""),"")</f>
    </oc>
    <nc r="BA174">
      <f>IFERROR(IF(PAC!$X$6:$X$581="F04 - CONCLUÍDA",1,""),"")</f>
    </nc>
    <odxf>
      <fill>
        <patternFill>
          <bgColor rgb="FFDBF0F9"/>
        </patternFill>
      </fill>
    </odxf>
    <ndxf>
      <fill>
        <patternFill>
          <bgColor rgb="FFEEF5FC"/>
        </patternFill>
      </fill>
    </ndxf>
  </rcc>
  <rcc rId="5639" sId="1">
    <oc r="BA175">
      <f>IFERROR(IF(PAC!$X$6:$X$581="F04 - CONCLUÍDA",1,""),"")</f>
    </oc>
    <nc r="BA175">
      <f>IFERROR(IF(PAC!$X$6:$X$581="F04 - CONCLUÍDA",1,""),"")</f>
    </nc>
  </rcc>
  <rcc rId="5640" sId="1" odxf="1" dxf="1">
    <oc r="BA176">
      <f>IFERROR(IF(PAC!$X$6:$X$581="F04 - CONCLUÍDA",1,""),"")</f>
    </oc>
    <nc r="BA176">
      <f>IFERROR(IF(PAC!$X$6:$X$581="F04 - CONCLUÍDA",1,""),"")</f>
    </nc>
    <odxf>
      <fill>
        <patternFill>
          <bgColor rgb="FFDBF0F9"/>
        </patternFill>
      </fill>
    </odxf>
    <ndxf>
      <fill>
        <patternFill>
          <bgColor rgb="FFEEF5FC"/>
        </patternFill>
      </fill>
    </ndxf>
  </rcc>
  <rcc rId="5641" sId="1">
    <oc r="BA177">
      <f>IFERROR(IF(PAC!$X$6:$X$581="F04 - CONCLUÍDA",1,""),"")</f>
    </oc>
    <nc r="BA177">
      <f>IFERROR(IF(PAC!$X$6:$X$581="F04 - CONCLUÍDA",1,""),"")</f>
    </nc>
  </rcc>
  <rcc rId="5642" sId="1" odxf="1" dxf="1">
    <oc r="BA178">
      <f>IFERROR(IF(PAC!$X$6:$X$581="F04 - CONCLUÍDA",1,""),"")</f>
    </oc>
    <nc r="BA178">
      <f>IFERROR(IF(PAC!$X$6:$X$581="F04 - CONCLUÍDA",1,""),"")</f>
    </nc>
    <odxf>
      <fill>
        <patternFill>
          <bgColor rgb="FFDBF0F9"/>
        </patternFill>
      </fill>
    </odxf>
    <ndxf>
      <fill>
        <patternFill>
          <bgColor rgb="FFEEF5FC"/>
        </patternFill>
      </fill>
    </ndxf>
  </rcc>
  <rcc rId="5643" sId="1">
    <oc r="BA179">
      <f>IFERROR(IF(PAC!$X$6:$X$581="F04 - CONCLUÍDA",1,""),"")</f>
    </oc>
    <nc r="BA179">
      <f>IFERROR(IF(PAC!$X$6:$X$581="F04 - CONCLUÍDA",1,""),"")</f>
    </nc>
  </rcc>
  <rcc rId="5644" sId="1" odxf="1" dxf="1">
    <oc r="BA180">
      <f>IFERROR(IF(PAC!$X$6:$X$581="F04 - CONCLUÍDA",1,""),"")</f>
    </oc>
    <nc r="BA180">
      <f>IFERROR(IF(PAC!$X$6:$X$581="F04 - CONCLUÍDA",1,""),"")</f>
    </nc>
    <odxf>
      <fill>
        <patternFill>
          <bgColor rgb="FFDBF0F9"/>
        </patternFill>
      </fill>
    </odxf>
    <ndxf>
      <fill>
        <patternFill>
          <bgColor rgb="FFEEF5FC"/>
        </patternFill>
      </fill>
    </ndxf>
  </rcc>
  <rcc rId="5645" sId="1">
    <oc r="BA181">
      <f>IFERROR(IF(PAC!$X$6:$X$581="F04 - CONCLUÍDA",1,""),"")</f>
    </oc>
    <nc r="BA181">
      <f>IFERROR(IF(PAC!$X$6:$X$581="F04 - CONCLUÍDA",1,""),"")</f>
    </nc>
  </rcc>
  <rcc rId="5646" sId="1" odxf="1" dxf="1">
    <oc r="BA182">
      <f>IFERROR(IF(PAC!$X$6:$X$581="F04 - CONCLUÍDA",1,""),"")</f>
    </oc>
    <nc r="BA182">
      <f>IFERROR(IF(PAC!$X$6:$X$581="F04 - CONCLUÍDA",1,""),"")</f>
    </nc>
    <odxf>
      <fill>
        <patternFill>
          <bgColor rgb="FFDBF0F9"/>
        </patternFill>
      </fill>
    </odxf>
    <ndxf>
      <fill>
        <patternFill>
          <bgColor rgb="FFEEF5FC"/>
        </patternFill>
      </fill>
    </ndxf>
  </rcc>
  <rcc rId="5647" sId="1">
    <oc r="BA183">
      <f>IFERROR(IF(PAC!$X$6:$X$581="F04 - CONCLUÍDA",1,""),"")</f>
    </oc>
    <nc r="BA183">
      <f>IFERROR(IF(PAC!$X$6:$X$581="F04 - CONCLUÍDA",1,""),"")</f>
    </nc>
  </rcc>
  <rcc rId="5648" sId="1" odxf="1" dxf="1">
    <oc r="BA184">
      <f>IFERROR(IF(PAC!$X$6:$X$581="F04 - CONCLUÍDA",1,""),"")</f>
    </oc>
    <nc r="BA184">
      <f>IFERROR(IF(PAC!$X$6:$X$581="F04 - CONCLUÍDA",1,""),"")</f>
    </nc>
    <odxf>
      <fill>
        <patternFill>
          <bgColor rgb="FFDBF0F9"/>
        </patternFill>
      </fill>
    </odxf>
    <ndxf>
      <fill>
        <patternFill>
          <bgColor rgb="FFEEF5FC"/>
        </patternFill>
      </fill>
    </ndxf>
  </rcc>
  <rcc rId="5649" sId="1">
    <oc r="BA185">
      <f>IFERROR(IF(PAC!$X$6:$X$581="F04 - CONCLUÍDA",1,""),"")</f>
    </oc>
    <nc r="BA185">
      <f>IFERROR(IF(PAC!$X$6:$X$581="F04 - CONCLUÍDA",1,""),"")</f>
    </nc>
  </rcc>
  <rcc rId="5650" sId="1" odxf="1" dxf="1">
    <oc r="BA186">
      <f>IFERROR(IF(PAC!$X$6:$X$581="F04 - CONCLUÍDA",1,""),"")</f>
    </oc>
    <nc r="BA186">
      <f>IFERROR(IF(PAC!$X$6:$X$581="F04 - CONCLUÍDA",1,""),"")</f>
    </nc>
    <odxf>
      <fill>
        <patternFill>
          <bgColor rgb="FFDBF0F9"/>
        </patternFill>
      </fill>
    </odxf>
    <ndxf>
      <fill>
        <patternFill>
          <bgColor rgb="FFEEF5FC"/>
        </patternFill>
      </fill>
    </ndxf>
  </rcc>
  <rcc rId="5651" sId="1">
    <oc r="BA187">
      <f>IFERROR(IF(PAC!$X$6:$X$581="F04 - CONCLUÍDA",1,""),"")</f>
    </oc>
    <nc r="BA187">
      <f>IFERROR(IF(PAC!$X$6:$X$581="F04 - CONCLUÍDA",1,""),"")</f>
    </nc>
  </rcc>
  <rcc rId="5652" sId="1" odxf="1" dxf="1">
    <oc r="BA188">
      <f>IFERROR(IF(PAC!$X$6:$X$581="F04 - CONCLUÍDA",1,""),"")</f>
    </oc>
    <nc r="BA188">
      <f>IFERROR(IF(PAC!$X$6:$X$581="F04 - CONCLUÍDA",1,""),"")</f>
    </nc>
    <odxf>
      <fill>
        <patternFill>
          <bgColor rgb="FFDBF0F9"/>
        </patternFill>
      </fill>
    </odxf>
    <ndxf>
      <fill>
        <patternFill>
          <bgColor rgb="FFEEF5FC"/>
        </patternFill>
      </fill>
    </ndxf>
  </rcc>
  <rcc rId="5653" sId="1">
    <oc r="BA189">
      <f>IFERROR(IF(PAC!$X$6:$X$581="F04 - CONCLUÍDA",1,""),"")</f>
    </oc>
    <nc r="BA189">
      <f>IFERROR(IF(PAC!$X$6:$X$581="F04 - CONCLUÍDA",1,""),"")</f>
    </nc>
  </rcc>
  <rcc rId="5654" sId="1" odxf="1" dxf="1">
    <oc r="BA190">
      <f>IFERROR(IF(PAC!$X$6:$X$581="F04 - CONCLUÍDA",1,""),"")</f>
    </oc>
    <nc r="BA190">
      <f>IFERROR(IF(PAC!$X$6:$X$581="F04 - CONCLUÍDA",1,""),"")</f>
    </nc>
    <odxf>
      <fill>
        <patternFill>
          <bgColor rgb="FFDBF0F9"/>
        </patternFill>
      </fill>
    </odxf>
    <ndxf>
      <fill>
        <patternFill>
          <bgColor rgb="FFEEF5FC"/>
        </patternFill>
      </fill>
    </ndxf>
  </rcc>
  <rcc rId="5655" sId="1">
    <oc r="BA191">
      <f>IFERROR(IF(PAC!$X$6:$X$581="F04 - CONCLUÍDA",1,""),"")</f>
    </oc>
    <nc r="BA191">
      <f>IFERROR(IF(PAC!$X$6:$X$581="F04 - CONCLUÍDA",1,""),"")</f>
    </nc>
  </rcc>
  <rcc rId="5656" sId="1" odxf="1" dxf="1">
    <oc r="BA192">
      <f>IFERROR(IF(PAC!$X$6:$X$581="F04 - CONCLUÍDA",1,""),"")</f>
    </oc>
    <nc r="BA192">
      <f>IFERROR(IF(PAC!$X$6:$X$581="F04 - CONCLUÍDA",1,""),"")</f>
    </nc>
    <odxf>
      <fill>
        <patternFill>
          <bgColor rgb="FFDBF0F9"/>
        </patternFill>
      </fill>
    </odxf>
    <ndxf>
      <fill>
        <patternFill>
          <bgColor rgb="FFEEF5FC"/>
        </patternFill>
      </fill>
    </ndxf>
  </rcc>
  <rcc rId="5657" sId="1">
    <oc r="BA193">
      <f>IFERROR(IF(PAC!$X$6:$X$581="F04 - CONCLUÍDA",1,""),"")</f>
    </oc>
    <nc r="BA193">
      <f>IFERROR(IF(PAC!$X$6:$X$581="F04 - CONCLUÍDA",1,""),"")</f>
    </nc>
  </rcc>
  <rcc rId="5658" sId="1" odxf="1" dxf="1">
    <oc r="BA194">
      <f>IFERROR(IF(PAC!$X$6:$X$581="F04 - CONCLUÍDA",1,""),"")</f>
    </oc>
    <nc r="BA194">
      <f>IFERROR(IF(PAC!$X$6:$X$581="F04 - CONCLUÍDA",1,""),"")</f>
    </nc>
    <odxf>
      <fill>
        <patternFill>
          <bgColor rgb="FFDBF0F9"/>
        </patternFill>
      </fill>
    </odxf>
    <ndxf>
      <fill>
        <patternFill>
          <bgColor rgb="FFEEF5FC"/>
        </patternFill>
      </fill>
    </ndxf>
  </rcc>
  <rcc rId="5659" sId="1">
    <oc r="BA195">
      <f>IFERROR(IF(PAC!$X$6:$X$581="F04 - CONCLUÍDA",1,""),"")</f>
    </oc>
    <nc r="BA195">
      <f>IFERROR(IF(PAC!$X$6:$X$581="F04 - CONCLUÍDA",1,""),"")</f>
    </nc>
  </rcc>
  <rcc rId="5660" sId="1" odxf="1" dxf="1">
    <oc r="BA196">
      <f>IFERROR(IF(PAC!$X$6:$X$581="F04 - CONCLUÍDA",1,""),"")</f>
    </oc>
    <nc r="BA196">
      <f>IFERROR(IF(PAC!$X$6:$X$581="F04 - CONCLUÍDA",1,""),"")</f>
    </nc>
    <odxf>
      <fill>
        <patternFill>
          <bgColor rgb="FFDBF0F9"/>
        </patternFill>
      </fill>
    </odxf>
    <ndxf>
      <fill>
        <patternFill>
          <bgColor rgb="FFEEF5FC"/>
        </patternFill>
      </fill>
    </ndxf>
  </rcc>
  <rcc rId="5661" sId="1">
    <oc r="BA197">
      <f>IFERROR(IF(PAC!$X$6:$X$581="F04 - CONCLUÍDA",1,""),"")</f>
    </oc>
    <nc r="BA197">
      <f>IFERROR(IF(PAC!$X$6:$X$581="F04 - CONCLUÍDA",1,""),"")</f>
    </nc>
  </rcc>
  <rcc rId="5662" sId="1" odxf="1" dxf="1">
    <oc r="BA198">
      <f>IFERROR(IF(PAC!$X$6:$X$581="F04 - CONCLUÍDA",1,""),"")</f>
    </oc>
    <nc r="BA198">
      <f>IFERROR(IF(PAC!$X$6:$X$581="F04 - CONCLUÍDA",1,""),"")</f>
    </nc>
    <odxf>
      <fill>
        <patternFill>
          <bgColor rgb="FFDBF0F9"/>
        </patternFill>
      </fill>
    </odxf>
    <ndxf>
      <fill>
        <patternFill>
          <bgColor rgb="FFEEF5FC"/>
        </patternFill>
      </fill>
    </ndxf>
  </rcc>
  <rcc rId="5663" sId="1">
    <oc r="BA199">
      <f>IFERROR(IF(PAC!$X$6:$X$581="F04 - CONCLUÍDA",1,""),"")</f>
    </oc>
    <nc r="BA199">
      <f>IFERROR(IF(PAC!$X$6:$X$581="F04 - CONCLUÍDA",1,""),"")</f>
    </nc>
  </rcc>
  <rcc rId="5664" sId="1" odxf="1" dxf="1">
    <oc r="BA200">
      <f>IFERROR(IF(PAC!$X$6:$X$581="F04 - CONCLUÍDA",1,""),"")</f>
    </oc>
    <nc r="BA200">
      <f>IFERROR(IF(PAC!$X$6:$X$581="F04 - CONCLUÍDA",1,""),"")</f>
    </nc>
    <odxf>
      <fill>
        <patternFill>
          <bgColor rgb="FFDBF0F9"/>
        </patternFill>
      </fill>
    </odxf>
    <ndxf>
      <fill>
        <patternFill>
          <bgColor rgb="FFEEF5FC"/>
        </patternFill>
      </fill>
    </ndxf>
  </rcc>
  <rcc rId="5665" sId="1">
    <oc r="BA201">
      <f>IFERROR(IF(PAC!$X$6:$X$581="F04 - CONCLUÍDA",1,""),"")</f>
    </oc>
    <nc r="BA201">
      <f>IFERROR(IF(PAC!$X$6:$X$581="F04 - CONCLUÍDA",1,""),"")</f>
    </nc>
  </rcc>
  <rcc rId="5666" sId="1" odxf="1" dxf="1">
    <oc r="BA202">
      <f>IFERROR(IF(PAC!$X$6:$X$581="F04 - CONCLUÍDA",1,""),"")</f>
    </oc>
    <nc r="BA202">
      <f>IFERROR(IF(PAC!$X$6:$X$581="F04 - CONCLUÍDA",1,""),"")</f>
    </nc>
    <odxf>
      <fill>
        <patternFill>
          <bgColor rgb="FFDBF0F9"/>
        </patternFill>
      </fill>
    </odxf>
    <ndxf>
      <fill>
        <patternFill>
          <bgColor rgb="FFEEF5FC"/>
        </patternFill>
      </fill>
    </ndxf>
  </rcc>
  <rcc rId="5667" sId="1">
    <oc r="BA203">
      <f>IFERROR(IF(PAC!$X$6:$X$581="F04 - CONCLUÍDA",1,""),"")</f>
    </oc>
    <nc r="BA203">
      <f>IFERROR(IF(PAC!$X$6:$X$581="F04 - CONCLUÍDA",1,""),"")</f>
    </nc>
  </rcc>
  <rcc rId="5668" sId="1" odxf="1" dxf="1">
    <oc r="BA204">
      <f>IFERROR(IF(PAC!$X$6:$X$581="F04 - CONCLUÍDA",1,""),"")</f>
    </oc>
    <nc r="BA204">
      <f>IFERROR(IF(PAC!$X$6:$X$581="F04 - CONCLUÍDA",1,""),"")</f>
    </nc>
    <odxf>
      <fill>
        <patternFill>
          <bgColor rgb="FFDBF0F9"/>
        </patternFill>
      </fill>
    </odxf>
    <ndxf>
      <fill>
        <patternFill>
          <bgColor rgb="FFEEF5FC"/>
        </patternFill>
      </fill>
    </ndxf>
  </rcc>
  <rcc rId="5669" sId="1">
    <oc r="BA205">
      <f>IFERROR(IF(PAC!$X$6:$X$581="F04 - CONCLUÍDA",1,""),"")</f>
    </oc>
    <nc r="BA205">
      <f>IFERROR(IF(PAC!$X$6:$X$581="F04 - CONCLUÍDA",1,""),"")</f>
    </nc>
  </rcc>
  <rcc rId="5670" sId="1" odxf="1" dxf="1">
    <oc r="BA206">
      <f>IFERROR(IF(PAC!$X$6:$X$581="F04 - CONCLUÍDA",1,""),"")</f>
    </oc>
    <nc r="BA206">
      <f>IFERROR(IF(PAC!$X$6:$X$581="F04 - CONCLUÍDA",1,""),"")</f>
    </nc>
    <odxf>
      <fill>
        <patternFill>
          <bgColor rgb="FFDBF0F9"/>
        </patternFill>
      </fill>
    </odxf>
    <ndxf>
      <fill>
        <patternFill>
          <bgColor rgb="FFEEF5FC"/>
        </patternFill>
      </fill>
    </ndxf>
  </rcc>
  <rcc rId="5671" sId="1">
    <oc r="BA207">
      <f>IFERROR(IF(PAC!$X$6:$X$581="F04 - CONCLUÍDA",1,""),"")</f>
    </oc>
    <nc r="BA207">
      <f>IFERROR(IF(PAC!$X$6:$X$581="F04 - CONCLUÍDA",1,""),"")</f>
    </nc>
  </rcc>
  <rcc rId="5672" sId="1" odxf="1" dxf="1">
    <oc r="BA208">
      <f>IFERROR(IF(PAC!$X$6:$X$581="F04 - CONCLUÍDA",1,""),"")</f>
    </oc>
    <nc r="BA208">
      <f>IFERROR(IF(PAC!$X$6:$X$581="F04 - CONCLUÍDA",1,""),"")</f>
    </nc>
    <odxf>
      <fill>
        <patternFill>
          <bgColor rgb="FFDBF0F9"/>
        </patternFill>
      </fill>
    </odxf>
    <ndxf>
      <fill>
        <patternFill>
          <bgColor rgb="FFEEF5FC"/>
        </patternFill>
      </fill>
    </ndxf>
  </rcc>
  <rcc rId="5673" sId="1">
    <oc r="BA209">
      <f>IFERROR(IF(PAC!$X$6:$X$581="F04 - CONCLUÍDA",1,""),"")</f>
    </oc>
    <nc r="BA209">
      <f>IFERROR(IF(PAC!$X$6:$X$581="F04 - CONCLUÍDA",1,""),"")</f>
    </nc>
  </rcc>
  <rcc rId="5674" sId="1" odxf="1" dxf="1">
    <oc r="BA210">
      <f>IFERROR(IF(PAC!$X$6:$X$581="F04 - CONCLUÍDA",1,""),"")</f>
    </oc>
    <nc r="BA210">
      <f>IFERROR(IF(PAC!$X$6:$X$581="F04 - CONCLUÍDA",1,""),"")</f>
    </nc>
    <odxf>
      <fill>
        <patternFill>
          <bgColor rgb="FFDBF0F9"/>
        </patternFill>
      </fill>
    </odxf>
    <ndxf>
      <fill>
        <patternFill>
          <bgColor rgb="FFEEF5FC"/>
        </patternFill>
      </fill>
    </ndxf>
  </rcc>
  <rcc rId="5675" sId="1">
    <oc r="BA211">
      <f>IFERROR(IF(PAC!$X$6:$X$581="F04 - CONCLUÍDA",1,""),"")</f>
    </oc>
    <nc r="BA211">
      <f>IFERROR(IF(PAC!$X$6:$X$581="F04 - CONCLUÍDA",1,""),"")</f>
    </nc>
  </rcc>
  <rcc rId="5676" sId="1" odxf="1" dxf="1">
    <oc r="BA212">
      <f>IFERROR(IF(PAC!$X$6:$X$581="F04 - CONCLUÍDA",1,""),"")</f>
    </oc>
    <nc r="BA212">
      <f>IFERROR(IF(PAC!$X$6:$X$581="F04 - CONCLUÍDA",1,""),"")</f>
    </nc>
    <odxf>
      <fill>
        <patternFill>
          <bgColor rgb="FFDBF0F9"/>
        </patternFill>
      </fill>
    </odxf>
    <ndxf>
      <fill>
        <patternFill>
          <bgColor rgb="FFEEF5FC"/>
        </patternFill>
      </fill>
    </ndxf>
  </rcc>
  <rcc rId="5677" sId="1">
    <oc r="BA213">
      <f>IFERROR(IF(PAC!$X$6:$X$581="F04 - CONCLUÍDA",1,""),"")</f>
    </oc>
    <nc r="BA213">
      <f>IFERROR(IF(PAC!$X$6:$X$581="F04 - CONCLUÍDA",1,""),"")</f>
    </nc>
  </rcc>
  <rcc rId="5678" sId="1" odxf="1" dxf="1">
    <oc r="BA214">
      <f>IFERROR(IF(PAC!$X$6:$X$581="F04 - CONCLUÍDA",1,""),"")</f>
    </oc>
    <nc r="BA214">
      <f>IFERROR(IF(PAC!$X$6:$X$581="F04 - CONCLUÍDA",1,""),"")</f>
    </nc>
    <odxf>
      <fill>
        <patternFill>
          <bgColor rgb="FFDBF0F9"/>
        </patternFill>
      </fill>
    </odxf>
    <ndxf>
      <fill>
        <patternFill>
          <bgColor rgb="FFEEF5FC"/>
        </patternFill>
      </fill>
    </ndxf>
  </rcc>
  <rcc rId="5679" sId="1">
    <oc r="BA215">
      <f>IFERROR(IF(PAC!$X$6:$X$581="F04 - CONCLUÍDA",1,""),"")</f>
    </oc>
    <nc r="BA215">
      <f>IFERROR(IF(PAC!$X$6:$X$581="F04 - CONCLUÍDA",1,""),"")</f>
    </nc>
  </rcc>
  <rcc rId="5680" sId="1" odxf="1" dxf="1">
    <oc r="BA216">
      <f>IFERROR(IF(PAC!$X$6:$X$581="F04 - CONCLUÍDA",1,""),"")</f>
    </oc>
    <nc r="BA216">
      <f>IFERROR(IF(PAC!$X$6:$X$581="F04 - CONCLUÍDA",1,""),"")</f>
    </nc>
    <odxf>
      <fill>
        <patternFill>
          <bgColor rgb="FFDBF0F9"/>
        </patternFill>
      </fill>
    </odxf>
    <ndxf>
      <fill>
        <patternFill>
          <bgColor rgb="FFEEF5FC"/>
        </patternFill>
      </fill>
    </ndxf>
  </rcc>
  <rcc rId="5681" sId="1">
    <oc r="BA217">
      <f>IFERROR(IF(PAC!$X$6:$X$581="F04 - CONCLUÍDA",1,""),"")</f>
    </oc>
    <nc r="BA217">
      <f>IFERROR(IF(PAC!$X$6:$X$581="F04 - CONCLUÍDA",1,""),"")</f>
    </nc>
  </rcc>
  <rcc rId="5682" sId="1" odxf="1" dxf="1">
    <oc r="BA218">
      <f>IFERROR(IF(PAC!$X$6:$X$581="F04 - CONCLUÍDA",1,""),"")</f>
    </oc>
    <nc r="BA218">
      <f>IFERROR(IF(PAC!$X$6:$X$581="F04 - CONCLUÍDA",1,""),"")</f>
    </nc>
    <odxf>
      <fill>
        <patternFill>
          <bgColor rgb="FFDBF0F9"/>
        </patternFill>
      </fill>
    </odxf>
    <ndxf>
      <fill>
        <patternFill>
          <bgColor rgb="FFEEF5FC"/>
        </patternFill>
      </fill>
    </ndxf>
  </rcc>
  <rcc rId="5683" sId="1">
    <oc r="BA219">
      <f>IFERROR(IF(PAC!$X$6:$X$581="F04 - CONCLUÍDA",1,""),"")</f>
    </oc>
    <nc r="BA219">
      <f>IFERROR(IF(PAC!$X$6:$X$581="F04 - CONCLUÍDA",1,""),"")</f>
    </nc>
  </rcc>
  <rcc rId="5684" sId="1" odxf="1" dxf="1">
    <oc r="BA220">
      <f>IFERROR(IF(PAC!$X$6:$X$581="F04 - CONCLUÍDA",1,""),"")</f>
    </oc>
    <nc r="BA220">
      <f>IFERROR(IF(PAC!$X$6:$X$581="F04 - CONCLUÍDA",1,""),"")</f>
    </nc>
    <odxf>
      <fill>
        <patternFill>
          <bgColor rgb="FFDBF0F9"/>
        </patternFill>
      </fill>
    </odxf>
    <ndxf>
      <fill>
        <patternFill>
          <bgColor rgb="FFEEF5FC"/>
        </patternFill>
      </fill>
    </ndxf>
  </rcc>
  <rcc rId="5685" sId="1">
    <oc r="BA221">
      <f>IFERROR(IF(PAC!$X$6:$X$581="F04 - CONCLUÍDA",1,""),"")</f>
    </oc>
    <nc r="BA221">
      <f>IFERROR(IF(PAC!$X$6:$X$581="F04 - CONCLUÍDA",1,""),"")</f>
    </nc>
  </rcc>
  <rcc rId="5686" sId="1" odxf="1" dxf="1">
    <oc r="BA222">
      <f>IFERROR(IF(PAC!$X$6:$X$581="F04 - CONCLUÍDA",1,""),"")</f>
    </oc>
    <nc r="BA222">
      <f>IFERROR(IF(PAC!$X$6:$X$581="F04 - CONCLUÍDA",1,""),"")</f>
    </nc>
    <odxf>
      <fill>
        <patternFill>
          <bgColor rgb="FFDBF0F9"/>
        </patternFill>
      </fill>
    </odxf>
    <ndxf>
      <fill>
        <patternFill>
          <bgColor rgb="FFEEF5FC"/>
        </patternFill>
      </fill>
    </ndxf>
  </rcc>
  <rcc rId="5687" sId="1">
    <oc r="BA223">
      <f>IFERROR(IF(PAC!$X$6:$X$581="F04 - CONCLUÍDA",1,""),"")</f>
    </oc>
    <nc r="BA223">
      <f>IFERROR(IF(PAC!$X$6:$X$581="F04 - CONCLUÍDA",1,""),"")</f>
    </nc>
  </rcc>
  <rcc rId="5688" sId="1" odxf="1" dxf="1">
    <oc r="BA224">
      <f>IFERROR(IF(PAC!$X$6:$X$581="F04 - CONCLUÍDA",1,""),"")</f>
    </oc>
    <nc r="BA224">
      <f>IFERROR(IF(PAC!$X$6:$X$581="F04 - CONCLUÍDA",1,""),"")</f>
    </nc>
    <odxf>
      <fill>
        <patternFill>
          <bgColor rgb="FFDBF0F9"/>
        </patternFill>
      </fill>
    </odxf>
    <ndxf>
      <fill>
        <patternFill>
          <bgColor rgb="FFEEF5FC"/>
        </patternFill>
      </fill>
    </ndxf>
  </rcc>
  <rcc rId="5689" sId="1">
    <oc r="BA225">
      <f>IFERROR(IF(PAC!$X$6:$X$581="F04 - CONCLUÍDA",1,""),"")</f>
    </oc>
    <nc r="BA225">
      <f>IFERROR(IF(PAC!$X$6:$X$581="F04 - CONCLUÍDA",1,""),"")</f>
    </nc>
  </rcc>
  <rcc rId="5690" sId="1" odxf="1" dxf="1">
    <oc r="BA226">
      <f>IFERROR(IF(PAC!$X$6:$X$581="F04 - CONCLUÍDA",1,""),"")</f>
    </oc>
    <nc r="BA226">
      <f>IFERROR(IF(PAC!$X$6:$X$581="F04 - CONCLUÍDA",1,""),"")</f>
    </nc>
    <odxf>
      <fill>
        <patternFill>
          <bgColor rgb="FFDBF0F9"/>
        </patternFill>
      </fill>
    </odxf>
    <ndxf>
      <fill>
        <patternFill>
          <bgColor rgb="FFEEF5FC"/>
        </patternFill>
      </fill>
    </ndxf>
  </rcc>
  <rcc rId="5691" sId="1">
    <oc r="BA227">
      <f>IFERROR(IF(PAC!$X$6:$X$581="F04 - CONCLUÍDA",1,""),"")</f>
    </oc>
    <nc r="BA227">
      <f>IFERROR(IF(PAC!$X$6:$X$581="F04 - CONCLUÍDA",1,""),"")</f>
    </nc>
  </rcc>
  <rcc rId="5692" sId="1" odxf="1" dxf="1">
    <oc r="BA228">
      <f>IFERROR(IF(PAC!$X$6:$X$581="F04 - CONCLUÍDA",1,""),"")</f>
    </oc>
    <nc r="BA228">
      <f>IFERROR(IF(PAC!$X$6:$X$581="F04 - CONCLUÍDA",1,""),"")</f>
    </nc>
    <odxf>
      <fill>
        <patternFill>
          <bgColor rgb="FFDBF0F9"/>
        </patternFill>
      </fill>
    </odxf>
    <ndxf>
      <fill>
        <patternFill>
          <bgColor rgb="FFEEF5FC"/>
        </patternFill>
      </fill>
    </ndxf>
  </rcc>
  <rcc rId="5693" sId="1">
    <oc r="BA229">
      <f>IFERROR(IF(PAC!$X$6:$X$581="F04 - CONCLUÍDA",1,""),"")</f>
    </oc>
    <nc r="BA229">
      <f>IFERROR(IF(PAC!$X$6:$X$581="F04 - CONCLUÍDA",1,""),"")</f>
    </nc>
  </rcc>
  <rcc rId="5694" sId="1" odxf="1" dxf="1">
    <oc r="BA230">
      <f>IFERROR(IF(PAC!$X$6:$X$581="F04 - CONCLUÍDA",1,""),"")</f>
    </oc>
    <nc r="BA230">
      <f>IFERROR(IF(PAC!$X$6:$X$581="F04 - CONCLUÍDA",1,""),"")</f>
    </nc>
    <odxf>
      <fill>
        <patternFill>
          <bgColor rgb="FFDBF0F9"/>
        </patternFill>
      </fill>
    </odxf>
    <ndxf>
      <fill>
        <patternFill>
          <bgColor rgb="FFEEF5FC"/>
        </patternFill>
      </fill>
    </ndxf>
  </rcc>
  <rcc rId="5695" sId="1">
    <oc r="BA231">
      <f>IFERROR(IF(PAC!$X$6:$X$581="F04 - CONCLUÍDA",1,""),"")</f>
    </oc>
    <nc r="BA231">
      <f>IFERROR(IF(PAC!$X$6:$X$581="F04 - CONCLUÍDA",1,""),"")</f>
    </nc>
  </rcc>
  <rcc rId="5696" sId="1" odxf="1" dxf="1">
    <oc r="BA232">
      <f>IFERROR(IF(PAC!$X$6:$X$581="F04 - CONCLUÍDA",1,""),"")</f>
    </oc>
    <nc r="BA232">
      <f>IFERROR(IF(PAC!$X$6:$X$581="F04 - CONCLUÍDA",1,""),"")</f>
    </nc>
    <odxf>
      <fill>
        <patternFill>
          <bgColor rgb="FFDBF0F9"/>
        </patternFill>
      </fill>
    </odxf>
    <ndxf>
      <fill>
        <patternFill>
          <bgColor rgb="FFEEF5FC"/>
        </patternFill>
      </fill>
    </ndxf>
  </rcc>
  <rcc rId="5697" sId="1">
    <oc r="BA233">
      <f>IFERROR(IF(PAC!$X$6:$X$581="F04 - CONCLUÍDA",1,""),"")</f>
    </oc>
    <nc r="BA233">
      <f>IFERROR(IF(PAC!$X$6:$X$581="F04 - CONCLUÍDA",1,""),"")</f>
    </nc>
  </rcc>
  <rcc rId="5698" sId="1" odxf="1" dxf="1">
    <oc r="BA234">
      <f>IFERROR(IF(PAC!$X$6:$X$581="F04 - CONCLUÍDA",1,""),"")</f>
    </oc>
    <nc r="BA234">
      <f>IFERROR(IF(PAC!$X$6:$X$581="F04 - CONCLUÍDA",1,""),"")</f>
    </nc>
    <odxf>
      <fill>
        <patternFill>
          <bgColor rgb="FFDBF0F9"/>
        </patternFill>
      </fill>
    </odxf>
    <ndxf>
      <fill>
        <patternFill>
          <bgColor rgb="FFEEF5FC"/>
        </patternFill>
      </fill>
    </ndxf>
  </rcc>
  <rcc rId="5699" sId="1">
    <oc r="BA235">
      <f>IFERROR(IF(PAC!$X$6:$X$581="F04 - CONCLUÍDA",1,""),"")</f>
    </oc>
    <nc r="BA235">
      <f>IFERROR(IF(PAC!$X$6:$X$581="F04 - CONCLUÍDA",1,""),"")</f>
    </nc>
  </rcc>
  <rcc rId="5700" sId="1" odxf="1" dxf="1">
    <oc r="BA236">
      <f>IFERROR(IF(PAC!$X$6:$X$581="F04 - CONCLUÍDA",1,""),"")</f>
    </oc>
    <nc r="BA236">
      <f>IFERROR(IF(PAC!$X$6:$X$581="F04 - CONCLUÍDA",1,""),"")</f>
    </nc>
    <odxf>
      <fill>
        <patternFill>
          <bgColor rgb="FFDBF0F9"/>
        </patternFill>
      </fill>
    </odxf>
    <ndxf>
      <fill>
        <patternFill>
          <bgColor rgb="FFEEF5FC"/>
        </patternFill>
      </fill>
    </ndxf>
  </rcc>
  <rcc rId="5701" sId="1">
    <oc r="BA237">
      <f>IFERROR(IF(PAC!$X$6:$X$581="F04 - CONCLUÍDA",1,""),"")</f>
    </oc>
    <nc r="BA237">
      <f>IFERROR(IF(PAC!$X$6:$X$581="F04 - CONCLUÍDA",1,""),"")</f>
    </nc>
  </rcc>
  <rcc rId="5702" sId="1" odxf="1" dxf="1">
    <oc r="BA238">
      <f>IFERROR(IF(PAC!$X$6:$X$581="F04 - CONCLUÍDA",1,""),"")</f>
    </oc>
    <nc r="BA238">
      <f>IFERROR(IF(PAC!$X$6:$X$581="F04 - CONCLUÍDA",1,""),"")</f>
    </nc>
    <odxf>
      <fill>
        <patternFill>
          <bgColor rgb="FFDBF0F9"/>
        </patternFill>
      </fill>
    </odxf>
    <ndxf>
      <fill>
        <patternFill>
          <bgColor rgb="FFEEF5FC"/>
        </patternFill>
      </fill>
    </ndxf>
  </rcc>
  <rcc rId="5703" sId="1">
    <oc r="BA239">
      <f>IFERROR(IF(PAC!$X$6:$X$581="F04 - CONCLUÍDA",1,""),"")</f>
    </oc>
    <nc r="BA239">
      <f>IFERROR(IF(PAC!$X$6:$X$581="F04 - CONCLUÍDA",1,""),"")</f>
    </nc>
  </rcc>
  <rcc rId="5704" sId="1" odxf="1" dxf="1">
    <oc r="BA240">
      <f>IFERROR(IF(PAC!$X$6:$X$581="F04 - CONCLUÍDA",1,""),"")</f>
    </oc>
    <nc r="BA240">
      <f>IFERROR(IF(PAC!$X$6:$X$581="F04 - CONCLUÍDA",1,""),"")</f>
    </nc>
    <odxf>
      <fill>
        <patternFill>
          <bgColor rgb="FFDBF0F9"/>
        </patternFill>
      </fill>
    </odxf>
    <ndxf>
      <fill>
        <patternFill>
          <bgColor rgb="FFEEF5FC"/>
        </patternFill>
      </fill>
    </ndxf>
  </rcc>
  <rcc rId="5705" sId="1">
    <oc r="BA241">
      <f>IFERROR(IF(PAC!$X$6:$X$581="F04 - CONCLUÍDA",1,""),"")</f>
    </oc>
    <nc r="BA241">
      <f>IFERROR(IF(PAC!$X$6:$X$581="F04 - CONCLUÍDA",1,""),"")</f>
    </nc>
  </rcc>
  <rcc rId="5706" sId="1" odxf="1" dxf="1">
    <oc r="BA242">
      <f>IFERROR(IF(PAC!$X$6:$X$581="F04 - CONCLUÍDA",1,""),"")</f>
    </oc>
    <nc r="BA242">
      <f>IFERROR(IF(PAC!$X$6:$X$581="F04 - CONCLUÍDA",1,""),"")</f>
    </nc>
    <odxf>
      <fill>
        <patternFill>
          <bgColor rgb="FFDBF0F9"/>
        </patternFill>
      </fill>
    </odxf>
    <ndxf>
      <fill>
        <patternFill>
          <bgColor rgb="FFEEF5FC"/>
        </patternFill>
      </fill>
    </ndxf>
  </rcc>
  <rcc rId="5707" sId="1">
    <oc r="BA243">
      <f>IFERROR(IF(PAC!$X$6:$X$581="F04 - CONCLUÍDA",1,""),"")</f>
    </oc>
    <nc r="BA243">
      <f>IFERROR(IF(PAC!$X$6:$X$581="F04 - CONCLUÍDA",1,""),"")</f>
    </nc>
  </rcc>
  <rcc rId="5708" sId="1" odxf="1" dxf="1">
    <oc r="BA244">
      <f>IFERROR(IF(PAC!$X$6:$X$581="F04 - CONCLUÍDA",1,""),"")</f>
    </oc>
    <nc r="BA244">
      <f>IFERROR(IF(PAC!$X$6:$X$581="F04 - CONCLUÍDA",1,""),"")</f>
    </nc>
    <odxf>
      <fill>
        <patternFill>
          <bgColor rgb="FFDBF0F9"/>
        </patternFill>
      </fill>
    </odxf>
    <ndxf>
      <fill>
        <patternFill>
          <bgColor rgb="FFEEF5FC"/>
        </patternFill>
      </fill>
    </ndxf>
  </rcc>
  <rcc rId="5709" sId="1">
    <oc r="BA245">
      <f>IFERROR(IF(PAC!$X$6:$X$581="F04 - CONCLUÍDA",1,""),"")</f>
    </oc>
    <nc r="BA245">
      <f>IFERROR(IF(PAC!$X$6:$X$581="F04 - CONCLUÍDA",1,""),"")</f>
    </nc>
  </rcc>
  <rcc rId="5710" sId="1" odxf="1" dxf="1">
    <oc r="BA246">
      <f>IFERROR(IF(PAC!$X$6:$X$581="F04 - CONCLUÍDA",1,""),"")</f>
    </oc>
    <nc r="BA246">
      <f>IFERROR(IF(PAC!$X$6:$X$581="F04 - CONCLUÍDA",1,""),"")</f>
    </nc>
    <odxf>
      <fill>
        <patternFill>
          <bgColor rgb="FFDBF0F9"/>
        </patternFill>
      </fill>
    </odxf>
    <ndxf>
      <fill>
        <patternFill>
          <bgColor rgb="FFEEF5FC"/>
        </patternFill>
      </fill>
    </ndxf>
  </rcc>
  <rcc rId="5711" sId="1">
    <oc r="BA247">
      <f>IFERROR(IF(PAC!$X$6:$X$581="F04 - CONCLUÍDA",1,""),"")</f>
    </oc>
    <nc r="BA247">
      <f>IFERROR(IF(PAC!$X$6:$X$581="F04 - CONCLUÍDA",1,""),"")</f>
    </nc>
  </rcc>
  <rcc rId="5712" sId="1" odxf="1" dxf="1">
    <oc r="BA248">
      <f>IFERROR(IF(PAC!$X$6:$X$581="F04 - CONCLUÍDA",1,""),"")</f>
    </oc>
    <nc r="BA248">
      <f>IFERROR(IF(PAC!$X$6:$X$581="F04 - CONCLUÍDA",1,""),"")</f>
    </nc>
    <odxf>
      <fill>
        <patternFill>
          <bgColor rgb="FFDBF0F9"/>
        </patternFill>
      </fill>
    </odxf>
    <ndxf>
      <fill>
        <patternFill>
          <bgColor rgb="FFEEF5FC"/>
        </patternFill>
      </fill>
    </ndxf>
  </rcc>
  <rcc rId="5713" sId="1">
    <oc r="BA249">
      <f>IFERROR(IF(PAC!$X$6:$X$581="F04 - CONCLUÍDA",1,""),"")</f>
    </oc>
    <nc r="BA249">
      <f>IFERROR(IF(PAC!$X$6:$X$581="F04 - CONCLUÍDA",1,""),"")</f>
    </nc>
  </rcc>
  <rcc rId="5714" sId="1" odxf="1" dxf="1">
    <oc r="BA250">
      <f>IFERROR(IF(PAC!$X$6:$X$581="F04 - CONCLUÍDA",1,""),"")</f>
    </oc>
    <nc r="BA250">
      <f>IFERROR(IF(PAC!$X$6:$X$581="F04 - CONCLUÍDA",1,""),"")</f>
    </nc>
    <odxf>
      <fill>
        <patternFill>
          <bgColor rgb="FFDBF0F9"/>
        </patternFill>
      </fill>
    </odxf>
    <ndxf>
      <fill>
        <patternFill>
          <bgColor rgb="FFEEF5FC"/>
        </patternFill>
      </fill>
    </ndxf>
  </rcc>
  <rcc rId="5715" sId="1">
    <oc r="BA251">
      <f>IFERROR(IF(PAC!$X$6:$X$581="F04 - CONCLUÍDA",1,""),"")</f>
    </oc>
    <nc r="BA251">
      <f>IFERROR(IF(PAC!$X$6:$X$581="F04 - CONCLUÍDA",1,""),"")</f>
    </nc>
  </rcc>
  <rcc rId="5716" sId="1" odxf="1" dxf="1">
    <oc r="BA252">
      <f>IFERROR(IF(PAC!$X$6:$X$581="F04 - CONCLUÍDA",1,""),"")</f>
    </oc>
    <nc r="BA252">
      <f>IFERROR(IF(PAC!$X$6:$X$581="F04 - CONCLUÍDA",1,""),"")</f>
    </nc>
    <odxf>
      <fill>
        <patternFill>
          <bgColor rgb="FFDBF0F9"/>
        </patternFill>
      </fill>
    </odxf>
    <ndxf>
      <fill>
        <patternFill>
          <bgColor rgb="FFEEF5FC"/>
        </patternFill>
      </fill>
    </ndxf>
  </rcc>
  <rcc rId="5717" sId="1">
    <oc r="BA253">
      <f>IFERROR(IF(PAC!$X$6:$X$581="F04 - CONCLUÍDA",1,""),"")</f>
    </oc>
    <nc r="BA253">
      <f>IFERROR(IF(PAC!$X$6:$X$581="F04 - CONCLUÍDA",1,""),"")</f>
    </nc>
  </rcc>
  <rcc rId="5718" sId="1" odxf="1" dxf="1">
    <oc r="BA254">
      <f>IFERROR(IF(PAC!$X$6:$X$581="F04 - CONCLUÍDA",1,""),"")</f>
    </oc>
    <nc r="BA254">
      <f>IFERROR(IF(PAC!$X$6:$X$581="F04 - CONCLUÍDA",1,""),"")</f>
    </nc>
    <odxf>
      <fill>
        <patternFill>
          <bgColor rgb="FFDBF0F9"/>
        </patternFill>
      </fill>
    </odxf>
    <ndxf>
      <fill>
        <patternFill>
          <bgColor rgb="FFEEF5FC"/>
        </patternFill>
      </fill>
    </ndxf>
  </rcc>
  <rcc rId="5719" sId="1">
    <oc r="BA255">
      <f>IFERROR(IF(PAC!$X$6:$X$581="F04 - CONCLUÍDA",1,""),"")</f>
    </oc>
    <nc r="BA255">
      <f>IFERROR(IF(PAC!$X$6:$X$581="F04 - CONCLUÍDA",1,""),"")</f>
    </nc>
  </rcc>
  <rcc rId="5720" sId="1" odxf="1" dxf="1">
    <oc r="BA256">
      <f>IFERROR(IF(PAC!$X$6:$X$581="F04 - CONCLUÍDA",1,""),"")</f>
    </oc>
    <nc r="BA256">
      <f>IFERROR(IF(PAC!$X$6:$X$581="F04 - CONCLUÍDA",1,""),"")</f>
    </nc>
    <odxf>
      <fill>
        <patternFill>
          <bgColor rgb="FFDBF0F9"/>
        </patternFill>
      </fill>
    </odxf>
    <ndxf>
      <fill>
        <patternFill>
          <bgColor rgb="FFEEF5FC"/>
        </patternFill>
      </fill>
    </ndxf>
  </rcc>
  <rcc rId="5721" sId="1">
    <oc r="BA257">
      <f>IFERROR(IF(PAC!$X$6:$X$581="F04 - CONCLUÍDA",1,""),"")</f>
    </oc>
    <nc r="BA257">
      <f>IFERROR(IF(PAC!$X$6:$X$581="F04 - CONCLUÍDA",1,""),"")</f>
    </nc>
  </rcc>
  <rcc rId="5722" sId="1" odxf="1" dxf="1">
    <oc r="BA258">
      <f>IFERROR(IF(PAC!$X$6:$X$581="F04 - CONCLUÍDA",1,""),"")</f>
    </oc>
    <nc r="BA258">
      <f>IFERROR(IF(PAC!$X$6:$X$581="F04 - CONCLUÍDA",1,""),"")</f>
    </nc>
    <odxf>
      <fill>
        <patternFill>
          <bgColor rgb="FFDBF0F9"/>
        </patternFill>
      </fill>
    </odxf>
    <ndxf>
      <fill>
        <patternFill>
          <bgColor rgb="FFEEF5FC"/>
        </patternFill>
      </fill>
    </ndxf>
  </rcc>
  <rcc rId="5723" sId="1">
    <oc r="BA259">
      <f>IFERROR(IF(PAC!$X$6:$X$581="F04 - CONCLUÍDA",1,""),"")</f>
    </oc>
    <nc r="BA259">
      <f>IFERROR(IF(PAC!$X$6:$X$581="F04 - CONCLUÍDA",1,""),"")</f>
    </nc>
  </rcc>
  <rcc rId="5724" sId="1" odxf="1" dxf="1">
    <oc r="BA260">
      <f>IFERROR(IF(PAC!$X$6:$X$581="F04 - CONCLUÍDA",1,""),"")</f>
    </oc>
    <nc r="BA260">
      <f>IFERROR(IF(PAC!$X$6:$X$581="F04 - CONCLUÍDA",1,""),"")</f>
    </nc>
    <odxf>
      <fill>
        <patternFill>
          <bgColor rgb="FFDBF0F9"/>
        </patternFill>
      </fill>
    </odxf>
    <ndxf>
      <fill>
        <patternFill>
          <bgColor rgb="FFEEF5FC"/>
        </patternFill>
      </fill>
    </ndxf>
  </rcc>
  <rcc rId="5725" sId="1">
    <oc r="BA261">
      <f>IFERROR(IF(PAC!$X$6:$X$581="F04 - CONCLUÍDA",1,""),"")</f>
    </oc>
    <nc r="BA261">
      <f>IFERROR(IF(PAC!$X$6:$X$581="F04 - CONCLUÍDA",1,""),"")</f>
    </nc>
  </rcc>
  <rcc rId="5726" sId="1" odxf="1" dxf="1">
    <oc r="BA262">
      <f>IFERROR(IF(PAC!$X$6:$X$581="F04 - CONCLUÍDA",1,""),"")</f>
    </oc>
    <nc r="BA262">
      <f>IFERROR(IF(PAC!$X$6:$X$581="F04 - CONCLUÍDA",1,""),"")</f>
    </nc>
    <odxf>
      <fill>
        <patternFill>
          <bgColor rgb="FFDBF0F9"/>
        </patternFill>
      </fill>
    </odxf>
    <ndxf>
      <fill>
        <patternFill>
          <bgColor rgb="FFEEF5FC"/>
        </patternFill>
      </fill>
    </ndxf>
  </rcc>
  <rcc rId="5727" sId="1">
    <oc r="BA263">
      <f>IFERROR(IF(PAC!$X$6:$X$581="F04 - CONCLUÍDA",1,""),"")</f>
    </oc>
    <nc r="BA263">
      <f>IFERROR(IF(PAC!$X$6:$X$581="F04 - CONCLUÍDA",1,""),"")</f>
    </nc>
  </rcc>
  <rcc rId="5728" sId="1" odxf="1" dxf="1">
    <oc r="BA264">
      <f>IFERROR(IF(PAC!$X$6:$X$581="F04 - CONCLUÍDA",1,""),"")</f>
    </oc>
    <nc r="BA264">
      <f>IFERROR(IF(PAC!$X$6:$X$581="F04 - CONCLUÍDA",1,""),"")</f>
    </nc>
    <odxf>
      <fill>
        <patternFill>
          <bgColor rgb="FFDBF0F9"/>
        </patternFill>
      </fill>
    </odxf>
    <ndxf>
      <fill>
        <patternFill>
          <bgColor rgb="FFEEF5FC"/>
        </patternFill>
      </fill>
    </ndxf>
  </rcc>
  <rcc rId="5729" sId="1">
    <oc r="BA265">
      <f>IFERROR(IF(PAC!$X$6:$X$581="F04 - CONCLUÍDA",1,""),"")</f>
    </oc>
    <nc r="BA265">
      <f>IFERROR(IF(PAC!$X$6:$X$581="F04 - CONCLUÍDA",1,""),"")</f>
    </nc>
  </rcc>
  <rcc rId="5730" sId="1" odxf="1" dxf="1">
    <oc r="BA266">
      <f>IFERROR(IF(PAC!$X$6:$X$581="F04 - CONCLUÍDA",1,""),"")</f>
    </oc>
    <nc r="BA266">
      <f>IFERROR(IF(PAC!$X$6:$X$581="F04 - CONCLUÍDA",1,""),"")</f>
    </nc>
    <odxf>
      <fill>
        <patternFill>
          <bgColor rgb="FFDBF0F9"/>
        </patternFill>
      </fill>
    </odxf>
    <ndxf>
      <fill>
        <patternFill>
          <bgColor rgb="FFEEF5FC"/>
        </patternFill>
      </fill>
    </ndxf>
  </rcc>
  <rcc rId="5731" sId="1">
    <oc r="BA267">
      <f>IFERROR(IF(PAC!$X$6:$X$581="F04 - CONCLUÍDA",1,""),"")</f>
    </oc>
    <nc r="BA267">
      <f>IFERROR(IF(PAC!$X$6:$X$581="F04 - CONCLUÍDA",1,""),"")</f>
    </nc>
  </rcc>
  <rcc rId="5732" sId="1" odxf="1" dxf="1">
    <oc r="BA268">
      <f>IFERROR(IF(PAC!$X$6:$X$581="F04 - CONCLUÍDA",1,""),"")</f>
    </oc>
    <nc r="BA268">
      <f>IFERROR(IF(PAC!$X$6:$X$581="F04 - CONCLUÍDA",1,""),"")</f>
    </nc>
    <odxf>
      <fill>
        <patternFill>
          <bgColor rgb="FFDBF0F9"/>
        </patternFill>
      </fill>
    </odxf>
    <ndxf>
      <fill>
        <patternFill>
          <bgColor rgb="FFEEF5FC"/>
        </patternFill>
      </fill>
    </ndxf>
  </rcc>
  <rcc rId="5733" sId="1">
    <oc r="BA269">
      <f>IFERROR(IF(PAC!$X$6:$X$581="F04 - CONCLUÍDA",1,""),"")</f>
    </oc>
    <nc r="BA269">
      <f>IFERROR(IF(PAC!$X$6:$X$581="F04 - CONCLUÍDA",1,""),"")</f>
    </nc>
  </rcc>
  <rcc rId="5734" sId="1" odxf="1" dxf="1">
    <oc r="BA270">
      <f>IFERROR(IF(PAC!$X$6:$X$581="F04 - CONCLUÍDA",1,""),"")</f>
    </oc>
    <nc r="BA270">
      <f>IFERROR(IF(PAC!$X$6:$X$581="F04 - CONCLUÍDA",1,""),"")</f>
    </nc>
    <odxf>
      <fill>
        <patternFill>
          <bgColor rgb="FFDBF0F9"/>
        </patternFill>
      </fill>
    </odxf>
    <ndxf>
      <fill>
        <patternFill>
          <bgColor rgb="FFEEF5FC"/>
        </patternFill>
      </fill>
    </ndxf>
  </rcc>
  <rcc rId="5735" sId="1">
    <oc r="BA271">
      <f>IFERROR(IF(PAC!$X$6:$X$581="F04 - CONCLUÍDA",1,""),"")</f>
    </oc>
    <nc r="BA271">
      <f>IFERROR(IF(PAC!$X$6:$X$581="F04 - CONCLUÍDA",1,""),"")</f>
    </nc>
  </rcc>
  <rcc rId="5736" sId="1" odxf="1" dxf="1">
    <oc r="BA272">
      <f>IFERROR(IF(PAC!$X$6:$X$581="F04 - CONCLUÍDA",1,""),"")</f>
    </oc>
    <nc r="BA272">
      <f>IFERROR(IF(PAC!$X$6:$X$581="F04 - CONCLUÍDA",1,""),"")</f>
    </nc>
    <odxf>
      <fill>
        <patternFill>
          <bgColor rgb="FFDBF0F9"/>
        </patternFill>
      </fill>
    </odxf>
    <ndxf>
      <fill>
        <patternFill>
          <bgColor rgb="FFEEF5FC"/>
        </patternFill>
      </fill>
    </ndxf>
  </rcc>
  <rcc rId="5737" sId="1">
    <oc r="BA273">
      <f>IFERROR(IF(PAC!$X$6:$X$581="F04 - CONCLUÍDA",1,""),"")</f>
    </oc>
    <nc r="BA273">
      <f>IFERROR(IF(PAC!$X$6:$X$581="F04 - CONCLUÍDA",1,""),"")</f>
    </nc>
  </rcc>
  <rcc rId="5738" sId="1" odxf="1" dxf="1">
    <oc r="BA274">
      <f>IFERROR(IF(PAC!$X$6:$X$581="F04 - CONCLUÍDA",1,""),"")</f>
    </oc>
    <nc r="BA274">
      <f>IFERROR(IF(PAC!$X$6:$X$581="F04 - CONCLUÍDA",1,""),"")</f>
    </nc>
    <odxf>
      <fill>
        <patternFill>
          <bgColor rgb="FFDBF0F9"/>
        </patternFill>
      </fill>
    </odxf>
    <ndxf>
      <fill>
        <patternFill>
          <bgColor rgb="FFEEF5FC"/>
        </patternFill>
      </fill>
    </ndxf>
  </rcc>
  <rcc rId="5739" sId="1">
    <oc r="BA275">
      <f>IFERROR(IF(PAC!$X$6:$X$581="F04 - CONCLUÍDA",1,""),"")</f>
    </oc>
    <nc r="BA275">
      <f>IFERROR(IF(PAC!$X$6:$X$581="F04 - CONCLUÍDA",1,""),"")</f>
    </nc>
  </rcc>
  <rcc rId="5740" sId="1" odxf="1" dxf="1">
    <oc r="BA276">
      <f>IFERROR(IF(PAC!$X$6:$X$581="F04 - CONCLUÍDA",1,""),"")</f>
    </oc>
    <nc r="BA276">
      <f>IFERROR(IF(PAC!$X$6:$X$581="F04 - CONCLUÍDA",1,""),"")</f>
    </nc>
    <odxf>
      <fill>
        <patternFill>
          <bgColor rgb="FFDBF0F9"/>
        </patternFill>
      </fill>
    </odxf>
    <ndxf>
      <fill>
        <patternFill>
          <bgColor rgb="FFEEF5FC"/>
        </patternFill>
      </fill>
    </ndxf>
  </rcc>
  <rcc rId="5741" sId="1">
    <oc r="BA277">
      <f>IFERROR(IF(PAC!$X$6:$X$581="F04 - CONCLUÍDA",1,""),"")</f>
    </oc>
    <nc r="BA277">
      <f>IFERROR(IF(PAC!$X$6:$X$581="F04 - CONCLUÍDA",1,""),"")</f>
    </nc>
  </rcc>
  <rcc rId="5742" sId="1" odxf="1" dxf="1">
    <oc r="BA278">
      <f>IFERROR(IF(PAC!$X$6:$X$581="F04 - CONCLUÍDA",1,""),"")</f>
    </oc>
    <nc r="BA278">
      <f>IFERROR(IF(PAC!$X$6:$X$581="F04 - CONCLUÍDA",1,""),"")</f>
    </nc>
    <odxf>
      <fill>
        <patternFill>
          <bgColor rgb="FFDBF0F9"/>
        </patternFill>
      </fill>
    </odxf>
    <ndxf>
      <fill>
        <patternFill>
          <bgColor rgb="FFEEF5FC"/>
        </patternFill>
      </fill>
    </ndxf>
  </rcc>
  <rcc rId="5743" sId="1">
    <oc r="BA279">
      <f>IFERROR(IF(PAC!$X$6:$X$581="F04 - CONCLUÍDA",1,""),"")</f>
    </oc>
    <nc r="BA279">
      <f>IFERROR(IF(PAC!$X$6:$X$581="F04 - CONCLUÍDA",1,""),"")</f>
    </nc>
  </rcc>
  <rcc rId="5744" sId="1" odxf="1" dxf="1">
    <oc r="BA280">
      <f>IFERROR(IF(PAC!$X$6:$X$581="F04 - CONCLUÍDA",1,""),"")</f>
    </oc>
    <nc r="BA280">
      <f>IFERROR(IF(PAC!$X$6:$X$581="F04 - CONCLUÍDA",1,""),"")</f>
    </nc>
    <odxf>
      <fill>
        <patternFill>
          <bgColor rgb="FFDBF0F9"/>
        </patternFill>
      </fill>
    </odxf>
    <ndxf>
      <fill>
        <patternFill>
          <bgColor rgb="FFEEF5FC"/>
        </patternFill>
      </fill>
    </ndxf>
  </rcc>
  <rcc rId="5745" sId="1">
    <oc r="BA281">
      <f>IFERROR(IF(PAC!$X$6:$X$581="F04 - CONCLUÍDA",1,""),"")</f>
    </oc>
    <nc r="BA281">
      <f>IFERROR(IF(PAC!$X$6:$X$581="F04 - CONCLUÍDA",1,""),"")</f>
    </nc>
  </rcc>
  <rcc rId="5746" sId="1" odxf="1" dxf="1">
    <oc r="BA282">
      <f>IFERROR(IF(PAC!$X$6:$X$581="F04 - CONCLUÍDA",1,""),"")</f>
    </oc>
    <nc r="BA282">
      <f>IFERROR(IF(PAC!$X$6:$X$581="F04 - CONCLUÍDA",1,""),"")</f>
    </nc>
    <odxf>
      <fill>
        <patternFill>
          <bgColor rgb="FFDBF0F9"/>
        </patternFill>
      </fill>
    </odxf>
    <ndxf>
      <fill>
        <patternFill>
          <bgColor rgb="FFEEF5FC"/>
        </patternFill>
      </fill>
    </ndxf>
  </rcc>
  <rcc rId="5747" sId="1">
    <oc r="BA283">
      <f>IFERROR(IF(PAC!$X$6:$X$581="F04 - CONCLUÍDA",1,""),"")</f>
    </oc>
    <nc r="BA283">
      <f>IFERROR(IF(PAC!$X$6:$X$581="F04 - CONCLUÍDA",1,""),"")</f>
    </nc>
  </rcc>
  <rcc rId="5748" sId="1" odxf="1" dxf="1">
    <oc r="BA284">
      <f>IFERROR(IF(PAC!$X$6:$X$581="F04 - CONCLUÍDA",1,""),"")</f>
    </oc>
    <nc r="BA284">
      <f>IFERROR(IF(PAC!$X$6:$X$581="F04 - CONCLUÍDA",1,""),"")</f>
    </nc>
    <odxf>
      <fill>
        <patternFill>
          <bgColor rgb="FFDBF0F9"/>
        </patternFill>
      </fill>
    </odxf>
    <ndxf>
      <fill>
        <patternFill>
          <bgColor rgb="FFEEF5FC"/>
        </patternFill>
      </fill>
    </ndxf>
  </rcc>
  <rcc rId="5749" sId="1">
    <oc r="BA285">
      <f>IFERROR(IF(PAC!$X$6:$X$581="F04 - CONCLUÍDA",1,""),"")</f>
    </oc>
    <nc r="BA285">
      <f>IFERROR(IF(PAC!$X$6:$X$581="F04 - CONCLUÍDA",1,""),"")</f>
    </nc>
  </rcc>
  <rcc rId="5750" sId="1" odxf="1" dxf="1">
    <oc r="BA286">
      <f>IFERROR(IF(PAC!$X$6:$X$581="F04 - CONCLUÍDA",1,""),"")</f>
    </oc>
    <nc r="BA286">
      <f>IFERROR(IF(PAC!$X$6:$X$581="F04 - CONCLUÍDA",1,""),"")</f>
    </nc>
    <odxf>
      <fill>
        <patternFill>
          <bgColor rgb="FFDBF0F9"/>
        </patternFill>
      </fill>
    </odxf>
    <ndxf>
      <fill>
        <patternFill>
          <bgColor rgb="FFEEF5FC"/>
        </patternFill>
      </fill>
    </ndxf>
  </rcc>
  <rcc rId="5751" sId="1">
    <oc r="BA287">
      <f>IFERROR(IF(PAC!$X$6:$X$581="F04 - CONCLUÍDA",1,""),"")</f>
    </oc>
    <nc r="BA287">
      <f>IFERROR(IF(PAC!$X$6:$X$581="F04 - CONCLUÍDA",1,""),"")</f>
    </nc>
  </rcc>
  <rcc rId="5752" sId="1" odxf="1" dxf="1">
    <oc r="BA288">
      <f>IFERROR(IF(PAC!$X$6:$X$581="F04 - CONCLUÍDA",1,""),"")</f>
    </oc>
    <nc r="BA288">
      <f>IFERROR(IF(PAC!$X$6:$X$581="F04 - CONCLUÍDA",1,""),"")</f>
    </nc>
    <odxf>
      <fill>
        <patternFill>
          <bgColor rgb="FFDBF0F9"/>
        </patternFill>
      </fill>
    </odxf>
    <ndxf>
      <fill>
        <patternFill>
          <bgColor rgb="FFEEF5FC"/>
        </patternFill>
      </fill>
    </ndxf>
  </rcc>
  <rcc rId="5753" sId="1">
    <oc r="BA289">
      <f>IFERROR(IF(PAC!$X$6:$X$581="F04 - CONCLUÍDA",1,""),"")</f>
    </oc>
    <nc r="BA289">
      <f>IFERROR(IF(PAC!$X$6:$X$581="F04 - CONCLUÍDA",1,""),"")</f>
    </nc>
  </rcc>
  <rcc rId="5754" sId="1" odxf="1" dxf="1">
    <oc r="BA290">
      <f>IFERROR(IF(PAC!$X$6:$X$581="F04 - CONCLUÍDA",1,""),"")</f>
    </oc>
    <nc r="BA290">
      <f>IFERROR(IF(PAC!$X$6:$X$581="F04 - CONCLUÍDA",1,""),"")</f>
    </nc>
    <odxf>
      <fill>
        <patternFill>
          <bgColor rgb="FFDBF0F9"/>
        </patternFill>
      </fill>
    </odxf>
    <ndxf>
      <fill>
        <patternFill>
          <bgColor rgb="FFEEF5FC"/>
        </patternFill>
      </fill>
    </ndxf>
  </rcc>
  <rcc rId="5755" sId="1">
    <oc r="BA291">
      <f>IFERROR(IF(PAC!$X$6:$X$581="F04 - CONCLUÍDA",1,""),"")</f>
    </oc>
    <nc r="BA291">
      <f>IFERROR(IF(PAC!$X$6:$X$581="F04 - CONCLUÍDA",1,""),"")</f>
    </nc>
  </rcc>
  <rcc rId="5756" sId="1" odxf="1" dxf="1">
    <oc r="BA292">
      <f>IFERROR(IF(PAC!$X$6:$X$581="F04 - CONCLUÍDA",1,""),"")</f>
    </oc>
    <nc r="BA292">
      <f>IFERROR(IF(PAC!$X$6:$X$581="F04 - CONCLUÍDA",1,""),"")</f>
    </nc>
    <odxf>
      <fill>
        <patternFill>
          <bgColor rgb="FFDBF0F9"/>
        </patternFill>
      </fill>
    </odxf>
    <ndxf>
      <fill>
        <patternFill>
          <bgColor rgb="FFEEF5FC"/>
        </patternFill>
      </fill>
    </ndxf>
  </rcc>
  <rcc rId="5757" sId="1">
    <oc r="BA293">
      <f>IFERROR(IF(PAC!$X$6:$X$581="F04 - CONCLUÍDA",1,""),"")</f>
    </oc>
    <nc r="BA293">
      <f>IFERROR(IF(PAC!$X$6:$X$581="F04 - CONCLUÍDA",1,""),"")</f>
    </nc>
  </rcc>
  <rcc rId="5758" sId="1" odxf="1" dxf="1">
    <oc r="BA294">
      <f>IFERROR(IF(PAC!$X$6:$X$581="F04 - CONCLUÍDA",1,""),"")</f>
    </oc>
    <nc r="BA294">
      <f>IFERROR(IF(PAC!$X$6:$X$581="F04 - CONCLUÍDA",1,""),"")</f>
    </nc>
    <odxf>
      <fill>
        <patternFill>
          <bgColor rgb="FFDBF0F9"/>
        </patternFill>
      </fill>
    </odxf>
    <ndxf>
      <fill>
        <patternFill>
          <bgColor rgb="FFEEF5FC"/>
        </patternFill>
      </fill>
    </ndxf>
  </rcc>
  <rcc rId="5759" sId="1">
    <oc r="BA295">
      <f>IFERROR(IF(PAC!$X$6:$X$581="F04 - CONCLUÍDA",1,""),"")</f>
    </oc>
    <nc r="BA295">
      <f>IFERROR(IF(PAC!$X$6:$X$581="F04 - CONCLUÍDA",1,""),"")</f>
    </nc>
  </rcc>
  <rcc rId="5760" sId="1" odxf="1" dxf="1">
    <oc r="BA296">
      <f>IFERROR(IF(PAC!$X$6:$X$581="F04 - CONCLUÍDA",1,""),"")</f>
    </oc>
    <nc r="BA296">
      <f>IFERROR(IF(PAC!$X$6:$X$581="F04 - CONCLUÍDA",1,""),"")</f>
    </nc>
    <odxf>
      <fill>
        <patternFill>
          <bgColor rgb="FFDBF0F9"/>
        </patternFill>
      </fill>
    </odxf>
    <ndxf>
      <fill>
        <patternFill>
          <bgColor rgb="FFEEF5FC"/>
        </patternFill>
      </fill>
    </ndxf>
  </rcc>
  <rcc rId="5761" sId="1">
    <oc r="BA297">
      <f>IFERROR(IF(PAC!$X$6:$X$581="F04 - CONCLUÍDA",1,""),"")</f>
    </oc>
    <nc r="BA297">
      <f>IFERROR(IF(PAC!$X$6:$X$581="F04 - CONCLUÍDA",1,""),"")</f>
    </nc>
  </rcc>
  <rcc rId="5762" sId="1">
    <oc r="BA298">
      <f>IFERROR(IF(PAC!$X$6:$X$581="F04 - CONCLUÍDA",1,""),"")</f>
    </oc>
    <nc r="BA298">
      <f>IFERROR(IF(PAC!$X$6:$X$581="F04 - CONCLUÍDA",1,""),"")</f>
    </nc>
  </rcc>
  <rcc rId="5763" sId="1" odxf="1" dxf="1">
    <oc r="BA299">
      <f>IFERROR(IF(PAC!$X$6:$X$581="F04 - CONCLUÍDA",1,""),"")</f>
    </oc>
    <nc r="BA299">
      <f>IFERROR(IF(PAC!$X$6:$X$581="F04 - CONCLUÍDA",1,""),"")</f>
    </nc>
    <odxf>
      <fill>
        <patternFill>
          <bgColor rgb="FFDBF0F9"/>
        </patternFill>
      </fill>
    </odxf>
    <ndxf>
      <fill>
        <patternFill>
          <bgColor rgb="FFEEF5FC"/>
        </patternFill>
      </fill>
    </ndxf>
  </rcc>
  <rcc rId="5764" sId="1">
    <oc r="BA300">
      <f>IFERROR(IF(PAC!$X$6:$X$581="F04 - CONCLUÍDA",1,""),"")</f>
    </oc>
    <nc r="BA300">
      <f>IFERROR(IF(PAC!$X$6:$X$581="F04 - CONCLUÍDA",1,""),"")</f>
    </nc>
  </rcc>
  <rcc rId="5765" sId="1" odxf="1" dxf="1">
    <oc r="BA301">
      <f>IFERROR(IF(PAC!$X$6:$X$581="F04 - CONCLUÍDA",1,""),"")</f>
    </oc>
    <nc r="BA301">
      <f>IFERROR(IF(PAC!$X$6:$X$581="F04 - CONCLUÍDA",1,""),"")</f>
    </nc>
    <odxf>
      <fill>
        <patternFill>
          <bgColor rgb="FFDBF0F9"/>
        </patternFill>
      </fill>
    </odxf>
    <ndxf>
      <fill>
        <patternFill>
          <bgColor rgb="FFEEF5FC"/>
        </patternFill>
      </fill>
    </ndxf>
  </rcc>
  <rcc rId="5766" sId="1">
    <oc r="BA302">
      <f>IFERROR(IF(PAC!$X$6:$X$581="F04 - CONCLUÍDA",1,""),"")</f>
    </oc>
    <nc r="BA302">
      <f>IFERROR(IF(PAC!$X$6:$X$581="F04 - CONCLUÍDA",1,""),"")</f>
    </nc>
  </rcc>
  <rcc rId="5767" sId="1" odxf="1" dxf="1">
    <oc r="BA303">
      <f>IFERROR(IF(PAC!$X$6:$X$581="F04 - CONCLUÍDA",1,""),"")</f>
    </oc>
    <nc r="BA303">
      <f>IFERROR(IF(PAC!$X$6:$X$581="F04 - CONCLUÍDA",1,""),"")</f>
    </nc>
    <odxf>
      <fill>
        <patternFill>
          <bgColor rgb="FFDBF0F9"/>
        </patternFill>
      </fill>
    </odxf>
    <ndxf>
      <fill>
        <patternFill>
          <bgColor rgb="FFEEF5FC"/>
        </patternFill>
      </fill>
    </ndxf>
  </rcc>
  <rcc rId="5768" sId="1">
    <oc r="BA304">
      <f>IFERROR(IF(PAC!$X$6:$X$581="F04 - CONCLUÍDA",1,""),"")</f>
    </oc>
    <nc r="BA304">
      <f>IFERROR(IF(PAC!$X$6:$X$581="F04 - CONCLUÍDA",1,""),"")</f>
    </nc>
  </rcc>
  <rcc rId="5769" sId="1" odxf="1" dxf="1">
    <oc r="BA305">
      <f>IFERROR(IF(PAC!$X$6:$X$581="F04 - CONCLUÍDA",1,""),"")</f>
    </oc>
    <nc r="BA305">
      <f>IFERROR(IF(PAC!$X$6:$X$581="F04 - CONCLUÍDA",1,""),"")</f>
    </nc>
    <odxf>
      <fill>
        <patternFill>
          <bgColor rgb="FFDBF0F9"/>
        </patternFill>
      </fill>
    </odxf>
    <ndxf>
      <fill>
        <patternFill>
          <bgColor rgb="FFEEF5FC"/>
        </patternFill>
      </fill>
    </ndxf>
  </rcc>
  <rcc rId="5770" sId="1">
    <oc r="BA306">
      <f>IFERROR(IF(PAC!$X$6:$X$581="F04 - CONCLUÍDA",1,""),"")</f>
    </oc>
    <nc r="BA306">
      <f>IFERROR(IF(PAC!$X$6:$X$581="F04 - CONCLUÍDA",1,""),"")</f>
    </nc>
  </rcc>
  <rcc rId="5771" sId="1" odxf="1" dxf="1">
    <oc r="BA307">
      <f>IFERROR(IF(PAC!$X$6:$X$581="F04 - CONCLUÍDA",1,""),"")</f>
    </oc>
    <nc r="BA307">
      <f>IFERROR(IF(PAC!$X$6:$X$581="F04 - CONCLUÍDA",1,""),"")</f>
    </nc>
    <odxf>
      <fill>
        <patternFill>
          <bgColor rgb="FFDBF0F9"/>
        </patternFill>
      </fill>
    </odxf>
    <ndxf>
      <fill>
        <patternFill>
          <bgColor rgb="FFEEF5FC"/>
        </patternFill>
      </fill>
    </ndxf>
  </rcc>
  <rcc rId="5772" sId="1">
    <oc r="BA308">
      <f>IFERROR(IF(PAC!$X$6:$X$581="F04 - CONCLUÍDA",1,""),"")</f>
    </oc>
    <nc r="BA308">
      <f>IFERROR(IF(PAC!$X$6:$X$581="F04 - CONCLUÍDA",1,""),"")</f>
    </nc>
  </rcc>
  <rcc rId="5773" sId="1" odxf="1" dxf="1">
    <oc r="BA309">
      <f>IFERROR(IF(PAC!$X$6:$X$581="F04 - CONCLUÍDA",1,""),"")</f>
    </oc>
    <nc r="BA309">
      <f>IFERROR(IF(PAC!$X$6:$X$581="F04 - CONCLUÍDA",1,""),"")</f>
    </nc>
    <odxf>
      <fill>
        <patternFill>
          <bgColor rgb="FFDBF0F9"/>
        </patternFill>
      </fill>
    </odxf>
    <ndxf>
      <fill>
        <patternFill>
          <bgColor rgb="FFEEF5FC"/>
        </patternFill>
      </fill>
    </ndxf>
  </rcc>
  <rcc rId="5774" sId="1">
    <oc r="BA310">
      <f>IFERROR(IF(PAC!$X$6:$X$581="F04 - CONCLUÍDA",1,""),"")</f>
    </oc>
    <nc r="BA310">
      <f>IFERROR(IF(PAC!$X$6:$X$581="F04 - CONCLUÍDA",1,""),"")</f>
    </nc>
  </rcc>
  <rcc rId="5775" sId="1" odxf="1" dxf="1">
    <oc r="BA311">
      <f>IFERROR(IF(PAC!$X$6:$X$581="F04 - CONCLUÍDA",1,""),"")</f>
    </oc>
    <nc r="BA311">
      <f>IFERROR(IF(PAC!$X$6:$X$581="F04 - CONCLUÍDA",1,""),"")</f>
    </nc>
    <odxf>
      <fill>
        <patternFill>
          <bgColor rgb="FFDBF0F9"/>
        </patternFill>
      </fill>
    </odxf>
    <ndxf>
      <fill>
        <patternFill>
          <bgColor rgb="FFEEF5FC"/>
        </patternFill>
      </fill>
    </ndxf>
  </rcc>
  <rcc rId="5776" sId="1">
    <oc r="BA312">
      <f>IFERROR(IF(PAC!$X$6:$X$581="F04 - CONCLUÍDA",1,""),"")</f>
    </oc>
    <nc r="BA312">
      <f>IFERROR(IF(PAC!$X$6:$X$581="F04 - CONCLUÍDA",1,""),"")</f>
    </nc>
  </rcc>
  <rcc rId="5777" sId="1" odxf="1" dxf="1">
    <oc r="BA313">
      <f>IFERROR(IF(PAC!$X$6:$X$581="F04 - CONCLUÍDA",1,""),"")</f>
    </oc>
    <nc r="BA313">
      <f>IFERROR(IF(PAC!$X$6:$X$581="F04 - CONCLUÍDA",1,""),"")</f>
    </nc>
    <odxf>
      <fill>
        <patternFill>
          <bgColor rgb="FFDBF0F9"/>
        </patternFill>
      </fill>
    </odxf>
    <ndxf>
      <fill>
        <patternFill>
          <bgColor rgb="FFEEF5FC"/>
        </patternFill>
      </fill>
    </ndxf>
  </rcc>
  <rcc rId="5778" sId="1">
    <oc r="BA314">
      <f>IFERROR(IF(PAC!$X$6:$X$581="F04 - CONCLUÍDA",1,""),"")</f>
    </oc>
    <nc r="BA314">
      <f>IFERROR(IF(PAC!$X$6:$X$581="F04 - CONCLUÍDA",1,""),"")</f>
    </nc>
  </rcc>
  <rcc rId="5779" sId="1" odxf="1" dxf="1">
    <oc r="BA315">
      <f>IFERROR(IF(PAC!$X$6:$X$581="F04 - CONCLUÍDA",1,""),"")</f>
    </oc>
    <nc r="BA315">
      <f>IFERROR(IF(PAC!$X$6:$X$581="F04 - CONCLUÍDA",1,""),"")</f>
    </nc>
    <odxf>
      <fill>
        <patternFill>
          <bgColor rgb="FFDBF0F9"/>
        </patternFill>
      </fill>
    </odxf>
    <ndxf>
      <fill>
        <patternFill>
          <bgColor rgb="FFEEF5FC"/>
        </patternFill>
      </fill>
    </ndxf>
  </rcc>
  <rcc rId="5780" sId="1">
    <oc r="BA316">
      <f>IFERROR(IF(PAC!$X$6:$X$581="F04 - CONCLUÍDA",1,""),"")</f>
    </oc>
    <nc r="BA316">
      <f>IFERROR(IF(PAC!$X$6:$X$581="F04 - CONCLUÍDA",1,""),"")</f>
    </nc>
  </rcc>
  <rcc rId="5781" sId="1" odxf="1" dxf="1">
    <oc r="BA317">
      <f>IFERROR(IF(PAC!$X$6:$X$581="F04 - CONCLUÍDA",1,""),"")</f>
    </oc>
    <nc r="BA317">
      <f>IFERROR(IF(PAC!$X$6:$X$581="F04 - CONCLUÍDA",1,""),"")</f>
    </nc>
    <odxf>
      <fill>
        <patternFill>
          <bgColor rgb="FFDBF0F9"/>
        </patternFill>
      </fill>
    </odxf>
    <ndxf>
      <fill>
        <patternFill>
          <bgColor rgb="FFEEF5FC"/>
        </patternFill>
      </fill>
    </ndxf>
  </rcc>
  <rcc rId="5782" sId="1">
    <oc r="BA318">
      <f>IFERROR(IF(PAC!$X$6:$X$581="F04 - CONCLUÍDA",1,""),"")</f>
    </oc>
    <nc r="BA318">
      <f>IFERROR(IF(PAC!$X$6:$X$581="F04 - CONCLUÍDA",1,""),"")</f>
    </nc>
  </rcc>
  <rcc rId="5783" sId="1" odxf="1" dxf="1">
    <oc r="BA319">
      <f>IFERROR(IF(PAC!$X$6:$X$581="F04 - CONCLUÍDA",1,""),"")</f>
    </oc>
    <nc r="BA319">
      <f>IFERROR(IF(PAC!$X$6:$X$581="F04 - CONCLUÍDA",1,""),"")</f>
    </nc>
    <odxf>
      <fill>
        <patternFill>
          <bgColor rgb="FFDBF0F9"/>
        </patternFill>
      </fill>
    </odxf>
    <ndxf>
      <fill>
        <patternFill>
          <bgColor rgb="FFEEF5FC"/>
        </patternFill>
      </fill>
    </ndxf>
  </rcc>
  <rcc rId="5784" sId="1">
    <oc r="BA320">
      <f>IFERROR(IF(PAC!$X$6:$X$581="F04 - CONCLUÍDA",1,""),"")</f>
    </oc>
    <nc r="BA320">
      <f>IFERROR(IF(PAC!$X$6:$X$581="F04 - CONCLUÍDA",1,""),"")</f>
    </nc>
  </rcc>
  <rcc rId="5785" sId="1" odxf="1" dxf="1">
    <oc r="BA321">
      <f>IFERROR(IF(PAC!$X$6:$X$581="F04 - CONCLUÍDA",1,""),"")</f>
    </oc>
    <nc r="BA321">
      <f>IFERROR(IF(PAC!$X$6:$X$581="F04 - CONCLUÍDA",1,""),"")</f>
    </nc>
    <odxf>
      <fill>
        <patternFill>
          <bgColor rgb="FFDBF0F9"/>
        </patternFill>
      </fill>
    </odxf>
    <ndxf>
      <fill>
        <patternFill>
          <bgColor rgb="FFEEF5FC"/>
        </patternFill>
      </fill>
    </ndxf>
  </rcc>
  <rcc rId="5786" sId="1">
    <oc r="BA322">
      <f>IFERROR(IF(PAC!$X$6:$X$581="F04 - CONCLUÍDA",1,""),"")</f>
    </oc>
    <nc r="BA322">
      <f>IFERROR(IF(PAC!$X$6:$X$581="F04 - CONCLUÍDA",1,""),"")</f>
    </nc>
  </rcc>
  <rcc rId="5787" sId="1" odxf="1" dxf="1">
    <oc r="BA323">
      <f>IFERROR(IF(PAC!$X$6:$X$581="F04 - CONCLUÍDA",1,""),"")</f>
    </oc>
    <nc r="BA323">
      <f>IFERROR(IF(PAC!$X$6:$X$581="F04 - CONCLUÍDA",1,""),"")</f>
    </nc>
    <odxf>
      <fill>
        <patternFill>
          <bgColor rgb="FFDBF0F9"/>
        </patternFill>
      </fill>
    </odxf>
    <ndxf>
      <fill>
        <patternFill>
          <bgColor rgb="FFEEF5FC"/>
        </patternFill>
      </fill>
    </ndxf>
  </rcc>
  <rcc rId="5788" sId="1">
    <oc r="BA324">
      <f>IFERROR(IF(PAC!$X$6:$X$581="F04 - CONCLUÍDA",1,""),"")</f>
    </oc>
    <nc r="BA324">
      <f>IFERROR(IF(PAC!$X$6:$X$581="F04 - CONCLUÍDA",1,""),"")</f>
    </nc>
  </rcc>
  <rcc rId="5789" sId="1" odxf="1" dxf="1">
    <oc r="BA325">
      <f>IFERROR(IF(PAC!$X$6:$X$581="F04 - CONCLUÍDA",1,""),"")</f>
    </oc>
    <nc r="BA325">
      <f>IFERROR(IF(PAC!$X$6:$X$581="F04 - CONCLUÍDA",1,""),"")</f>
    </nc>
    <odxf>
      <fill>
        <patternFill>
          <bgColor rgb="FFDBF0F9"/>
        </patternFill>
      </fill>
    </odxf>
    <ndxf>
      <fill>
        <patternFill>
          <bgColor rgb="FFEEF5FC"/>
        </patternFill>
      </fill>
    </ndxf>
  </rcc>
  <rcc rId="5790" sId="1">
    <oc r="BA326">
      <f>IFERROR(IF(PAC!$X$6:$X$581="F04 - CONCLUÍDA",1,""),"")</f>
    </oc>
    <nc r="BA326">
      <f>IFERROR(IF(PAC!$X$6:$X$581="F04 - CONCLUÍDA",1,""),"")</f>
    </nc>
  </rcc>
  <rcc rId="5791" sId="1" odxf="1" dxf="1">
    <oc r="BA327">
      <f>IFERROR(IF(PAC!$X$6:$X$581="F04 - CONCLUÍDA",1,""),"")</f>
    </oc>
    <nc r="BA327">
      <f>IFERROR(IF(PAC!$X$6:$X$581="F04 - CONCLUÍDA",1,""),"")</f>
    </nc>
    <odxf>
      <fill>
        <patternFill>
          <bgColor rgb="FFDBF0F9"/>
        </patternFill>
      </fill>
    </odxf>
    <ndxf>
      <fill>
        <patternFill>
          <bgColor rgb="FFEEF5FC"/>
        </patternFill>
      </fill>
    </ndxf>
  </rcc>
  <rcc rId="5792" sId="1">
    <oc r="BA328">
      <f>IFERROR(IF(PAC!$X$6:$X$581="F04 - CONCLUÍDA",1,""),"")</f>
    </oc>
    <nc r="BA328">
      <f>IFERROR(IF(PAC!$X$6:$X$581="F04 - CONCLUÍDA",1,""),"")</f>
    </nc>
  </rcc>
  <rcc rId="5793" sId="1" odxf="1" dxf="1">
    <oc r="BA329">
      <f>IFERROR(IF(PAC!$X$6:$X$581="F04 - CONCLUÍDA",1,""),"")</f>
    </oc>
    <nc r="BA329">
      <f>IFERROR(IF(PAC!$X$6:$X$581="F04 - CONCLUÍDA",1,""),"")</f>
    </nc>
    <odxf>
      <fill>
        <patternFill>
          <bgColor rgb="FFDBF0F9"/>
        </patternFill>
      </fill>
    </odxf>
    <ndxf>
      <fill>
        <patternFill>
          <bgColor rgb="FFEEF5FC"/>
        </patternFill>
      </fill>
    </ndxf>
  </rcc>
  <rcc rId="5794" sId="1">
    <oc r="BA330">
      <f>IFERROR(IF(PAC!$X$6:$X$581="F04 - CONCLUÍDA",1,""),"")</f>
    </oc>
    <nc r="BA330">
      <f>IFERROR(IF(PAC!$X$6:$X$581="F04 - CONCLUÍDA",1,""),"")</f>
    </nc>
  </rcc>
  <rcc rId="5795" sId="1" odxf="1" dxf="1">
    <oc r="BA331">
      <f>IFERROR(IF(PAC!$X$6:$X$581="F04 - CONCLUÍDA",1,""),"")</f>
    </oc>
    <nc r="BA331">
      <f>IFERROR(IF(PAC!$X$6:$X$581="F04 - CONCLUÍDA",1,""),"")</f>
    </nc>
    <odxf>
      <fill>
        <patternFill>
          <bgColor rgb="FFDBF0F9"/>
        </patternFill>
      </fill>
    </odxf>
    <ndxf>
      <fill>
        <patternFill>
          <bgColor rgb="FFEEF5FC"/>
        </patternFill>
      </fill>
    </ndxf>
  </rcc>
  <rcc rId="5796" sId="1">
    <oc r="BA332">
      <f>IFERROR(IF(PAC!$X$6:$X$581="F04 - CONCLUÍDA",1,""),"")</f>
    </oc>
    <nc r="BA332">
      <f>IFERROR(IF(PAC!$X$6:$X$581="F04 - CONCLUÍDA",1,""),"")</f>
    </nc>
  </rcc>
  <rcc rId="5797" sId="1" odxf="1" dxf="1">
    <oc r="BA333">
      <f>IFERROR(IF(PAC!$X$6:$X$581="F04 - CONCLUÍDA",1,""),"")</f>
    </oc>
    <nc r="BA333">
      <f>IFERROR(IF(PAC!$X$6:$X$581="F04 - CONCLUÍDA",1,""),"")</f>
    </nc>
    <odxf>
      <fill>
        <patternFill>
          <bgColor rgb="FFDBF0F9"/>
        </patternFill>
      </fill>
    </odxf>
    <ndxf>
      <fill>
        <patternFill>
          <bgColor rgb="FFEEF5FC"/>
        </patternFill>
      </fill>
    </ndxf>
  </rcc>
  <rcc rId="5798" sId="1">
    <oc r="BA334">
      <f>IFERROR(IF(PAC!$X$6:$X$581="F04 - CONCLUÍDA",1,""),"")</f>
    </oc>
    <nc r="BA334">
      <f>IFERROR(IF(PAC!$X$6:$X$581="F04 - CONCLUÍDA",1,""),"")</f>
    </nc>
  </rcc>
  <rcc rId="5799" sId="1" odxf="1" dxf="1">
    <oc r="BA335">
      <f>IFERROR(IF(PAC!$X$6:$X$581="F04 - CONCLUÍDA",1,""),"")</f>
    </oc>
    <nc r="BA335">
      <f>IFERROR(IF(PAC!$X$6:$X$581="F04 - CONCLUÍDA",1,""),"")</f>
    </nc>
    <odxf>
      <fill>
        <patternFill>
          <bgColor rgb="FFDBF0F9"/>
        </patternFill>
      </fill>
    </odxf>
    <ndxf>
      <fill>
        <patternFill>
          <bgColor rgb="FFEEF5FC"/>
        </patternFill>
      </fill>
    </ndxf>
  </rcc>
  <rcc rId="5800" sId="1">
    <oc r="BA336">
      <f>IFERROR(IF(PAC!$X$6:$X$581="F04 - CONCLUÍDA",1,""),"")</f>
    </oc>
    <nc r="BA336">
      <f>IFERROR(IF(PAC!$X$6:$X$581="F04 - CONCLUÍDA",1,""),"")</f>
    </nc>
  </rcc>
  <rcc rId="5801" sId="1" odxf="1" dxf="1">
    <oc r="BA337">
      <f>IFERROR(IF(PAC!$X$6:$X$581="F04 - CONCLUÍDA",1,""),"")</f>
    </oc>
    <nc r="BA337">
      <f>IFERROR(IF(PAC!$X$6:$X$581="F04 - CONCLUÍDA",1,""),"")</f>
    </nc>
    <odxf>
      <fill>
        <patternFill>
          <bgColor rgb="FFDBF0F9"/>
        </patternFill>
      </fill>
    </odxf>
    <ndxf>
      <fill>
        <patternFill>
          <bgColor rgb="FFEEF5FC"/>
        </patternFill>
      </fill>
    </ndxf>
  </rcc>
  <rcc rId="5802" sId="1">
    <oc r="BA338">
      <f>IFERROR(IF(PAC!$X$6:$X$581="F04 - CONCLUÍDA",1,""),"")</f>
    </oc>
    <nc r="BA338">
      <f>IFERROR(IF(PAC!$X$6:$X$581="F04 - CONCLUÍDA",1,""),"")</f>
    </nc>
  </rcc>
  <rcc rId="5803" sId="1" odxf="1" dxf="1">
    <oc r="BA339">
      <f>IFERROR(IF(PAC!$X$6:$X$581="F04 - CONCLUÍDA",1,""),"")</f>
    </oc>
    <nc r="BA339">
      <f>IFERROR(IF(PAC!$X$6:$X$581="F04 - CONCLUÍDA",1,""),"")</f>
    </nc>
    <odxf>
      <fill>
        <patternFill>
          <bgColor rgb="FFDBF0F9"/>
        </patternFill>
      </fill>
    </odxf>
    <ndxf>
      <fill>
        <patternFill>
          <bgColor rgb="FFEEF5FC"/>
        </patternFill>
      </fill>
    </ndxf>
  </rcc>
  <rcc rId="5804" sId="1">
    <oc r="BA340">
      <f>IFERROR(IF(PAC!$X$6:$X$581="F04 - CONCLUÍDA",1,""),"")</f>
    </oc>
    <nc r="BA340">
      <f>IFERROR(IF(PAC!$X$6:$X$581="F04 - CONCLUÍDA",1,""),"")</f>
    </nc>
  </rcc>
  <rcc rId="5805" sId="1" odxf="1" dxf="1">
    <oc r="BA341">
      <f>IFERROR(IF(PAC!$X$6:$X$581="F04 - CONCLUÍDA",1,""),"")</f>
    </oc>
    <nc r="BA341">
      <f>IFERROR(IF(PAC!$X$6:$X$581="F04 - CONCLUÍDA",1,""),"")</f>
    </nc>
    <odxf>
      <fill>
        <patternFill>
          <bgColor rgb="FFDBF0F9"/>
        </patternFill>
      </fill>
    </odxf>
    <ndxf>
      <fill>
        <patternFill>
          <bgColor rgb="FFEEF5FC"/>
        </patternFill>
      </fill>
    </ndxf>
  </rcc>
  <rcc rId="5806" sId="1">
    <oc r="BA342">
      <f>IFERROR(IF(PAC!$X$6:$X$581="F04 - CONCLUÍDA",1,""),"")</f>
    </oc>
    <nc r="BA342">
      <f>IFERROR(IF(PAC!$X$6:$X$581="F04 - CONCLUÍDA",1,""),"")</f>
    </nc>
  </rcc>
  <rcc rId="5807" sId="1" odxf="1" dxf="1">
    <oc r="BA343">
      <f>IFERROR(IF(PAC!$X$6:$X$581="F04 - CONCLUÍDA",1,""),"")</f>
    </oc>
    <nc r="BA343">
      <f>IFERROR(IF(PAC!$X$6:$X$581="F04 - CONCLUÍDA",1,""),"")</f>
    </nc>
    <odxf>
      <fill>
        <patternFill>
          <bgColor rgb="FFDBF0F9"/>
        </patternFill>
      </fill>
    </odxf>
    <ndxf>
      <fill>
        <patternFill>
          <bgColor rgb="FFEEF5FC"/>
        </patternFill>
      </fill>
    </ndxf>
  </rcc>
  <rcc rId="5808" sId="1">
    <oc r="BA344">
      <f>IFERROR(IF(PAC!$X$6:$X$581="F04 - CONCLUÍDA",1,""),"")</f>
    </oc>
    <nc r="BA344">
      <f>IFERROR(IF(PAC!$X$6:$X$581="F04 - CONCLUÍDA",1,""),"")</f>
    </nc>
  </rcc>
  <rcc rId="5809" sId="1" odxf="1" dxf="1">
    <oc r="BA345">
      <f>IFERROR(IF(PAC!$X$6:$X$581="F04 - CONCLUÍDA",1,""),"")</f>
    </oc>
    <nc r="BA345">
      <f>IFERROR(IF(PAC!$X$6:$X$581="F04 - CONCLUÍDA",1,""),"")</f>
    </nc>
    <odxf>
      <fill>
        <patternFill>
          <bgColor rgb="FFDBF0F9"/>
        </patternFill>
      </fill>
    </odxf>
    <ndxf>
      <fill>
        <patternFill>
          <bgColor rgb="FFEEF5FC"/>
        </patternFill>
      </fill>
    </ndxf>
  </rcc>
  <rcc rId="5810" sId="1">
    <oc r="BA346">
      <f>IFERROR(IF(PAC!$X$6:$X$581="F04 - CONCLUÍDA",1,""),"")</f>
    </oc>
    <nc r="BA346">
      <f>IFERROR(IF(PAC!$X$6:$X$581="F04 - CONCLUÍDA",1,""),"")</f>
    </nc>
  </rcc>
  <rcc rId="5811" sId="1" odxf="1" dxf="1">
    <oc r="BA347">
      <f>IFERROR(IF(PAC!$X$6:$X$581="F04 - CONCLUÍDA",1,""),"")</f>
    </oc>
    <nc r="BA347">
      <f>IFERROR(IF(PAC!$X$6:$X$581="F04 - CONCLUÍDA",1,""),"")</f>
    </nc>
    <odxf>
      <fill>
        <patternFill>
          <bgColor rgb="FFDBF0F9"/>
        </patternFill>
      </fill>
    </odxf>
    <ndxf>
      <fill>
        <patternFill>
          <bgColor rgb="FFEEF5FC"/>
        </patternFill>
      </fill>
    </ndxf>
  </rcc>
  <rcc rId="5812" sId="1">
    <oc r="BA348">
      <f>IFERROR(IF(PAC!$X$6:$X$581="F04 - CONCLUÍDA",1,""),"")</f>
    </oc>
    <nc r="BA348">
      <f>IFERROR(IF(PAC!$X$6:$X$581="F04 - CONCLUÍDA",1,""),"")</f>
    </nc>
  </rcc>
  <rcc rId="5813" sId="1" odxf="1" dxf="1">
    <oc r="BA349">
      <f>IFERROR(IF(PAC!$X$6:$X$581="F04 - CONCLUÍDA",1,""),"")</f>
    </oc>
    <nc r="BA349">
      <f>IFERROR(IF(PAC!$X$6:$X$581="F04 - CONCLUÍDA",1,""),"")</f>
    </nc>
    <odxf>
      <fill>
        <patternFill>
          <bgColor rgb="FFDBF0F9"/>
        </patternFill>
      </fill>
    </odxf>
    <ndxf>
      <fill>
        <patternFill>
          <bgColor rgb="FFEEF5FC"/>
        </patternFill>
      </fill>
    </ndxf>
  </rcc>
  <rcc rId="5814" sId="1">
    <oc r="BA350">
      <f>IFERROR(IF(PAC!$X$6:$X$581="F04 - CONCLUÍDA",1,""),"")</f>
    </oc>
    <nc r="BA350">
      <f>IFERROR(IF(PAC!$X$6:$X$581="F04 - CONCLUÍDA",1,""),"")</f>
    </nc>
  </rcc>
  <rcc rId="5815" sId="1" odxf="1" dxf="1">
    <oc r="BA351">
      <f>IFERROR(IF(PAC!$X$6:$X$581="F04 - CONCLUÍDA",1,""),"")</f>
    </oc>
    <nc r="BA351">
      <f>IFERROR(IF(PAC!$X$6:$X$581="F04 - CONCLUÍDA",1,""),"")</f>
    </nc>
    <odxf>
      <fill>
        <patternFill>
          <bgColor rgb="FFDBF0F9"/>
        </patternFill>
      </fill>
    </odxf>
    <ndxf>
      <fill>
        <patternFill>
          <bgColor rgb="FFEEF5FC"/>
        </patternFill>
      </fill>
    </ndxf>
  </rcc>
  <rcc rId="5816" sId="1">
    <oc r="BA352">
      <f>IFERROR(IF(PAC!$X$6:$X$581="F04 - CONCLUÍDA",1,""),"")</f>
    </oc>
    <nc r="BA352">
      <f>IFERROR(IF(PAC!$X$6:$X$581="F04 - CONCLUÍDA",1,""),"")</f>
    </nc>
  </rcc>
  <rcc rId="5817" sId="1" odxf="1" dxf="1">
    <oc r="BA353">
      <f>IFERROR(IF(PAC!$X$6:$X$581="F04 - CONCLUÍDA",1,""),"")</f>
    </oc>
    <nc r="BA353">
      <f>IFERROR(IF(PAC!$X$6:$X$581="F04 - CONCLUÍDA",1,""),"")</f>
    </nc>
    <odxf>
      <fill>
        <patternFill>
          <bgColor rgb="FFDBF0F9"/>
        </patternFill>
      </fill>
    </odxf>
    <ndxf>
      <fill>
        <patternFill>
          <bgColor rgb="FFEEF5FC"/>
        </patternFill>
      </fill>
    </ndxf>
  </rcc>
  <rcc rId="5818" sId="1">
    <oc r="BA354">
      <f>IFERROR(IF(PAC!$X$6:$X$581="F04 - CONCLUÍDA",1,""),"")</f>
    </oc>
    <nc r="BA354">
      <f>IFERROR(IF(PAC!$X$6:$X$581="F04 - CONCLUÍDA",1,""),"")</f>
    </nc>
  </rcc>
  <rcc rId="5819" sId="1" odxf="1" dxf="1">
    <oc r="BA355">
      <f>IFERROR(IF(PAC!$X$6:$X$581="F04 - CONCLUÍDA",1,""),"")</f>
    </oc>
    <nc r="BA355">
      <f>IFERROR(IF(PAC!$X$6:$X$581="F04 - CONCLUÍDA",1,""),"")</f>
    </nc>
    <odxf>
      <fill>
        <patternFill>
          <bgColor rgb="FFDBF0F9"/>
        </patternFill>
      </fill>
    </odxf>
    <ndxf>
      <fill>
        <patternFill>
          <bgColor rgb="FFEEF5FC"/>
        </patternFill>
      </fill>
    </ndxf>
  </rcc>
  <rcc rId="5820" sId="1">
    <oc r="BA356">
      <f>IFERROR(IF(PAC!$X$6:$X$581="F04 - CONCLUÍDA",1,""),"")</f>
    </oc>
    <nc r="BA356">
      <f>IFERROR(IF(PAC!$X$6:$X$581="F04 - CONCLUÍDA",1,""),"")</f>
    </nc>
  </rcc>
  <rcc rId="5821" sId="1" odxf="1" dxf="1">
    <oc r="BA357">
      <f>IFERROR(IF(PAC!$X$6:$X$581="F04 - CONCLUÍDA",1,""),"")</f>
    </oc>
    <nc r="BA357">
      <f>IFERROR(IF(PAC!$X$6:$X$581="F04 - CONCLUÍDA",1,""),"")</f>
    </nc>
    <odxf>
      <fill>
        <patternFill>
          <bgColor rgb="FFDBF0F9"/>
        </patternFill>
      </fill>
    </odxf>
    <ndxf>
      <fill>
        <patternFill>
          <bgColor rgb="FFEEF5FC"/>
        </patternFill>
      </fill>
    </ndxf>
  </rcc>
  <rcc rId="5822" sId="1">
    <oc r="BA358">
      <f>IFERROR(IF(PAC!$X$6:$X$581="F04 - CONCLUÍDA",1,""),"")</f>
    </oc>
    <nc r="BA358">
      <f>IFERROR(IF(PAC!$X$6:$X$581="F04 - CONCLUÍDA",1,""),"")</f>
    </nc>
  </rcc>
  <rcc rId="5823" sId="1" odxf="1" dxf="1">
    <oc r="BA359">
      <f>IFERROR(IF(PAC!$X$6:$X$581="F04 - CONCLUÍDA",1,""),"")</f>
    </oc>
    <nc r="BA359">
      <f>IFERROR(IF(PAC!$X$6:$X$581="F04 - CONCLUÍDA",1,""),"")</f>
    </nc>
    <odxf>
      <fill>
        <patternFill>
          <bgColor rgb="FFDBF0F9"/>
        </patternFill>
      </fill>
    </odxf>
    <ndxf>
      <fill>
        <patternFill>
          <bgColor rgb="FFEEF5FC"/>
        </patternFill>
      </fill>
    </ndxf>
  </rcc>
  <rcc rId="5824" sId="1">
    <oc r="BA360">
      <f>IFERROR(IF(PAC!$X$6:$X$581="F04 - CONCLUÍDA",1,""),"")</f>
    </oc>
    <nc r="BA360">
      <f>IFERROR(IF(PAC!$X$6:$X$581="F04 - CONCLUÍDA",1,""),"")</f>
    </nc>
  </rcc>
  <rcc rId="5825" sId="1" odxf="1" dxf="1">
    <oc r="BA361">
      <f>IFERROR(IF(PAC!$X$6:$X$581="F04 - CONCLUÍDA",1,""),"")</f>
    </oc>
    <nc r="BA361">
      <f>IFERROR(IF(PAC!$X$6:$X$581="F04 - CONCLUÍDA",1,""),"")</f>
    </nc>
    <odxf>
      <fill>
        <patternFill>
          <bgColor rgb="FFDBF0F9"/>
        </patternFill>
      </fill>
    </odxf>
    <ndxf>
      <fill>
        <patternFill>
          <bgColor rgb="FFEEF5FC"/>
        </patternFill>
      </fill>
    </ndxf>
  </rcc>
  <rcc rId="5826" sId="1">
    <oc r="BA362">
      <f>IFERROR(IF(PAC!$X$6:$X$581="F04 - CONCLUÍDA",1,""),"")</f>
    </oc>
    <nc r="BA362">
      <f>IFERROR(IF(PAC!$X$6:$X$581="F04 - CONCLUÍDA",1,""),"")</f>
    </nc>
  </rcc>
  <rcc rId="5827" sId="1" odxf="1" dxf="1">
    <oc r="BA363">
      <f>IFERROR(IF(PAC!$X$6:$X$581="F04 - CONCLUÍDA",1,""),"")</f>
    </oc>
    <nc r="BA363">
      <f>IFERROR(IF(PAC!$X$6:$X$581="F04 - CONCLUÍDA",1,""),"")</f>
    </nc>
    <odxf>
      <fill>
        <patternFill>
          <bgColor rgb="FFDBF0F9"/>
        </patternFill>
      </fill>
    </odxf>
    <ndxf>
      <fill>
        <patternFill>
          <bgColor rgb="FFEEF5FC"/>
        </patternFill>
      </fill>
    </ndxf>
  </rcc>
  <rcc rId="5828" sId="1">
    <oc r="BA364">
      <f>IFERROR(IF(PAC!$X$6:$X$581="F04 - CONCLUÍDA",1,""),"")</f>
    </oc>
    <nc r="BA364">
      <f>IFERROR(IF(PAC!$X$6:$X$581="F04 - CONCLUÍDA",1,""),"")</f>
    </nc>
  </rcc>
  <rcc rId="5829" sId="1" odxf="1" dxf="1">
    <oc r="BA365">
      <f>IFERROR(IF(PAC!$X$6:$X$581="F04 - CONCLUÍDA",1,""),"")</f>
    </oc>
    <nc r="BA365">
      <f>IFERROR(IF(PAC!$X$6:$X$581="F04 - CONCLUÍDA",1,""),"")</f>
    </nc>
    <odxf>
      <fill>
        <patternFill>
          <bgColor rgb="FFDBF0F9"/>
        </patternFill>
      </fill>
    </odxf>
    <ndxf>
      <fill>
        <patternFill>
          <bgColor rgb="FFEEF5FC"/>
        </patternFill>
      </fill>
    </ndxf>
  </rcc>
  <rcc rId="5830" sId="1">
    <oc r="BA366">
      <f>IFERROR(IF(PAC!$X$6:$X$581="F04 - CONCLUÍDA",1,""),"")</f>
    </oc>
    <nc r="BA366">
      <f>IFERROR(IF(PAC!$X$6:$X$581="F04 - CONCLUÍDA",1,""),"")</f>
    </nc>
  </rcc>
  <rcc rId="5831" sId="1" odxf="1" dxf="1">
    <oc r="BA367">
      <f>IFERROR(IF(PAC!$X$6:$X$581="F04 - CONCLUÍDA",1,""),"")</f>
    </oc>
    <nc r="BA367">
      <f>IFERROR(IF(PAC!$X$6:$X$581="F04 - CONCLUÍDA",1,""),"")</f>
    </nc>
    <odxf>
      <fill>
        <patternFill>
          <bgColor rgb="FFDBF0F9"/>
        </patternFill>
      </fill>
    </odxf>
    <ndxf>
      <fill>
        <patternFill>
          <bgColor rgb="FFEEF5FC"/>
        </patternFill>
      </fill>
    </ndxf>
  </rcc>
  <rcc rId="5832" sId="1">
    <oc r="BA368">
      <f>IFERROR(IF(PAC!$X$6:$X$581="F04 - CONCLUÍDA",1,""),"")</f>
    </oc>
    <nc r="BA368">
      <f>IFERROR(IF(PAC!$X$6:$X$581="F04 - CONCLUÍDA",1,""),"")</f>
    </nc>
  </rcc>
  <rcc rId="5833" sId="1" odxf="1" dxf="1">
    <oc r="BA369">
      <f>IFERROR(IF(PAC!$X$6:$X$581="F04 - CONCLUÍDA",1,""),"")</f>
    </oc>
    <nc r="BA369">
      <f>IFERROR(IF(PAC!$X$6:$X$581="F04 - CONCLUÍDA",1,""),"")</f>
    </nc>
    <odxf>
      <fill>
        <patternFill>
          <bgColor rgb="FFDBF0F9"/>
        </patternFill>
      </fill>
    </odxf>
    <ndxf>
      <fill>
        <patternFill>
          <bgColor rgb="FFEEF5FC"/>
        </patternFill>
      </fill>
    </ndxf>
  </rcc>
  <rcc rId="5834" sId="1">
    <oc r="BA370">
      <f>IFERROR(IF(PAC!$X$6:$X$581="F04 - CONCLUÍDA",1,""),"")</f>
    </oc>
    <nc r="BA370">
      <f>IFERROR(IF(PAC!$X$6:$X$581="F04 - CONCLUÍDA",1,""),"")</f>
    </nc>
  </rcc>
  <rcc rId="5835" sId="1" odxf="1" dxf="1">
    <oc r="BA371">
      <f>IFERROR(IF(PAC!$X$6:$X$581="F04 - CONCLUÍDA",1,""),"")</f>
    </oc>
    <nc r="BA371">
      <f>IFERROR(IF(PAC!$X$6:$X$581="F04 - CONCLUÍDA",1,""),"")</f>
    </nc>
    <odxf>
      <fill>
        <patternFill>
          <bgColor rgb="FFDBF0F9"/>
        </patternFill>
      </fill>
    </odxf>
    <ndxf>
      <fill>
        <patternFill>
          <bgColor rgb="FFEEF5FC"/>
        </patternFill>
      </fill>
    </ndxf>
  </rcc>
  <rcc rId="5836" sId="1">
    <oc r="BA372">
      <f>IFERROR(IF(PAC!$X$6:$X$581="F04 - CONCLUÍDA",1,""),"")</f>
    </oc>
    <nc r="BA372">
      <f>IFERROR(IF(PAC!$X$6:$X$581="F04 - CONCLUÍDA",1,""),"")</f>
    </nc>
  </rcc>
  <rcc rId="5837" sId="1" odxf="1" dxf="1">
    <oc r="BA373">
      <f>IFERROR(IF(PAC!$X$6:$X$581="F04 - CONCLUÍDA",1,""),"")</f>
    </oc>
    <nc r="BA373">
      <f>IFERROR(IF(PAC!$X$6:$X$581="F04 - CONCLUÍDA",1,""),"")</f>
    </nc>
    <odxf>
      <fill>
        <patternFill>
          <bgColor rgb="FFDBF0F9"/>
        </patternFill>
      </fill>
    </odxf>
    <ndxf>
      <fill>
        <patternFill>
          <bgColor rgb="FFEEF5FC"/>
        </patternFill>
      </fill>
    </ndxf>
  </rcc>
  <rcc rId="5838" sId="1">
    <oc r="BA374">
      <f>IFERROR(IF(PAC!$X$6:$X$581="F04 - CONCLUÍDA",1,""),"")</f>
    </oc>
    <nc r="BA374">
      <f>IFERROR(IF(PAC!$X$6:$X$581="F04 - CONCLUÍDA",1,""),"")</f>
    </nc>
  </rcc>
  <rcc rId="5839" sId="1" odxf="1" dxf="1">
    <oc r="BA375">
      <f>IFERROR(IF(PAC!$X$6:$X$581="F04 - CONCLUÍDA",1,""),"")</f>
    </oc>
    <nc r="BA375">
      <f>IFERROR(IF(PAC!$X$6:$X$581="F04 - CONCLUÍDA",1,""),"")</f>
    </nc>
    <odxf>
      <fill>
        <patternFill>
          <bgColor rgb="FFDBF0F9"/>
        </patternFill>
      </fill>
    </odxf>
    <ndxf>
      <fill>
        <patternFill>
          <bgColor rgb="FFEEF5FC"/>
        </patternFill>
      </fill>
    </ndxf>
  </rcc>
  <rcc rId="5840" sId="1">
    <oc r="BA376">
      <f>IFERROR(IF(PAC!$X$6:$X$581="F04 - CONCLUÍDA",1,""),"")</f>
    </oc>
    <nc r="BA376">
      <f>IFERROR(IF(PAC!$X$6:$X$581="F04 - CONCLUÍDA",1,""),"")</f>
    </nc>
  </rcc>
  <rcc rId="5841" sId="1" odxf="1" dxf="1">
    <oc r="BA377">
      <f>IFERROR(IF(PAC!$X$6:$X$581="F04 - CONCLUÍDA",1,""),"")</f>
    </oc>
    <nc r="BA377">
      <f>IFERROR(IF(PAC!$X$6:$X$581="F04 - CONCLUÍDA",1,""),"")</f>
    </nc>
    <odxf>
      <fill>
        <patternFill>
          <bgColor rgb="FFDBF0F9"/>
        </patternFill>
      </fill>
    </odxf>
    <ndxf>
      <fill>
        <patternFill>
          <bgColor rgb="FFEEF5FC"/>
        </patternFill>
      </fill>
    </ndxf>
  </rcc>
  <rcc rId="5842" sId="1">
    <oc r="BA378">
      <f>IFERROR(IF(PAC!$X$6:$X$581="F04 - CONCLUÍDA",1,""),"")</f>
    </oc>
    <nc r="BA378">
      <f>IFERROR(IF(PAC!$X$6:$X$581="F04 - CONCLUÍDA",1,""),"")</f>
    </nc>
  </rcc>
  <rcc rId="5843" sId="1" odxf="1" dxf="1">
    <oc r="BA379">
      <f>IFERROR(IF(PAC!$X$6:$X$581="F04 - CONCLUÍDA",1,""),"")</f>
    </oc>
    <nc r="BA379">
      <f>IFERROR(IF(PAC!$X$6:$X$581="F04 - CONCLUÍDA",1,""),"")</f>
    </nc>
    <odxf>
      <fill>
        <patternFill>
          <bgColor rgb="FFDBF0F9"/>
        </patternFill>
      </fill>
    </odxf>
    <ndxf>
      <fill>
        <patternFill>
          <bgColor rgb="FFEEF5FC"/>
        </patternFill>
      </fill>
    </ndxf>
  </rcc>
  <rcc rId="5844" sId="1">
    <oc r="BA380">
      <f>IFERROR(IF(PAC!$X$6:$X$581="F04 - CONCLUÍDA",1,""),"")</f>
    </oc>
    <nc r="BA380">
      <f>IFERROR(IF(PAC!$X$6:$X$581="F04 - CONCLUÍDA",1,""),"")</f>
    </nc>
  </rcc>
  <rcc rId="5845" sId="1" odxf="1" dxf="1">
    <oc r="BA381">
      <f>IFERROR(IF(PAC!$X$6:$X$581="F04 - CONCLUÍDA",1,""),"")</f>
    </oc>
    <nc r="BA381">
      <f>IFERROR(IF(PAC!$X$6:$X$581="F04 - CONCLUÍDA",1,""),"")</f>
    </nc>
    <odxf>
      <fill>
        <patternFill>
          <bgColor rgb="FFDBF0F9"/>
        </patternFill>
      </fill>
    </odxf>
    <ndxf>
      <fill>
        <patternFill>
          <bgColor rgb="FFEEF5FC"/>
        </patternFill>
      </fill>
    </ndxf>
  </rcc>
  <rcc rId="5846" sId="1">
    <oc r="BA382">
      <f>IFERROR(IF(PAC!$X$6:$X$581="F04 - CONCLUÍDA",1,""),"")</f>
    </oc>
    <nc r="BA382">
      <f>IFERROR(IF(PAC!$X$6:$X$581="F04 - CONCLUÍDA",1,""),"")</f>
    </nc>
  </rcc>
  <rcc rId="5847" sId="1" odxf="1" dxf="1">
    <oc r="BA383">
      <f>IFERROR(IF(PAC!$X$6:$X$581="F04 - CONCLUÍDA",1,""),"")</f>
    </oc>
    <nc r="BA383">
      <f>IFERROR(IF(PAC!$X$6:$X$581="F04 - CONCLUÍDA",1,""),"")</f>
    </nc>
    <odxf>
      <fill>
        <patternFill>
          <bgColor rgb="FFDBF0F9"/>
        </patternFill>
      </fill>
    </odxf>
    <ndxf>
      <fill>
        <patternFill>
          <bgColor rgb="FFEEF5FC"/>
        </patternFill>
      </fill>
    </ndxf>
  </rcc>
  <rcc rId="5848" sId="1">
    <oc r="BA384">
      <f>IFERROR(IF(PAC!$X$6:$X$581="F04 - CONCLUÍDA",1,""),"")</f>
    </oc>
    <nc r="BA384">
      <f>IFERROR(IF(PAC!$X$6:$X$581="F04 - CONCLUÍDA",1,""),"")</f>
    </nc>
  </rcc>
  <rcc rId="5849" sId="1" odxf="1" dxf="1">
    <oc r="BA385">
      <f>IFERROR(IF(PAC!$X$6:$X$581="F04 - CONCLUÍDA",1,""),"")</f>
    </oc>
    <nc r="BA385">
      <f>IFERROR(IF(PAC!$X$6:$X$581="F04 - CONCLUÍDA",1,""),"")</f>
    </nc>
    <odxf>
      <fill>
        <patternFill>
          <bgColor rgb="FFDBF0F9"/>
        </patternFill>
      </fill>
    </odxf>
    <ndxf>
      <fill>
        <patternFill>
          <bgColor rgb="FFEEF5FC"/>
        </patternFill>
      </fill>
    </ndxf>
  </rcc>
  <rcc rId="5850" sId="1">
    <oc r="BA386">
      <f>IFERROR(IF(PAC!$X$6:$X$581="F04 - CONCLUÍDA",1,""),"")</f>
    </oc>
    <nc r="BA386">
      <f>IFERROR(IF(PAC!$X$6:$X$581="F04 - CONCLUÍDA",1,""),"")</f>
    </nc>
  </rcc>
  <rcc rId="5851" sId="1" odxf="1" dxf="1">
    <oc r="BA387">
      <f>IFERROR(IF(PAC!$X$6:$X$581="F04 - CONCLUÍDA",1,""),"")</f>
    </oc>
    <nc r="BA387">
      <f>IFERROR(IF(PAC!$X$6:$X$581="F04 - CONCLUÍDA",1,""),"")</f>
    </nc>
    <odxf>
      <fill>
        <patternFill>
          <bgColor rgb="FFDBF0F9"/>
        </patternFill>
      </fill>
    </odxf>
    <ndxf>
      <fill>
        <patternFill>
          <bgColor rgb="FFEEF5FC"/>
        </patternFill>
      </fill>
    </ndxf>
  </rcc>
  <rcc rId="5852" sId="1">
    <oc r="BA388">
      <f>IFERROR(IF(PAC!$X$6:$X$581="F04 - CONCLUÍDA",1,""),"")</f>
    </oc>
    <nc r="BA388">
      <f>IFERROR(IF(PAC!$X$6:$X$581="F04 - CONCLUÍDA",1,""),"")</f>
    </nc>
  </rcc>
  <rcc rId="5853" sId="1" odxf="1" dxf="1">
    <oc r="BA389">
      <f>IFERROR(IF(PAC!$X$6:$X$581="F04 - CONCLUÍDA",1,""),"")</f>
    </oc>
    <nc r="BA389">
      <f>IFERROR(IF(PAC!$X$6:$X$581="F04 - CONCLUÍDA",1,""),"")</f>
    </nc>
    <odxf>
      <fill>
        <patternFill>
          <bgColor rgb="FFDBF0F9"/>
        </patternFill>
      </fill>
    </odxf>
    <ndxf>
      <fill>
        <patternFill>
          <bgColor rgb="FFEEF5FC"/>
        </patternFill>
      </fill>
    </ndxf>
  </rcc>
  <rcc rId="5854" sId="1">
    <oc r="BA390">
      <f>IFERROR(IF(PAC!$X$6:$X$581="F04 - CONCLUÍDA",1,""),"")</f>
    </oc>
    <nc r="BA390">
      <f>IFERROR(IF(PAC!$X$6:$X$581="F04 - CONCLUÍDA",1,""),"")</f>
    </nc>
  </rcc>
  <rcc rId="5855" sId="1" odxf="1" dxf="1">
    <oc r="BA391">
      <f>IFERROR(IF(PAC!$X$6:$X$581="F04 - CONCLUÍDA",1,""),"")</f>
    </oc>
    <nc r="BA391">
      <f>IFERROR(IF(PAC!$X$6:$X$581="F04 - CONCLUÍDA",1,""),"")</f>
    </nc>
    <odxf>
      <fill>
        <patternFill>
          <bgColor rgb="FFDBF0F9"/>
        </patternFill>
      </fill>
    </odxf>
    <ndxf>
      <fill>
        <patternFill>
          <bgColor rgb="FFEEF5FC"/>
        </patternFill>
      </fill>
    </ndxf>
  </rcc>
  <rcc rId="5856" sId="1">
    <oc r="BA392">
      <f>IFERROR(IF(PAC!$X$6:$X$581="F04 - CONCLUÍDA",1,""),"")</f>
    </oc>
    <nc r="BA392">
      <f>IFERROR(IF(PAC!$X$6:$X$581="F04 - CONCLUÍDA",1,""),"")</f>
    </nc>
  </rcc>
  <rcc rId="5857" sId="1" odxf="1" dxf="1">
    <oc r="BA393">
      <f>IFERROR(IF(PAC!$X$6:$X$581="F04 - CONCLUÍDA",1,""),"")</f>
    </oc>
    <nc r="BA393">
      <f>IFERROR(IF(PAC!$X$6:$X$581="F04 - CONCLUÍDA",1,""),"")</f>
    </nc>
    <odxf>
      <fill>
        <patternFill>
          <bgColor rgb="FFDBF0F9"/>
        </patternFill>
      </fill>
    </odxf>
    <ndxf>
      <fill>
        <patternFill>
          <bgColor rgb="FFEEF5FC"/>
        </patternFill>
      </fill>
    </ndxf>
  </rcc>
  <rcc rId="5858" sId="1">
    <oc r="BA394">
      <f>IFERROR(IF(PAC!$X$6:$X$581="F04 - CONCLUÍDA",1,""),"")</f>
    </oc>
    <nc r="BA394">
      <f>IFERROR(IF(PAC!$X$6:$X$581="F04 - CONCLUÍDA",1,""),"")</f>
    </nc>
  </rcc>
  <rcc rId="5859" sId="1" odxf="1" dxf="1">
    <oc r="BA395">
      <f>IFERROR(IF(PAC!$X$6:$X$581="F04 - CONCLUÍDA",1,""),"")</f>
    </oc>
    <nc r="BA395">
      <f>IFERROR(IF(PAC!$X$6:$X$581="F04 - CONCLUÍDA",1,""),"")</f>
    </nc>
    <odxf>
      <fill>
        <patternFill>
          <bgColor rgb="FFDBF0F9"/>
        </patternFill>
      </fill>
    </odxf>
    <ndxf>
      <fill>
        <patternFill>
          <bgColor rgb="FFEEF5FC"/>
        </patternFill>
      </fill>
    </ndxf>
  </rcc>
  <rcc rId="5860" sId="1">
    <oc r="BA396">
      <f>IFERROR(IF(PAC!$X$6:$X$581="F04 - CONCLUÍDA",1,""),"")</f>
    </oc>
    <nc r="BA396">
      <f>IFERROR(IF(PAC!$X$6:$X$581="F04 - CONCLUÍDA",1,""),"")</f>
    </nc>
  </rcc>
  <rcc rId="5861" sId="1" odxf="1" dxf="1">
    <oc r="BA397">
      <f>IFERROR(IF(PAC!$X$6:$X$581="F04 - CONCLUÍDA",1,""),"")</f>
    </oc>
    <nc r="BA397">
      <f>IFERROR(IF(PAC!$X$6:$X$581="F04 - CONCLUÍDA",1,""),"")</f>
    </nc>
    <odxf>
      <fill>
        <patternFill>
          <bgColor rgb="FFDBF0F9"/>
        </patternFill>
      </fill>
    </odxf>
    <ndxf>
      <fill>
        <patternFill>
          <bgColor rgb="FFEEF5FC"/>
        </patternFill>
      </fill>
    </ndxf>
  </rcc>
  <rcc rId="5862" sId="1">
    <oc r="BA398">
      <f>IFERROR(IF(PAC!$X$6:$X$581="F04 - CONCLUÍDA",1,""),"")</f>
    </oc>
    <nc r="BA398">
      <f>IFERROR(IF(PAC!$X$6:$X$581="F04 - CONCLUÍDA",1,""),"")</f>
    </nc>
  </rcc>
  <rcc rId="5863" sId="1" odxf="1" dxf="1">
    <oc r="BA399">
      <f>IFERROR(IF(PAC!$X$6:$X$581="F04 - CONCLUÍDA",1,""),"")</f>
    </oc>
    <nc r="BA399">
      <f>IFERROR(IF(PAC!$X$6:$X$581="F04 - CONCLUÍDA",1,""),"")</f>
    </nc>
    <odxf>
      <fill>
        <patternFill>
          <bgColor rgb="FFDBF0F9"/>
        </patternFill>
      </fill>
    </odxf>
    <ndxf>
      <fill>
        <patternFill>
          <bgColor rgb="FFEEF5FC"/>
        </patternFill>
      </fill>
    </ndxf>
  </rcc>
  <rcc rId="5864" sId="1">
    <oc r="BA400">
      <f>IFERROR(IF(PAC!$X$6:$X$581="F04 - CONCLUÍDA",1,""),"")</f>
    </oc>
    <nc r="BA400">
      <f>IFERROR(IF(PAC!$X$6:$X$581="F04 - CONCLUÍDA",1,""),"")</f>
    </nc>
  </rcc>
  <rcc rId="5865" sId="1" odxf="1" dxf="1">
    <oc r="BA401">
      <f>IFERROR(IF(PAC!$X$6:$X$581="F04 - CONCLUÍDA",1,""),"")</f>
    </oc>
    <nc r="BA401">
      <f>IFERROR(IF(PAC!$X$6:$X$581="F04 - CONCLUÍDA",1,""),"")</f>
    </nc>
    <odxf>
      <fill>
        <patternFill>
          <bgColor rgb="FFDBF0F9"/>
        </patternFill>
      </fill>
    </odxf>
    <ndxf>
      <fill>
        <patternFill>
          <bgColor rgb="FFEEF5FC"/>
        </patternFill>
      </fill>
    </ndxf>
  </rcc>
  <rcc rId="5866" sId="1">
    <oc r="BA402">
      <f>IFERROR(IF(PAC!$X$6:$X$581="F04 - CONCLUÍDA",1,""),"")</f>
    </oc>
    <nc r="BA402">
      <f>IFERROR(IF(PAC!$X$6:$X$581="F04 - CONCLUÍDA",1,""),"")</f>
    </nc>
  </rcc>
  <rcc rId="5867" sId="1" odxf="1" dxf="1">
    <oc r="BA403">
      <f>IFERROR(IF(PAC!$X$6:$X$581="F04 - CONCLUÍDA",1,""),"")</f>
    </oc>
    <nc r="BA403">
      <f>IFERROR(IF(PAC!$X$6:$X$581="F04 - CONCLUÍDA",1,""),"")</f>
    </nc>
    <odxf>
      <fill>
        <patternFill>
          <bgColor rgb="FFDBF0F9"/>
        </patternFill>
      </fill>
    </odxf>
    <ndxf>
      <fill>
        <patternFill>
          <bgColor rgb="FFEEF5FC"/>
        </patternFill>
      </fill>
    </ndxf>
  </rcc>
  <rcc rId="5868" sId="1">
    <oc r="BA404">
      <f>IFERROR(IF(PAC!$X$6:$X$581="F04 - CONCLUÍDA",1,""),"")</f>
    </oc>
    <nc r="BA404">
      <f>IFERROR(IF(PAC!$X$6:$X$581="F04 - CONCLUÍDA",1,""),"")</f>
    </nc>
  </rcc>
  <rcc rId="5869" sId="1" odxf="1" dxf="1">
    <oc r="BA405">
      <f>IFERROR(IF(PAC!$X$6:$X$581="F04 - CONCLUÍDA",1,""),"")</f>
    </oc>
    <nc r="BA405">
      <f>IFERROR(IF(PAC!$X$6:$X$581="F04 - CONCLUÍDA",1,""),"")</f>
    </nc>
    <odxf>
      <fill>
        <patternFill>
          <bgColor rgb="FFDBF0F9"/>
        </patternFill>
      </fill>
    </odxf>
    <ndxf>
      <fill>
        <patternFill>
          <bgColor rgb="FFEEF5FC"/>
        </patternFill>
      </fill>
    </ndxf>
  </rcc>
  <rcc rId="5870" sId="1">
    <oc r="BA406">
      <f>IFERROR(IF(PAC!$X$6:$X$581="F04 - CONCLUÍDA",1,""),"")</f>
    </oc>
    <nc r="BA406">
      <f>IFERROR(IF(PAC!$X$6:$X$581="F04 - CONCLUÍDA",1,""),"")</f>
    </nc>
  </rcc>
  <rcc rId="5871" sId="1" odxf="1" dxf="1">
    <oc r="BA407">
      <f>IFERROR(IF(PAC!$X$6:$X$581="F04 - CONCLUÍDA",1,""),"")</f>
    </oc>
    <nc r="BA407">
      <f>IFERROR(IF(PAC!$X$6:$X$581="F04 - CONCLUÍDA",1,""),"")</f>
    </nc>
    <odxf>
      <fill>
        <patternFill>
          <bgColor rgb="FFDBF0F9"/>
        </patternFill>
      </fill>
    </odxf>
    <ndxf>
      <fill>
        <patternFill>
          <bgColor rgb="FFEEF5FC"/>
        </patternFill>
      </fill>
    </ndxf>
  </rcc>
  <rcc rId="5872" sId="1">
    <oc r="BA408">
      <f>IFERROR(IF(PAC!$X$6:$X$581="F04 - CONCLUÍDA",1,""),"")</f>
    </oc>
    <nc r="BA408">
      <f>IFERROR(IF(PAC!$X$6:$X$581="F04 - CONCLUÍDA",1,""),"")</f>
    </nc>
  </rcc>
  <rcc rId="5873" sId="1" odxf="1" dxf="1">
    <oc r="BA409">
      <f>IFERROR(IF(PAC!$X$6:$X$581="F04 - CONCLUÍDA",1,""),"")</f>
    </oc>
    <nc r="BA409">
      <f>IFERROR(IF(PAC!$X$6:$X$581="F04 - CONCLUÍDA",1,""),"")</f>
    </nc>
    <odxf>
      <fill>
        <patternFill>
          <bgColor rgb="FFDBF0F9"/>
        </patternFill>
      </fill>
    </odxf>
    <ndxf>
      <fill>
        <patternFill>
          <bgColor rgb="FFEEF5FC"/>
        </patternFill>
      </fill>
    </ndxf>
  </rcc>
  <rcc rId="5874" sId="1">
    <oc r="BA410">
      <f>IFERROR(IF(PAC!$X$6:$X$581="F04 - CONCLUÍDA",1,""),"")</f>
    </oc>
    <nc r="BA410">
      <f>IFERROR(IF(PAC!$X$6:$X$581="F04 - CONCLUÍDA",1,""),"")</f>
    </nc>
  </rcc>
  <rcc rId="5875" sId="1" odxf="1" dxf="1">
    <oc r="BA411">
      <f>IFERROR(IF(PAC!$X$6:$X$581="F04 - CONCLUÍDA",1,""),"")</f>
    </oc>
    <nc r="BA411">
      <f>IFERROR(IF(PAC!$X$6:$X$581="F04 - CONCLUÍDA",1,""),"")</f>
    </nc>
    <odxf>
      <fill>
        <patternFill>
          <bgColor rgb="FFDBF0F9"/>
        </patternFill>
      </fill>
    </odxf>
    <ndxf>
      <fill>
        <patternFill>
          <bgColor rgb="FFEEF5FC"/>
        </patternFill>
      </fill>
    </ndxf>
  </rcc>
  <rcc rId="5876" sId="1">
    <oc r="BA412">
      <f>IFERROR(IF(PAC!$X$6:$X$581="F04 - CONCLUÍDA",1,""),"")</f>
    </oc>
    <nc r="BA412">
      <f>IFERROR(IF(PAC!$X$6:$X$581="F04 - CONCLUÍDA",1,""),"")</f>
    </nc>
  </rcc>
  <rcc rId="5877" sId="1" odxf="1" dxf="1">
    <oc r="BA413">
      <f>IFERROR(IF(PAC!$X$6:$X$581="F04 - CONCLUÍDA",1,""),"")</f>
    </oc>
    <nc r="BA413">
      <f>IFERROR(IF(PAC!$X$6:$X$581="F04 - CONCLUÍDA",1,""),"")</f>
    </nc>
    <odxf>
      <fill>
        <patternFill>
          <bgColor rgb="FFDBF0F9"/>
        </patternFill>
      </fill>
    </odxf>
    <ndxf>
      <fill>
        <patternFill>
          <bgColor rgb="FFEEF5FC"/>
        </patternFill>
      </fill>
    </ndxf>
  </rcc>
  <rcc rId="5878" sId="1">
    <oc r="BA414">
      <f>IFERROR(IF(PAC!$X$6:$X$581="F04 - CONCLUÍDA",1,""),"")</f>
    </oc>
    <nc r="BA414">
      <f>IFERROR(IF(PAC!$X$6:$X$581="F04 - CONCLUÍDA",1,""),"")</f>
    </nc>
  </rcc>
  <rcc rId="5879" sId="1" odxf="1" dxf="1">
    <oc r="BA415">
      <f>IFERROR(IF(PAC!$X$6:$X$581="F04 - CONCLUÍDA",1,""),"")</f>
    </oc>
    <nc r="BA415">
      <f>IFERROR(IF(PAC!$X$6:$X$581="F04 - CONCLUÍDA",1,""),"")</f>
    </nc>
    <odxf>
      <fill>
        <patternFill>
          <bgColor rgb="FFDBF0F9"/>
        </patternFill>
      </fill>
    </odxf>
    <ndxf>
      <fill>
        <patternFill>
          <bgColor rgb="FFEEF5FC"/>
        </patternFill>
      </fill>
    </ndxf>
  </rcc>
  <rcc rId="5880" sId="1">
    <oc r="BA416">
      <f>IFERROR(IF(PAC!$X$6:$X$581="F04 - CONCLUÍDA",1,""),"")</f>
    </oc>
    <nc r="BA416">
      <f>IFERROR(IF(PAC!$X$6:$X$581="F04 - CONCLUÍDA",1,""),"")</f>
    </nc>
  </rcc>
  <rcc rId="5881" sId="1" odxf="1" dxf="1">
    <oc r="BA417">
      <f>IFERROR(IF(PAC!$X$6:$X$581="F04 - CONCLUÍDA",1,""),"")</f>
    </oc>
    <nc r="BA417">
      <f>IFERROR(IF(PAC!$X$6:$X$581="F04 - CONCLUÍDA",1,""),"")</f>
    </nc>
    <odxf>
      <fill>
        <patternFill>
          <bgColor rgb="FFDBF0F9"/>
        </patternFill>
      </fill>
    </odxf>
    <ndxf>
      <fill>
        <patternFill>
          <bgColor rgb="FFEEF5FC"/>
        </patternFill>
      </fill>
    </ndxf>
  </rcc>
  <rcc rId="5882" sId="1">
    <oc r="BA418">
      <f>IFERROR(IF(PAC!$X$6:$X$581="F04 - CONCLUÍDA",1,""),"")</f>
    </oc>
    <nc r="BA418">
      <f>IFERROR(IF(PAC!$X$6:$X$581="F04 - CONCLUÍDA",1,""),"")</f>
    </nc>
  </rcc>
  <rcc rId="5883" sId="1" odxf="1" dxf="1">
    <oc r="BA419">
      <f>IFERROR(IF(PAC!$X$6:$X$581="F04 - CONCLUÍDA",1,""),"")</f>
    </oc>
    <nc r="BA419">
      <f>IFERROR(IF(PAC!$X$6:$X$581="F04 - CONCLUÍDA",1,""),"")</f>
    </nc>
    <odxf>
      <fill>
        <patternFill>
          <bgColor rgb="FFDBF0F9"/>
        </patternFill>
      </fill>
    </odxf>
    <ndxf>
      <fill>
        <patternFill>
          <bgColor rgb="FFEEF5FC"/>
        </patternFill>
      </fill>
    </ndxf>
  </rcc>
  <rcc rId="5884" sId="1">
    <oc r="BA420">
      <f>IFERROR(IF(PAC!$X$6:$X$581="F04 - CONCLUÍDA",1,""),"")</f>
    </oc>
    <nc r="BA420">
      <f>IFERROR(IF(PAC!$X$6:$X$581="F04 - CONCLUÍDA",1,""),"")</f>
    </nc>
  </rcc>
  <rcc rId="5885" sId="1" odxf="1" dxf="1">
    <oc r="BA421">
      <f>IFERROR(IF(PAC!$X$6:$X$581="F04 - CONCLUÍDA",1,""),"")</f>
    </oc>
    <nc r="BA421">
      <f>IFERROR(IF(PAC!$X$6:$X$581="F04 - CONCLUÍDA",1,""),"")</f>
    </nc>
    <odxf>
      <fill>
        <patternFill>
          <bgColor rgb="FFDBF0F9"/>
        </patternFill>
      </fill>
    </odxf>
    <ndxf>
      <fill>
        <patternFill>
          <bgColor rgb="FFEEF5FC"/>
        </patternFill>
      </fill>
    </ndxf>
  </rcc>
  <rcc rId="5886" sId="1">
    <nc r="BA422">
      <f>IFERROR(IF(PAC!$X$6:$X$581="F04 - CONCLUÍDA",1,""),"")</f>
    </nc>
  </rcc>
  <rcc rId="5887" sId="1" odxf="1" dxf="1">
    <nc r="BA423">
      <f>IFERROR(IF(PAC!$X$6:$X$581="F04 - CONCLUÍDA",1,""),"")</f>
    </nc>
    <odxf>
      <fill>
        <patternFill>
          <bgColor rgb="FFDBF0F9"/>
        </patternFill>
      </fill>
    </odxf>
    <ndxf>
      <fill>
        <patternFill>
          <bgColor rgb="FFEEF5FC"/>
        </patternFill>
      </fill>
    </ndxf>
  </rcc>
  <rcc rId="5888" sId="1">
    <oc r="BA424">
      <f>IFERROR(IF(PAC!$X$6:$X$581="F04 - CONCLUÍDA",1,""),"")</f>
    </oc>
    <nc r="BA424">
      <f>IFERROR(IF(PAC!$X$6:$X$581="F04 - CONCLUÍDA",1,""),"")</f>
    </nc>
  </rcc>
  <rcc rId="5889" sId="1" odxf="1" dxf="1">
    <oc r="BA425">
      <f>IFERROR(IF(PAC!$X$6:$X$581="F04 - CONCLUÍDA",1,""),"")</f>
    </oc>
    <nc r="BA425">
      <f>IFERROR(IF(PAC!$X$6:$X$581="F04 - CONCLUÍDA",1,""),"")</f>
    </nc>
    <odxf>
      <fill>
        <patternFill>
          <bgColor rgb="FFDBF0F9"/>
        </patternFill>
      </fill>
    </odxf>
    <ndxf>
      <fill>
        <patternFill>
          <bgColor rgb="FFEEF5FC"/>
        </patternFill>
      </fill>
    </ndxf>
  </rcc>
  <rcc rId="5890" sId="1">
    <oc r="BA426">
      <f>IFERROR(IF(PAC!$X$6:$X$581="F04 - CONCLUÍDA",1,""),"")</f>
    </oc>
    <nc r="BA426">
      <f>IFERROR(IF(PAC!$X$6:$X$581="F04 - CONCLUÍDA",1,""),"")</f>
    </nc>
  </rcc>
  <rcc rId="5891" sId="1" odxf="1" dxf="1">
    <oc r="BA427">
      <f>IFERROR(IF(PAC!$X$6:$X$581="F04 - CONCLUÍDA",1,""),"")</f>
    </oc>
    <nc r="BA427">
      <f>IFERROR(IF(PAC!$X$6:$X$581="F04 - CONCLUÍDA",1,""),"")</f>
    </nc>
    <odxf>
      <fill>
        <patternFill>
          <bgColor rgb="FFDBF0F9"/>
        </patternFill>
      </fill>
    </odxf>
    <ndxf>
      <fill>
        <patternFill>
          <bgColor rgb="FFEEF5FC"/>
        </patternFill>
      </fill>
    </ndxf>
  </rcc>
  <rcc rId="5892" sId="1">
    <oc r="BA428">
      <f>IFERROR(IF(PAC!$X$6:$X$581="F04 - CONCLUÍDA",1,""),"")</f>
    </oc>
    <nc r="BA428">
      <f>IFERROR(IF(PAC!$X$6:$X$581="F04 - CONCLUÍDA",1,""),"")</f>
    </nc>
  </rcc>
  <rcc rId="5893" sId="1" odxf="1" dxf="1">
    <oc r="BA429">
      <f>IFERROR(IF(PAC!$X$6:$X$581="F04 - CONCLUÍDA",1,""),"")</f>
    </oc>
    <nc r="BA429">
      <f>IFERROR(IF(PAC!$X$6:$X$581="F04 - CONCLUÍDA",1,""),"")</f>
    </nc>
    <odxf>
      <fill>
        <patternFill>
          <bgColor rgb="FFDBF0F9"/>
        </patternFill>
      </fill>
    </odxf>
    <ndxf>
      <fill>
        <patternFill>
          <bgColor rgb="FFEEF5FC"/>
        </patternFill>
      </fill>
    </ndxf>
  </rcc>
  <rcc rId="5894" sId="1">
    <oc r="BA430">
      <f>IFERROR(IF(PAC!$X$6:$X$581="F04 - CONCLUÍDA",1,""),"")</f>
    </oc>
    <nc r="BA430">
      <f>IFERROR(IF(PAC!$X$6:$X$581="F04 - CONCLUÍDA",1,""),"")</f>
    </nc>
  </rcc>
  <rcc rId="5895" sId="1" odxf="1" dxf="1">
    <oc r="BA431">
      <f>IFERROR(IF(PAC!$X$6:$X$581="F04 - CONCLUÍDA",1,""),"")</f>
    </oc>
    <nc r="BA431">
      <f>IFERROR(IF(PAC!$X$6:$X$581="F04 - CONCLUÍDA",1,""),"")</f>
    </nc>
    <odxf>
      <fill>
        <patternFill>
          <bgColor rgb="FFDBF0F9"/>
        </patternFill>
      </fill>
    </odxf>
    <ndxf>
      <fill>
        <patternFill>
          <bgColor rgb="FFEEF5FC"/>
        </patternFill>
      </fill>
    </ndxf>
  </rcc>
  <rcc rId="5896" sId="1">
    <oc r="BA432">
      <f>IFERROR(IF(PAC!$X$6:$X$581="F04 - CONCLUÍDA",1,""),"")</f>
    </oc>
    <nc r="BA432">
      <f>IFERROR(IF(PAC!$X$6:$X$581="F04 - CONCLUÍDA",1,""),"")</f>
    </nc>
  </rcc>
  <rcc rId="5897" sId="1" odxf="1" dxf="1">
    <oc r="BA433">
      <f>IFERROR(IF(PAC!$X$6:$X$581="F04 - CONCLUÍDA",1,""),"")</f>
    </oc>
    <nc r="BA433">
      <f>IFERROR(IF(PAC!$X$6:$X$581="F04 - CONCLUÍDA",1,""),"")</f>
    </nc>
    <odxf>
      <fill>
        <patternFill>
          <bgColor rgb="FFDBF0F9"/>
        </patternFill>
      </fill>
    </odxf>
    <ndxf>
      <fill>
        <patternFill>
          <bgColor rgb="FFEEF5FC"/>
        </patternFill>
      </fill>
    </ndxf>
  </rcc>
  <rcc rId="5898" sId="1">
    <oc r="BA434">
      <f>IFERROR(IF(PAC!$X$6:$X$581="F04 - CONCLUÍDA",1,""),"")</f>
    </oc>
    <nc r="BA434">
      <f>IFERROR(IF(PAC!$X$6:$X$581="F04 - CONCLUÍDA",1,""),"")</f>
    </nc>
  </rcc>
  <rcc rId="5899" sId="1" odxf="1" dxf="1">
    <oc r="BA435">
      <f>IFERROR(IF(PAC!$X$6:$X$581="F04 - CONCLUÍDA",1,""),"")</f>
    </oc>
    <nc r="BA435">
      <f>IFERROR(IF(PAC!$X$6:$X$581="F04 - CONCLUÍDA",1,""),"")</f>
    </nc>
    <odxf>
      <fill>
        <patternFill>
          <bgColor rgb="FFDBF0F9"/>
        </patternFill>
      </fill>
    </odxf>
    <ndxf>
      <fill>
        <patternFill>
          <bgColor rgb="FFEEF5FC"/>
        </patternFill>
      </fill>
    </ndxf>
  </rcc>
  <rcc rId="5900" sId="1">
    <oc r="BA436">
      <f>IFERROR(IF(PAC!$X$6:$X$581="F04 - CONCLUÍDA",1,""),"")</f>
    </oc>
    <nc r="BA436">
      <f>IFERROR(IF(PAC!$X$6:$X$581="F04 - CONCLUÍDA",1,""),"")</f>
    </nc>
  </rcc>
  <rcc rId="5901" sId="1" odxf="1" dxf="1">
    <oc r="BA437">
      <f>IFERROR(IF(PAC!$X$6:$X$581="F04 - CONCLUÍDA",1,""),"")</f>
    </oc>
    <nc r="BA437">
      <f>IFERROR(IF(PAC!$X$6:$X$581="F04 - CONCLUÍDA",1,""),"")</f>
    </nc>
    <odxf>
      <fill>
        <patternFill>
          <bgColor rgb="FFDBF0F9"/>
        </patternFill>
      </fill>
    </odxf>
    <ndxf>
      <fill>
        <patternFill>
          <bgColor rgb="FFEEF5FC"/>
        </patternFill>
      </fill>
    </ndxf>
  </rcc>
  <rcc rId="5902" sId="1">
    <oc r="BA438">
      <f>IFERROR(IF(PAC!$X$6:$X$581="F04 - CONCLUÍDA",1,""),"")</f>
    </oc>
    <nc r="BA438">
      <f>IFERROR(IF(PAC!$X$6:$X$581="F04 - CONCLUÍDA",1,""),"")</f>
    </nc>
  </rcc>
  <rcc rId="5903" sId="1" odxf="1" dxf="1">
    <oc r="BA439">
      <f>IFERROR(IF(PAC!$X$6:$X$581="F04 - CONCLUÍDA",1,""),"")</f>
    </oc>
    <nc r="BA439">
      <f>IFERROR(IF(PAC!$X$6:$X$581="F04 - CONCLUÍDA",1,""),"")</f>
    </nc>
    <odxf>
      <fill>
        <patternFill>
          <bgColor rgb="FFDBF0F9"/>
        </patternFill>
      </fill>
    </odxf>
    <ndxf>
      <fill>
        <patternFill>
          <bgColor rgb="FFEEF5FC"/>
        </patternFill>
      </fill>
    </ndxf>
  </rcc>
  <rcc rId="5904" sId="1">
    <oc r="BA440">
      <f>IFERROR(IF(PAC!$X$6:$X$581="F04 - CONCLUÍDA",1,""),"")</f>
    </oc>
    <nc r="BA440">
      <f>IFERROR(IF(PAC!$X$6:$X$581="F04 - CONCLUÍDA",1,""),"")</f>
    </nc>
  </rcc>
  <rcc rId="5905" sId="1" odxf="1" dxf="1">
    <oc r="BA441">
      <f>IFERROR(IF(PAC!$X$6:$X$581="F04 - CONCLUÍDA",1,""),"")</f>
    </oc>
    <nc r="BA441">
      <f>IFERROR(IF(PAC!$X$6:$X$581="F04 - CONCLUÍDA",1,""),"")</f>
    </nc>
    <odxf>
      <fill>
        <patternFill>
          <bgColor rgb="FFDBF0F9"/>
        </patternFill>
      </fill>
    </odxf>
    <ndxf>
      <fill>
        <patternFill>
          <bgColor rgb="FFEEF5FC"/>
        </patternFill>
      </fill>
    </ndxf>
  </rcc>
  <rcc rId="5906" sId="1">
    <oc r="BA442">
      <f>IFERROR(IF(PAC!$X$6:$X$581="F04 - CONCLUÍDA",1,""),"")</f>
    </oc>
    <nc r="BA442">
      <f>IFERROR(IF(PAC!$X$6:$X$581="F04 - CONCLUÍDA",1,""),"")</f>
    </nc>
  </rcc>
  <rcc rId="5907" sId="1" odxf="1" dxf="1">
    <oc r="BA443">
      <f>IFERROR(IF(PAC!$X$6:$X$581="F04 - CONCLUÍDA",1,""),"")</f>
    </oc>
    <nc r="BA443">
      <f>IFERROR(IF(PAC!$X$6:$X$581="F04 - CONCLUÍDA",1,""),"")</f>
    </nc>
    <odxf>
      <fill>
        <patternFill>
          <bgColor rgb="FFDBF0F9"/>
        </patternFill>
      </fill>
    </odxf>
    <ndxf>
      <fill>
        <patternFill>
          <bgColor rgb="FFEEF5FC"/>
        </patternFill>
      </fill>
    </ndxf>
  </rcc>
  <rcc rId="5908" sId="1">
    <oc r="BA444">
      <f>IFERROR(IF(PAC!$X$6:$X$581="F04 - CONCLUÍDA",1,""),"")</f>
    </oc>
    <nc r="BA444">
      <f>IFERROR(IF(PAC!$X$6:$X$581="F04 - CONCLUÍDA",1,""),"")</f>
    </nc>
  </rcc>
  <rcc rId="5909" sId="1" odxf="1" dxf="1">
    <oc r="BA445">
      <f>IFERROR(IF(PAC!$X$6:$X$581="F04 - CONCLUÍDA",1,""),"")</f>
    </oc>
    <nc r="BA445">
      <f>IFERROR(IF(PAC!$X$6:$X$581="F04 - CONCLUÍDA",1,""),"")</f>
    </nc>
    <odxf>
      <fill>
        <patternFill>
          <bgColor rgb="FFDBF0F9"/>
        </patternFill>
      </fill>
    </odxf>
    <ndxf>
      <fill>
        <patternFill>
          <bgColor rgb="FFEEF5FC"/>
        </patternFill>
      </fill>
    </ndxf>
  </rcc>
  <rcc rId="5910" sId="1">
    <oc r="BA446">
      <f>IFERROR(IF(PAC!$X$6:$X$581="F04 - CONCLUÍDA",1,""),"")</f>
    </oc>
    <nc r="BA446">
      <f>IFERROR(IF(PAC!$X$6:$X$581="F04 - CONCLUÍDA",1,""),"")</f>
    </nc>
  </rcc>
  <rcc rId="5911" sId="1" odxf="1" dxf="1">
    <oc r="BA447">
      <f>IFERROR(IF(PAC!$X$6:$X$581="F04 - CONCLUÍDA",1,""),"")</f>
    </oc>
    <nc r="BA447">
      <f>IFERROR(IF(PAC!$X$6:$X$581="F04 - CONCLUÍDA",1,""),"")</f>
    </nc>
    <odxf>
      <fill>
        <patternFill>
          <bgColor rgb="FFDBF0F9"/>
        </patternFill>
      </fill>
    </odxf>
    <ndxf>
      <fill>
        <patternFill>
          <bgColor rgb="FFEEF5FC"/>
        </patternFill>
      </fill>
    </ndxf>
  </rcc>
  <rcc rId="5912" sId="1">
    <oc r="BA448">
      <f>IFERROR(IF(PAC!$X$6:$X$581="F04 - CONCLUÍDA",1,""),"")</f>
    </oc>
    <nc r="BA448">
      <f>IFERROR(IF(PAC!$X$6:$X$581="F04 - CONCLUÍDA",1,""),"")</f>
    </nc>
  </rcc>
  <rcc rId="5913" sId="1" odxf="1" dxf="1">
    <oc r="BA449">
      <f>IFERROR(IF(PAC!$X$6:$X$581="F04 - CONCLUÍDA",1,""),"")</f>
    </oc>
    <nc r="BA449">
      <f>IFERROR(IF(PAC!$X$6:$X$581="F04 - CONCLUÍDA",1,""),"")</f>
    </nc>
    <odxf>
      <fill>
        <patternFill>
          <bgColor rgb="FFDBF0F9"/>
        </patternFill>
      </fill>
    </odxf>
    <ndxf>
      <fill>
        <patternFill>
          <bgColor rgb="FFEEF5FC"/>
        </patternFill>
      </fill>
    </ndxf>
  </rcc>
  <rcc rId="5914" sId="1">
    <oc r="BA450">
      <f>IFERROR(IF(PAC!$X$6:$X$581="F04 - CONCLUÍDA",1,""),"")</f>
    </oc>
    <nc r="BA450">
      <f>IFERROR(IF(PAC!$X$6:$X$581="F04 - CONCLUÍDA",1,""),"")</f>
    </nc>
  </rcc>
  <rcc rId="5915" sId="1" odxf="1" dxf="1">
    <oc r="BA451">
      <f>IFERROR(IF(PAC!$X$6:$X$581="F04 - CONCLUÍDA",1,""),"")</f>
    </oc>
    <nc r="BA451">
      <f>IFERROR(IF(PAC!$X$6:$X$581="F04 - CONCLUÍDA",1,""),"")</f>
    </nc>
    <odxf>
      <fill>
        <patternFill>
          <bgColor rgb="FFDBF0F9"/>
        </patternFill>
      </fill>
    </odxf>
    <ndxf>
      <fill>
        <patternFill>
          <bgColor rgb="FFEEF5FC"/>
        </patternFill>
      </fill>
    </ndxf>
  </rcc>
  <rcc rId="5916" sId="1">
    <oc r="BA452">
      <f>IFERROR(IF(PAC!$X$6:$X$581="F04 - CONCLUÍDA",1,""),"")</f>
    </oc>
    <nc r="BA452">
      <f>IFERROR(IF(PAC!$X$6:$X$581="F04 - CONCLUÍDA",1,""),"")</f>
    </nc>
  </rcc>
  <rcc rId="5917" sId="1" odxf="1" dxf="1">
    <oc r="BA453">
      <f>IFERROR(IF(PAC!$X$6:$X$581="F04 - CONCLUÍDA",1,""),"")</f>
    </oc>
    <nc r="BA453">
      <f>IFERROR(IF(PAC!$X$6:$X$581="F04 - CONCLUÍDA",1,""),"")</f>
    </nc>
    <odxf>
      <fill>
        <patternFill>
          <bgColor rgb="FFDBF0F9"/>
        </patternFill>
      </fill>
    </odxf>
    <ndxf>
      <fill>
        <patternFill>
          <bgColor rgb="FFEEF5FC"/>
        </patternFill>
      </fill>
    </ndxf>
  </rcc>
  <rcc rId="5918" sId="1">
    <oc r="BA454">
      <f>IFERROR(IF(PAC!$X$6:$X$581="F04 - CONCLUÍDA",1,""),"")</f>
    </oc>
    <nc r="BA454">
      <f>IFERROR(IF(PAC!$X$6:$X$581="F04 - CONCLUÍDA",1,""),"")</f>
    </nc>
  </rcc>
  <rcc rId="5919" sId="1" odxf="1" dxf="1">
    <oc r="BA455">
      <f>IFERROR(IF(PAC!$X$6:$X$581="F04 - CONCLUÍDA",1,""),"")</f>
    </oc>
    <nc r="BA455">
      <f>IFERROR(IF(PAC!$X$6:$X$581="F04 - CONCLUÍDA",1,""),"")</f>
    </nc>
    <odxf>
      <fill>
        <patternFill>
          <bgColor rgb="FFDBF0F9"/>
        </patternFill>
      </fill>
    </odxf>
    <ndxf>
      <fill>
        <patternFill>
          <bgColor rgb="FFEEF5FC"/>
        </patternFill>
      </fill>
    </ndxf>
  </rcc>
  <rcc rId="5920" sId="1">
    <oc r="BA456">
      <f>IFERROR(IF(PAC!$X$6:$X$581="F04 - CONCLUÍDA",1,""),"")</f>
    </oc>
    <nc r="BA456">
      <f>IFERROR(IF(PAC!$X$6:$X$581="F04 - CONCLUÍDA",1,""),"")</f>
    </nc>
  </rcc>
  <rcc rId="5921" sId="1" odxf="1" dxf="1">
    <oc r="BA457">
      <f>IFERROR(IF(PAC!$X$6:$X$581="F04 - CONCLUÍDA",1,""),"")</f>
    </oc>
    <nc r="BA457">
      <f>IFERROR(IF(PAC!$X$6:$X$581="F04 - CONCLUÍDA",1,""),"")</f>
    </nc>
    <odxf>
      <fill>
        <patternFill>
          <bgColor rgb="FFDBF0F9"/>
        </patternFill>
      </fill>
    </odxf>
    <ndxf>
      <fill>
        <patternFill>
          <bgColor rgb="FFEEF5FC"/>
        </patternFill>
      </fill>
    </ndxf>
  </rcc>
  <rcc rId="5922" sId="1">
    <oc r="BA458">
      <f>IFERROR(IF(PAC!$X$6:$X$581="F04 - CONCLUÍDA",1,""),"")</f>
    </oc>
    <nc r="BA458">
      <f>IFERROR(IF(PAC!$X$6:$X$581="F04 - CONCLUÍDA",1,""),"")</f>
    </nc>
  </rcc>
  <rcc rId="5923" sId="1" odxf="1" dxf="1">
    <oc r="BA459">
      <f>IFERROR(IF(PAC!$X$6:$X$581="F04 - CONCLUÍDA",1,""),"")</f>
    </oc>
    <nc r="BA459">
      <f>IFERROR(IF(PAC!$X$6:$X$581="F04 - CONCLUÍDA",1,""),"")</f>
    </nc>
    <odxf>
      <fill>
        <patternFill>
          <bgColor rgb="FFDBF0F9"/>
        </patternFill>
      </fill>
    </odxf>
    <ndxf>
      <fill>
        <patternFill>
          <bgColor rgb="FFEEF5FC"/>
        </patternFill>
      </fill>
    </ndxf>
  </rcc>
  <rcc rId="5924" sId="1">
    <oc r="BA460">
      <f>IFERROR(IF(PAC!$X$6:$X$581="F04 - CONCLUÍDA",1,""),"")</f>
    </oc>
    <nc r="BA460">
      <f>IFERROR(IF(PAC!$X$6:$X$581="F04 - CONCLUÍDA",1,""),"")</f>
    </nc>
  </rcc>
  <rcc rId="5925" sId="1" odxf="1" dxf="1">
    <oc r="BA461">
      <f>IFERROR(IF(PAC!$X$6:$X$581="F04 - CONCLUÍDA",1,""),"")</f>
    </oc>
    <nc r="BA461">
      <f>IFERROR(IF(PAC!$X$6:$X$581="F04 - CONCLUÍDA",1,""),"")</f>
    </nc>
    <odxf>
      <fill>
        <patternFill>
          <bgColor rgb="FFDBF0F9"/>
        </patternFill>
      </fill>
    </odxf>
    <ndxf>
      <fill>
        <patternFill>
          <bgColor rgb="FFEEF5FC"/>
        </patternFill>
      </fill>
    </ndxf>
  </rcc>
  <rcc rId="5926" sId="1">
    <oc r="BA462">
      <f>IFERROR(IF(PAC!$X$6:$X$581="F04 - CONCLUÍDA",1,""),"")</f>
    </oc>
    <nc r="BA462">
      <f>IFERROR(IF(PAC!$X$6:$X$581="F04 - CONCLUÍDA",1,""),"")</f>
    </nc>
  </rcc>
  <rcc rId="5927" sId="1" odxf="1" dxf="1">
    <oc r="BA463">
      <f>IFERROR(IF(PAC!$X$6:$X$581="F04 - CONCLUÍDA",1,""),"")</f>
    </oc>
    <nc r="BA463">
      <f>IFERROR(IF(PAC!$X$6:$X$581="F04 - CONCLUÍDA",1,""),"")</f>
    </nc>
    <odxf>
      <fill>
        <patternFill>
          <bgColor rgb="FFDBF0F9"/>
        </patternFill>
      </fill>
    </odxf>
    <ndxf>
      <fill>
        <patternFill>
          <bgColor rgb="FFEEF5FC"/>
        </patternFill>
      </fill>
    </ndxf>
  </rcc>
  <rcc rId="5928" sId="1">
    <oc r="BA464">
      <f>IFERROR(IF(PAC!$X$6:$X$581="F04 - CONCLUÍDA",1,""),"")</f>
    </oc>
    <nc r="BA464">
      <f>IFERROR(IF(PAC!$X$6:$X$581="F04 - CONCLUÍDA",1,""),"")</f>
    </nc>
  </rcc>
  <rcc rId="5929" sId="1" odxf="1" dxf="1">
    <oc r="BA465">
      <f>IFERROR(IF(PAC!$X$6:$X$581="F04 - CONCLUÍDA",1,""),"")</f>
    </oc>
    <nc r="BA465">
      <f>IFERROR(IF(PAC!$X$6:$X$581="F04 - CONCLUÍDA",1,""),"")</f>
    </nc>
    <odxf>
      <fill>
        <patternFill>
          <bgColor rgb="FFDBF0F9"/>
        </patternFill>
      </fill>
    </odxf>
    <ndxf>
      <fill>
        <patternFill>
          <bgColor rgb="FFEEF5FC"/>
        </patternFill>
      </fill>
    </ndxf>
  </rcc>
  <rcc rId="5930" sId="1">
    <oc r="BA466">
      <f>IFERROR(IF(PAC!$X$6:$X$581="F04 - CONCLUÍDA",1,""),"")</f>
    </oc>
    <nc r="BA466">
      <f>IFERROR(IF(PAC!$X$6:$X$581="F04 - CONCLUÍDA",1,""),"")</f>
    </nc>
  </rcc>
  <rcc rId="5931" sId="1" odxf="1" dxf="1">
    <oc r="BA467">
      <f>IFERROR(IF(PAC!$X$6:$X$581="F04 - CONCLUÍDA",1,""),"")</f>
    </oc>
    <nc r="BA467">
      <f>IFERROR(IF(PAC!$X$6:$X$581="F04 - CONCLUÍDA",1,""),"")</f>
    </nc>
    <odxf>
      <fill>
        <patternFill>
          <bgColor rgb="FFDBF0F9"/>
        </patternFill>
      </fill>
    </odxf>
    <ndxf>
      <fill>
        <patternFill>
          <bgColor rgb="FFEEF5FC"/>
        </patternFill>
      </fill>
    </ndxf>
  </rcc>
  <rcc rId="5932" sId="1">
    <oc r="BA468">
      <f>IFERROR(IF(PAC!$X$6:$X$581="F04 - CONCLUÍDA",1,""),"")</f>
    </oc>
    <nc r="BA468">
      <f>IFERROR(IF(PAC!$X$6:$X$581="F04 - CONCLUÍDA",1,""),"")</f>
    </nc>
  </rcc>
  <rcc rId="5933" sId="1" odxf="1" dxf="1">
    <oc r="BA469">
      <f>IFERROR(IF(PAC!$X$6:$X$581="F04 - CONCLUÍDA",1,""),"")</f>
    </oc>
    <nc r="BA469">
      <f>IFERROR(IF(PAC!$X$6:$X$581="F04 - CONCLUÍDA",1,""),"")</f>
    </nc>
    <odxf>
      <fill>
        <patternFill>
          <bgColor rgb="FFDBF0F9"/>
        </patternFill>
      </fill>
    </odxf>
    <ndxf>
      <fill>
        <patternFill>
          <bgColor rgb="FFEEF5FC"/>
        </patternFill>
      </fill>
    </ndxf>
  </rcc>
  <rcc rId="5934" sId="1">
    <oc r="BA470">
      <f>IFERROR(IF(PAC!$X$6:$X$581="F04 - CONCLUÍDA",1,""),"")</f>
    </oc>
    <nc r="BA470">
      <f>IFERROR(IF(PAC!$X$6:$X$581="F04 - CONCLUÍDA",1,""),"")</f>
    </nc>
  </rcc>
  <rcc rId="5935" sId="1" odxf="1" dxf="1">
    <oc r="BA471">
      <f>IFERROR(IF(PAC!$X$6:$X$581="F04 - CONCLUÍDA",1,""),"")</f>
    </oc>
    <nc r="BA471">
      <f>IFERROR(IF(PAC!$X$6:$X$581="F04 - CONCLUÍDA",1,""),"")</f>
    </nc>
    <odxf>
      <fill>
        <patternFill>
          <bgColor rgb="FFDBF0F9"/>
        </patternFill>
      </fill>
    </odxf>
    <ndxf>
      <fill>
        <patternFill>
          <bgColor rgb="FFEEF5FC"/>
        </patternFill>
      </fill>
    </ndxf>
  </rcc>
  <rcc rId="5936" sId="1">
    <oc r="BA472">
      <f>IFERROR(IF(PAC!$X$6:$X$581="F04 - CONCLUÍDA",1,""),"")</f>
    </oc>
    <nc r="BA472">
      <f>IFERROR(IF(PAC!$X$6:$X$581="F04 - CONCLUÍDA",1,""),"")</f>
    </nc>
  </rcc>
  <rcc rId="5937" sId="1" odxf="1" dxf="1">
    <oc r="BA473">
      <f>IFERROR(IF(PAC!$X$6:$X$581="F04 - CONCLUÍDA",1,""),"")</f>
    </oc>
    <nc r="BA473">
      <f>IFERROR(IF(PAC!$X$6:$X$581="F04 - CONCLUÍDA",1,""),"")</f>
    </nc>
    <odxf>
      <fill>
        <patternFill>
          <bgColor rgb="FFDBF0F9"/>
        </patternFill>
      </fill>
    </odxf>
    <ndxf>
      <fill>
        <patternFill>
          <bgColor rgb="FFEEF5FC"/>
        </patternFill>
      </fill>
    </ndxf>
  </rcc>
  <rcc rId="5938" sId="1">
    <oc r="BA474">
      <f>IFERROR(IF(PAC!$X$6:$X$581="F04 - CONCLUÍDA",1,""),"")</f>
    </oc>
    <nc r="BA474">
      <f>IFERROR(IF(PAC!$X$6:$X$581="F04 - CONCLUÍDA",1,""),"")</f>
    </nc>
  </rcc>
  <rcc rId="5939" sId="1" odxf="1" dxf="1">
    <oc r="BA475">
      <f>IFERROR(IF(PAC!$X$6:$X$581="F04 - CONCLUÍDA",1,""),"")</f>
    </oc>
    <nc r="BA475">
      <f>IFERROR(IF(PAC!$X$6:$X$581="F04 - CONCLUÍDA",1,""),"")</f>
    </nc>
    <odxf>
      <fill>
        <patternFill>
          <bgColor rgb="FFDBF0F9"/>
        </patternFill>
      </fill>
    </odxf>
    <ndxf>
      <fill>
        <patternFill>
          <bgColor rgb="FFEEF5FC"/>
        </patternFill>
      </fill>
    </ndxf>
  </rcc>
  <rcc rId="5940" sId="1">
    <oc r="BA476">
      <f>IFERROR(IF(PAC!$X$6:$X$581="F04 - CONCLUÍDA",1,""),"")</f>
    </oc>
    <nc r="BA476">
      <f>IFERROR(IF(PAC!$X$6:$X$581="F04 - CONCLUÍDA",1,""),"")</f>
    </nc>
  </rcc>
  <rcc rId="5941" sId="1" odxf="1" dxf="1">
    <oc r="BA477">
      <f>IFERROR(IF(PAC!$X$6:$X$581="F04 - CONCLUÍDA",1,""),"")</f>
    </oc>
    <nc r="BA477">
      <f>IFERROR(IF(PAC!$X$6:$X$581="F04 - CONCLUÍDA",1,""),"")</f>
    </nc>
    <odxf>
      <fill>
        <patternFill>
          <bgColor rgb="FFDBF0F9"/>
        </patternFill>
      </fill>
    </odxf>
    <ndxf>
      <fill>
        <patternFill>
          <bgColor rgb="FFEEF5FC"/>
        </patternFill>
      </fill>
    </ndxf>
  </rcc>
  <rcc rId="5942" sId="1">
    <oc r="BA478">
      <f>IFERROR(IF(PAC!$X$6:$X$581="F04 - CONCLUÍDA",1,""),"")</f>
    </oc>
    <nc r="BA478">
      <f>IFERROR(IF(PAC!$X$6:$X$581="F04 - CONCLUÍDA",1,""),"")</f>
    </nc>
  </rcc>
  <rcc rId="5943" sId="1" odxf="1" dxf="1">
    <oc r="BA479">
      <f>IFERROR(IF(PAC!$X$6:$X$581="F04 - CONCLUÍDA",1,""),"")</f>
    </oc>
    <nc r="BA479">
      <f>IFERROR(IF(PAC!$X$6:$X$581="F04 - CONCLUÍDA",1,""),"")</f>
    </nc>
    <odxf>
      <fill>
        <patternFill>
          <bgColor rgb="FFDBF0F9"/>
        </patternFill>
      </fill>
    </odxf>
    <ndxf>
      <fill>
        <patternFill>
          <bgColor rgb="FFEEF5FC"/>
        </patternFill>
      </fill>
    </ndxf>
  </rcc>
  <rcc rId="5944" sId="1">
    <oc r="BA480">
      <f>IFERROR(IF(PAC!$X$6:$X$581="F04 - CONCLUÍDA",1,""),"")</f>
    </oc>
    <nc r="BA480">
      <f>IFERROR(IF(PAC!$X$6:$X$581="F04 - CONCLUÍDA",1,""),"")</f>
    </nc>
  </rcc>
  <rcc rId="5945" sId="1" odxf="1" dxf="1">
    <oc r="BA481">
      <f>IFERROR(IF(PAC!$X$6:$X$581="F04 - CONCLUÍDA",1,""),"")</f>
    </oc>
    <nc r="BA481">
      <f>IFERROR(IF(PAC!$X$6:$X$581="F04 - CONCLUÍDA",1,""),"")</f>
    </nc>
    <odxf>
      <fill>
        <patternFill>
          <bgColor rgb="FFDBF0F9"/>
        </patternFill>
      </fill>
    </odxf>
    <ndxf>
      <fill>
        <patternFill>
          <bgColor rgb="FFEEF5FC"/>
        </patternFill>
      </fill>
    </ndxf>
  </rcc>
  <rcc rId="5946" sId="1">
    <oc r="BA482">
      <f>IFERROR(IF(PAC!$X$6:$X$581="F04 - CONCLUÍDA",1,""),"")</f>
    </oc>
    <nc r="BA482">
      <f>IFERROR(IF(PAC!$X$6:$X$581="F04 - CONCLUÍDA",1,""),"")</f>
    </nc>
  </rcc>
  <rcc rId="5947" sId="1" odxf="1" dxf="1">
    <oc r="BA483">
      <f>IFERROR(IF(PAC!$X$6:$X$581="F04 - CONCLUÍDA",1,""),"")</f>
    </oc>
    <nc r="BA483">
      <f>IFERROR(IF(PAC!$X$6:$X$581="F04 - CONCLUÍDA",1,""),"")</f>
    </nc>
    <odxf>
      <fill>
        <patternFill>
          <bgColor rgb="FFDBF0F9"/>
        </patternFill>
      </fill>
    </odxf>
    <ndxf>
      <fill>
        <patternFill>
          <bgColor rgb="FFEEF5FC"/>
        </patternFill>
      </fill>
    </ndxf>
  </rcc>
  <rcc rId="5948" sId="1">
    <oc r="BA484">
      <f>IFERROR(IF(PAC!$X$6:$X$581="F04 - CONCLUÍDA",1,""),"")</f>
    </oc>
    <nc r="BA484">
      <f>IFERROR(IF(PAC!$X$6:$X$581="F04 - CONCLUÍDA",1,""),"")</f>
    </nc>
  </rcc>
  <rcc rId="5949" sId="1" odxf="1" dxf="1">
    <oc r="BA485">
      <f>IFERROR(IF(PAC!$X$6:$X$581="F04 - CONCLUÍDA",1,""),"")</f>
    </oc>
    <nc r="BA485">
      <f>IFERROR(IF(PAC!$X$6:$X$581="F04 - CONCLUÍDA",1,""),"")</f>
    </nc>
    <odxf>
      <fill>
        <patternFill>
          <bgColor rgb="FFDBF0F9"/>
        </patternFill>
      </fill>
    </odxf>
    <ndxf>
      <fill>
        <patternFill>
          <bgColor rgb="FFEEF5FC"/>
        </patternFill>
      </fill>
    </ndxf>
  </rcc>
  <rcc rId="5950" sId="1">
    <oc r="BA486">
      <f>IFERROR(IF(PAC!$X$6:$X$581="F04 - CONCLUÍDA",1,""),"")</f>
    </oc>
    <nc r="BA486">
      <f>IFERROR(IF(PAC!$X$6:$X$581="F04 - CONCLUÍDA",1,""),"")</f>
    </nc>
  </rcc>
  <rcc rId="5951" sId="1" odxf="1" dxf="1">
    <oc r="BA487">
      <f>IFERROR(IF(PAC!$X$6:$X$581="F04 - CONCLUÍDA",1,""),"")</f>
    </oc>
    <nc r="BA487">
      <f>IFERROR(IF(PAC!$X$6:$X$581="F04 - CONCLUÍDA",1,""),"")</f>
    </nc>
    <odxf>
      <fill>
        <patternFill>
          <bgColor rgb="FFDBF0F9"/>
        </patternFill>
      </fill>
    </odxf>
    <ndxf>
      <fill>
        <patternFill>
          <bgColor rgb="FFEEF5FC"/>
        </patternFill>
      </fill>
    </ndxf>
  </rcc>
  <rcc rId="5952" sId="1">
    <oc r="BA488">
      <f>IFERROR(IF(PAC!$X$6:$X$581="F04 - CONCLUÍDA",1,""),"")</f>
    </oc>
    <nc r="BA488">
      <f>IFERROR(IF(PAC!$X$6:$X$581="F04 - CONCLUÍDA",1,""),"")</f>
    </nc>
  </rcc>
  <rcc rId="5953" sId="1" odxf="1" dxf="1">
    <oc r="BA489">
      <f>IFERROR(IF(PAC!$X$6:$X$581="F04 - CONCLUÍDA",1,""),"")</f>
    </oc>
    <nc r="BA489">
      <f>IFERROR(IF(PAC!$X$6:$X$581="F04 - CONCLUÍDA",1,""),"")</f>
    </nc>
    <odxf>
      <fill>
        <patternFill>
          <bgColor rgb="FFDBF0F9"/>
        </patternFill>
      </fill>
    </odxf>
    <ndxf>
      <fill>
        <patternFill>
          <bgColor rgb="FFEEF5FC"/>
        </patternFill>
      </fill>
    </ndxf>
  </rcc>
  <rcc rId="5954" sId="1">
    <oc r="BA490">
      <f>IFERROR(IF(PAC!$X$6:$X$581="F04 - CONCLUÍDA",1,""),"")</f>
    </oc>
    <nc r="BA490">
      <f>IFERROR(IF(PAC!$X$6:$X$581="F04 - CONCLUÍDA",1,""),"")</f>
    </nc>
  </rcc>
  <rcc rId="5955" sId="1" odxf="1" dxf="1">
    <oc r="BA491">
      <f>IFERROR(IF(PAC!$X$6:$X$581="F04 - CONCLUÍDA",1,""),"")</f>
    </oc>
    <nc r="BA491">
      <f>IFERROR(IF(PAC!$X$6:$X$581="F04 - CONCLUÍDA",1,""),"")</f>
    </nc>
    <odxf>
      <fill>
        <patternFill>
          <bgColor rgb="FFDBF0F9"/>
        </patternFill>
      </fill>
    </odxf>
    <ndxf>
      <fill>
        <patternFill>
          <bgColor rgb="FFEEF5FC"/>
        </patternFill>
      </fill>
    </ndxf>
  </rcc>
  <rcc rId="5956" sId="1">
    <oc r="BA492">
      <f>IFERROR(IF(PAC!$X$6:$X$581="F04 - CONCLUÍDA",1,""),"")</f>
    </oc>
    <nc r="BA492">
      <f>IFERROR(IF(PAC!$X$6:$X$581="F04 - CONCLUÍDA",1,""),"")</f>
    </nc>
  </rcc>
  <rcc rId="5957" sId="1" odxf="1" dxf="1">
    <oc r="BA493">
      <f>IFERROR(IF(PAC!$X$6:$X$581="F04 - CONCLUÍDA",1,""),"")</f>
    </oc>
    <nc r="BA493">
      <f>IFERROR(IF(PAC!$X$6:$X$581="F04 - CONCLUÍDA",1,""),"")</f>
    </nc>
    <odxf>
      <fill>
        <patternFill>
          <bgColor rgb="FFDBF0F9"/>
        </patternFill>
      </fill>
    </odxf>
    <ndxf>
      <fill>
        <patternFill>
          <bgColor rgb="FFEEF5FC"/>
        </patternFill>
      </fill>
    </ndxf>
  </rcc>
  <rcc rId="5958" sId="1">
    <oc r="BA494">
      <f>IFERROR(IF(PAC!$X$6:$X$581="F04 - CONCLUÍDA",1,""),"")</f>
    </oc>
    <nc r="BA494">
      <f>IFERROR(IF(PAC!$X$6:$X$581="F04 - CONCLUÍDA",1,""),"")</f>
    </nc>
  </rcc>
  <rcc rId="5959" sId="1" odxf="1" dxf="1">
    <oc r="BA495">
      <f>IFERROR(IF(PAC!$X$6:$X$581="F04 - CONCLUÍDA",1,""),"")</f>
    </oc>
    <nc r="BA495">
      <f>IFERROR(IF(PAC!$X$6:$X$581="F04 - CONCLUÍDA",1,""),"")</f>
    </nc>
    <odxf>
      <fill>
        <patternFill>
          <bgColor rgb="FFDBF0F9"/>
        </patternFill>
      </fill>
    </odxf>
    <ndxf>
      <fill>
        <patternFill>
          <bgColor rgb="FFEEF5FC"/>
        </patternFill>
      </fill>
    </ndxf>
  </rcc>
  <rcc rId="5960" sId="1">
    <oc r="BA496">
      <f>IFERROR(IF(PAC!$X$6:$X$581="F04 - CONCLUÍDA",1,""),"")</f>
    </oc>
    <nc r="BA496">
      <f>IFERROR(IF(PAC!$X$6:$X$581="F04 - CONCLUÍDA",1,""),"")</f>
    </nc>
  </rcc>
  <rcc rId="5961" sId="1" odxf="1" dxf="1">
    <oc r="BA497">
      <f>IFERROR(IF(PAC!$X$6:$X$581="F04 - CONCLUÍDA",1,""),"")</f>
    </oc>
    <nc r="BA497">
      <f>IFERROR(IF(PAC!$X$6:$X$581="F04 - CONCLUÍDA",1,""),"")</f>
    </nc>
    <odxf>
      <fill>
        <patternFill>
          <bgColor rgb="FFDBF0F9"/>
        </patternFill>
      </fill>
    </odxf>
    <ndxf>
      <fill>
        <patternFill>
          <bgColor rgb="FFEEF5FC"/>
        </patternFill>
      </fill>
    </ndxf>
  </rcc>
  <rcc rId="5962" sId="1">
    <oc r="BA498">
      <f>IFERROR(IF(PAC!$X$6:$X$581="F04 - CONCLUÍDA",1,""),"")</f>
    </oc>
    <nc r="BA498">
      <f>IFERROR(IF(PAC!$X$6:$X$581="F04 - CONCLUÍDA",1,""),"")</f>
    </nc>
  </rcc>
  <rcc rId="5963" sId="1" odxf="1" dxf="1">
    <oc r="BA499">
      <f>IFERROR(IF(PAC!$X$6:$X$581="F04 - CONCLUÍDA",1,""),"")</f>
    </oc>
    <nc r="BA499">
      <f>IFERROR(IF(PAC!$X$6:$X$581="F04 - CONCLUÍDA",1,""),"")</f>
    </nc>
    <odxf>
      <fill>
        <patternFill>
          <bgColor rgb="FFDBF0F9"/>
        </patternFill>
      </fill>
    </odxf>
    <ndxf>
      <fill>
        <patternFill>
          <bgColor rgb="FFEEF5FC"/>
        </patternFill>
      </fill>
    </ndxf>
  </rcc>
  <rcc rId="5964" sId="1">
    <oc r="BA500">
      <f>IFERROR(IF(PAC!$X$6:$X$581="F04 - CONCLUÍDA",1,""),"")</f>
    </oc>
    <nc r="BA500">
      <f>IFERROR(IF(PAC!$X$6:$X$581="F04 - CONCLUÍDA",1,""),"")</f>
    </nc>
  </rcc>
  <rcc rId="5965" sId="1" odxf="1" dxf="1">
    <oc r="BA501">
      <f>IFERROR(IF(PAC!$X$6:$X$581="F04 - CONCLUÍDA",1,""),"")</f>
    </oc>
    <nc r="BA501">
      <f>IFERROR(IF(PAC!$X$6:$X$581="F04 - CONCLUÍDA",1,""),"")</f>
    </nc>
    <odxf>
      <fill>
        <patternFill>
          <bgColor rgb="FFDBF0F9"/>
        </patternFill>
      </fill>
    </odxf>
    <ndxf>
      <fill>
        <patternFill>
          <bgColor rgb="FFEEF5FC"/>
        </patternFill>
      </fill>
    </ndxf>
  </rcc>
  <rcc rId="5966" sId="1">
    <oc r="BA502">
      <f>IFERROR(IF(PAC!$X$6:$X$581="F04 - CONCLUÍDA",1,""),"")</f>
    </oc>
    <nc r="BA502">
      <f>IFERROR(IF(PAC!$X$6:$X$581="F04 - CONCLUÍDA",1,""),"")</f>
    </nc>
  </rcc>
  <rcc rId="5967" sId="1" odxf="1" dxf="1">
    <oc r="BA503">
      <f>IFERROR(IF(PAC!$X$6:$X$581="F04 - CONCLUÍDA",1,""),"")</f>
    </oc>
    <nc r="BA503">
      <f>IFERROR(IF(PAC!$X$6:$X$581="F04 - CONCLUÍDA",1,""),"")</f>
    </nc>
    <odxf>
      <fill>
        <patternFill>
          <bgColor rgb="FFDBF0F9"/>
        </patternFill>
      </fill>
    </odxf>
    <ndxf>
      <fill>
        <patternFill>
          <bgColor rgb="FFEEF5FC"/>
        </patternFill>
      </fill>
    </ndxf>
  </rcc>
  <rcc rId="5968" sId="1">
    <oc r="BA504">
      <f>IFERROR(IF(PAC!$X$6:$X$581="F04 - CONCLUÍDA",1,""),"")</f>
    </oc>
    <nc r="BA504">
      <f>IFERROR(IF(PAC!$X$6:$X$581="F04 - CONCLUÍDA",1,""),"")</f>
    </nc>
  </rcc>
  <rcc rId="5969" sId="1" odxf="1" dxf="1">
    <oc r="BA505">
      <f>IFERROR(IF(PAC!$X$6:$X$581="F04 - CONCLUÍDA",1,""),"")</f>
    </oc>
    <nc r="BA505">
      <f>IFERROR(IF(PAC!$X$6:$X$581="F04 - CONCLUÍDA",1,""),"")</f>
    </nc>
    <odxf>
      <fill>
        <patternFill>
          <bgColor rgb="FFDBF0F9"/>
        </patternFill>
      </fill>
    </odxf>
    <ndxf>
      <fill>
        <patternFill>
          <bgColor rgb="FFEEF5FC"/>
        </patternFill>
      </fill>
    </ndxf>
  </rcc>
  <rcc rId="5970" sId="1">
    <oc r="BA506">
      <f>IFERROR(IF(PAC!$X$6:$X$581="F04 - CONCLUÍDA",1,""),"")</f>
    </oc>
    <nc r="BA506">
      <f>IFERROR(IF(PAC!$X$6:$X$581="F04 - CONCLUÍDA",1,""),"")</f>
    </nc>
  </rcc>
  <rcc rId="5971" sId="1" odxf="1" dxf="1">
    <oc r="BA507">
      <f>IFERROR(IF(PAC!$X$6:$X$581="F04 - CONCLUÍDA",1,""),"")</f>
    </oc>
    <nc r="BA507">
      <f>IFERROR(IF(PAC!$X$6:$X$581="F04 - CONCLUÍDA",1,""),"")</f>
    </nc>
    <odxf>
      <fill>
        <patternFill>
          <bgColor rgb="FFDBF0F9"/>
        </patternFill>
      </fill>
    </odxf>
    <ndxf>
      <fill>
        <patternFill>
          <bgColor rgb="FFEEF5FC"/>
        </patternFill>
      </fill>
    </ndxf>
  </rcc>
  <rcc rId="5972" sId="1">
    <oc r="BA508">
      <f>IFERROR(IF(PAC!$X$6:$X$581="F04 - CONCLUÍDA",1,""),"")</f>
    </oc>
    <nc r="BA508">
      <f>IFERROR(IF(PAC!$X$6:$X$581="F04 - CONCLUÍDA",1,""),"")</f>
    </nc>
  </rcc>
  <rcc rId="5973" sId="1" odxf="1" dxf="1">
    <oc r="BA509">
      <f>IFERROR(IF(PAC!$X$6:$X$581="F04 - CONCLUÍDA",1,""),"")</f>
    </oc>
    <nc r="BA509">
      <f>IFERROR(IF(PAC!$X$6:$X$581="F04 - CONCLUÍDA",1,""),"")</f>
    </nc>
    <odxf>
      <fill>
        <patternFill>
          <bgColor rgb="FFDBF0F9"/>
        </patternFill>
      </fill>
    </odxf>
    <ndxf>
      <fill>
        <patternFill>
          <bgColor rgb="FFEEF5FC"/>
        </patternFill>
      </fill>
    </ndxf>
  </rcc>
  <rcc rId="5974" sId="1">
    <oc r="BA510">
      <f>IFERROR(IF(PAC!$X$6:$X$581="F04 - CONCLUÍDA",1,""),"")</f>
    </oc>
    <nc r="BA510">
      <f>IFERROR(IF(PAC!$X$6:$X$581="F04 - CONCLUÍDA",1,""),"")</f>
    </nc>
  </rcc>
  <rcc rId="5975" sId="1" odxf="1" dxf="1">
    <oc r="BA511">
      <f>IFERROR(IF(PAC!$X$6:$X$581="F04 - CONCLUÍDA",1,""),"")</f>
    </oc>
    <nc r="BA511">
      <f>IFERROR(IF(PAC!$X$6:$X$581="F04 - CONCLUÍDA",1,""),"")</f>
    </nc>
    <odxf>
      <fill>
        <patternFill>
          <bgColor rgb="FFDBF0F9"/>
        </patternFill>
      </fill>
    </odxf>
    <ndxf>
      <fill>
        <patternFill>
          <bgColor rgb="FFEEF5FC"/>
        </patternFill>
      </fill>
    </ndxf>
  </rcc>
  <rcc rId="5976" sId="1">
    <oc r="BA512">
      <f>IFERROR(IF(PAC!$X$6:$X$581="F04 - CONCLUÍDA",1,""),"")</f>
    </oc>
    <nc r="BA512">
      <f>IFERROR(IF(PAC!$X$6:$X$581="F04 - CONCLUÍDA",1,""),"")</f>
    </nc>
  </rcc>
  <rcc rId="5977" sId="1" odxf="1" dxf="1">
    <oc r="BA513">
      <f>IFERROR(IF(PAC!$X$6:$X$581="F04 - CONCLUÍDA",1,""),"")</f>
    </oc>
    <nc r="BA513">
      <f>IFERROR(IF(PAC!$X$6:$X$581="F04 - CONCLUÍDA",1,""),"")</f>
    </nc>
    <odxf>
      <fill>
        <patternFill>
          <bgColor rgb="FFDBF0F9"/>
        </patternFill>
      </fill>
    </odxf>
    <ndxf>
      <fill>
        <patternFill>
          <bgColor rgb="FFEEF5FC"/>
        </patternFill>
      </fill>
    </ndxf>
  </rcc>
  <rcc rId="5978" sId="1">
    <oc r="BA514">
      <f>IFERROR(IF(PAC!$X$6:$X$581="F04 - CONCLUÍDA",1,""),"")</f>
    </oc>
    <nc r="BA514">
      <f>IFERROR(IF(PAC!$X$6:$X$581="F04 - CONCLUÍDA",1,""),"")</f>
    </nc>
  </rcc>
  <rcc rId="5979" sId="1" odxf="1" dxf="1">
    <oc r="BA515">
      <f>IFERROR(IF(PAC!$X$6:$X$581="F04 - CONCLUÍDA",1,""),"")</f>
    </oc>
    <nc r="BA515">
      <f>IFERROR(IF(PAC!$X$6:$X$581="F04 - CONCLUÍDA",1,""),"")</f>
    </nc>
    <odxf>
      <fill>
        <patternFill>
          <bgColor rgb="FFDBF0F9"/>
        </patternFill>
      </fill>
    </odxf>
    <ndxf>
      <fill>
        <patternFill>
          <bgColor rgb="FFEEF5FC"/>
        </patternFill>
      </fill>
    </ndxf>
  </rcc>
  <rcc rId="5980" sId="1">
    <oc r="BA516">
      <f>IFERROR(IF(PAC!$X$6:$X$581="F04 - CONCLUÍDA",1,""),"")</f>
    </oc>
    <nc r="BA516">
      <f>IFERROR(IF(PAC!$X$6:$X$581="F04 - CONCLUÍDA",1,""),"")</f>
    </nc>
  </rcc>
  <rcc rId="5981" sId="1" odxf="1" dxf="1">
    <oc r="BA517">
      <f>IFERROR(IF(PAC!$X$6:$X$581="F04 - CONCLUÍDA",1,""),"")</f>
    </oc>
    <nc r="BA517">
      <f>IFERROR(IF(PAC!$X$6:$X$581="F04 - CONCLUÍDA",1,""),"")</f>
    </nc>
    <odxf>
      <fill>
        <patternFill>
          <bgColor rgb="FFDBF0F9"/>
        </patternFill>
      </fill>
    </odxf>
    <ndxf>
      <fill>
        <patternFill>
          <bgColor rgb="FFEEF5FC"/>
        </patternFill>
      </fill>
    </ndxf>
  </rcc>
  <rcc rId="5982" sId="1">
    <oc r="BA518">
      <f>IFERROR(IF(PAC!$X$6:$X$581="F04 - CONCLUÍDA",1,""),"")</f>
    </oc>
    <nc r="BA518">
      <f>IFERROR(IF(PAC!$X$6:$X$581="F04 - CONCLUÍDA",1,""),"")</f>
    </nc>
  </rcc>
  <rcc rId="5983" sId="1" odxf="1" dxf="1">
    <oc r="BA519">
      <f>IFERROR(IF(PAC!$X$6:$X$581="F04 - CONCLUÍDA",1,""),"")</f>
    </oc>
    <nc r="BA519">
      <f>IFERROR(IF(PAC!$X$6:$X$581="F04 - CONCLUÍDA",1,""),"")</f>
    </nc>
    <odxf>
      <fill>
        <patternFill>
          <bgColor rgb="FFDBF0F9"/>
        </patternFill>
      </fill>
    </odxf>
    <ndxf>
      <fill>
        <patternFill>
          <bgColor rgb="FFEEF5FC"/>
        </patternFill>
      </fill>
    </ndxf>
  </rcc>
  <rcc rId="5984" sId="1">
    <oc r="BA520">
      <f>IFERROR(IF(PAC!$X$6:$X$581="F04 - CONCLUÍDA",1,""),"")</f>
    </oc>
    <nc r="BA520">
      <f>IFERROR(IF(PAC!$X$6:$X$581="F04 - CONCLUÍDA",1,""),"")</f>
    </nc>
  </rcc>
  <rcc rId="5985" sId="1" odxf="1" dxf="1">
    <oc r="BA521">
      <f>IFERROR(IF(PAC!$X$6:$X$581="F04 - CONCLUÍDA",1,""),"")</f>
    </oc>
    <nc r="BA521">
      <f>IFERROR(IF(PAC!$X$6:$X$581="F04 - CONCLUÍDA",1,""),"")</f>
    </nc>
    <odxf>
      <fill>
        <patternFill>
          <bgColor rgb="FFDBF0F9"/>
        </patternFill>
      </fill>
    </odxf>
    <ndxf>
      <fill>
        <patternFill>
          <bgColor rgb="FFEEF5FC"/>
        </patternFill>
      </fill>
    </ndxf>
  </rcc>
  <rcc rId="5986" sId="1">
    <oc r="BA522">
      <f>IFERROR(IF(PAC!$X$6:$X$581="F04 - CONCLUÍDA",1,""),"")</f>
    </oc>
    <nc r="BA522">
      <f>IFERROR(IF(PAC!$X$6:$X$581="F04 - CONCLUÍDA",1,""),"")</f>
    </nc>
  </rcc>
  <rcc rId="5987" sId="1" odxf="1" dxf="1">
    <oc r="BA523">
      <f>IFERROR(IF(PAC!$X$6:$X$581="F04 - CONCLUÍDA",1,""),"")</f>
    </oc>
    <nc r="BA523">
      <f>IFERROR(IF(PAC!$X$6:$X$581="F04 - CONCLUÍDA",1,""),"")</f>
    </nc>
    <odxf>
      <fill>
        <patternFill>
          <bgColor rgb="FFDBF0F9"/>
        </patternFill>
      </fill>
    </odxf>
    <ndxf>
      <fill>
        <patternFill>
          <bgColor rgb="FFEEF5FC"/>
        </patternFill>
      </fill>
    </ndxf>
  </rcc>
  <rcc rId="5988" sId="1">
    <oc r="BA524">
      <f>IFERROR(IF(PAC!$X$6:$X$581="F04 - CONCLUÍDA",1,""),"")</f>
    </oc>
    <nc r="BA524">
      <f>IFERROR(IF(PAC!$X$6:$X$581="F04 - CONCLUÍDA",1,""),"")</f>
    </nc>
  </rcc>
  <rcc rId="5989" sId="1" odxf="1" dxf="1">
    <oc r="BA525">
      <f>IFERROR(IF(PAC!$X$6:$X$581="F04 - CONCLUÍDA",1,""),"")</f>
    </oc>
    <nc r="BA525">
      <f>IFERROR(IF(PAC!$X$6:$X$581="F04 - CONCLUÍDA",1,""),"")</f>
    </nc>
    <odxf>
      <fill>
        <patternFill>
          <bgColor rgb="FFDBF0F9"/>
        </patternFill>
      </fill>
    </odxf>
    <ndxf>
      <fill>
        <patternFill>
          <bgColor rgb="FFEEF5FC"/>
        </patternFill>
      </fill>
    </ndxf>
  </rcc>
  <rcc rId="5990" sId="1">
    <oc r="BA526">
      <f>IFERROR(IF(PAC!$X$6:$X$581="F04 - CONCLUÍDA",1,""),"")</f>
    </oc>
    <nc r="BA526">
      <f>IFERROR(IF(PAC!$X$6:$X$581="F04 - CONCLUÍDA",1,""),"")</f>
    </nc>
  </rcc>
  <rcc rId="5991" sId="1" odxf="1" dxf="1">
    <oc r="BA527">
      <f>IFERROR(IF(PAC!$X$6:$X$581="F04 - CONCLUÍDA",1,""),"")</f>
    </oc>
    <nc r="BA527">
      <f>IFERROR(IF(PAC!$X$6:$X$581="F04 - CONCLUÍDA",1,""),"")</f>
    </nc>
    <odxf>
      <fill>
        <patternFill>
          <bgColor rgb="FFDBF0F9"/>
        </patternFill>
      </fill>
    </odxf>
    <ndxf>
      <fill>
        <patternFill>
          <bgColor rgb="FFEEF5FC"/>
        </patternFill>
      </fill>
    </ndxf>
  </rcc>
  <rcc rId="5992" sId="1">
    <oc r="BA528">
      <f>IFERROR(IF(PAC!$X$6:$X$581="F04 - CONCLUÍDA",1,""),"")</f>
    </oc>
    <nc r="BA528">
      <f>IFERROR(IF(PAC!$X$6:$X$581="F04 - CONCLUÍDA",1,""),"")</f>
    </nc>
  </rcc>
  <rcc rId="5993" sId="1" odxf="1" dxf="1">
    <oc r="BA529">
      <f>IFERROR(IF(PAC!$X$6:$X$581="F04 - CONCLUÍDA",1,""),"")</f>
    </oc>
    <nc r="BA529">
      <f>IFERROR(IF(PAC!$X$6:$X$581="F04 - CONCLUÍDA",1,""),"")</f>
    </nc>
    <odxf>
      <fill>
        <patternFill>
          <bgColor rgb="FFDBF0F9"/>
        </patternFill>
      </fill>
    </odxf>
    <ndxf>
      <fill>
        <patternFill>
          <bgColor rgb="FFEEF5FC"/>
        </patternFill>
      </fill>
    </ndxf>
  </rcc>
  <rcc rId="5994" sId="1">
    <oc r="BA530">
      <f>IFERROR(IF(PAC!$X$6:$X$581="F04 - CONCLUÍDA",1,""),"")</f>
    </oc>
    <nc r="BA530">
      <f>IFERROR(IF(PAC!$X$6:$X$581="F04 - CONCLUÍDA",1,""),"")</f>
    </nc>
  </rcc>
  <rcc rId="5995" sId="1" odxf="1" dxf="1">
    <oc r="BA531">
      <f>IFERROR(IF(PAC!$X$6:$X$581="F04 - CONCLUÍDA",1,""),"")</f>
    </oc>
    <nc r="BA531">
      <f>IFERROR(IF(PAC!$X$6:$X$581="F04 - CONCLUÍDA",1,""),"")</f>
    </nc>
    <odxf>
      <fill>
        <patternFill>
          <bgColor rgb="FFDBF0F9"/>
        </patternFill>
      </fill>
    </odxf>
    <ndxf>
      <fill>
        <patternFill>
          <bgColor rgb="FFEEF5FC"/>
        </patternFill>
      </fill>
    </ndxf>
  </rcc>
  <rcc rId="5996" sId="1">
    <oc r="BA532">
      <f>IFERROR(IF(PAC!$X$6:$X$581="F04 - CONCLUÍDA",1,""),"")</f>
    </oc>
    <nc r="BA532">
      <f>IFERROR(IF(PAC!$X$6:$X$581="F04 - CONCLUÍDA",1,""),"")</f>
    </nc>
  </rcc>
  <rcc rId="5997" sId="1" odxf="1" dxf="1">
    <oc r="BA533">
      <f>IFERROR(IF(PAC!$X$6:$X$581="F04 - CONCLUÍDA",1,""),"")</f>
    </oc>
    <nc r="BA533">
      <f>IFERROR(IF(PAC!$X$6:$X$581="F04 - CONCLUÍDA",1,""),"")</f>
    </nc>
    <odxf>
      <fill>
        <patternFill>
          <bgColor rgb="FFDBF0F9"/>
        </patternFill>
      </fill>
    </odxf>
    <ndxf>
      <fill>
        <patternFill>
          <bgColor rgb="FFEEF5FC"/>
        </patternFill>
      </fill>
    </ndxf>
  </rcc>
  <rcc rId="5998" sId="1">
    <oc r="BA534">
      <f>IFERROR(IF(PAC!$X$6:$X$581="F04 - CONCLUÍDA",1,""),"")</f>
    </oc>
    <nc r="BA534">
      <f>IFERROR(IF(PAC!$X$6:$X$581="F04 - CONCLUÍDA",1,""),"")</f>
    </nc>
  </rcc>
  <rcc rId="5999" sId="1" odxf="1" dxf="1">
    <oc r="BA535">
      <f>IFERROR(IF(PAC!$X$6:$X$581="F04 - CONCLUÍDA",1,""),"")</f>
    </oc>
    <nc r="BA535">
      <f>IFERROR(IF(PAC!$X$6:$X$581="F04 - CONCLUÍDA",1,""),"")</f>
    </nc>
    <odxf>
      <fill>
        <patternFill>
          <bgColor rgb="FFDBF0F9"/>
        </patternFill>
      </fill>
    </odxf>
    <ndxf>
      <fill>
        <patternFill>
          <bgColor rgb="FFEEF5FC"/>
        </patternFill>
      </fill>
    </ndxf>
  </rcc>
  <rcc rId="6000" sId="1">
    <oc r="BA536">
      <f>IFERROR(IF(PAC!$X$6:$X$581="F04 - CONCLUÍDA",1,""),"")</f>
    </oc>
    <nc r="BA536">
      <f>IFERROR(IF(PAC!$X$6:$X$581="F04 - CONCLUÍDA",1,""),"")</f>
    </nc>
  </rcc>
  <rcc rId="6001" sId="1" odxf="1" dxf="1">
    <oc r="BA537">
      <f>IFERROR(IF(PAC!$X$6:$X$581="F04 - CONCLUÍDA",1,""),"")</f>
    </oc>
    <nc r="BA537">
      <f>IFERROR(IF(PAC!$X$6:$X$581="F04 - CONCLUÍDA",1,""),"")</f>
    </nc>
    <odxf>
      <fill>
        <patternFill>
          <bgColor rgb="FFDBF0F9"/>
        </patternFill>
      </fill>
    </odxf>
    <ndxf>
      <fill>
        <patternFill>
          <bgColor rgb="FFEEF5FC"/>
        </patternFill>
      </fill>
    </ndxf>
  </rcc>
  <rcc rId="6002" sId="1">
    <oc r="BA538">
      <f>IFERROR(IF(PAC!$X$6:$X$581="F04 - CONCLUÍDA",1,""),"")</f>
    </oc>
    <nc r="BA538">
      <f>IFERROR(IF(PAC!$X$6:$X$581="F04 - CONCLUÍDA",1,""),"")</f>
    </nc>
  </rcc>
  <rcc rId="6003" sId="1" odxf="1" dxf="1">
    <oc r="BA539">
      <f>IFERROR(IF(PAC!$X$6:$X$581="F04 - CONCLUÍDA",1,""),"")</f>
    </oc>
    <nc r="BA539">
      <f>IFERROR(IF(PAC!$X$6:$X$581="F04 - CONCLUÍDA",1,""),"")</f>
    </nc>
    <odxf>
      <fill>
        <patternFill>
          <bgColor rgb="FFDBF0F9"/>
        </patternFill>
      </fill>
    </odxf>
    <ndxf>
      <fill>
        <patternFill>
          <bgColor rgb="FFEEF5FC"/>
        </patternFill>
      </fill>
    </ndxf>
  </rcc>
  <rcc rId="6004" sId="1">
    <oc r="BA540">
      <f>IFERROR(IF(PAC!$X$6:$X$581="F04 - CONCLUÍDA",1,""),"")</f>
    </oc>
    <nc r="BA540">
      <f>IFERROR(IF(PAC!$X$6:$X$581="F04 - CONCLUÍDA",1,""),"")</f>
    </nc>
  </rcc>
  <rcc rId="6005" sId="1" odxf="1" dxf="1">
    <oc r="BA541">
      <f>IFERROR(IF(PAC!$X$6:$X$581="F04 - CONCLUÍDA",1,""),"")</f>
    </oc>
    <nc r="BA541">
      <f>IFERROR(IF(PAC!$X$6:$X$581="F04 - CONCLUÍDA",1,""),"")</f>
    </nc>
    <odxf>
      <fill>
        <patternFill>
          <bgColor rgb="FFDBF0F9"/>
        </patternFill>
      </fill>
    </odxf>
    <ndxf>
      <fill>
        <patternFill>
          <bgColor rgb="FFEEF5FC"/>
        </patternFill>
      </fill>
    </ndxf>
  </rcc>
  <rcc rId="6006" sId="1">
    <oc r="BA542">
      <f>IFERROR(IF(PAC!$X$6:$X$581="F04 - CONCLUÍDA",1,""),"")</f>
    </oc>
    <nc r="BA542">
      <f>IFERROR(IF(PAC!$X$6:$X$581="F04 - CONCLUÍDA",1,""),"")</f>
    </nc>
  </rcc>
  <rcc rId="6007" sId="1" odxf="1" dxf="1">
    <oc r="BA543">
      <f>IFERROR(IF(PAC!$X$6:$X$581="F04 - CONCLUÍDA",1,""),"")</f>
    </oc>
    <nc r="BA543">
      <f>IFERROR(IF(PAC!$X$6:$X$581="F04 - CONCLUÍDA",1,""),"")</f>
    </nc>
    <odxf>
      <fill>
        <patternFill>
          <bgColor rgb="FFDBF0F9"/>
        </patternFill>
      </fill>
    </odxf>
    <ndxf>
      <fill>
        <patternFill>
          <bgColor rgb="FFEEF5FC"/>
        </patternFill>
      </fill>
    </ndxf>
  </rcc>
  <rcc rId="6008" sId="1">
    <oc r="BA544">
      <f>IFERROR(IF(PAC!$X$6:$X$581="F04 - CONCLUÍDA",1,""),"")</f>
    </oc>
    <nc r="BA544">
      <f>IFERROR(IF(PAC!$X$6:$X$581="F04 - CONCLUÍDA",1,""),"")</f>
    </nc>
  </rcc>
  <rcc rId="6009" sId="1" odxf="1" dxf="1">
    <oc r="BA545">
      <f>IFERROR(IF(PAC!$X$6:$X$581="F04 - CONCLUÍDA",1,""),"")</f>
    </oc>
    <nc r="BA545">
      <f>IFERROR(IF(PAC!$X$6:$X$581="F04 - CONCLUÍDA",1,""),"")</f>
    </nc>
    <odxf>
      <fill>
        <patternFill>
          <bgColor rgb="FFDBF0F9"/>
        </patternFill>
      </fill>
    </odxf>
    <ndxf>
      <fill>
        <patternFill>
          <bgColor rgb="FFEEF5FC"/>
        </patternFill>
      </fill>
    </ndxf>
  </rcc>
  <rcc rId="6010" sId="1">
    <oc r="BA546">
      <f>IFERROR(IF(PAC!$X$6:$X$581="F04 - CONCLUÍDA",1,""),"")</f>
    </oc>
    <nc r="BA546">
      <f>IFERROR(IF(PAC!$X$6:$X$581="F04 - CONCLUÍDA",1,""),"")</f>
    </nc>
  </rcc>
  <rcc rId="6011" sId="1" odxf="1" dxf="1">
    <oc r="BA547">
      <f>IFERROR(IF(PAC!$X$6:$X$581="F04 - CONCLUÍDA",1,""),"")</f>
    </oc>
    <nc r="BA547">
      <f>IFERROR(IF(PAC!$X$6:$X$581="F04 - CONCLUÍDA",1,""),"")</f>
    </nc>
    <odxf>
      <fill>
        <patternFill>
          <bgColor rgb="FFDBF0F9"/>
        </patternFill>
      </fill>
    </odxf>
    <ndxf>
      <fill>
        <patternFill>
          <bgColor rgb="FFEEF5FC"/>
        </patternFill>
      </fill>
    </ndxf>
  </rcc>
  <rcc rId="6012" sId="1">
    <oc r="BA548">
      <f>IFERROR(IF(PAC!$X$6:$X$581="F04 - CONCLUÍDA",1,""),"")</f>
    </oc>
    <nc r="BA548">
      <f>IFERROR(IF(PAC!$X$6:$X$581="F04 - CONCLUÍDA",1,""),"")</f>
    </nc>
  </rcc>
  <rcc rId="6013" sId="1" odxf="1" dxf="1">
    <oc r="BA549">
      <f>IFERROR(IF(PAC!$X$6:$X$581="F04 - CONCLUÍDA",1,""),"")</f>
    </oc>
    <nc r="BA549">
      <f>IFERROR(IF(PAC!$X$6:$X$581="F04 - CONCLUÍDA",1,""),"")</f>
    </nc>
    <odxf>
      <fill>
        <patternFill>
          <bgColor rgb="FFDBF0F9"/>
        </patternFill>
      </fill>
    </odxf>
    <ndxf>
      <fill>
        <patternFill>
          <bgColor rgb="FFEEF5FC"/>
        </patternFill>
      </fill>
    </ndxf>
  </rcc>
  <rcc rId="6014" sId="1">
    <oc r="BA550">
      <f>IFERROR(IF(PAC!$X$6:$X$581="F04 - CONCLUÍDA",1,""),"")</f>
    </oc>
    <nc r="BA550">
      <f>IFERROR(IF(PAC!$X$6:$X$581="F04 - CONCLUÍDA",1,""),"")</f>
    </nc>
  </rcc>
  <rcc rId="6015" sId="1" odxf="1" dxf="1">
    <oc r="BA551">
      <f>IFERROR(IF(PAC!$X$6:$X$581="F04 - CONCLUÍDA",1,""),"")</f>
    </oc>
    <nc r="BA551">
      <f>IFERROR(IF(PAC!$X$6:$X$581="F04 - CONCLUÍDA",1,""),"")</f>
    </nc>
    <odxf>
      <fill>
        <patternFill>
          <bgColor rgb="FFDBF0F9"/>
        </patternFill>
      </fill>
    </odxf>
    <ndxf>
      <fill>
        <patternFill>
          <bgColor rgb="FFEEF5FC"/>
        </patternFill>
      </fill>
    </ndxf>
  </rcc>
  <rcc rId="6016" sId="1">
    <oc r="BA552">
      <f>IFERROR(IF(PAC!$X$6:$X$581="F04 - CONCLUÍDA",1,""),"")</f>
    </oc>
    <nc r="BA552">
      <f>IFERROR(IF(PAC!$X$6:$X$581="F04 - CONCLUÍDA",1,""),"")</f>
    </nc>
  </rcc>
  <rcc rId="6017" sId="1" odxf="1" dxf="1">
    <oc r="BA553">
      <f>IFERROR(IF(PAC!$X$6:$X$581="F04 - CONCLUÍDA",1,""),"")</f>
    </oc>
    <nc r="BA553">
      <f>IFERROR(IF(PAC!$X$6:$X$581="F04 - CONCLUÍDA",1,""),"")</f>
    </nc>
    <odxf>
      <fill>
        <patternFill>
          <bgColor rgb="FFDBF0F9"/>
        </patternFill>
      </fill>
    </odxf>
    <ndxf>
      <fill>
        <patternFill>
          <bgColor rgb="FFEEF5FC"/>
        </patternFill>
      </fill>
    </ndxf>
  </rcc>
  <rcc rId="6018" sId="1">
    <oc r="BA554">
      <f>IFERROR(IF(PAC!$X$6:$X$581="F04 - CONCLUÍDA",1,""),"")</f>
    </oc>
    <nc r="BA554">
      <f>IFERROR(IF(PAC!$X$6:$X$581="F04 - CONCLUÍDA",1,""),"")</f>
    </nc>
  </rcc>
  <rcc rId="6019" sId="1" odxf="1" dxf="1">
    <oc r="BA555">
      <f>IFERROR(IF(PAC!$X$6:$X$581="F04 - CONCLUÍDA",1,""),"")</f>
    </oc>
    <nc r="BA555">
      <f>IFERROR(IF(PAC!$X$6:$X$581="F04 - CONCLUÍDA",1,""),"")</f>
    </nc>
    <odxf>
      <fill>
        <patternFill>
          <bgColor rgb="FFDBF0F9"/>
        </patternFill>
      </fill>
    </odxf>
    <ndxf>
      <fill>
        <patternFill>
          <bgColor rgb="FFEEF5FC"/>
        </patternFill>
      </fill>
    </ndxf>
  </rcc>
  <rcc rId="6020" sId="1">
    <oc r="BA556">
      <f>IFERROR(IF(PAC!$X$6:$X$581="F04 - CONCLUÍDA",1,""),"")</f>
    </oc>
    <nc r="BA556">
      <f>IFERROR(IF(PAC!$X$6:$X$581="F04 - CONCLUÍDA",1,""),"")</f>
    </nc>
  </rcc>
  <rcc rId="6021" sId="1" odxf="1" dxf="1">
    <oc r="BA557">
      <f>IFERROR(IF(PAC!$X$6:$X$581="F04 - CONCLUÍDA",1,""),"")</f>
    </oc>
    <nc r="BA557">
      <f>IFERROR(IF(PAC!$X$6:$X$581="F04 - CONCLUÍDA",1,""),"")</f>
    </nc>
    <odxf>
      <fill>
        <patternFill>
          <bgColor rgb="FFDBF0F9"/>
        </patternFill>
      </fill>
    </odxf>
    <ndxf>
      <fill>
        <patternFill>
          <bgColor rgb="FFEEF5FC"/>
        </patternFill>
      </fill>
    </ndxf>
  </rcc>
  <rcc rId="6022" sId="1">
    <oc r="BA558">
      <f>IFERROR(IF(PAC!$X$6:$X$581="F04 - CONCLUÍDA",1,""),"")</f>
    </oc>
    <nc r="BA558">
      <f>IFERROR(IF(PAC!$X$6:$X$581="F04 - CONCLUÍDA",1,""),"")</f>
    </nc>
  </rcc>
  <rcc rId="6023" sId="1" odxf="1" dxf="1">
    <oc r="BA559">
      <f>IFERROR(IF(PAC!$X$6:$X$581="F04 - CONCLUÍDA",1,""),"")</f>
    </oc>
    <nc r="BA559">
      <f>IFERROR(IF(PAC!$X$6:$X$581="F04 - CONCLUÍDA",1,""),"")</f>
    </nc>
    <odxf>
      <fill>
        <patternFill>
          <bgColor rgb="FFDBF0F9"/>
        </patternFill>
      </fill>
    </odxf>
    <ndxf>
      <fill>
        <patternFill>
          <bgColor rgb="FFEEF5FC"/>
        </patternFill>
      </fill>
    </ndxf>
  </rcc>
  <rcc rId="6024" sId="1">
    <oc r="BA560">
      <f>IFERROR(IF(PAC!$X$6:$X$581="F04 - CONCLUÍDA",1,""),"")</f>
    </oc>
    <nc r="BA560">
      <f>IFERROR(IF(PAC!$X$6:$X$581="F04 - CONCLUÍDA",1,""),"")</f>
    </nc>
  </rcc>
  <rcc rId="6025" sId="1" odxf="1" dxf="1">
    <oc r="BA561">
      <f>IFERROR(IF(PAC!$X$6:$X$581="F04 - CONCLUÍDA",1,""),"")</f>
    </oc>
    <nc r="BA561">
      <f>IFERROR(IF(PAC!$X$6:$X$581="F04 - CONCLUÍDA",1,""),"")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0" sId="1">
    <oc r="AC288" t="inlineStr">
      <is>
        <t>- SEPPI concluir alinhamento com o DNIT, para formalização da definição ocorrida em reunião com a Casa Civil da Bahia quanto ao melhor trecho a ser iniciado. 
- Licitar obra por regime semi-integrado.</t>
      </is>
    </oc>
    <n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1" sId="1">
    <o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oc>
    <nc r="AC288" t="inlineStr">
      <is>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7" sId="1" numFmtId="4">
    <oc r="AA10">
      <v>45</v>
    </oc>
    <nc r="AA10">
      <v>52</v>
    </nc>
  </rcc>
  <rfmt sheetId="1" sqref="AA10" start="0" length="2147483647">
    <dxf>
      <font>
        <color auto="1"/>
      </font>
    </dxf>
  </rfmt>
  <rcc rId="6038" sId="1" numFmtId="19">
    <oc r="Z10">
      <v>46233</v>
    </oc>
    <nc r="Z10">
      <v>46326</v>
    </nc>
  </rcc>
  <rcc rId="6039" sId="1" odxf="1" dxf="1" numFmtId="19">
    <oc r="AD10">
      <v>46265</v>
    </oc>
    <nc r="AD10">
      <v>46326</v>
    </nc>
    <odxf>
      <numFmt numFmtId="19" formatCode="dd/mm/yyyy"/>
    </odxf>
    <ndxf>
      <numFmt numFmtId="167" formatCode="dd/mm/yy;@"/>
    </ndxf>
  </rcc>
  <rcc rId="6040" sId="1">
    <oc r="AC10"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oc>
    <nc r="AC10" t="inlineStr">
      <is>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is>
    </nc>
  </rcc>
  <rcc rId="6041" sId="1">
    <oc r="AC9" t="inlineStr">
      <is>
        <r>
          <rPr>
            <b/>
            <sz val="16"/>
            <rFont val="Calibri"/>
            <family val="2"/>
          </rPr>
          <t xml:space="preserve">Conforme NT devido às chuvas, foi formalizado aditivo de prazo reprogramando a conclusão da obra para 30/09/26.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oc>
    <nc r="AC9" t="inlineStr">
      <is>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nc>
  </rcc>
  <rcc rId="6042" sId="1" numFmtId="19">
    <oc r="Z9">
      <v>46295</v>
    </oc>
    <nc r="Z9">
      <v>46326</v>
    </nc>
  </rcc>
  <rcc rId="6043" sId="1" odxf="1" dxf="1" numFmtId="19">
    <oc r="AD9">
      <v>46295</v>
    </oc>
    <nc r="AD9">
      <v>46326</v>
    </nc>
    <odxf>
      <numFmt numFmtId="19" formatCode="dd/mm/yyyy"/>
    </odxf>
    <ndxf>
      <numFmt numFmtId="167" formatCode="dd/mm/yy;@"/>
    </ndxf>
  </rcc>
  <rfmt sheetId="1" sqref="Z9:AD9" start="0" length="2147483647">
    <dxf>
      <font>
        <color auto="1"/>
      </font>
    </dxf>
  </rfmt>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044" sId="1" ref="A8:XFD8"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0" exp="area" ref3D="1" dr="$A$1:$A$1048576" dn="Z_535F29DD_DAB5_45F1_B721_096B9A19B9FA_.wvu.Cols" sId="1"/>
    <undo index="0" exp="area" ref3D="1" dr="$BE$1:$BE$1048576" dn="Z_13E94A3C_CB3A_4F58_A512_0396BF6DE7DC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2" exp="area" ref3D="1" dr="$I$1:$I$1048576" dn="Z_083D9386_A209_4E4D_86CD_025B1176CEB5_.wvu.Cols" sId="1"/>
    <undo index="1" exp="area" ref3D="1" dr="$D$1:$D$1048576" dn="Z_083D9386_A209_4E4D_86CD_025B1176CEB5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AL$1:$AN$1048576" dn="Z_83779279_67B1_4521_A1E4_214B232BDCAE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cc rId="0" sId="1" dxf="1" numFmtId="4">
      <nc r="B8">
        <v>2023</v>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c r="C8" t="inlineStr">
        <is>
          <t>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8"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8" t="inlineStr">
        <is>
          <t>Aeroporto de Barreiras (EQUIPAMENTOS DE BALIZAMENTO - PISTA/INFRA)
Sinalização: iluminação de pátio, luminoso PPD e TWY, Biruta, Farol, Papi, etc.</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F8" t="inlineStr">
        <is>
          <t>Infraestrutura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G8" t="inlineStr">
        <is>
          <t>Aeroporto (EQUIPAMENTOS)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H8" t="inlineStr">
        <is>
          <t>SEINFRA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I8" t="inlineStr">
        <is>
          <t>01 - Gov. Estado - SEINFRA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8" t="inlineStr">
        <is>
          <t>Barreiras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umFmtId="4">
      <nc r="N8">
        <v>4050508.35</v>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ndxf>
    </rcc>
    <rfmt sheetId="1" sqref="O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8">
        <f>SUM(PAC!$M8:$P8)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S8">
        <f>IF(PAC!$R8&gt;0,PAC!$R8,PAC!$Q8)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T8"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8" t="inlineStr">
        <is>
          <t>CONTRAPARTIDA</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8"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cc rId="0" sId="1" dxf="1" numFmtId="4">
      <nc r="W8">
        <v>3</v>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X8" t="inlineStr">
        <is>
          <t>F02 - LICITAÇÃO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8" t="inlineStr">
        <is>
          <t>04 - LICITAÇÃO /CONTRATAÇÃO</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umFmtId="19">
      <nc r="Z8">
        <v>46233</v>
      </nc>
      <n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ndxf>
    </rcc>
    <rfmt sheetId="1" sqref="AA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B8" t="inlineStr">
        <is>
          <t xml:space="preserve">Homologar e Adjudicar Licitação </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ndxf>
        <font>
          <sz val="16"/>
          <color auto="1"/>
          <name val="Calibri"/>
          <scheme val="none"/>
        </font>
        <numFmt numFmtId="30" formatCode="@"/>
        <fill>
          <patternFill patternType="solid">
            <bgColor rgb="FFDBF0F9"/>
          </patternFill>
        </fill>
        <alignment horizontal="left" vertical="center" wrapText="1" readingOrder="0"/>
        <border outline="0">
          <left style="medium">
            <color theme="0"/>
          </left>
          <top style="medium">
            <color theme="0"/>
          </top>
        </border>
      </ndxf>
    </rcc>
    <rcc rId="0" sId="1" dxf="1" numFmtId="19">
      <nc r="AD8">
        <v>46233</v>
      </nc>
      <n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ndxf>
    </rcc>
    <rcc rId="0" sId="1" dxf="1">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F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cc rId="0" sId="1" dxf="1">
      <nc r="AK8" t="inlineStr">
        <is>
          <t>https://governodabahia.plataformatarget.com.br/web/fbb30a88-ec24-4177-87a2-2b54f6b0731e</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L8" t="inlineStr">
        <is>
          <t>https://maps.app.goo.gl/y2A6Z8frmTDtxnL48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M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V8"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X8">
        <f>IFERROR(IF(PAC!$X8="F01 - CAPTAÇÃO DE RECURSO",1,""),"")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Y8">
        <f>IFERROR(IF(PAC!$X8="F02 - LICITAÇÃO",1,""),"")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Z8">
        <f>IFERROR(IF(PAC!$X$6:$X$581="F03 - EXECUÇÃO DO OBJETO",1,""),"")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A8">
        <f>IFERROR(IF(PAC!$X$6:$X$581="F04 - CONCLUÍDA",1,""),"")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B8">
        <f>IF(PAC!$R8&gt;0,0,PAC!$Q8)</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53" sId="1">
    <oc r="AC399" t="inlineStr">
      <is>
        <r>
          <t xml:space="preserve">Definição do Estado quanto a publicação de Lei Autorizativa
Licitação 001/26 com disputa ocorrida em 02/04/2026 (com recursos Próprios) .O Consórcio AJDV/MOBICON)  foi declarado vencedor do certame no dia 24/04/2026. Licitação homologada em 01/06/2026, em fase de contratação.
</t>
        </r>
        <r>
          <rPr>
            <b/>
            <sz val="16"/>
            <rFont val="Calibri"/>
            <family val="2"/>
          </rPr>
          <t/>
        </r>
      </is>
    </oc>
    <nc r="AC399" t="inlineStr">
      <is>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is>
    </nc>
  </rcc>
  <rcc rId="6054" sId="1">
    <oc r="AE399" t="inlineStr">
      <is>
        <t>Validação da proposta pelo Agente Financeiro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t>
      </is>
    </oc>
    <nc r="AE399" t="inlineStr">
      <is>
        <t xml:space="preserve">
Validação da proposta pelo Agente Financeiro
</t>
      </is>
    </nc>
  </rcc>
  <rcc rId="6055" sId="1" numFmtId="4">
    <nc r="R399">
      <v>58574759.590000004</v>
    </nc>
  </rcc>
  <rcc rId="6056" sId="1">
    <nc r="T399" t="inlineStr">
      <is>
        <t>Consórcio Ajdv/Mobicon, composto pelas empresas Ajdv Engenharia S/A (líder) e Mobicon Construtora Ltda.</t>
      </is>
    </nc>
  </rcc>
  <rcc rId="6057" sId="1" numFmtId="4">
    <nc r="W399">
      <v>36</v>
    </nc>
  </rcc>
  <rcc rId="6058" sId="1" numFmtId="19">
    <nc r="AP399">
      <v>46245</v>
    </nc>
  </rcc>
  <rcc rId="6059" sId="1">
    <oc r="AT399" t="inlineStr">
      <is>
        <t>Licitação 001/26 com disputa ocorrida em 02/04/2026 (com recursos Próprios) .O Consórcio AJDV/MOBICON)  foi declarado vencedor do certame no dia 24/04/2026. Licitação homologada em 01/06/2026, em fase de contratação.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oc>
    <nc r="AT399" t="inlineStr">
      <is>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nc>
  </rcc>
  <rcc rId="6060" sId="1">
    <oc r="AU399" t="inlineStr">
      <is>
        <t>PROPONENTE : EMBASA</t>
      </is>
    </oc>
    <nc r="AU399" t="inlineStr">
      <is>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1" sId="1">
    <oc r="AC360" t="inlineStr">
      <is>
        <t>Informação Conder (12/8/26)</t>
      </is>
    </oc>
    <nc r="AC360" t="inlineStr">
      <is>
        <t>Informação Conder - 10% de avanço (12/8/26)</t>
      </is>
    </nc>
  </rcc>
  <rcc rId="6072" sId="1">
    <oc r="AC361" t="inlineStr">
      <is>
        <t>Informação Conder (12/8/26)</t>
      </is>
    </oc>
    <nc r="AC361" t="inlineStr">
      <is>
        <t>Informação Conder - 10% de avanço (12/8/26)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7" sId="1">
    <oc r="AB150" t="inlineStr">
      <is>
        <t>Elaboração TR e Edital</t>
      </is>
    </oc>
    <nc r="AB150" t="inlineStr">
      <is>
        <t>Abertura das Propostas</t>
      </is>
    </nc>
  </rcc>
  <rcc rId="6078" sId="1">
    <oc r="AC150" t="inlineStr">
      <is>
        <t>Elaboração de TR e Edital para licitar com previsão de 30/07/2026.</t>
      </is>
    </oc>
    <nc r="AC150" t="inlineStr">
      <is>
        <t>Acompanhar abertura das propostas.</t>
      </is>
    </nc>
  </rcc>
  <rcc rId="6079" sId="1" numFmtId="19">
    <nc r="AD150">
      <v>46274</v>
    </nc>
  </rcc>
  <rcc rId="6080" sId="1">
    <oc r="AB153" t="inlineStr">
      <is>
        <t>Elaboração TR e Edital</t>
      </is>
    </oc>
    <nc r="AB153" t="inlineStr">
      <is>
        <t>Abertura das Propostas</t>
      </is>
    </nc>
  </rcc>
  <rcc rId="6081" sId="1">
    <oc r="AB155" t="inlineStr">
      <is>
        <t>Elaboração TR e Edital</t>
      </is>
    </oc>
    <nc r="AB155" t="inlineStr">
      <is>
        <t>Abertura das Propostas</t>
      </is>
    </nc>
  </rcc>
  <rcc rId="6082" sId="1">
    <oc r="AB156" t="inlineStr">
      <is>
        <t>Elaboração TR e Edital</t>
      </is>
    </oc>
    <nc r="AB156" t="inlineStr">
      <is>
        <t>Abertura das Propostas</t>
      </is>
    </nc>
  </rcc>
  <rcc rId="6083" sId="1">
    <oc r="AB158" t="inlineStr">
      <is>
        <t>Elaboração TR e Edital</t>
      </is>
    </oc>
    <nc r="AB158" t="inlineStr">
      <is>
        <t>Abertura das Propostas</t>
      </is>
    </nc>
  </rcc>
  <rcc rId="6084" sId="1">
    <oc r="AB159" t="inlineStr">
      <is>
        <t>Elaboração TR e Edital</t>
      </is>
    </oc>
    <nc r="AB159" t="inlineStr">
      <is>
        <t>Abertura das Propostas</t>
      </is>
    </nc>
  </rcc>
  <rcc rId="6085" sId="1">
    <oc r="AB182" t="inlineStr">
      <is>
        <t>Elaboração TR e Edital</t>
      </is>
    </oc>
    <nc r="AB182" t="inlineStr">
      <is>
        <t>Abertura das Propostas</t>
      </is>
    </nc>
  </rcc>
  <rcc rId="6086" sId="1">
    <oc r="AB183" t="inlineStr">
      <is>
        <t>Elaboração TR e Edital</t>
      </is>
    </oc>
    <nc r="AB183" t="inlineStr">
      <is>
        <t>Abertura das Propostas</t>
      </is>
    </nc>
  </rcc>
  <rcc rId="6087" sId="1">
    <oc r="AB184" t="inlineStr">
      <is>
        <t>Elaboração TR e Edital</t>
      </is>
    </oc>
    <nc r="AB184" t="inlineStr">
      <is>
        <t>Abertura das Propostas</t>
      </is>
    </nc>
  </rcc>
  <rcc rId="6088" sId="1">
    <oc r="AB188" t="inlineStr">
      <is>
        <t>Elaboração TR e Edital</t>
      </is>
    </oc>
    <nc r="AB188" t="inlineStr">
      <is>
        <t>Abertura das Propostas</t>
      </is>
    </nc>
  </rcc>
  <rcc rId="6089" sId="1">
    <oc r="AB195" t="inlineStr">
      <is>
        <t>Elaboração TR e Edital</t>
      </is>
    </oc>
    <nc r="AB195" t="inlineStr">
      <is>
        <t>Abertura das Propostas</t>
      </is>
    </nc>
  </rcc>
  <rcc rId="6090" sId="1">
    <oc r="AB272" t="inlineStr">
      <is>
        <t>Elaboração TR e Edital</t>
      </is>
    </oc>
    <nc r="AB272" t="inlineStr">
      <is>
        <t>Abertura das Propostas</t>
      </is>
    </nc>
  </rcc>
  <rcc rId="6091" sId="1">
    <oc r="AB275" t="inlineStr">
      <is>
        <t>Elaboração TR e Edital</t>
      </is>
    </oc>
    <nc r="AB275" t="inlineStr">
      <is>
        <t>Abertura das Propostas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97" sId="1">
    <oc r="AC153" t="inlineStr">
      <is>
        <t>Elaboração de TR e Edital para licitar com previsão de 30/07/2026.</t>
      </is>
    </oc>
    <nc r="AC153" t="inlineStr">
      <is>
        <t>Acompanhar abertura das propostas.</t>
      </is>
    </nc>
  </rcc>
  <rcc rId="6098" sId="1">
    <oc r="AC155" t="inlineStr">
      <is>
        <t>Elaboração de TR e Edital para licitar com previsão de 30/07/2026.</t>
      </is>
    </oc>
    <nc r="AC155" t="inlineStr">
      <is>
        <t>Acompanhar abertura das propostas.</t>
      </is>
    </nc>
  </rcc>
  <rcc rId="6099" sId="1">
    <oc r="AC156" t="inlineStr">
      <is>
        <t>Elaboração de TR e Edital para licitar com previsão de 30/07/2026.</t>
      </is>
    </oc>
    <nc r="AC156" t="inlineStr">
      <is>
        <t>Acompanhar abertura das propostas.</t>
      </is>
    </nc>
  </rcc>
  <rcc rId="6100" sId="1">
    <oc r="AC158" t="inlineStr">
      <is>
        <t>Elaboração de TR e Edital para licitar com previsão de 30/07/2026.</t>
      </is>
    </oc>
    <nc r="AC158" t="inlineStr">
      <is>
        <t>Acompanhar abertura das propostas.</t>
      </is>
    </nc>
  </rcc>
  <rcc rId="6101" sId="1">
    <oc r="AC159" t="inlineStr">
      <is>
        <t>Elaboração de TR e Edital para licitar com previsão de 30/07/2026.</t>
      </is>
    </oc>
    <nc r="AC159" t="inlineStr">
      <is>
        <t>Acompanhar abertura das propostas.</t>
      </is>
    </nc>
  </rcc>
  <rcc rId="6102" sId="1">
    <oc r="AC182" t="inlineStr">
      <is>
        <t>Elaboração de TR e Edital para licitar com previsão de 30/07/2026.</t>
      </is>
    </oc>
    <nc r="AC182" t="inlineStr">
      <is>
        <t>Acompanhar abertura das propostas.</t>
      </is>
    </nc>
  </rcc>
  <rcc rId="6103" sId="1">
    <oc r="AC183" t="inlineStr">
      <is>
        <t>Elaboração de TR e Edital para licitar com previsão de 30/07/2026.</t>
      </is>
    </oc>
    <nc r="AC183" t="inlineStr">
      <is>
        <t>Acompanhar abertura das propostas.</t>
      </is>
    </nc>
  </rcc>
  <rcc rId="6104" sId="1">
    <oc r="AC184" t="inlineStr">
      <is>
        <t>Elaboração de TR e Edital para licitar com previsão de 30/07/2026.</t>
      </is>
    </oc>
    <nc r="AC184" t="inlineStr">
      <is>
        <t>Acompanhar abertura das propostas.</t>
      </is>
    </nc>
  </rcc>
  <rcc rId="6105" sId="1">
    <oc r="AC188" t="inlineStr">
      <is>
        <t>Elaboração de TR e Edital para licitar com previsão de 30/07/2026.</t>
      </is>
    </oc>
    <nc r="AC188" t="inlineStr">
      <is>
        <t>Acompanhar abertura das propostas.</t>
      </is>
    </nc>
  </rcc>
  <rcc rId="6106" sId="1">
    <oc r="AC195" t="inlineStr">
      <is>
        <t>Elaboração de TR e Edital para licitar com previsão de 30/07/2026.</t>
      </is>
    </oc>
    <nc r="AC195" t="inlineStr">
      <is>
        <t>Acompanhar abertura das propostas.</t>
      </is>
    </nc>
  </rcc>
  <rcc rId="6107" sId="1">
    <oc r="AC272" t="inlineStr">
      <is>
        <t>Elaboração de TR e Edital para licitar com previsão de 30/07/2026.</t>
      </is>
    </oc>
    <nc r="AC272" t="inlineStr">
      <is>
        <t>Acompanhar abertura das propostas.</t>
      </is>
    </nc>
  </rcc>
  <rcc rId="6108" sId="1">
    <oc r="AC275" t="inlineStr">
      <is>
        <t>Elaboração de TR e Edital para licitar com previsão de 30/07/2026.</t>
      </is>
    </oc>
    <nc r="AC275" t="inlineStr">
      <is>
        <t>Acompanhar abertura das propostas.</t>
      </is>
    </nc>
  </rcc>
  <rcc rId="6109" sId="1" numFmtId="19">
    <nc r="AD153">
      <v>46274</v>
    </nc>
  </rcc>
  <rcc rId="6110" sId="1" numFmtId="19">
    <nc r="AD155">
      <v>46274</v>
    </nc>
  </rcc>
  <rcc rId="6111" sId="1" numFmtId="19">
    <nc r="AD156">
      <v>46274</v>
    </nc>
  </rcc>
  <rcc rId="6112" sId="1" numFmtId="19">
    <nc r="AD158">
      <v>46274</v>
    </nc>
  </rcc>
  <rcc rId="6113" sId="1" numFmtId="19">
    <nc r="AD159">
      <v>46274</v>
    </nc>
  </rcc>
  <rcc rId="6114" sId="1" numFmtId="19">
    <nc r="AD182">
      <v>46274</v>
    </nc>
  </rcc>
  <rcc rId="6115" sId="1" numFmtId="19">
    <nc r="AD183">
      <v>46274</v>
    </nc>
  </rcc>
  <rcc rId="6116" sId="1" numFmtId="19">
    <nc r="AD184">
      <v>46274</v>
    </nc>
  </rcc>
  <rcc rId="6117" sId="1" numFmtId="19">
    <nc r="AD188">
      <v>46274</v>
    </nc>
  </rcc>
  <rcc rId="6118" sId="1" numFmtId="19">
    <nc r="AD195">
      <v>46274</v>
    </nc>
  </rcc>
  <rcc rId="6119" sId="1" numFmtId="19">
    <nc r="AD272">
      <v>46274</v>
    </nc>
  </rcc>
  <rcc rId="6120" sId="1" numFmtId="19">
    <nc r="AD275">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26" sId="1" numFmtId="19">
    <oc r="AN150">
      <v>46233</v>
    </oc>
    <nc r="AN150">
      <v>46247</v>
    </nc>
  </rcc>
  <rcc rId="6127" sId="1" numFmtId="19">
    <oc r="AN153">
      <v>46233</v>
    </oc>
    <nc r="AN153">
      <v>46247</v>
    </nc>
  </rcc>
  <rcc rId="6128" sId="1" numFmtId="19">
    <oc r="AN155">
      <v>46233</v>
    </oc>
    <nc r="AN155">
      <v>46247</v>
    </nc>
  </rcc>
  <rcc rId="6129" sId="1" numFmtId="19">
    <oc r="AN156">
      <v>46233</v>
    </oc>
    <nc r="AN156">
      <v>46247</v>
    </nc>
  </rcc>
  <rcc rId="6130" sId="1" numFmtId="19">
    <oc r="AN158">
      <v>46233</v>
    </oc>
    <nc r="AN158">
      <v>46247</v>
    </nc>
  </rcc>
  <rcc rId="6131" sId="1" numFmtId="19">
    <oc r="AN159">
      <v>46233</v>
    </oc>
    <nc r="AN159">
      <v>46247</v>
    </nc>
  </rcc>
  <rcc rId="6132" sId="1" numFmtId="19">
    <oc r="AN182">
      <v>46233</v>
    </oc>
    <nc r="AN182">
      <v>46247</v>
    </nc>
  </rcc>
  <rcc rId="6133" sId="1" numFmtId="19">
    <oc r="AN183">
      <v>46233</v>
    </oc>
    <nc r="AN183">
      <v>46247</v>
    </nc>
  </rcc>
  <rcc rId="6134" sId="1" numFmtId="19">
    <oc r="AN184">
      <v>46233</v>
    </oc>
    <nc r="AN184">
      <v>46247</v>
    </nc>
  </rcc>
  <rcc rId="6135" sId="1" numFmtId="19">
    <oc r="AN188">
      <v>46233</v>
    </oc>
    <nc r="AN188">
      <v>46247</v>
    </nc>
  </rcc>
  <rcc rId="6136" sId="1" numFmtId="19">
    <oc r="AN195">
      <v>46233</v>
    </oc>
    <nc r="AN195">
      <v>46247</v>
    </nc>
  </rcc>
  <rcc rId="6137" sId="1" numFmtId="19">
    <oc r="AN272">
      <v>46233</v>
    </oc>
    <nc r="AN272">
      <v>46247</v>
    </nc>
  </rcc>
  <rcc rId="6138" sId="1" numFmtId="19">
    <oc r="AN275">
      <v>46233</v>
    </oc>
    <nc r="AN275">
      <v>46247</v>
    </nc>
  </rcc>
  <rcc rId="6139" sId="1" numFmtId="19">
    <nc r="AO150">
      <v>46274</v>
    </nc>
  </rcc>
  <rcc rId="6140" sId="1" numFmtId="19">
    <nc r="AO153">
      <v>46274</v>
    </nc>
  </rcc>
  <rcc rId="6141" sId="1" numFmtId="19">
    <nc r="AO155">
      <v>46274</v>
    </nc>
  </rcc>
  <rcc rId="6142" sId="1" numFmtId="19">
    <nc r="AO156">
      <v>46274</v>
    </nc>
  </rcc>
  <rcc rId="6143" sId="1" numFmtId="19">
    <nc r="AO158">
      <v>46274</v>
    </nc>
  </rcc>
  <rcc rId="6144" sId="1" numFmtId="19">
    <nc r="AO159">
      <v>46274</v>
    </nc>
  </rcc>
  <rcc rId="6145" sId="1" numFmtId="19">
    <nc r="AO182">
      <v>46274</v>
    </nc>
  </rcc>
  <rcc rId="6146" sId="1" numFmtId="19">
    <nc r="AO183">
      <v>46274</v>
    </nc>
  </rcc>
  <rcc rId="6147" sId="1" numFmtId="19">
    <nc r="AO184">
      <v>46274</v>
    </nc>
  </rcc>
  <rcc rId="6148" sId="1" numFmtId="19">
    <nc r="AO188">
      <v>46274</v>
    </nc>
  </rcc>
  <rcc rId="6149" sId="1" numFmtId="19">
    <nc r="AO195">
      <v>46274</v>
    </nc>
  </rcc>
  <rcc rId="6150" sId="1" numFmtId="19">
    <nc r="AO272">
      <v>46274</v>
    </nc>
  </rcc>
  <rcc rId="6151" sId="1" numFmtId="19">
    <nc r="AO275">
      <v>46274</v>
    </nc>
  </rcc>
  <rcc rId="6152" sId="1">
    <oc r="AU150" t="inlineStr">
      <is>
        <t>Aviso de licitação previsto para publicar em 30/07/2026.</t>
      </is>
    </oc>
    <nc r="AU150" t="inlineStr">
      <is>
        <t>LP 083/26 - Aviso de licitação publicado no DOE dia 13/08/2026. Abertura prevista para dia 09/09/2026.</t>
      </is>
    </nc>
  </rcc>
  <rcc rId="6153" sId="1">
    <oc r="AU153" t="inlineStr">
      <is>
        <t>Aviso de licitação previsto para publicar em 30/07/2026.</t>
      </is>
    </oc>
    <nc r="AU153" t="inlineStr">
      <is>
        <t>LP 083/26 - Aviso de licitação publicado no DOE dia 13/08/2026. Abertura prevista para dia 09/09/2026.</t>
      </is>
    </nc>
  </rcc>
  <rcc rId="6154" sId="1">
    <oc r="AU155" t="inlineStr">
      <is>
        <t>Aviso de licitação previsto para publicar em 30/07/2026.</t>
      </is>
    </oc>
    <nc r="AU155" t="inlineStr">
      <is>
        <t>LP 083/26 - Aviso de licitação publicado no DOE dia 13/08/2026. Abertura prevista para dia 09/09/2026.</t>
      </is>
    </nc>
  </rcc>
  <rcc rId="6155" sId="1">
    <oc r="AU156" t="inlineStr">
      <is>
        <t>Aviso de licitação previsto para publicar em 30/07/2026.</t>
      </is>
    </oc>
    <nc r="AU156" t="inlineStr">
      <is>
        <t>LP 083/26 - Aviso de licitação publicado no DOE dia 13/08/2026. Abertura prevista para dia 09/09/2026.</t>
      </is>
    </nc>
  </rcc>
  <rcc rId="6156" sId="1">
    <oc r="AU158" t="inlineStr">
      <is>
        <t>Aviso de licitação previsto para publicar em 30/07/2026.</t>
      </is>
    </oc>
    <nc r="AU158" t="inlineStr">
      <is>
        <t>LP 083/26 - Aviso de licitação publicado no DOE dia 13/08/2026. Abertura prevista para dia 09/09/2026.</t>
      </is>
    </nc>
  </rcc>
  <rcc rId="6157" sId="1">
    <oc r="AU159" t="inlineStr">
      <is>
        <t>Aviso de licitação previsto para publicar em 30/07/2026.</t>
      </is>
    </oc>
    <nc r="AU159" t="inlineStr">
      <is>
        <t>LP 083/26 - Aviso de licitação publicado no DOE dia 13/08/2026. Abertura prevista para dia 09/09/2026.</t>
      </is>
    </nc>
  </rcc>
  <rcc rId="6158" sId="1">
    <oc r="AU182" t="inlineStr">
      <is>
        <t>Aviso de licitação previsto para publicar em 30/07/2026.</t>
      </is>
    </oc>
    <nc r="AU182" t="inlineStr">
      <is>
        <t>LP 083/26 - Aviso de licitação publicado no DOE dia 13/08/2026. Abertura prevista para dia 09/09/2026.</t>
      </is>
    </nc>
  </rcc>
  <rfmt sheetId="1" xfDxf="1" sqref="AV183"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cc rId="6159" sId="1">
    <oc r="AU183" t="inlineStr">
      <is>
        <t>Aviso de licitação previsto para publicar em 30/07/2026.</t>
      </is>
    </oc>
    <nc r="AU183" t="inlineStr">
      <is>
        <t>LP 083/26 - Aviso de licitação publicado no DOE dia 13/08/2026. Abertura prevista para dia 09/09/2026.</t>
      </is>
    </nc>
  </rcc>
  <rcc rId="6160" sId="1">
    <oc r="AU184" t="inlineStr">
      <is>
        <t>Aviso de licitação previsto para publicar em 30/07/2026.</t>
      </is>
    </oc>
    <nc r="AU184" t="inlineStr">
      <is>
        <t>LP 083/26 - Aviso de licitação publicado no DOE dia 13/08/2026. Abertura prevista para dia 09/09/2026.</t>
      </is>
    </nc>
  </rcc>
  <rcc rId="6161" sId="1">
    <oc r="AU188" t="inlineStr">
      <is>
        <t>Aviso de licitação previsto para publicar em 30/07/2026.</t>
      </is>
    </oc>
    <nc r="AU188" t="inlineStr">
      <is>
        <t>LP 083/26 - Aviso de licitação publicado no DOE dia 13/08/2026. Abertura prevista para dia 09/09/2026.</t>
      </is>
    </nc>
  </rcc>
  <rcc rId="6162" sId="1">
    <oc r="AU195" t="inlineStr">
      <is>
        <t>Aviso de licitação previsto para publicar em 30/07/2026.</t>
      </is>
    </oc>
    <nc r="AU195" t="inlineStr">
      <is>
        <t>LP 083/26 - Aviso de licitação publicado no DOE dia 13/08/2026. Abertura prevista para dia 09/09/2026.</t>
      </is>
    </nc>
  </rcc>
  <rcc rId="6163" sId="1">
    <oc r="AU272" t="inlineStr">
      <is>
        <t>Aviso de licitação previsto para publicar em 30/07/2026.</t>
      </is>
    </oc>
    <nc r="AU272" t="inlineStr">
      <is>
        <t>LP 083/26 - Aviso de licitação publicado no DOE dia 13/08/2026. Abertura prevista para dia 09/09/2026.</t>
      </is>
    </nc>
  </rcc>
  <rcc rId="6164" sId="1">
    <oc r="AU275" t="inlineStr">
      <is>
        <t>Aviso de licitação previsto para publicar em 30/07/2026.</t>
      </is>
    </oc>
    <nc r="AU275" t="inlineStr">
      <is>
        <t>LP 083/26 - Aviso de licitação publicado no DOE dia 13/08/2026. Abertura prevista para dia 09/09/2026.</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70" sId="1">
    <oc r="X150" t="inlineStr">
      <is>
        <t>F01 - CAPTAÇÃO DE RECURSO</t>
      </is>
    </oc>
    <nc r="X150" t="inlineStr">
      <is>
        <t>F02 - LICITAÇÃO</t>
      </is>
    </nc>
  </rcc>
  <rcc rId="6171" sId="1">
    <oc r="X153" t="inlineStr">
      <is>
        <t>F01 - CAPTAÇÃO DE RECURSO</t>
      </is>
    </oc>
    <nc r="X153" t="inlineStr">
      <is>
        <t>F02 - LICITAÇÃO</t>
      </is>
    </nc>
  </rcc>
  <rcc rId="6172" sId="1">
    <oc r="X155" t="inlineStr">
      <is>
        <t>F01 - CAPTAÇÃO DE RECURSO</t>
      </is>
    </oc>
    <nc r="X155" t="inlineStr">
      <is>
        <t>F02 - LICITAÇÃO</t>
      </is>
    </nc>
  </rcc>
  <rcc rId="6173" sId="1">
    <oc r="X156" t="inlineStr">
      <is>
        <t>F01 - CAPTAÇÃO DE RECURSO</t>
      </is>
    </oc>
    <nc r="X156" t="inlineStr">
      <is>
        <t>F02 - LICITAÇÃO</t>
      </is>
    </nc>
  </rcc>
  <rcc rId="6174" sId="1">
    <oc r="X158" t="inlineStr">
      <is>
        <t>F01 - CAPTAÇÃO DE RECURSO</t>
      </is>
    </oc>
    <nc r="X158" t="inlineStr">
      <is>
        <t>F02 - LICITAÇÃO</t>
      </is>
    </nc>
  </rcc>
  <rcc rId="6175" sId="1">
    <oc r="X159" t="inlineStr">
      <is>
        <t>F01 - CAPTAÇÃO DE RECURSO</t>
      </is>
    </oc>
    <nc r="X159" t="inlineStr">
      <is>
        <t>F02 - LICITAÇÃO</t>
      </is>
    </nc>
  </rcc>
  <rcc rId="6176" sId="1">
    <oc r="X182" t="inlineStr">
      <is>
        <t>F01 - CAPTAÇÃO DE RECURSO</t>
      </is>
    </oc>
    <nc r="X182" t="inlineStr">
      <is>
        <t>F02 - LICITAÇÃO</t>
      </is>
    </nc>
  </rcc>
  <rcc rId="6177" sId="1">
    <oc r="X183" t="inlineStr">
      <is>
        <t>F01 - CAPTAÇÃO DE RECURSO</t>
      </is>
    </oc>
    <nc r="X183" t="inlineStr">
      <is>
        <t>F02 - LICITAÇÃO</t>
      </is>
    </nc>
  </rcc>
  <rcc rId="6178" sId="1">
    <oc r="X184" t="inlineStr">
      <is>
        <t>F01 - CAPTAÇÃO DE RECURSO</t>
      </is>
    </oc>
    <nc r="X184" t="inlineStr">
      <is>
        <t>F02 - LICITAÇÃO</t>
      </is>
    </nc>
  </rcc>
  <rcc rId="6179" sId="1">
    <oc r="X188" t="inlineStr">
      <is>
        <t>F01 - CAPTAÇÃO DE RECURSO</t>
      </is>
    </oc>
    <nc r="X188" t="inlineStr">
      <is>
        <t>F02 - LICITAÇÃO</t>
      </is>
    </nc>
  </rcc>
  <rcc rId="6180" sId="1">
    <oc r="X195" t="inlineStr">
      <is>
        <t>F01 - CAPTAÇÃO DE RECURSO</t>
      </is>
    </oc>
    <nc r="X195" t="inlineStr">
      <is>
        <t>F02 - LICITAÇÃO</t>
      </is>
    </nc>
  </rcc>
  <rcc rId="6181" sId="1">
    <oc r="X272" t="inlineStr">
      <is>
        <t>F01 - CAPTAÇÃO DE RECURSO</t>
      </is>
    </oc>
    <nc r="X272" t="inlineStr">
      <is>
        <t>F02 - LICITAÇÃO</t>
      </is>
    </nc>
  </rcc>
  <rcc rId="6182" sId="1">
    <oc r="X275" t="inlineStr">
      <is>
        <t>F01 - CAPTAÇÃO DE RECURSO</t>
      </is>
    </oc>
    <nc r="X275" t="inlineStr">
      <is>
        <t>F02 - LICITAÇÃO</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92" sId="1">
    <oc r="Y373" t="inlineStr">
      <is>
        <t>05 - À LICITAR</t>
      </is>
    </oc>
    <nc r="Y373" t="inlineStr">
      <is>
        <t>04 - LICITAÇÃO /CONTRATAÇÃO</t>
      </is>
    </nc>
  </rcc>
  <rcc rId="6193" sId="1">
    <oc r="AB373" t="inlineStr">
      <is>
        <t>Publicar Aviso da Licitação</t>
      </is>
    </oc>
    <nc r="AB373" t="inlineStr">
      <is>
        <t>Abertura das Propostas</t>
      </is>
    </nc>
  </rcc>
  <rcc rId="6194" sId="1">
    <oc r="AC373" t="inlineStr">
      <is>
        <t>Previsão de publicação de edital em 30/08/2026</t>
      </is>
    </oc>
    <nc r="AC373" t="inlineStr">
      <is>
        <t>Abertura de Propostas: 26/10/2026 às 14:00</t>
      </is>
    </nc>
  </rcc>
  <rcc rId="6195" sId="1" numFmtId="19">
    <nc r="AD373">
      <v>46321</v>
    </nc>
  </rcc>
  <rcc rId="6196" sId="1">
    <nc r="AE373" t="inlineStr">
      <is>
        <t>Homologação da licitação</t>
      </is>
    </nc>
  </rcc>
  <rcc rId="6197" sId="1" numFmtId="19">
    <oc r="AN373">
      <v>46264</v>
    </oc>
    <nc r="AN373">
      <v>46247</v>
    </nc>
  </rcc>
  <rcc rId="6198" sId="1" numFmtId="19">
    <nc r="AO373">
      <v>46321</v>
    </nc>
  </rcc>
  <rcc rId="6199" sId="1">
    <oc r="AU373" t="inlineStr">
      <is>
        <t>Previsão de publicação de edital em agosto/2026.
Contrato de Financiamento (CF) 639.464-45 do Novo PAC FGTS assinado em 10/03/2026, no valor de R$ 87.187.272,26.</t>
      </is>
    </oc>
    <nc r="AU373" t="inlineStr">
      <is>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10" sId="1" numFmtId="4">
    <oc r="AA487">
      <v>36.159999999999997</v>
    </oc>
    <nc r="AA487">
      <v>38.83</v>
    </nc>
  </rcc>
  <rcc rId="6211" sId="1" numFmtId="4">
    <oc r="AA488">
      <v>27.82</v>
    </oc>
    <nc r="AA488">
      <v>31.12</v>
    </nc>
  </rcc>
  <rcc rId="6212" sId="1" numFmtId="4">
    <oc r="AA489">
      <v>31.97</v>
    </oc>
    <nc r="AA489">
      <v>36.729999999999997</v>
    </nc>
  </rcc>
  <rcc rId="6213" sId="1" numFmtId="4">
    <oc r="AA484">
      <v>51.05</v>
    </oc>
    <nc r="AA484">
      <v>53</v>
    </nc>
  </rcc>
  <rcc rId="6214" sId="1" numFmtId="4">
    <oc r="AA485">
      <v>21.04</v>
    </oc>
    <nc r="AA485">
      <v>25</v>
    </nc>
  </rcc>
  <rcc rId="6215" sId="1" numFmtId="4">
    <oc r="AA486">
      <v>13.55</v>
    </oc>
    <nc r="AA486">
      <v>15</v>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21" sId="1">
    <oc r="E352" t="inlineStr">
      <is>
        <r>
          <t xml:space="preserve">Urbanização Integrada da Macroáea Sub – </t>
        </r>
        <r>
          <rPr>
            <b/>
            <sz val="16"/>
            <rFont val="Calibri"/>
            <family val="2"/>
          </rPr>
          <t>Bacia Alto Pituaçu.</t>
        </r>
        <r>
          <rPr>
            <sz val="16"/>
            <rFont val="Calibri"/>
            <family val="2"/>
          </rPr>
          <t xml:space="preserve">
</t>
        </r>
        <r>
          <rPr>
            <b/>
            <sz val="16"/>
            <rFont val="Calibri"/>
            <family val="2"/>
          </rPr>
          <t xml:space="preserve">Etapa 05 - Construção de 48 UH </t>
        </r>
        <r>
          <rPr>
            <sz val="16"/>
            <rFont val="Calibri"/>
            <family val="2"/>
          </rPr>
          <t>para reassentamento de famílias da Etapa 01 (Pau da Lima)</t>
        </r>
      </is>
    </oc>
    <nc r="E352" t="inlineStr">
      <is>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is>
    </nc>
  </rcc>
  <rcc rId="6222" sId="1" numFmtId="19">
    <oc r="Z362">
      <v>46248</v>
    </oc>
    <nc r="Z362">
      <v>46255</v>
    </nc>
  </rcc>
  <rcc rId="6223" sId="1" numFmtId="19">
    <oc r="Z363">
      <v>46248</v>
    </oc>
    <nc r="Z363">
      <v>46255</v>
    </nc>
  </rcc>
  <rcc rId="6224" sId="1" numFmtId="19">
    <oc r="Z364">
      <v>46248</v>
    </oc>
    <nc r="Z364">
      <v>46255</v>
    </nc>
  </rcc>
  <rcc rId="6225" sId="1" numFmtId="19">
    <oc r="Z365">
      <v>46248</v>
    </oc>
    <nc r="Z365">
      <v>46255</v>
    </nc>
  </rcc>
  <rcc rId="6226" sId="1" numFmtId="19">
    <oc r="Z366">
      <v>46248</v>
    </oc>
    <nc r="Z366">
      <v>46255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1" sId="1">
    <nc r="AT308" t="inlineStr">
      <is>
        <t>Solicitado pela Caixa em 29/07/26 o DUP e a Declaração de Posse retificada - probelma com o terreno?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6" sId="1">
    <oc r="AT308" t="inlineStr">
      <is>
        <t>Solicitado pela Caixa em 29/07/26 o DUP e a Declaração de Posse retificada - probelma com o terreno?</t>
      </is>
    </oc>
    <nc r="AT308" t="inlineStr">
      <is>
        <t>Solicitado pela Caixa em 29/07/26 o DUP e a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I439" start="0" length="0">
    <dxf>
      <font>
        <b/>
        <sz val="16"/>
        <color auto="1"/>
        <name val="Calibri"/>
        <scheme val="none"/>
      </font>
    </dxf>
  </rfmt>
  <rfmt sheetId="1" sqref="AI440" start="0" length="0">
    <dxf>
      <font>
        <b/>
        <sz val="16"/>
        <color auto="1"/>
        <name val="Calibri"/>
        <scheme val="none"/>
      </font>
    </dxf>
  </rfmt>
  <rfmt sheetId="1" sqref="AI443" start="0" length="0">
    <dxf>
      <font>
        <b/>
        <sz val="16"/>
        <color auto="1"/>
        <name val="Calibri"/>
        <scheme val="none"/>
      </font>
    </dxf>
  </rfmt>
  <rcc rId="6241" sId="1">
    <oc r="AI439" t="inlineStr">
      <is>
        <t>Anteprojeto ou projeto básico
Termo de Referência
Regularização fundiária
Licença prévia
Declaração sobre a sustentabilidade</t>
      </is>
    </oc>
    <nc r="AI439" t="inlineStr">
      <is>
        <t>Complementação de documentação e fechamento da engenharia</t>
      </is>
    </nc>
  </rcc>
  <rcc rId="6242" sId="1">
    <oc r="AI440" t="inlineStr">
      <is>
        <t>Anteprojeto ou projeto básico
Termo de Referência
Regularização fundiária
Licença prévia
Declaração sobre a sustentabilidade</t>
      </is>
    </oc>
    <nc r="AI440" t="inlineStr">
      <is>
        <t>Complementação de documentação e fechamento da engenharia</t>
      </is>
    </nc>
  </rcc>
  <rcc rId="6243" sId="1">
    <oc r="AI443" t="inlineStr">
      <is>
        <t>Anteprojeto ou projeto básico
Termo de Referência
Regularização fundiária
Licença prévia
Declaração sobre a sustentabilidade</t>
      </is>
    </oc>
    <nc r="AI443" t="inlineStr">
      <is>
        <t>Complementação de documentação e fechamento da engenharia</t>
      </is>
    </nc>
  </rcc>
  <rcc rId="6244" sId="1">
    <oc r="AI435" t="inlineStr">
      <is>
        <t>Anteprojeto ou projeto básico
Termo de Referência
Regularização fundiária
Licença prévia
Declaração sobre a sustentabilidade</t>
      </is>
    </oc>
    <nc r="AI435" t="inlineStr">
      <is>
        <r>
          <rPr>
            <b/>
            <sz val="16"/>
            <rFont val="Calibri"/>
            <family val="2"/>
          </rPr>
          <t>Complementação de documentação e fechamento da engenharia</t>
        </r>
        <r>
          <rPr>
            <sz val="16"/>
            <rFont val="Calibri"/>
            <family val="2"/>
          </rPr>
          <t xml:space="preserve">
Ajuste final para retirada da suspensiva</t>
        </r>
      </is>
    </nc>
  </rcc>
  <rcc rId="6245" sId="1">
    <oc r="AI437" t="inlineStr">
      <is>
        <t>Anteprojeto ou projeto básico
Termo de Referência
Regularização fundiária
Licença prévia
Declaração sobre a sustentabilidade</t>
      </is>
    </oc>
    <nc r="AI437" t="inlineStr">
      <is>
        <r>
          <t xml:space="preserve">
</t>
        </r>
        <r>
          <rPr>
            <b/>
            <sz val="16"/>
            <rFont val="Calibri"/>
            <family val="2"/>
          </rPr>
          <t>Complementação de documentação e fechamento da engenharia</t>
        </r>
        <r>
          <rPr>
            <sz val="16"/>
            <rFont val="Calibri"/>
            <family val="2"/>
          </rPr>
          <t xml:space="preserve">
Faltando ainda a vistoria pela CAIXA
</t>
        </r>
      </is>
    </nc>
  </rcc>
  <rcc rId="6246" sId="1">
    <oc r="AI441" t="inlineStr">
      <is>
        <t>Anteprojeto ou projeto básico
Termo de Referência
Regularização fundiária
Licença prévia
Declaração sobre a sustentabilidade</t>
      </is>
    </oc>
    <nc r="AI441" t="inlineStr">
      <is>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is>
    </nc>
  </rcc>
  <rcc rId="6247" sId="1">
    <oc r="AC436" t="inlineStr">
      <is>
        <t xml:space="preserve">CERB enviar documentação </t>
      </is>
    </oc>
    <nc r="AC436" t="inlineStr">
      <is>
        <r>
          <t xml:space="preserve">CERB enviar documentação
</t>
        </r>
        <r>
          <rPr>
            <b/>
            <sz val="16"/>
            <rFont val="Calibri"/>
            <family val="2"/>
          </rPr>
          <t>Contratação Integrada, necessário aditivo de prazo para 09/11/2026</t>
        </r>
      </is>
    </nc>
  </rcc>
  <rcc rId="6248" sId="1">
    <oc r="AC438" t="inlineStr">
      <is>
        <t xml:space="preserve">CERB enviar documentação </t>
      </is>
    </oc>
    <nc r="AC438" t="inlineStr">
      <is>
        <r>
          <t xml:space="preserve">CERB enviar documentação
</t>
        </r>
        <r>
          <rPr>
            <b/>
            <sz val="16"/>
            <rFont val="Calibri"/>
            <family val="2"/>
          </rPr>
          <t>Contratação Integrada, necessário aditivo de prazo para 09/11/2026</t>
        </r>
      </is>
    </nc>
  </rcc>
  <rcc rId="6249" sId="1">
    <oc r="AE441" t="inlineStr">
      <is>
        <t>Realizar visita técnica pela mandatária ao local da obra</t>
      </is>
    </oc>
    <nc r="AE441" t="inlineStr">
      <is>
        <t>LAE / SPA</t>
      </is>
    </nc>
  </rcc>
  <rcc rId="6250" sId="1">
    <oc r="AE436" t="inlineStr">
      <is>
        <t>Realizar visita técnica pela mandatária ao local da obra</t>
      </is>
    </oc>
    <nc r="AE436" t="inlineStr">
      <is>
        <t>LAE / SPA</t>
      </is>
    </nc>
  </rcc>
  <rcc rId="6251" sId="1">
    <oc r="AE438" t="inlineStr">
      <is>
        <t>Realizar visita técnica pela mandatária ao local da obra</t>
      </is>
    </oc>
    <nc r="AE438" t="inlineStr">
      <is>
        <t>LAE / SPA</t>
      </is>
    </nc>
  </rcc>
  <rcc rId="6252" sId="1">
    <oc r="AI436" t="inlineStr">
      <is>
        <t>Anteprojeto ou projeto básico
Termo de Referência
Regularização fundiária
Licença prévia
Declaração sobre a sustentabilidade</t>
      </is>
    </oc>
    <nc r="AI436" t="inlineStr">
      <is>
        <r>
          <rPr>
            <b/>
            <sz val="16"/>
            <rFont val="Calibri"/>
            <family val="2"/>
          </rPr>
          <t>Contratação Integrada, necessário aditivo de prazo para 09/11/2026</t>
        </r>
        <r>
          <rPr>
            <sz val="16"/>
            <rFont val="Calibri"/>
            <family val="2"/>
          </rPr>
          <t xml:space="preserve">
Termo de Referência
</t>
        </r>
      </is>
    </nc>
  </rcc>
  <rcc rId="6253" sId="1">
    <oc r="AI438" t="inlineStr">
      <is>
        <t>Anteprojeto ou projeto básico
Termo de Referência
Regularização fundiária
Licença prévia
Declaração sobre a sustentabilidade</t>
      </is>
    </oc>
    <nc r="AI438" t="inlineStr">
      <is>
        <r>
          <rPr>
            <b/>
            <sz val="16"/>
            <rFont val="Calibri"/>
            <family val="2"/>
          </rPr>
          <t>Contratação Integrada, necessário aditivo de prazo para 09/11/2026</t>
        </r>
        <r>
          <rPr>
            <sz val="16"/>
            <rFont val="Calibri"/>
            <family val="2"/>
          </rPr>
          <t xml:space="preserve">
Termo de Referência
</t>
        </r>
      </is>
    </nc>
  </rcc>
  <rcc rId="6254" sId="1">
    <oc r="AB437" t="inlineStr">
      <is>
        <t>retirada da cláusula suspensiva</t>
      </is>
    </oc>
    <nc r="AB437" t="inlineStr">
      <is>
        <t>Enviar documentos para atendimento à Cláusula Suspensiva</t>
      </is>
    </nc>
  </rcc>
  <rcc rId="6255" sId="1">
    <oc r="AC437" t="inlineStr">
      <is>
        <t>CAIXA analisar documentação enviada pela CERB</t>
      </is>
    </oc>
    <nc r="AC437" t="inlineStr">
      <is>
        <t xml:space="preserve">CERB enviar documentação </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1" sId="1">
    <nc r="AT315" t="inlineStr">
      <is>
        <t>Solicitado pela Caixa em 27/07/26, entre outro itens,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6" sId="1">
    <oc r="AT308" t="inlineStr">
      <is>
        <t>Solicitado pela Caixa em 29/07/26 o DUP e a Declaração de Posse retificada - probelma com o terreno? Sedur não informa.</t>
      </is>
    </oc>
    <nc r="AT308" t="inlineStr">
      <is>
        <t>Solicitado pela Caixa em 29/07/26, entre outro itens, o DUP e a Declaração de Posse retificada - probelma com o terreno? Sedur não informa.</t>
      </is>
    </nc>
  </rcc>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75" sId="1">
    <oc r="AB425" t="inlineStr">
      <is>
        <t>Emissão de AIO</t>
      </is>
    </oc>
    <nc r="AB425" t="inlineStr">
      <is>
        <t>Emissão do aceite VRPL</t>
      </is>
    </nc>
  </rcc>
  <rcc rId="6276" sId="1">
    <oc r="AE425" t="inlineStr">
      <is>
        <t>Ordem de Serviço
Execução da Obra</t>
      </is>
    </oc>
    <nc r="AE425" t="inlineStr">
      <is>
        <t>AIO
Ordem de Serviço</t>
      </is>
    </nc>
  </rcc>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2" sId="1">
    <oc r="AC425" t="inlineStr">
      <is>
        <t xml:space="preserve">         Considerando que houve aumento do Valor do Investimento em R$ 10.508.096,59, será necessária Formalização de Termo Aditivo de aumento de Contrapartida;
         Ofício de solicitação de aumento de contrapartida;
         Declaração de previsão orçamentária de contrapartida;
         Documento comprobatório (LOA/QDD)</t>
      </is>
    </oc>
    <nc r="AC425" t="inlineStr">
      <is>
        <t>Mandatária concluir a análise: O termo aditivo da contrapartida que estava pendente, foi assinado em 14/08/2026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8" sId="1">
    <oc r="AT138" t="inlineStr">
      <is>
        <r>
          <t xml:space="preserve">CE GIGOV/SA 2930/2026 - Enviado dia 19/05/26 -   Informamos a pendência para desbloqueio no valor de R$  84.143,60.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8"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94" sId="1">
    <oc r="AT75"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295" sId="1">
    <oc r="AT76" t="inlineStr">
      <is>
        <r>
          <rPr>
            <b/>
            <sz val="16"/>
            <rFont val="Calibri"/>
            <family val="2"/>
          </rPr>
          <t xml:space="preserve">CE GIGOV/SA 4182/2026  - Enviado dia 08/07/26 - Placa de Obras (período de defeso eleitoral).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6" sId="1">
    <oc r="AT7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7" sId="1">
    <oc r="AT78"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298" sId="1">
    <oc r="AT7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9" sId="1">
    <oc r="AT80"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0" sId="1">
    <oc r="AT81"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1" sId="1">
    <oc r="AT82"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2" sId="1">
    <oc r="AT12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3" sId="1">
    <oc r="AT12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is rId="6309" sheetId="15" name="[PANORAMA - PAC ORIGINAL - PAC SELEÇÕES - 2026.xlsx]Planilha11" sheetPosition="1"/>
  <rcc rId="6310" sId="1">
    <oc r="AT83"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3"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1" sId="1">
    <oc r="AT132"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2" sId="1">
    <oc r="AT108"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3" sId="1">
    <oc r="AT109"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4" sId="1">
    <oc r="AT121"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5" sId="1">
    <oc r="AT122"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2"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6316" sId="1">
    <o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2" sId="1">
    <oc r="AT112"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8" sId="1" numFmtId="4">
    <oc r="AA424">
      <v>3.61</v>
    </oc>
    <nc r="AA424">
      <v>17.84</v>
    </nc>
  </rcc>
  <rcc rId="6329" sId="1" numFmtId="4">
    <oc r="AA430">
      <v>14.27</v>
    </oc>
    <nc r="AA430">
      <v>16.23</v>
    </nc>
  </rcc>
  <rcc rId="6330" sId="1" numFmtId="4">
    <oc r="AA432">
      <v>47.04</v>
    </oc>
    <nc r="AA432">
      <v>55.92</v>
    </nc>
  </rcc>
  <rfmt sheetId="14" sqref="AG27" start="0" length="0">
    <dxf>
      <font>
        <sz val="16"/>
        <color auto="1"/>
        <name val="Calibri"/>
        <scheme val="none"/>
      </font>
    </dxf>
  </rfmt>
  <rcc rId="6331" sId="1">
    <oc r="AB439" t="inlineStr">
      <is>
        <t>Enviar documentos para atendimento à Cláusula Suspensiva</t>
      </is>
    </oc>
    <nc r="AB439" t="inlineStr">
      <is>
        <t>Retirada da Cláusula Suspensiva</t>
      </is>
    </nc>
  </rcc>
  <rcc rId="6332" sId="1">
    <oc r="AC439" t="inlineStr">
      <is>
        <t xml:space="preserve">CERB enviar documentação </t>
      </is>
    </oc>
    <nc r="AC439" t="inlineStr">
      <is>
        <t>CAIXA analisar documentação enviada pela CERB</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38" sId="1">
    <nc r="F497" t="inlineStr">
      <is>
        <t>Prevenção a Desastres Naturais</t>
      </is>
    </nc>
  </rcc>
  <rcc rId="6339" sId="1">
    <nc r="G497" t="inlineStr">
      <is>
        <t>Encosta</t>
      </is>
    </nc>
  </rcc>
  <rcc rId="6340" sId="1">
    <nc r="B497">
      <v>2023</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6" sId="1">
    <nc r="C497" t="inlineStr">
      <is>
        <t>OBRA</t>
      </is>
    </nc>
  </rcc>
  <rcc rId="6347" sId="1">
    <nc r="D497" t="inlineStr">
      <is>
        <t>PAC SELEÇÕES</t>
      </is>
    </nc>
  </rcc>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cc rId="6348" sId="1">
    <nc r="H497" t="inlineStr">
      <is>
        <t>SEDUR</t>
      </is>
    </nc>
  </rcc>
  <rcc rId="6349" sId="1">
    <nc r="I497" t="inlineStr">
      <is>
        <t>14 - Gov. Estado - CONDER</t>
      </is>
    </nc>
  </rcc>
  <rcc rId="6350" sId="1">
    <nc r="J497" t="inlineStr">
      <is>
        <t>Salvador</t>
      </is>
    </nc>
  </rcc>
  <rcc rId="6351" sId="1" numFmtId="4">
    <nc r="M497">
      <v>2479018.11</v>
    </nc>
  </rcc>
  <rcc rId="6352" sId="1">
    <nc r="X497" t="inlineStr">
      <is>
        <t>F02 - LICITAÇÃO</t>
      </is>
    </nc>
  </rcc>
  <rcc rId="6353" sId="1">
    <nc r="Y497" t="inlineStr">
      <is>
        <t>05 - À LICITAR</t>
      </is>
    </nc>
  </rcc>
  <rcc rId="6354" sId="1" numFmtId="4">
    <nc r="W497">
      <v>9</v>
    </nc>
  </rcc>
  <rcc rId="6355" sId="1">
    <nc r="AB497" t="inlineStr">
      <is>
        <t>Abertura das Propostas</t>
      </is>
    </nc>
  </rcc>
  <rcc rId="6356" sId="1">
    <nc r="AC497" t="inlineStr">
      <is>
        <t>Acompanhar abertuta das propostas</t>
      </is>
    </nc>
  </rcc>
  <rcc rId="6357" sId="1" numFmtId="19">
    <nc r="AD497">
      <v>46274</v>
    </nc>
  </rcc>
  <rcc rId="6358" sId="1">
    <nc r="E497" t="inlineStr">
      <is>
        <t>G5/G6 LOTE 02 C - PDE 418 - Rua Padre Luís Figueiredo - Engenho Velho de Brotas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4" sId="1">
    <nc r="AG497" t="inlineStr">
      <is>
        <t>643.910-25</t>
      </is>
    </nc>
  </rcc>
  <rcc rId="6365" sId="1">
    <oc r="U497" t="inlineStr">
      <is>
        <t/>
      </is>
    </oc>
    <nc r="U497" t="inlineStr">
      <is>
        <t>CONTRAPARTIDA FINANCIAMENTO</t>
      </is>
    </nc>
  </rcc>
  <rcc rId="6366" sId="1">
    <nc r="V497" t="inlineStr">
      <is>
        <t>FGTS</t>
      </is>
    </nc>
  </rcc>
  <rcc rId="6367" sId="1">
    <nc r="AF497" t="inlineStr">
      <is>
        <t>56000000743/2023</t>
      </is>
    </nc>
  </rcc>
  <rcc rId="6368" sId="1" numFmtId="19">
    <nc r="AN497">
      <v>46248</v>
    </nc>
  </rcc>
  <rcc rId="6369" sId="1" numFmtId="19">
    <nc r="AO497">
      <v>46274</v>
    </nc>
  </rcc>
  <rcc rId="6370" sId="1">
    <nc r="AU497" t="inlineStr">
      <is>
        <t>LP 082/26 - Aviso de licitação publicado no DOE dia 14/08/2026. Abertura prevista para dia 09/09/2026.</t>
      </is>
    </nc>
  </rcc>
  <rcc rId="6371" sId="1" odxf="1" dxf="1">
    <nc r="AT497" t="inlineStr">
      <is>
        <t>CE GIGOV/SA 0628/2026 - Enviado dia 03/02/2026 - Solicitação de ampliação do objeto contratual.</t>
      </is>
    </nc>
    <odxf>
      <font>
        <b val="0"/>
        <sz val="16"/>
        <color auto="1"/>
        <name val="Calibri"/>
        <scheme val="none"/>
      </font>
    </odxf>
    <ndxf>
      <font>
        <b/>
        <sz val="16"/>
        <color auto="1"/>
        <name val="Calibri"/>
        <scheme val="none"/>
      </font>
    </ndxf>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7" sId="1">
    <oc r="AT497" t="inlineStr">
      <is>
        <t>CE GIGOV/SA 0628/2026 - Enviado dia 03/02/2026 - Solicitação de ampliação do objeto contratual.</t>
      </is>
    </oc>
    <n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8" sId="1" numFmtId="19">
    <nc r="Z497">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84" sId="1">
    <oc r="AE150" t="inlineStr">
      <is>
        <t xml:space="preserve">
Lançamento da licitação
Monitorar conclusão da licitação 
Envio de material técnico para emissão do VRPL
Análise da mandatária e emissão de VRPL 
Emissão de AIO
Emissão de OS 
Execução da obra</t>
      </is>
    </oc>
    <nc r="AE150" t="inlineStr">
      <is>
        <t xml:space="preserve">
Monitorar conclusão da licitação 
Envio de material técnico para emissão do VRPL
Análise da mandatária e emissão de VRPL 
Emissão de AIO
Emissão de OS 
Execução da obra</t>
      </is>
    </nc>
  </rcc>
  <rcc rId="6385" sId="1">
    <oc r="AE153" t="inlineStr">
      <is>
        <t xml:space="preserve">
Lançamento da licitação
Monitorar conclusão da licitação 
Envio de material técnico para emissão do VRPL
Análise da mandatária e emissão de VRPL 
Emissão de AIO
Emissão de OS 
Execução da obra</t>
      </is>
    </oc>
    <nc r="AE153" t="inlineStr">
      <is>
        <t xml:space="preserve">
Monitorar conclusão da licitação 
Envio de material técnico para emissão do VRPL
Análise da mandatária e emissão de VRPL 
Emissão de AIO
Emissão de OS 
Execução da obra</t>
      </is>
    </nc>
  </rcc>
  <rcc rId="6386" sId="1">
    <oc r="AE155" t="inlineStr">
      <is>
        <t xml:space="preserve">
Lançamento da licitação
Monitorar conclusão da licitação 
Envio de material técnico para emissão do VRPL
Análise da mandatária e emissão de VRPL 
Emissão de AIO
Emissão de OS 
Execução da obra</t>
      </is>
    </oc>
    <nc r="AE155" t="inlineStr">
      <is>
        <t xml:space="preserve">
Monitorar conclusão da licitação 
Envio de material técnico para emissão do VRPL
Análise da mandatária e emissão de VRPL 
Emissão de AIO
Emissão de OS 
Execução da obra</t>
      </is>
    </nc>
  </rcc>
  <rcc rId="6387" sId="1">
    <oc r="AE156" t="inlineStr">
      <is>
        <t xml:space="preserve">
Lançamento da licitação
Monitorar conclusão da licitação 
Envio de material técnico para emissão do VRPL
Análise da mandatária e emissão de VRPL 
Emissão de AIO
Emissão de OS 
Execução da obra</t>
      </is>
    </oc>
    <nc r="AE156" t="inlineStr">
      <is>
        <t xml:space="preserve">
Monitorar conclusão da licitação 
Envio de material técnico para emissão do VRPL
Análise da mandatária e emissão de VRPL 
Emissão de AIO
Emissão de OS 
Execução da obra</t>
      </is>
    </nc>
  </rcc>
  <rcc rId="6388" sId="1">
    <oc r="Y150" t="inlineStr">
      <is>
        <t>05 - À LICITAR</t>
      </is>
    </oc>
    <nc r="Y150" t="inlineStr">
      <is>
        <t>04 - LICITAÇÃO /CONTRATAÇÃO</t>
      </is>
    </nc>
  </rcc>
  <rcc rId="6389" sId="1">
    <oc r="Y153" t="inlineStr">
      <is>
        <t>05 - À LICITAR</t>
      </is>
    </oc>
    <nc r="Y153" t="inlineStr">
      <is>
        <t>04 - LICITAÇÃO /CONTRATAÇÃO</t>
      </is>
    </nc>
  </rcc>
  <rcc rId="6390" sId="1">
    <oc r="Y155" t="inlineStr">
      <is>
        <t>05 - À LICITAR</t>
      </is>
    </oc>
    <nc r="Y155" t="inlineStr">
      <is>
        <t>04 - LICITAÇÃO /CONTRATAÇÃO</t>
      </is>
    </nc>
  </rcc>
  <rcc rId="6391" sId="1">
    <oc r="Y156" t="inlineStr">
      <is>
        <t>05 - À LICITAR</t>
      </is>
    </oc>
    <nc r="Y156" t="inlineStr">
      <is>
        <t>04 - LICITAÇÃO /CONTRATAÇÃO</t>
      </is>
    </nc>
  </rcc>
  <rcc rId="6392" sId="1">
    <oc r="Y158" t="inlineStr">
      <is>
        <t>05 - À LICITAR</t>
      </is>
    </oc>
    <nc r="Y158" t="inlineStr">
      <is>
        <t>04 - LICITAÇÃO /CONTRATAÇÃO</t>
      </is>
    </nc>
  </rcc>
  <rcc rId="6393" sId="1">
    <oc r="AE158" t="inlineStr">
      <is>
        <t xml:space="preserve">
Lançamento da licitação
Monitorar conclusão da licitação 
Envio de material técnico para emissão do VRPL
Análise da mandatária e emissão de VRPL 
Emissão de AIO
Emissão de OS 
Execução da obra</t>
      </is>
    </oc>
    <nc r="AE158" t="inlineStr">
      <is>
        <t xml:space="preserve">
Monitorar conclusão da licitação 
Envio de material técnico para emissão do VRPL
Análise da mandatária e emissão de VRPL 
Emissão de AIO
Emissão de OS 
Execução da obra</t>
      </is>
    </nc>
  </rcc>
  <rcc rId="6394" sId="1">
    <oc r="Y159" t="inlineStr">
      <is>
        <t>05 - À LICITAR</t>
      </is>
    </oc>
    <nc r="Y159" t="inlineStr">
      <is>
        <t>04 - LICITAÇÃO /CONTRATAÇÃO</t>
      </is>
    </nc>
  </rcc>
  <rcc rId="6395" sId="1">
    <oc r="AE159" t="inlineStr">
      <is>
        <t xml:space="preserve">
Lançamento da licitação
Monitorar conclusão da licitação 
Envio de material técnico para emissão do VRPL
Análise da mandatária e emissão de VRPL 
Emissão de AIO
Emissão de OS 
Execução da obra</t>
      </is>
    </oc>
    <nc r="AE159" t="inlineStr">
      <is>
        <t xml:space="preserve">
Monitorar conclusão da licitação 
Envio de material técnico para emissão do VRPL
Análise da mandatária e emissão de VRPL 
Emissão de AIO
Emissão de OS 
Execução da obra</t>
      </is>
    </nc>
  </rcc>
  <rcc rId="6396" sId="1">
    <oc r="Y182" t="inlineStr">
      <is>
        <t>05 - À LICITAR</t>
      </is>
    </oc>
    <nc r="Y182" t="inlineStr">
      <is>
        <t>04 - LICITAÇÃO /CONTRATAÇÃO</t>
      </is>
    </nc>
  </rcc>
  <rcc rId="6397" sId="1">
    <oc r="AE182" t="inlineStr">
      <is>
        <t xml:space="preserve">
Lançamento da licitação
Monitorar conclusão da licitação 
Envio de material técnico para emissão do VRPL
Análise da mandatária e emissão de VRPL 
Emissão de AIO
Emissão de OS 
Execução da obra</t>
      </is>
    </oc>
    <nc r="AE182" t="inlineStr">
      <is>
        <t xml:space="preserve">
Monitorar conclusão da licitação 
Envio de material técnico para emissão do VRPL
Análise da mandatária e emissão de VRPL 
Emissão de AIO
Emissão de OS 
Execução da obra</t>
      </is>
    </nc>
  </rcc>
  <rcc rId="6398" sId="1">
    <oc r="Y183" t="inlineStr">
      <is>
        <t>05 - À LICITAR</t>
      </is>
    </oc>
    <nc r="Y183" t="inlineStr">
      <is>
        <t>04 - LICITAÇÃO /CONTRATAÇÃO</t>
      </is>
    </nc>
  </rcc>
  <rcc rId="6399" sId="1">
    <oc r="AE183" t="inlineStr">
      <is>
        <t xml:space="preserve">
Lançamento da licitação
Monitorar conclusão da licitação 
Envio de material técnico para emissão do VRPL
Análise da mandatária e emissão de VRPL 
Emissão de AIO
Emissão de OS 
Execução da obra</t>
      </is>
    </oc>
    <nc r="AE183" t="inlineStr">
      <is>
        <t xml:space="preserve">
Monitorar conclusão da licitação 
Envio de material técnico para emissão do VRPL
Análise da mandatária e emissão de VRPL 
Emissão de AIO
Emissão de OS 
Execução da obra</t>
      </is>
    </nc>
  </rcc>
  <rcc rId="6400" sId="1">
    <oc r="Y184" t="inlineStr">
      <is>
        <t>05 - À LICITAR</t>
      </is>
    </oc>
    <nc r="Y184" t="inlineStr">
      <is>
        <t>04 - LICITAÇÃO /CONTRATAÇÃO</t>
      </is>
    </nc>
  </rcc>
  <rcc rId="6401" sId="1">
    <oc r="AE184" t="inlineStr">
      <is>
        <t xml:space="preserve">
Lançamento da licitação
Monitorar conclusão da licitação 
Envio de material técnico para emissão do VRPL
Análise da mandatária e emissão de VRPL 
Emissão de AIO
Emissão de OS 
Execução da obra</t>
      </is>
    </oc>
    <nc r="AE184" t="inlineStr">
      <is>
        <t xml:space="preserve">
Monitorar conclusão da licitação 
Envio de material técnico para emissão do VRPL
Análise da mandatária e emissão de VRPL 
Emissão de AIO
Emissão de OS 
Execução da obra</t>
      </is>
    </nc>
  </rcc>
  <rcc rId="6402" sId="1">
    <oc r="Y188" t="inlineStr">
      <is>
        <t>05 - À LICITAR</t>
      </is>
    </oc>
    <nc r="Y188" t="inlineStr">
      <is>
        <t>04 - LICITAÇÃO /CONTRATAÇÃO</t>
      </is>
    </nc>
  </rcc>
  <rcc rId="6403" sId="1">
    <oc r="AE188" t="inlineStr">
      <is>
        <t xml:space="preserve">
Lançamento da licitação
Monitorar conclusão da licitação 
Envio de material técnico para emissão do VRPL
Análise da mandatária e emissão de VRPL 
Emissão de AIO
Emissão de OS 
Execução da obra</t>
      </is>
    </oc>
    <nc r="AE188" t="inlineStr">
      <is>
        <t xml:space="preserve">
Monitorar conclusão da licitação 
Envio de material técnico para emissão do VRPL
Análise da mandatária e emissão de VRPL 
Emissão de AIO
Emissão de OS 
Execução da obra</t>
      </is>
    </nc>
  </rcc>
  <rcc rId="6404" sId="1">
    <oc r="Y272" t="inlineStr">
      <is>
        <t>05 - À LICITAR</t>
      </is>
    </oc>
    <nc r="Y272" t="inlineStr">
      <is>
        <t>04 - LICITAÇÃO /CONTRATAÇÃO</t>
      </is>
    </nc>
  </rcc>
  <rcc rId="6405" sId="1">
    <oc r="Y275" t="inlineStr">
      <is>
        <t>05 - À LICITAR</t>
      </is>
    </oc>
    <nc r="Y275" t="inlineStr">
      <is>
        <t>04 - LICITAÇÃO /CONTRATAÇÃO</t>
      </is>
    </nc>
  </rcc>
  <rcc rId="6406" sId="1">
    <oc r="Y497" t="inlineStr">
      <is>
        <t>05 - À LICITAR</t>
      </is>
    </oc>
    <nc r="Y497" t="inlineStr">
      <is>
        <t>04 - LICITAÇÃO /CONTRATAÇÃO</t>
      </is>
    </nc>
  </rcc>
  <rcc rId="6407" sId="1" numFmtId="19">
    <oc r="Z497">
      <v>46274</v>
    </oc>
    <nc r="Z497"/>
  </rcc>
  <rcc rId="6408" sId="1">
    <nc r="AE497" t="inlineStr">
      <is>
        <t xml:space="preserve">
Monitorar conclusão da licitação 
Envio de material técnico para emissão do VRPL
Análise da mandatária e emissão de VRPL 
Emissão de AIO
Emissão de OS 
Execução da obra</t>
      </is>
    </nc>
  </rcc>
  <rcc rId="6409" sId="1">
    <oc r="AE272" t="inlineStr">
      <is>
        <t xml:space="preserve">
Lançamento da licitação
Monitorar conclusão da licitação 
Envio de material técnico para emissão do VRPL
Análise da mandatária e emissão de VRPL 
Emissão de AIO
Emissão de OS 
Execução da obra</t>
      </is>
    </oc>
    <nc r="AE272" t="inlineStr">
      <is>
        <t xml:space="preserve">
Monitorar conclusão da licitação 
Envio de material técnico para emissão do VRPL
Análise da mandatária e emissão de VRPL 
Emissão de AIO
Emissão de OS 
Execução da obra</t>
      </is>
    </nc>
  </rcc>
  <rcc rId="6410" sId="1">
    <oc r="AE275" t="inlineStr">
      <is>
        <t xml:space="preserve">
Lançamento da licitação
Monitorar conclusão da licitação 
Envio de material técnico para emissão do VRPL
Análise da mandatária e emissão de VRPL 
Emissão de AIO
Emissão de OS 
Execução da obra</t>
      </is>
    </oc>
    <nc r="AE275" t="inlineStr">
      <is>
        <t xml:space="preserve">
Monitorar conclusão da licitação 
Envio de material técnico para emissão do VRPL
Análise da mandatária e emissão de VRPL 
Emissão de AIO
Emissão de OS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36" sId="1" numFmtId="4">
    <oc r="O299">
      <v>22654853.050000001</v>
    </oc>
    <nc r="O299">
      <v>28724486.77</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41" sId="1" numFmtId="4">
    <oc r="AA11">
      <v>89.02</v>
    </oc>
    <nc r="AA11">
      <v>96.13</v>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57" sId="1">
    <oc r="AC307" t="inlineStr">
      <is>
        <t>Análise Iniciada pela Mandatária / Condedente em 07/08/26 (Trasnferegov 11/08/26).
Documentação para VRPL enviada em 16/07/26 (Transferegov).
Resultado da Licitação / Adjud. e Homologação DOE - 02/07/26.</t>
      </is>
    </oc>
    <nc r="AC307" t="inlineStr">
      <is>
        <t>CE GIGOV/AS 5147/2026 - Solicitações para continuidades do Processo - Análise do VRPL (17/8/26)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2" sId="1">
    <oc r="AC309" t="inlineStr">
      <is>
        <t>Análise Iniciada pela Mandatária / Condedente em 07/08/26 (Trasnferegov 11/08/26).
Resultado da Licitação / Adjud. e Homologação DOE - 02/07/26 (Retificado o valor no DOE 14/07/26)
Documentação para VRPL enviada em 16/07/26 (Transferegov)</t>
      </is>
    </oc>
    <nc r="AC309" t="inlineStr">
      <is>
        <t>CE GIGOV/AS 5146/2026 - Solicitações para continuidades do Processo - Análise do VRPL (17/8/26)
Resultado da Licitação / Adjud. e Homologação DOE - 02/07/26 (Retificado o valor no DOE 14/07/26)
Documentação para VRPL enviada em 16/07/26 (Transferegov)</t>
      </is>
    </nc>
  </rcc>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3" sId="1">
    <oc r="AC317" t="inlineStr">
      <is>
        <t>Análise iniciada pela Mandatária / Concedente em 03/08/26 (Transferego 11/08/26)
Adjudicação e Homologação Publicada no DOE de 04/06/26
Documentação para VRPL enviada em 16/07/26 (Transferegov)</t>
      </is>
    </oc>
    <nc r="AC317" t="inlineStr">
      <is>
        <t>CE GIGOV/AS 5145/2026 - Solicitações para continuidades do Processo - Análise do VRPL (17/8/26)
Adjudicação e Homologação Publicada no DOE de 04/06/26
Documentação para VRPL enviada em 16/07/26 (Transferegov)</t>
      </is>
    </nc>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4" sId="1">
    <oc r="AC316" t="inlineStr">
      <is>
        <t>Análise iniciada pela Mandatária / Concedente em 10/08/26 (Transferego 11/08/26)
Resultado da Licitação / Adjud. e Homologação DOE - 02/07/26
Documentação para VRPL enviada em 16/07/26 (Transferegov)</t>
      </is>
    </oc>
    <nc r="AC316" t="inlineStr">
      <is>
        <t>CE GIGOV/AS 5153/2026 - Solicitações para continuidades do Processo - Análise do VRPL (17/8/26)
Resultado da Licitação / Adjud. e Homologação DOE - 02/07/26
Documentação para VRPL enviada em 16/07/26 (Transferegov)</t>
      </is>
    </nc>
  </rcc>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5" sId="1">
    <oc r="AT64" t="inlineStr">
      <is>
        <r>
          <t xml:space="preserve">CE GIGOV/SA 4015/2026 - Incorporação de Nota de Empenho - CAIXA informa a incorporação dos dados orçamentários e financeiros de recursos.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6" sId="1">
    <oc r="AT59" t="inlineStr">
      <is>
        <r>
          <t xml:space="preserve">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487" sId="1">
    <oc r="AT494"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4" t="inlineStr">
      <is>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6488" sId="1">
    <oc r="AT47"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7"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9" sId="1">
    <oc r="AT322" t="inlineStr">
      <is>
        <r>
          <t>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oc>
    <nc r="AT322" t="inlineStr">
      <is>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nc>
  </rcc>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94" sId="1">
    <oc r="AC310"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495" sId="1">
    <oc r="AC311"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oc>
    <n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496" sId="1">
    <oc r="AC312" t="inlineStr">
      <is>
        <t>CE GIGOV/SA 4621/2026 - Solicitações para Continuidade do Processo - análise VRPL (27/07/26). - documentação será enviada até 12/08 (inf. Sedur)
Resultado da Licitação / Adjud. e Homologação DOE - 17/06/26
Documentação para VRPL enviada em 26/06/26 (Transferegov)</t>
      </is>
    </oc>
    <n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497" sId="1">
    <oc r="AC313" t="inlineStr">
      <is>
        <t>CE GIGOV/SA 4646/2026 - Solicitações para Continuidade da Análise da VRPL (28/07/26) - documentação será enviada até 12/08 (inf. Sedur)
Resultado da Licitação / Adjudicação e Homologação DOE - 17/06/26
Documentação para VRPL enviada em 03/07/26 (Transferegov)</t>
      </is>
    </oc>
    <n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498" sId="1">
    <oc r="AC314"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oc>
    <n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499" sId="1">
    <oc r="AC315" t="inlineStr">
      <is>
        <t>CE GIGOV/SA 4628/2026 - Solicitações para Continuidade do Processo - análise VRPL (27/07/26) - documentação será enviada até 12/08 (inf. Sedur)
Resultado da Licitação / Adjud. e Homologação DOE - 17/06/26
Documentação para VRPL enviada em 16/07/26 (Transferegov)</t>
      </is>
    </oc>
    <n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nc>
  </rcc>
  <rcc rId="6500" sId="1">
    <oc r="AC308"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05" sId="1" numFmtId="4">
    <oc r="AA360">
      <v>10</v>
    </oc>
    <nc r="AA360">
      <v>1.6</v>
    </nc>
  </rcc>
  <rcc rId="6506" sId="1" numFmtId="4">
    <oc r="AA361">
      <v>10</v>
    </oc>
    <nc r="AA361">
      <v>1.76</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11" sId="1">
    <oc r="AC360" t="inlineStr">
      <is>
        <t>Informação Conder - 10% de avanço (12/8/26)</t>
      </is>
    </oc>
    <nc r="AC360"/>
  </rcc>
  <rcc rId="6512" sId="1">
    <oc r="AC361" t="inlineStr">
      <is>
        <t>Informação Conder - 10% de avanço (12/8/26)</t>
      </is>
    </oc>
    <nc r="AC361"/>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5" sId="1">
    <oc r="AT220"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6" sId="1">
    <oc r="AT223"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7" sId="1">
    <oc r="AT229"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9"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8" sId="1">
    <oc r="AT23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9" sId="1">
    <oc r="AT251"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0" sId="1">
    <oc r="AT25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1" sId="1">
    <oc r="AT264"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7" sId="1">
    <oc r="AU208" t="inlineStr">
      <is>
        <t>Aviso de licitação previsto para publicar em 30/07/2026.</t>
      </is>
    </oc>
    <nc r="AU208" t="inlineStr">
      <is>
        <t>Aviso de licitação previsto para publicar em 31/08/2026.</t>
      </is>
    </nc>
  </rcc>
  <rcc rId="6538" sId="1">
    <oc r="AU216" t="inlineStr">
      <is>
        <t>Aviso de licitação previsto para publicar em 30/07/2026.</t>
      </is>
    </oc>
    <nc r="AU216" t="inlineStr">
      <is>
        <t>Aviso de licitação previsto para publicar em 31/08/2026.</t>
      </is>
    </nc>
  </rcc>
  <rcc rId="6539" sId="1">
    <oc r="AU224" t="inlineStr">
      <is>
        <t>Aviso de licitação previsto para publicar em 30/07/2026.</t>
      </is>
    </oc>
    <nc r="AU224" t="inlineStr">
      <is>
        <t>Aviso de licitação previsto para publicar em 31/08/2026.</t>
      </is>
    </nc>
  </rcc>
  <rcc rId="6540" sId="1">
    <oc r="AU233" t="inlineStr">
      <is>
        <t>Aviso de licitação previsto para publicar em 30/07/2026.</t>
      </is>
    </oc>
    <nc r="AU233" t="inlineStr">
      <is>
        <t>Aviso de licitação previsto para publicar em 31/08/2026.</t>
      </is>
    </nc>
  </rcc>
  <rcc rId="6541" sId="1">
    <oc r="AU239" t="inlineStr">
      <is>
        <t>Aviso de licitação previsto para publicar em 30/07/2026.</t>
      </is>
    </oc>
    <nc r="AU239" t="inlineStr">
      <is>
        <t>Aviso de licitação previsto para publicar em 31/08/2026.</t>
      </is>
    </nc>
  </rcc>
  <rcc rId="6542" sId="1">
    <oc r="AU242" t="inlineStr">
      <is>
        <t>Aviso de licitação previsto para publicar em 30/07/2026.</t>
      </is>
    </oc>
    <nc r="AU242" t="inlineStr">
      <is>
        <t>Aviso de licitação previsto para publicar em 31/08/2026.</t>
      </is>
    </nc>
  </rcc>
  <rcc rId="6543" sId="1">
    <oc r="AU250" t="inlineStr">
      <is>
        <t>Aviso de licitação previsto para publicar em 30/07/2026.</t>
      </is>
    </oc>
    <nc r="AU250" t="inlineStr">
      <is>
        <t>Aviso de licitação previsto para publicar em 31/08/2026.</t>
      </is>
    </nc>
  </rcc>
  <rcc rId="6544" sId="1">
    <oc r="AU257" t="inlineStr">
      <is>
        <t>Aviso de licitação previsto para publicar em 30/07/2026.</t>
      </is>
    </oc>
    <nc r="AU257" t="inlineStr">
      <is>
        <t>Aviso de licitação previsto para publicar em 31/08/2026.</t>
      </is>
    </nc>
  </rcc>
  <rcc rId="6545" sId="1">
    <oc r="AU258" t="inlineStr">
      <is>
        <t>Aviso de licitação previsto para publicar em 30/07/2026.</t>
      </is>
    </oc>
    <nc r="AU258" t="inlineStr">
      <is>
        <t>Aviso de licitação previsto para publicar em 31/08/2026.</t>
      </is>
    </nc>
  </rcc>
  <rcc rId="6546" sId="1">
    <oc r="AU260" t="inlineStr">
      <is>
        <t>Aviso de licitação previsto para publicar em 30/07/2026.</t>
      </is>
    </oc>
    <nc r="AU260" t="inlineStr">
      <is>
        <t>Aviso de licitação previsto para publicar em 31/08/2026.</t>
      </is>
    </nc>
  </rcc>
  <rcc rId="6547" sId="1">
    <oc r="AU265" t="inlineStr">
      <is>
        <t>Aviso de licitação previsto para publicar em 30/07/2026.</t>
      </is>
    </oc>
    <nc r="AU265" t="inlineStr">
      <is>
        <t>Aviso de licitação previsto para publicar em 31/08/2026.</t>
      </is>
    </nc>
  </rcc>
  <rcc rId="6548" sId="1" numFmtId="19">
    <oc r="AN208">
      <v>46233</v>
    </oc>
    <nc r="AN208">
      <v>46265</v>
    </nc>
  </rcc>
  <rcc rId="6549" sId="1" numFmtId="19">
    <oc r="AN216">
      <v>46233</v>
    </oc>
    <nc r="AN216">
      <v>46265</v>
    </nc>
  </rcc>
  <rcc rId="6550" sId="1" numFmtId="19">
    <oc r="AN224">
      <v>46233</v>
    </oc>
    <nc r="AN224">
      <v>46265</v>
    </nc>
  </rcc>
  <rcc rId="6551" sId="1" numFmtId="19">
    <oc r="AN233">
      <v>46233</v>
    </oc>
    <nc r="AN233">
      <v>46265</v>
    </nc>
  </rcc>
  <rcc rId="6552" sId="1" numFmtId="19">
    <oc r="AN239">
      <v>46233</v>
    </oc>
    <nc r="AN239">
      <v>46265</v>
    </nc>
  </rcc>
  <rcc rId="6553" sId="1" numFmtId="19">
    <oc r="AN242">
      <v>46233</v>
    </oc>
    <nc r="AN242">
      <v>46265</v>
    </nc>
  </rcc>
  <rcc rId="6554" sId="1" numFmtId="19">
    <oc r="AN250">
      <v>46233</v>
    </oc>
    <nc r="AN250">
      <v>46265</v>
    </nc>
  </rcc>
  <rcc rId="6555" sId="1" numFmtId="19">
    <oc r="AN257">
      <v>46233</v>
    </oc>
    <nc r="AN257">
      <v>46265</v>
    </nc>
  </rcc>
  <rcc rId="6556" sId="1" numFmtId="19">
    <oc r="AN258">
      <v>46233</v>
    </oc>
    <nc r="AN258">
      <v>46265</v>
    </nc>
  </rcc>
  <rcc rId="6557" sId="1" numFmtId="19">
    <oc r="AN260">
      <v>46233</v>
    </oc>
    <nc r="AN260">
      <v>46265</v>
    </nc>
  </rcc>
  <rcc rId="6558" sId="1" numFmtId="19">
    <oc r="AN265">
      <v>46233</v>
    </oc>
    <nc r="AN265">
      <v>46265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9" sId="1">
    <oc r="AT12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6"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6570" sId="1">
    <oc r="AT130"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0"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6571"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77" sId="1" numFmtId="19">
    <oc r="Z307">
      <v>46251</v>
    </oc>
    <nc r="Z307">
      <v>46265</v>
    </nc>
  </rcc>
  <rcc rId="6578" sId="1" numFmtId="19">
    <oc r="AD307">
      <v>46251</v>
    </oc>
    <nc r="AD307">
      <v>46265</v>
    </nc>
  </rcc>
  <rcc rId="6579" sId="1" numFmtId="19">
    <oc r="AD308">
      <v>46251</v>
    </oc>
    <nc r="AD308">
      <v>46265</v>
    </nc>
  </rcc>
  <rcc rId="6580" sId="1" numFmtId="19">
    <oc r="AD309">
      <v>46251</v>
    </oc>
    <nc r="AD309">
      <v>46265</v>
    </nc>
  </rcc>
  <rcc rId="6581" sId="1" numFmtId="19">
    <oc r="AD310">
      <v>46251</v>
    </oc>
    <nc r="AD310">
      <v>46265</v>
    </nc>
  </rcc>
  <rcc rId="6582" sId="1" numFmtId="19">
    <oc r="AD311">
      <v>46251</v>
    </oc>
    <nc r="AD311">
      <v>46265</v>
    </nc>
  </rcc>
  <rcc rId="6583" sId="1" numFmtId="19">
    <oc r="AD312">
      <v>46251</v>
    </oc>
    <nc r="AD312">
      <v>46265</v>
    </nc>
  </rcc>
  <rcc rId="6584" sId="1" numFmtId="19">
    <oc r="AD313">
      <v>46251</v>
    </oc>
    <nc r="AD313">
      <v>46265</v>
    </nc>
  </rcc>
  <rcc rId="6585" sId="1" numFmtId="19">
    <oc r="AD314">
      <v>46251</v>
    </oc>
    <nc r="AD314">
      <v>46265</v>
    </nc>
  </rcc>
  <rcc rId="6586" sId="1" numFmtId="19">
    <oc r="AD315">
      <v>46251</v>
    </oc>
    <nc r="AD315">
      <v>46265</v>
    </nc>
  </rcc>
  <rcc rId="6587" sId="1" numFmtId="19">
    <oc r="AD316">
      <v>46251</v>
    </oc>
    <nc r="AD316">
      <v>46265</v>
    </nc>
  </rcc>
  <rcc rId="6588" sId="1" numFmtId="19">
    <oc r="AD317">
      <v>46251</v>
    </oc>
    <nc r="AD317">
      <v>46265</v>
    </nc>
  </rcc>
  <rcc rId="6589" sId="1" numFmtId="19">
    <oc r="Z308">
      <v>46251</v>
    </oc>
    <nc r="Z308">
      <v>46265</v>
    </nc>
  </rcc>
  <rcc rId="6590" sId="1" numFmtId="19">
    <oc r="Z309">
      <v>46251</v>
    </oc>
    <nc r="Z309">
      <v>46265</v>
    </nc>
  </rcc>
  <rcc rId="6591" sId="1" numFmtId="19">
    <oc r="Z310">
      <v>46251</v>
    </oc>
    <nc r="Z310">
      <v>46265</v>
    </nc>
  </rcc>
  <rcc rId="6592" sId="1" numFmtId="19">
    <oc r="Z311">
      <v>46251</v>
    </oc>
    <nc r="Z311">
      <v>46265</v>
    </nc>
  </rcc>
  <rcc rId="6593" sId="1" numFmtId="19">
    <oc r="Z312">
      <v>46251</v>
    </oc>
    <nc r="Z312">
      <v>46265</v>
    </nc>
  </rcc>
  <rcc rId="6594" sId="1" numFmtId="19">
    <oc r="Z313">
      <v>46251</v>
    </oc>
    <nc r="Z313">
      <v>46265</v>
    </nc>
  </rcc>
  <rcc rId="6595" sId="1" numFmtId="19">
    <oc r="Z314">
      <v>46251</v>
    </oc>
    <nc r="Z314">
      <v>46265</v>
    </nc>
  </rcc>
  <rcc rId="6596" sId="1" numFmtId="19">
    <oc r="Z315">
      <v>46251</v>
    </oc>
    <nc r="Z315">
      <v>46265</v>
    </nc>
  </rcc>
  <rcc rId="6597" sId="1" numFmtId="19">
    <oc r="Z316">
      <v>46251</v>
    </oc>
    <nc r="Z316">
      <v>46265</v>
    </nc>
  </rcc>
  <rcc rId="6598" sId="1" numFmtId="19">
    <oc r="Z317">
      <v>46251</v>
    </oc>
    <nc r="Z317">
      <v>46265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12" sId="1">
    <oc r="AC307" t="inlineStr">
      <is>
        <t>CE GIGOV/AS 5147/2026 - Solicitações para continuidades do Processo - Análise do VRPL (17/8/26)
Documentação para VRPL enviada em 16/07/26 (Transferegov).
Resultado da Licitação / Adjud. e Homologação DOE - 02/07/26.</t>
      </is>
    </oc>
    <nc r="AC307" t="inlineStr">
      <is>
        <t>CE GIGOV/AS 5147/2026 - Solicitações para continuidades do Processo - Análise do VRPL (17/8/26) - documentação será enviada até 31/08 (inf. Sedur)
Documentação para VRPL enviada em 16/07/26 (Transferegov).
Resultado da Licitação / Adjud. e Homologação DOE - 02/07/26.</t>
      </is>
    </nc>
  </rcc>
  <rcc rId="6613" sId="1">
    <oc r="AC309" t="inlineStr">
      <is>
        <t>CE GIGOV/AS 5146/2026 - Solicitações para continuidades do Processo - Análise do VRPL (17/8/26)
Resultado da Licitação / Adjud. e Homologação DOE - 02/07/26 (Retificado o valor no DOE 14/07/26)
Documentação para VRPL enviada em 16/07/26 (Transferegov)</t>
      </is>
    </oc>
    <nc r="AC309"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nc>
  </rcc>
  <rcc rId="6614" sId="1">
    <o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615" sId="1">
    <o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8"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0" sId="1">
    <o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1"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621" sId="1">
    <o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2"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622" sId="1">
    <o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3"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623" sId="1">
    <o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4"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624" sId="1">
    <o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5"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5" sId="1">
    <oc r="AC316" t="inlineStr">
      <is>
        <t>CE GIGOV/AS 5153/2026 - Solicitações para continuidades do Processo - Análise do VRPL (17/8/26)
Resultado da Licitação / Adjud. e Homologação DOE - 02/07/26
Documentação para VRPL enviada em 16/07/26 (Transferegov)</t>
      </is>
    </oc>
    <nc r="AC316" t="inlineStr">
      <is>
        <t>CE GIGOV/AS 5153/2026 - Solicitações para continuidades do Processo - Análise do VRPL (17/8/26) - documentação será enviada até 31/08 (inf. Sedur)
Resultado da Licitação / Adjud. e Homologação DOE - 02/07/26
Documentação para VRPL enviada em 16/07/26 (Transferegov)</t>
      </is>
    </nc>
  </rcc>
  <rcc rId="6626" sId="1">
    <oc r="AC317" t="inlineStr">
      <is>
        <t>CE GIGOV/AS 5145/2026 - Solicitações para continuidades do Processo - Análise do VRPL (17/8/26)
Adjudicação e Homologação Publicada no DOE de 04/06/26
Documentação para VRPL enviada em 16/07/26 (Transferegov)</t>
      </is>
    </oc>
    <nc r="AC317" t="inlineStr">
      <is>
        <t>CE GIGOV/AS 5145/2026 - Solicitações para continuidades do Processo - Análise do VRPL (17/8/26) - documentação será enviada até 31/08 (inf. Sedur)
Adjudicação e Homologação Publicada no DOE de 04/06/26
Documentação para VRPL enviada em 16/07/26 (Transferegov)</t>
      </is>
    </nc>
  </rcc>
</revisions>
</file>

<file path=xl/revisions/revisionLog4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35" sId="1" numFmtId="4">
    <oc r="L369">
      <v>2567569.46</v>
    </oc>
    <nc r="L369">
      <v>25675694.460000001</v>
    </nc>
  </rcc>
  <rcc rId="6636" sId="1" numFmtId="4">
    <oc r="M369">
      <v>2567569</v>
    </oc>
    <nc r="M369">
      <v>25675694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45" sId="1">
    <oc r="Y25" t="inlineStr">
      <is>
        <t>04 - LICITAÇÃO /CONTRATAÇÃO</t>
      </is>
    </oc>
    <nc r="Y25" t="inlineStr">
      <is>
        <t>03 - AGUARDANDO ORDEM DE SERVIÇO</t>
      </is>
    </nc>
  </rcc>
  <rcc rId="6646" sId="1">
    <oc r="Y26" t="inlineStr">
      <is>
        <t>04 - LICITAÇÃO /CONTRATAÇÃO</t>
      </is>
    </oc>
    <nc r="Y26" t="inlineStr">
      <is>
        <t>03 - AGUARDANDO ORDEM DE SERVIÇO</t>
      </is>
    </nc>
  </rcc>
  <rcc rId="6647" sId="1">
    <oc r="Y27" t="inlineStr">
      <is>
        <t>04 - LICITAÇÃO /CONTRATAÇÃO</t>
      </is>
    </oc>
    <nc r="Y27" t="inlineStr">
      <is>
        <t>03 - AGUARDANDO ORDEM DE SERVIÇO</t>
      </is>
    </nc>
  </rcc>
  <rcc rId="6648" sId="1">
    <oc r="Y28" t="inlineStr">
      <is>
        <t>04 - LICITAÇÃO /CONTRATAÇÃO</t>
      </is>
    </oc>
    <nc r="Y28" t="inlineStr">
      <is>
        <t>03 - AGUARDANDO ORDEM DE SERVIÇO</t>
      </is>
    </nc>
  </rcc>
  <rcc rId="6649" sId="1">
    <oc r="Y31" t="inlineStr">
      <is>
        <t>04 - LICITAÇÃO /CONTRATAÇÃO</t>
      </is>
    </oc>
    <nc r="Y31" t="inlineStr">
      <is>
        <t>03 - AGUARDANDO ORDEM DE SERVIÇO</t>
      </is>
    </nc>
  </rcc>
  <rcc rId="6650" sId="1">
    <oc r="AE25" t="inlineStr">
      <is>
        <t xml:space="preserve">                 
*VRPL 
*AIO
*OS
*Execução da Obra 
                                                             </t>
      </is>
    </oc>
    <nc r="AE25" t="inlineStr">
      <is>
        <t xml:space="preserve">                 
*AIO
*OS
*Execução da Obra 
                                                             </t>
      </is>
    </nc>
  </rcc>
  <rcc rId="6651" sId="1">
    <oc r="AE26" t="inlineStr">
      <is>
        <t xml:space="preserve">
*VRPL 
*AIO
*OS
*Execução da Obra 
                                                             </t>
      </is>
    </oc>
    <nc r="AE26" t="inlineStr">
      <is>
        <t xml:space="preserve">
*AIO
*OS
*Execução da Obra 
                                                             </t>
      </is>
    </nc>
  </rcc>
  <rcc rId="6652" sId="1">
    <oc r="AE27" t="inlineStr">
      <is>
        <t xml:space="preserve">
*VRPL 
*AIO
*OS
*Execução da Obra 
                                                             </t>
      </is>
    </oc>
    <nc r="AE27" t="inlineStr">
      <is>
        <t xml:space="preserve">
*AIO
*OS
*Execução da Obra 
                                                             </t>
      </is>
    </nc>
  </rcc>
  <rcc rId="6653" sId="1">
    <oc r="AE28" t="inlineStr">
      <is>
        <t xml:space="preserve">
*VRPL 
*AIO
*OS
*Execução da Obra          </t>
      </is>
    </oc>
    <nc r="AE28" t="inlineStr">
      <is>
        <t xml:space="preserve">
*AIO
*OS
*Execução da Obra          </t>
      </is>
    </nc>
  </rcc>
  <rcc rId="6654" sId="1">
    <oc r="AE31" t="inlineStr">
      <is>
        <t xml:space="preserve">
*VRPL 
*AIO
*OS
*Execução da Obra 
                                                             </t>
      </is>
    </oc>
    <nc r="AE31" t="inlineStr">
      <is>
        <t xml:space="preserve">
*AIO
*OS
*Execução da Obra 
                                                             </t>
      </is>
    </nc>
  </rcc>
  <rcc rId="6655" sId="1">
    <nc r="T25" t="inlineStr">
      <is>
        <t>ART PROJETOS CONSTRUÇÕES E SERVIÇOS LTDA.</t>
      </is>
    </nc>
  </rcc>
  <rcc rId="6656" sId="1">
    <nc r="T26" t="inlineStr">
      <is>
        <t>ART PROJETOS CONSTRUÇÕES E SERVIÇOS LTDA.</t>
      </is>
    </nc>
  </rcc>
  <rcc rId="6657" sId="1">
    <nc r="T27" t="inlineStr">
      <is>
        <t>ART PROJETOS CONSTRUÇÕES E SERVIÇOS LTDA.</t>
      </is>
    </nc>
  </rcc>
  <rcc rId="6658" sId="1">
    <nc r="T28" t="inlineStr">
      <is>
        <t>ART PROJETOS CONSTRUÇÕES E SERVIÇOS LTDA.</t>
      </is>
    </nc>
  </rcc>
  <rcc rId="6659" sId="1">
    <nc r="T31" t="inlineStr">
      <is>
        <t>ART PROJETOS CONSTRUÇÕES E SERVIÇOS LTDA.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68" sId="1" numFmtId="19">
    <nc r="AP220">
      <v>46253</v>
    </nc>
  </rcc>
  <rcc rId="6669" sId="1" numFmtId="19">
    <nc r="AP223">
      <v>46253</v>
    </nc>
  </rcc>
  <rcc rId="6670" sId="1" numFmtId="19">
    <nc r="AP229">
      <v>46253</v>
    </nc>
  </rcc>
  <rcc rId="6671" sId="1" numFmtId="19">
    <nc r="AP232">
      <v>46253</v>
    </nc>
  </rcc>
  <rcc rId="6672" sId="1" numFmtId="19">
    <nc r="AP251">
      <v>46253</v>
    </nc>
  </rcc>
  <rcc rId="6673" sId="1" numFmtId="19">
    <nc r="AP252">
      <v>46253</v>
    </nc>
  </rcc>
  <rcc rId="6674" sId="1" numFmtId="19">
    <nc r="AP264">
      <v>46253</v>
    </nc>
  </rcc>
  <rcc rId="6675" sId="1">
    <oc r="AC220" t="inlineStr">
      <is>
        <t>Aguardando emissão de VRPL pela mandatária.</t>
      </is>
    </oc>
    <nc r="AC220" t="inlineStr">
      <is>
        <t xml:space="preserve">Aguardando o Ministério emitir a AIO para posterior emissão da OS. </t>
      </is>
    </nc>
  </rcc>
  <rcc rId="6676" sId="1">
    <oc r="AC223" t="inlineStr">
      <is>
        <t>Aguardando emissão de VRPL pela mandatária.</t>
      </is>
    </oc>
    <nc r="AC223" t="inlineStr">
      <is>
        <t xml:space="preserve">Aguardando o Ministério emitir a AIO para posterior emissão da OS. </t>
      </is>
    </nc>
  </rcc>
  <rcc rId="6677" sId="1">
    <oc r="AC229" t="inlineStr">
      <is>
        <t>Aguardando emissão de VRPL pela mandatária.</t>
      </is>
    </oc>
    <nc r="AC229" t="inlineStr">
      <is>
        <t xml:space="preserve">Aguardando o Ministério emitir a AIO para posterior emissão da OS. </t>
      </is>
    </nc>
  </rcc>
  <rcc rId="6678" sId="1">
    <oc r="AC232" t="inlineStr">
      <is>
        <t>Aguardando emissão de VRPL pela mandatária.</t>
      </is>
    </oc>
    <nc r="AC232" t="inlineStr">
      <is>
        <t xml:space="preserve">Aguardando o Ministério emitir a AIO para posterior emissão da OS. </t>
      </is>
    </nc>
  </rcc>
  <rcc rId="6679" sId="1">
    <oc r="AC251" t="inlineStr">
      <is>
        <t>Aguardando emissão de VRPL pela mandatária.</t>
      </is>
    </oc>
    <nc r="AC251" t="inlineStr">
      <is>
        <t xml:space="preserve">Aguardando o Ministério emitir a AIO para posterior emissão da OS. </t>
      </is>
    </nc>
  </rcc>
  <rcc rId="6680" sId="1">
    <oc r="AC252" t="inlineStr">
      <is>
        <t>Aguardando emissão de VRPL pela mandatária.</t>
      </is>
    </oc>
    <nc r="AC252" t="inlineStr">
      <is>
        <t xml:space="preserve">Aguardando o Ministério emitir a AIO para posterior emissão da OS. </t>
      </is>
    </nc>
  </rcc>
  <rcc rId="6681" sId="1">
    <oc r="AC264" t="inlineStr">
      <is>
        <t>Aguardando emissão de VRPL pela mandatária.</t>
      </is>
    </oc>
    <nc r="AC264" t="inlineStr">
      <is>
        <t xml:space="preserve">Aguardando o Ministério emitir a AIO para posterior emissão da OS. </t>
      </is>
    </nc>
  </rcc>
  <rcc rId="6682" sId="1">
    <oc r="AB220" t="inlineStr">
      <is>
        <t>Publicar Contrato de Execução</t>
      </is>
    </oc>
    <nc r="AB220" t="inlineStr">
      <is>
        <t>Emissão de AIO</t>
      </is>
    </nc>
  </rcc>
  <rcc rId="6683" sId="1">
    <oc r="AB223" t="inlineStr">
      <is>
        <t>Publicar Contrato de Execução</t>
      </is>
    </oc>
    <nc r="AB223" t="inlineStr">
      <is>
        <t>Emissão de AIO</t>
      </is>
    </nc>
  </rcc>
  <rcc rId="6684" sId="1">
    <oc r="AB229" t="inlineStr">
      <is>
        <t>Publicar Contrato de Execução</t>
      </is>
    </oc>
    <nc r="AB229" t="inlineStr">
      <is>
        <t>Emissão de AIO</t>
      </is>
    </nc>
  </rcc>
  <rcc rId="6685" sId="1">
    <oc r="AB232" t="inlineStr">
      <is>
        <t>Publicar Contrato de Execução</t>
      </is>
    </oc>
    <nc r="AB232" t="inlineStr">
      <is>
        <t>Emissão de AIO</t>
      </is>
    </nc>
  </rcc>
  <rcc rId="6686" sId="1">
    <oc r="AB251" t="inlineStr">
      <is>
        <t>Publicar Contrato de Execução</t>
      </is>
    </oc>
    <nc r="AB251" t="inlineStr">
      <is>
        <t>Emissão de AIO</t>
      </is>
    </nc>
  </rcc>
  <rcc rId="6687" sId="1">
    <oc r="AB252" t="inlineStr">
      <is>
        <t>Publicar Contrato de Execução</t>
      </is>
    </oc>
    <nc r="AB252" t="inlineStr">
      <is>
        <t>Emissão de AIO</t>
      </is>
    </nc>
  </rcc>
  <rcc rId="6688" sId="1">
    <oc r="AB264" t="inlineStr">
      <is>
        <t>Publicar Contrato de Execução</t>
      </is>
    </oc>
    <nc r="AB264" t="inlineStr">
      <is>
        <t>Emissão de AIO</t>
      </is>
    </nc>
  </rcc>
  <rcc rId="6689" sId="1">
    <oc r="AE220" t="inlineStr">
      <is>
        <t xml:space="preserve">
Análise de mandatária e emissão de VRPL 
Emissão de AIO
Emissão de OS 
Monitorar execução da obra</t>
      </is>
    </oc>
    <nc r="AE220" t="inlineStr">
      <is>
        <t xml:space="preserve">
Emissão de AIO
Emissão de OS 
Monitorar execução da obra</t>
      </is>
    </nc>
  </rcc>
  <rcc rId="6690" sId="1">
    <oc r="AE223" t="inlineStr">
      <is>
        <t xml:space="preserve">
Análise de mandatária e emissão de VRPL 
Emissão de AIO
Emissão de OS 
Monitorar execução da obra</t>
      </is>
    </oc>
    <nc r="AE223" t="inlineStr">
      <is>
        <t xml:space="preserve">
Emissão de AIO
Emissão de OS 
Monitorar execução da obra</t>
      </is>
    </nc>
  </rcc>
  <rcc rId="6691" sId="1">
    <oc r="AE229" t="inlineStr">
      <is>
        <t xml:space="preserve">
Análise de mandatária e emissão de VRPL 
Emissão de AIO
Emissão de OS 
Monitorar execução da obra</t>
      </is>
    </oc>
    <nc r="AE229" t="inlineStr">
      <is>
        <t xml:space="preserve">
Emissão de AIO
Emissão de OS 
Monitorar execução da obra</t>
      </is>
    </nc>
  </rcc>
  <rcc rId="6692" sId="1">
    <oc r="AE232" t="inlineStr">
      <is>
        <t xml:space="preserve">
Análise de mandatária e emissão de VRPL 
Emissão de AIO
Emissão de OS 
Monitorar execução da obra</t>
      </is>
    </oc>
    <nc r="AE232" t="inlineStr">
      <is>
        <t xml:space="preserve">
Emissão de AIO
Emissão de OS 
Monitorar execução da obra</t>
      </is>
    </nc>
  </rcc>
  <rcc rId="6693" sId="1">
    <oc r="AE251" t="inlineStr">
      <is>
        <t xml:space="preserve">
Análise de mandatária e emissão de VRPL 
Emissão de AIO
Emissão de OS 
Monitorar execução da obra</t>
      </is>
    </oc>
    <nc r="AE251" t="inlineStr">
      <is>
        <t xml:space="preserve">
Emissão de AIO
Emissão de OS 
Monitorar execução da obra</t>
      </is>
    </nc>
  </rcc>
  <rcc rId="6694" sId="1">
    <oc r="AE252" t="inlineStr">
      <is>
        <t xml:space="preserve">
Análise de mandatária e emissão de VRPL 
Emissão de AIO
Emissão de OS 
Monitorar execução da obra</t>
      </is>
    </oc>
    <nc r="AE252" t="inlineStr">
      <is>
        <t xml:space="preserve">
Emissão de AIO
Emissão de OS 
Monitorar execução da obra</t>
      </is>
    </nc>
  </rcc>
  <rcc rId="6695" sId="1">
    <oc r="AE264" t="inlineStr">
      <is>
        <t xml:space="preserve">
Análise de mandatária e emissão de VRPL 
Emissão de AIO
Emissão de OS 
Monitorar execução da obra</t>
      </is>
    </oc>
    <nc r="AE264" t="inlineStr">
      <is>
        <t xml:space="preserve">
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1" sId="1">
    <oc r="AU220" t="inlineStr">
      <is>
        <t>LP 054/26 - Homologação publicada no DOE dia 18/07/26. Empresa Vencedora: Geox Geotecnia e Engenharia de Obras Ltda. Valor Global R$: 15.481.681,80.</t>
      </is>
    </oc>
    <nc r="AU220" t="inlineStr">
      <is>
        <t>CT 090/2026 - Resumo do contrato publicado no DOE dia 19/08/2026. Empresa Vencedora: Geox Geotecnia e Engenharia de Obras Ltda. Valor Total R$: 15.481.681,80.</t>
      </is>
    </nc>
  </rcc>
  <rcc rId="6702" sId="1">
    <oc r="AU223" t="inlineStr">
      <is>
        <t>LP 054/26 - Homologação publicada no DOE dia 18/07/26. Empresa Vencedora: Geox Geotecnia e Engenharia de Obras Ltda. Valor Global R$: 15.481.681,80.</t>
      </is>
    </oc>
    <nc r="AU223" t="inlineStr">
      <is>
        <t>CT 090/2026 - Resumo do contrato publicado no DOE dia 19/08/2026. Empresa Vencedora: Geox Geotecnia e Engenharia de Obras Ltda. Valor Total R$: 15.481.681,80.</t>
      </is>
    </nc>
  </rcc>
  <rcc rId="6703" sId="1">
    <oc r="AU229" t="inlineStr">
      <is>
        <t>LP 054/26 - Homologação publicada no DOE dia 18/07/26. Empresa Vencedora: Geox Geotecnia e Engenharia de Obras Ltda. Valor Global R$: 15.481.681,80.</t>
      </is>
    </oc>
    <nc r="AU229" t="inlineStr">
      <is>
        <t>CT 090/2026 - Resumo do contrato publicado no DOE dia 19/08/2026. Empresa Vencedora: Geox Geotecnia e Engenharia de Obras Ltda. Valor Total R$: 15.481.681,80.</t>
      </is>
    </nc>
  </rcc>
  <rcc rId="6704" sId="1">
    <oc r="AU232" t="inlineStr">
      <is>
        <t>LP 054/26 - Homologação publicada no DOE dia 18/07/26. Empresa Vencedora: Geox Geotecnia e Engenharia de Obras Ltda. Valor Global R$: 15.481.681,80.</t>
      </is>
    </oc>
    <nc r="AU232" t="inlineStr">
      <is>
        <t>CT 090/2026 - Resumo do contrato publicado no DOE dia 19/08/2026. Empresa Vencedora: Geox Geotecnia e Engenharia de Obras Ltda. Valor Total R$: 15.481.681,80.</t>
      </is>
    </nc>
  </rcc>
  <rcc rId="6705" sId="1">
    <oc r="AU251" t="inlineStr">
      <is>
        <t>LP 054/26 - Homologação publicada no DOE dia 18/07/26. Empresa Vencedora: Geox Geotecnia e Engenharia de Obras Ltda. Valor Global R$: 15.481.681,80.</t>
      </is>
    </oc>
    <nc r="AU251" t="inlineStr">
      <is>
        <t>CT 090/2026 - Resumo do contrato publicado no DOE dia 19/08/2026. Empresa Vencedora: Geox Geotecnia e Engenharia de Obras Ltda. Valor Total R$: 15.481.681,80.</t>
      </is>
    </nc>
  </rcc>
  <rcc rId="6706" sId="1">
    <oc r="AU252" t="inlineStr">
      <is>
        <t>LP 054/26 - Homologação publicada no DOE dia 18/07/26. Empresa Vencedora: Geox Geotecnia e Engenharia de Obras Ltda. Valor Global R$: 15.481.681,80.</t>
      </is>
    </oc>
    <nc r="AU252" t="inlineStr">
      <is>
        <t>CT 090/2026 - Resumo do contrato publicado no DOE dia 19/08/2026. Empresa Vencedora: Geox Geotecnia e Engenharia de Obras Ltda. Valor Total R$: 15.481.681,80.</t>
      </is>
    </nc>
  </rcc>
  <rcc rId="6707" sId="1">
    <oc r="AU264" t="inlineStr">
      <is>
        <t>LP 054/26 - Homologação publicada no DOE dia 18/07/26. Empresa Vencedora: Geox Geotecnia e Engenharia de Obras Ltda. Valor Global R$: 15.481.681,80.</t>
      </is>
    </oc>
    <nc r="AU264" t="inlineStr">
      <is>
        <t>CT 090/2026 - Resumo do contrato publicado no DOE dia 19/08/2026. Empresa Vencedora: Geox Geotecnia e Engenharia de Obras Ltda. Valor Total R$: 15.481.681,80.</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13" sId="1" numFmtId="4">
    <nc r="R232">
      <v>546293.49</v>
    </nc>
  </rcc>
  <rcc rId="6714" sId="1" numFmtId="4">
    <nc r="R264">
      <v>2400042.06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0" sId="1" numFmtId="4">
    <nc r="R223">
      <v>864443.1</v>
    </nc>
  </rcc>
</revisions>
</file>

<file path=xl/revisions/revisionLog4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1" sId="1" numFmtId="4">
    <nc r="R220">
      <v>260325.44</v>
    </nc>
  </rcc>
  <rcc rId="6722" sId="1" numFmtId="4">
    <nc r="R252">
      <v>3109281.75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8" sId="1" numFmtId="4">
    <nc r="R251">
      <v>7505914.3099999996</v>
    </nc>
  </rcc>
</revisions>
</file>

<file path=xl/revisions/revisionLog4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9" sId="1" numFmtId="4">
    <nc r="R229">
      <v>795381.65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5" sId="1" numFmtId="19">
    <nc r="Z494">
      <v>47744</v>
    </nc>
  </rc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4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41" sId="1">
    <nc r="T220" t="inlineStr">
      <is>
        <t>Geox Geotecnia e Engenharia de Obras Ltda.</t>
      </is>
    </nc>
  </rcc>
  <rcc rId="6742" sId="1">
    <nc r="T223" t="inlineStr">
      <is>
        <t>Geox Geotecnia e Engenharia de Obras Ltda.</t>
      </is>
    </nc>
  </rcc>
  <rcc rId="6743" sId="1">
    <nc r="T229" t="inlineStr">
      <is>
        <t>Geox Geotecnia e Engenharia de Obras Ltda.</t>
      </is>
    </nc>
  </rcc>
  <rcc rId="6744" sId="1">
    <nc r="T232" t="inlineStr">
      <is>
        <t>Geox Geotecnia e Engenharia de Obras Ltda.</t>
      </is>
    </nc>
  </rcc>
  <rcc rId="6745" sId="1">
    <nc r="T251" t="inlineStr">
      <is>
        <t>Geox Geotecnia e Engenharia de Obras Ltda.</t>
      </is>
    </nc>
  </rcc>
  <rcc rId="6746" sId="1">
    <nc r="T252" t="inlineStr">
      <is>
        <t>Geox Geotecnia e Engenharia de Obras Ltda.</t>
      </is>
    </nc>
  </rcc>
  <rcc rId="6747" sId="1">
    <nc r="T264" t="inlineStr">
      <is>
        <t>Geox Geotecnia e Engenharia de Obras Ltda.</t>
      </is>
    </nc>
  </rcc>
  <rcc rId="6748" sId="1" numFmtId="4">
    <nc r="W220">
      <v>16</v>
    </nc>
  </rcc>
  <rcc rId="6749" sId="1" numFmtId="4">
    <nc r="W223">
      <v>7</v>
    </nc>
  </rcc>
  <rcc rId="6750" sId="1" numFmtId="4">
    <nc r="W229">
      <v>5</v>
    </nc>
  </rcc>
  <rcc rId="6751" sId="1" numFmtId="4">
    <nc r="W232">
      <v>6</v>
    </nc>
  </rcc>
  <rcc rId="6752" sId="1" numFmtId="4">
    <nc r="W251">
      <v>16</v>
    </nc>
  </rcc>
  <rcc rId="6753" sId="1" numFmtId="4">
    <nc r="W252">
      <v>12</v>
    </nc>
  </rcc>
  <rcc rId="6754" sId="1" numFmtId="4">
    <nc r="W264">
      <v>8</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0" sId="1" numFmtId="19">
    <nc r="Z293">
      <v>46387</v>
    </nc>
  </rcc>
  <rcc rId="6761" sId="1" numFmtId="19">
    <nc r="Z294">
      <v>47566</v>
    </nc>
  </rcc>
  <rcc rId="6762" sId="1" numFmtId="19">
    <nc r="AS295">
      <v>46470</v>
    </nc>
  </rcc>
  <rcc rId="6763" sId="1" numFmtId="19">
    <nc r="Z295">
      <v>46470</v>
    </nc>
  </rcc>
</revisions>
</file>

<file path=xl/revisions/revisionLog4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4" sId="1">
    <oc r="AE220" t="inlineStr">
      <is>
        <t xml:space="preserve">
Emissão de AIO
Emissão de OS 
Monitorar execução da obra</t>
      </is>
    </oc>
    <nc r="AE220" t="inlineStr">
      <is>
        <t>Emissão de AIO
Emissão de OS 
Monitorar execução da obra</t>
      </is>
    </nc>
  </rcc>
  <rcc rId="6765" sId="1">
    <oc r="AE229" t="inlineStr">
      <is>
        <t xml:space="preserve">
Emissão de AIO
Emissão de OS 
Monitorar execução da obra</t>
      </is>
    </oc>
    <nc r="AE229" t="inlineStr">
      <is>
        <t>Emissão de AIO
Emissão de OS 
Monitorar execução da obra</t>
      </is>
    </nc>
  </rcc>
  <rcc rId="6766" sId="1">
    <oc r="AE232" t="inlineStr">
      <is>
        <t xml:space="preserve">
Emissão de AIO
Emissão de OS 
Monitorar execução da obra</t>
      </is>
    </oc>
    <nc r="AE232" t="inlineStr">
      <is>
        <t>Emissão de AIO
Emissão de OS 
Monitorar execução da obra</t>
      </is>
    </nc>
  </rcc>
  <rcc rId="6767" sId="1">
    <oc r="AE251" t="inlineStr">
      <is>
        <t xml:space="preserve">
Emissão de AIO
Emissão de OS 
Monitorar execução da obra</t>
      </is>
    </oc>
    <nc r="AE251" t="inlineStr">
      <is>
        <t>Emissão de AIO
Emissão de OS 
Monitorar execução da obra</t>
      </is>
    </nc>
  </rcc>
  <rcc rId="6768" sId="1">
    <oc r="AE252" t="inlineStr">
      <is>
        <t xml:space="preserve">
Emissão de AIO
Emissão de OS 
Monitorar execução da obra</t>
      </is>
    </oc>
    <nc r="AE252" t="inlineStr">
      <is>
        <t>Emissão de AIO
Emissão de OS 
Monitorar execução da obra</t>
      </is>
    </nc>
  </rcc>
  <rcc rId="6769" sId="1">
    <oc r="AE264" t="inlineStr">
      <is>
        <t xml:space="preserve">
Emissão de AIO
Emissão de OS 
Monitorar execução da obra</t>
      </is>
    </oc>
    <nc r="AE264" t="inlineStr">
      <is>
        <t>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5" sId="1" numFmtId="19">
    <oc r="AD324">
      <v>46081</v>
    </oc>
    <nc r="AD324"/>
  </rcc>
</revisions>
</file>

<file path=xl/revisions/revisionLog4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6" sId="1" numFmtId="19">
    <nc r="AN52">
      <v>46223</v>
    </nc>
  </rcc>
  <rcc rId="6777" sId="1" numFmtId="19">
    <nc r="Z50">
      <v>46304</v>
    </nc>
  </rcc>
</revisions>
</file>

<file path=xl/revisions/revisionLog4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8" sId="1" numFmtId="4">
    <nc r="W150">
      <v>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PAC!$K:$V,PAC!$BG:$BG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4" sId="1" numFmtId="4">
    <nc r="W153">
      <v>8</v>
    </nc>
  </rcc>
  <rcc rId="6785" sId="1" numFmtId="4">
    <nc r="W155">
      <v>9</v>
    </nc>
  </rcc>
  <rcc rId="6786" sId="1" numFmtId="4">
    <nc r="W156">
      <v>15</v>
    </nc>
  </rcc>
  <rcc rId="6787" sId="1" numFmtId="4">
    <nc r="W158">
      <v>13</v>
    </nc>
  </rcc>
</revisions>
</file>

<file path=xl/revisions/revisionLog4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8" sId="1">
    <oc r="AL21" t="inlineStr">
      <is>
        <t>Rodovia BR 420, s/n, Nova Santo Amaro,
próximo ao INERE – Instituto de
Nefrologia do Recôncavo - 44200000</t>
      </is>
    </oc>
    <nc r="AL21" t="inlineStr">
      <is>
        <t>https://maps.app.goo.gl/RKehfZFMWzKqUiiq9</t>
      </is>
    </nc>
  </rcc>
  <rcc rId="6789" sId="1">
    <oc r="AL22" t="inlineStr">
      <is>
        <t xml:space="preserve">Bairro Primavera, Rua A, S/Nº, Bom
Jesus da Lapa/BA, 47600000
</t>
      </is>
    </oc>
    <nc r="AL22" t="inlineStr">
      <is>
        <t xml:space="preserve">https://maps.app.goo.gl/KURtToAEqZ99jEFF6
</t>
      </is>
    </nc>
  </rcc>
  <rcc rId="6790" sId="1">
    <oc r="AL23" t="inlineStr">
      <is>
        <t>Rua José M. Costa, S/N, Mamão -
46500000</t>
      </is>
    </oc>
    <nc r="AL23" t="inlineStr">
      <is>
        <t>https://maps.app.goo.gl/YycXB4MzLASDnNFS8</t>
      </is>
    </nc>
  </rcc>
  <rcc rId="6791" sId="1">
    <oc r="AL25" t="inlineStr">
      <is>
        <t xml:space="preserve">Rua Paria, s/n, Bairro Marista,Senhor do
Bonfim/BA,48790000
</t>
      </is>
    </oc>
    <nc r="AL25" t="inlineStr">
      <is>
        <t xml:space="preserve">
https://maps.app.goo.gl/Rrn4cPWUu2apobkQ6</t>
      </is>
    </nc>
  </rcc>
  <rcc rId="6792" sId="1">
    <oc r="AL26" t="inlineStr">
      <is>
        <t>"Av Contorno, S/N, Centro, Jeremoabo/BA,
48540000"</t>
      </is>
    </oc>
    <nc r="AL26" t="inlineStr">
      <is>
        <t>https://maps.app.goo.gl/K2qcBkesDemh3P626</t>
      </is>
    </nc>
  </rcc>
  <rcc rId="6793" sId="1">
    <oc r="AL28" t="inlineStr">
      <is>
        <t>"Av. Epitácio Pessoa, S/N, Área
comunitária Loteamento Flávio Silva,
Bairro Alto da Aliança - 48909347"</t>
      </is>
    </oc>
    <nc r="AL28" t="inlineStr">
      <is>
        <t>https://maps.app.goo.gl/kBMMoG4jJaEiZ3B59</t>
      </is>
    </nc>
  </rcc>
  <rcc rId="6794" sId="1" xfDxf="1" dxf="1">
    <oc r="AL30" t="inlineStr">
      <is>
        <t>Rua José Héloi de Araújo, s/n, bairro Vila
Nova. CEP: 46900000</t>
      </is>
    </oc>
    <nc r="AL30" t="inlineStr">
      <is>
        <t>https://maps.app.goo.gl/YTyCwGwxu7UfZgJK7</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795" sId="1">
    <oc r="AL32" t="inlineStr">
      <is>
        <t xml:space="preserve">
Rodovia BA-093, s/n (km 48), Retiro, Pojuca/BA - 48120000</t>
      </is>
    </oc>
    <nc r="AL32" t="inlineStr">
      <is>
        <t>https://maps.app.goo.gl/is6cTCYAYY9CbnJa7</t>
      </is>
    </nc>
  </rcc>
  <rcc rId="6796" sId="1">
    <oc r="AL34" t="inlineStr">
      <is>
        <t>Av. Sul, S/N, Centro - 47630000</t>
      </is>
    </oc>
    <nc r="AL34" t="inlineStr">
      <is>
        <t>https://maps.app.goo.gl/xJtkr4nZ9cMFaS288</t>
      </is>
    </nc>
  </rcc>
  <rcc rId="6797" sId="1">
    <oc r="AL35" t="inlineStr">
      <is>
        <t>Rodovia BA-463, S/N, Centro - 47820000</t>
      </is>
    </oc>
    <nc r="AL35" t="inlineStr">
      <is>
        <t>https://maps.app.goo.gl/8jEgQFPwCvkqnedUA</t>
      </is>
    </nc>
  </rcc>
  <rcc rId="6798" sId="1" xfDxf="1" dxf="1">
    <oc r="AL37" t="inlineStr">
      <is>
        <t>RUA VATICANO, BAIRRO ULISSES
GUIMARÃES, Teixeira de Freitas/BA,45994761</t>
      </is>
    </oc>
    <nc r="AL37" t="inlineStr">
      <is>
        <t>https://maps.app.goo.gl/b2ntTaR9Q2o61pWN8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6799" sId="1" xfDxf="1" dxf="1">
    <oc r="AL40" t="inlineStr">
      <is>
        <t xml:space="preserve">Rua do Oitizeiro, 570, Loteamento Jardim
das Acácias, Lote 01-H, Quadra 64. -
47850000
</t>
      </is>
    </oc>
    <nc r="AL40" t="inlineStr">
      <is>
        <t>https://maps.app.goo.gl/QWeULVaLQfYN6dEE9</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800" sId="1">
    <oc r="AL41" t="inlineStr">
      <is>
        <t xml:space="preserve">
Rua Estrada da paciência, Cajazeiras VIII, Salvador/BA - 41338700</t>
      </is>
    </oc>
    <nc r="AL41" t="inlineStr">
      <is>
        <t>https://maps.app.goo.gl/HsCrMu5sZBLZKUZw8</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5" sId="1" numFmtId="4">
    <nc r="W159">
      <v>10</v>
    </nc>
  </rcc>
  <rcc rId="6806" sId="1" numFmtId="4">
    <nc r="W182">
      <v>24</v>
    </nc>
  </rcc>
  <rcc rId="6807" sId="1" numFmtId="4">
    <nc r="W183">
      <v>10</v>
    </nc>
  </rcc>
  <rcc rId="6808" sId="1" numFmtId="4">
    <nc r="W184">
      <v>24</v>
    </nc>
  </rcc>
</revisions>
</file>

<file path=xl/revisions/revisionLog4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9" sId="1" numFmtId="4">
    <nc r="W188">
      <v>16</v>
    </nc>
  </rcc>
  <rcc rId="6810" sId="1" numFmtId="4">
    <nc r="W195">
      <v>10</v>
    </nc>
  </rcc>
  <rcc rId="6811" sId="1" numFmtId="4">
    <nc r="W272">
      <v>6</v>
    </nc>
  </rcc>
  <rcc rId="6812" sId="1" numFmtId="4">
    <nc r="W275">
      <v>9</v>
    </nc>
  </rcc>
</revisions>
</file>

<file path=xl/revisions/revisionLog4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13" sId="1">
    <oc r="AC54" t="inlineStr">
      <is>
        <t>CONDER efetuando ajustes/ complementações no material técnico da proposta, para posterior submissão a análise qualitativa da CAIXA.</t>
      </is>
    </oc>
    <nc r="AC54" t="inlineStr">
      <is>
        <t>CONDER enviou dia 17/08 documentação técnica com ajustes e complementações para prosseguimento na análise da CAIXA</t>
      </is>
    </nc>
  </rcc>
  <rcc rId="6814" sId="1" numFmtId="19">
    <oc r="AD54">
      <v>46203</v>
    </oc>
    <nc r="AD54"/>
  </rcc>
  <rcc rId="6815" sId="1">
    <oc r="AT54" t="inlineStr">
      <is>
        <r>
          <rPr>
            <sz val="16"/>
            <rFont val="Calibri"/>
            <family val="2"/>
          </rPr>
          <t>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4"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6816" sId="1" xfDxf="1" dxf="1">
    <oc r="AC59" t="inlineStr">
      <is>
        <t>CONDER efetuando ajustes/ complementações no material técnico da proposta, para posterior submissão a análise qualitativa da CAIXA.</t>
      </is>
    </oc>
    <nc r="AC59" t="inlineStr">
      <is>
        <t>CONDER enviou dia 18/08 documentação técnica com ajustes e complementações para prosseguimento na análise da CAIXA</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817" sId="1" numFmtId="19">
    <oc r="AD59">
      <v>46192</v>
    </oc>
    <nc r="AD59"/>
  </rcc>
  <rcc rId="6818" sId="1">
    <o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819" sId="1">
    <oc r="AC66" t="inlineStr">
      <is>
        <t>CONDER efetuando ajustes/ complementações no material técnico da proposta, para posterior submissão a análise qualitativa da CAIXA.</t>
      </is>
    </oc>
    <nc r="AC66" t="inlineStr">
      <is>
        <t>CONDER enviou dia 18/08 documentação técnica com ajustes e complementações para prosseguimento na análise da CAIXA</t>
      </is>
    </nc>
  </rcc>
  <rcc rId="6820" sId="1" numFmtId="19">
    <oc r="AD66">
      <v>46192</v>
    </oc>
    <nc r="AD66"/>
  </rcc>
  <rfmt sheetId="1" xfDxf="1" sqref="AC65" start="0" length="0">
    <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dxf>
  </rfmt>
  <rcc rId="6821" sId="1">
    <oc r="AC65" t="inlineStr">
      <is>
        <t>CONDER efetuando ajustes/ complementações no material técnico da proposta, para posterior submissão a análise qualitativa da CAIXA.</t>
      </is>
    </oc>
    <nc r="AC65" t="inlineStr">
      <is>
        <t>CONDER enviou dia 24/07 documentação técnica com ajustes e complementações para prosseguimento na análise da CAIXA</t>
      </is>
    </nc>
  </rcc>
  <rcc rId="6822" sId="1" numFmtId="19">
    <oc r="AD65">
      <v>46192</v>
    </oc>
    <nc r="AD65"/>
  </rcc>
</revisions>
</file>

<file path=xl/revisions/revisionLog4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3" sId="1">
    <oc r="AC71" t="inlineStr">
      <is>
        <t xml:space="preserve">CONDER efetuando ajustes/ complementações no material técnico da proposta, para posterior submissão a análise qualitativa da CAIXA.
</t>
      </is>
    </oc>
    <nc r="AC71" t="inlineStr">
      <is>
        <t xml:space="preserve">Documentação aprovada anexada no TGOV. Aguardando emissão do LAE pela CAIXA
</t>
      </is>
    </nc>
  </rcc>
  <rcc rId="6824" sId="1" numFmtId="19">
    <oc r="AD71">
      <v>46199</v>
    </oc>
    <nc r="AD71"/>
  </rcc>
  <rcc rId="6825" sId="1">
    <oc r="AT71" t="inlineStr">
      <is>
        <r>
          <t xml:space="preserve">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71" t="inlineStr">
      <is>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fmt sheetId="1" sqref="AC72" start="0" length="0">
    <dxf>
      <fill>
        <patternFill>
          <bgColor rgb="FFDBF0F9"/>
        </patternFill>
      </fill>
    </dxf>
  </rfmt>
  <rcc rId="6826" sId="1">
    <oc r="AC72" t="inlineStr">
      <is>
        <t>CONDER efetuando ajustes/ complementações no material técnico da proposta, para posterior submissão a análise qualitativa da CAIXA.</t>
      </is>
    </oc>
    <nc r="AC72" t="inlineStr">
      <is>
        <t>Em análise na CAIXA - CONDER enviou dia 24/07 documentação técnica com ajustes e complementações para prosseguimento na análise.</t>
      </is>
    </nc>
  </rcc>
  <rcc rId="6827" sId="1" numFmtId="19">
    <oc r="AD72">
      <v>46192</v>
    </oc>
    <nc r="AD72"/>
  </rcc>
</revisions>
</file>

<file path=xl/revisions/revisionLog4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8" sId="1">
    <oc r="AT8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PAC!$K:$V,PAC!$BG:$BG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4" sId="1">
    <oc r="AT9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0" sId="1">
    <o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6"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4"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52" sId="1">
    <oc r="AT87" t="inlineStr">
      <is>
        <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7" t="inlineStr">
      <is>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3" sId="1">
    <oc r="AT90"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4" sId="1">
    <o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0" sId="1">
    <o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861" sId="1">
    <o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2" sId="1">
    <o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3" sId="1">
    <o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864" sId="1">
    <o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5" sId="1">
    <o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6" sId="1">
    <o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7" sId="1">
    <o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8" sId="1">
    <o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9" sId="1">
    <o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70" sId="1">
    <o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7" t="inlineStr">
      <is>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0" sId="1" numFmtId="4">
    <oc r="AA42">
      <v>41.5</v>
    </oc>
    <nc r="AA42">
      <v>43.2</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5" sId="1">
    <oc r="AC42"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oc>
    <n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0" sId="1">
    <o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evisions>
</file>

<file path=xl/revisions/revisionLog4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5"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nc>
  </rcc>
  <rcc rId="6896" sId="1" numFmtId="19">
    <oc r="AD42">
      <v>46337</v>
    </oc>
    <nc r="AD42">
      <v>46429</v>
    </nc>
  </rcc>
  <rcc rId="6897" sId="1" numFmtId="19">
    <oc r="AS42">
      <v>46337</v>
    </oc>
    <nc r="AS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6" sId="1">
    <oc r="AT45" t="inlineStr">
      <is>
        <r>
          <rPr>
            <b/>
            <sz val="16"/>
            <rFont val="Calibri"/>
            <family val="2"/>
          </rPr>
          <t xml:space="preserve">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07" sId="1">
    <oc r="AT46" t="inlineStr">
      <is>
        <r>
          <t>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6"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evisions>
</file>

<file path=xl/revisions/revisionLog4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8" sId="1">
    <oc r="AT72" t="inlineStr">
      <is>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oc>
    <nc r="AT72" t="inlineStr">
      <is>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nc>
  </rcc>
  <rcc rId="6909" sId="1">
    <oc r="AC72" t="inlineStr">
      <is>
        <t>Em análise na CAIXA - CONDER enviou dia 24/07 documentação técnica com ajustes e complementações para prosseguimento na análise.</t>
      </is>
    </oc>
    <nc r="AC72" t="inlineStr">
      <is>
        <t>Aguardando manifestação da CAIXA - documentação em análise na CAIXA enviada pela CONDER dia 24/07.</t>
      </is>
    </nc>
  </rcc>
  <rcc rId="6910" sId="1" numFmtId="19">
    <nc r="AD72">
      <v>46261</v>
    </nc>
  </rcc>
</revisions>
</file>

<file path=xl/revisions/revisionLog4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15" sId="1" numFmtId="19">
    <oc r="Z42">
      <v>46337</v>
    </oc>
    <nc r="Z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0" sId="1">
    <oc r="AC65" t="inlineStr">
      <is>
        <t>CONDER enviou dia 24/07 documentação técnica com ajustes e complementações para prosseguimento na análise da CAIXA</t>
      </is>
    </oc>
    <nc r="AC65" t="inlineStr">
      <is>
        <t xml:space="preserve">CONDER enviou dia 24/07 documentação técnica com ajustes e complementações para prosseguimento na análise da CAIXA. </t>
      </is>
    </nc>
  </rcc>
  <rcc rId="6921" sId="1">
    <oc r="AT63" t="inlineStr">
      <is>
        <r>
          <t xml:space="preserve">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3"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4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2" sId="1" numFmtId="19">
    <nc r="AD54">
      <v>46260</v>
    </nc>
  </rcc>
  <rcc rId="6923" sId="1">
    <oc r="AT67"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7"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924" sId="1" xfDxf="1" dxf="1">
    <nc r="AC67" t="inlineStr">
      <is>
        <t>Aguardando comprovação de lançamento do Edital de Licitação</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925" sId="1" numFmtId="19">
    <nc r="AD67">
      <v>46286</v>
    </nc>
  </rcc>
</revisions>
</file>

<file path=xl/revisions/revisionLog4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6" sId="1">
    <o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27" sId="1">
    <o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4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8" sId="1">
    <oc r="Y329" t="inlineStr">
      <is>
        <t>03 - AGUARDANDO ORDEM DE SERVIÇO</t>
      </is>
    </oc>
    <nc r="Y329" t="inlineStr">
      <is>
        <t>02 - ANDAMENTO</t>
      </is>
    </nc>
  </rcc>
  <rcc rId="6929" sId="1">
    <oc r="Y331" t="inlineStr">
      <is>
        <t>03 - AGUARDANDO ORDEM DE SERVIÇO</t>
      </is>
    </oc>
    <nc r="Y331" t="inlineStr">
      <is>
        <t>02 - ANDAMENTO</t>
      </is>
    </nc>
  </rcc>
  <rcc rId="6930" sId="1">
    <oc r="AC329" t="inlineStr">
      <is>
        <t xml:space="preserve">Emitir Ordem de Serviço </t>
      </is>
    </oc>
    <nc r="AC329" t="inlineStr">
      <is>
        <t xml:space="preserve">Acompanhamento da obra </t>
      </is>
    </nc>
  </rcc>
  <rcc rId="6931" sId="1">
    <oc r="AC331" t="inlineStr">
      <is>
        <t xml:space="preserve">Emitir Ordem de Serviço </t>
      </is>
    </oc>
    <nc r="AC331" t="inlineStr">
      <is>
        <t xml:space="preserve">Acompanhamento da obra </t>
      </is>
    </nc>
  </rcc>
  <rcc rId="6932" sId="1" numFmtId="19">
    <nc r="AQ329">
      <v>46254</v>
    </nc>
  </rcc>
  <rcc rId="6933" sId="1" numFmtId="19">
    <nc r="AQ331">
      <v>46254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42" sId="1">
    <oc r="AB329" t="inlineStr">
      <is>
        <t>Abertura das Propostas</t>
      </is>
    </oc>
    <nc r="AB329" t="inlineStr">
      <is>
        <t>Execução da Obra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51" sId="1">
    <nc r="T18" t="inlineStr">
      <is>
        <t>Holtz Engenharia Ltda</t>
      </is>
    </nc>
  </rcc>
  <rcc rId="6952" sId="1" numFmtId="4">
    <oc r="M18">
      <v>14714594.869999999</v>
    </oc>
    <nc r="M18">
      <v>12030678.09</v>
    </nc>
  </rcc>
  <rcc rId="6953" sId="1" numFmtId="4">
    <nc r="R18">
      <v>12030678.09</v>
    </nc>
  </rcc>
  <rcc rId="6954" sId="1">
    <oc r="Y18" t="inlineStr">
      <is>
        <t>04 - LICITAÇÃO /CONTRATAÇÃO</t>
      </is>
    </oc>
    <nc r="Y18" t="inlineStr">
      <is>
        <t>03 - AGUARDANDO ORDEM DE SERVIÇO</t>
      </is>
    </nc>
  </rcc>
  <rcc rId="6955" sId="1" numFmtId="19">
    <oc r="Z18">
      <v>46202</v>
    </oc>
    <nc r="Z18">
      <v>46264</v>
    </nc>
  </rcc>
  <rcc rId="6956" sId="1">
    <oc r="AB18" t="inlineStr">
      <is>
        <t xml:space="preserve">Homologar e Adjudicar Licitação </t>
      </is>
    </oc>
    <nc r="AB18" t="inlineStr">
      <is>
        <t>Emitir Ordem de Serviço</t>
      </is>
    </nc>
  </rcc>
  <rcc rId="6957" sId="1">
    <oc r="AC18" t="inlineStr">
      <is>
        <t>Acompanhar o processo licitatório</t>
      </is>
    </oc>
    <nc r="AC18" t="inlineStr">
      <is>
        <t>SESAB emitir Ordem de Serviço</t>
      </is>
    </nc>
  </rcc>
  <rcc rId="6958" sId="1" numFmtId="19">
    <oc r="AD18">
      <v>46200</v>
    </oc>
    <nc r="AD18">
      <v>46259</v>
    </nc>
  </rcc>
  <rcc rId="6959" sId="1">
    <oc r="AE18" t="inlineStr">
      <is>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is>
    </oc>
    <nc r="AE18" t="inlineStr">
      <is>
        <t>Monitoramento da execução da obra.</t>
      </is>
    </nc>
  </rcc>
  <rcc rId="6960" sId="1" numFmtId="19">
    <oc r="AP18">
      <v>46202</v>
    </oc>
    <nc r="AP18">
      <v>46258</v>
    </nc>
  </rcc>
  <rcc rId="6961" sId="1" numFmtId="19">
    <oc r="AQ18">
      <v>46202</v>
    </oc>
    <nc r="AQ18">
      <v>46259</v>
    </nc>
  </rcc>
  <rcc rId="6962" sId="1" numFmtId="19">
    <oc r="AR18">
      <v>46506</v>
    </oc>
    <nc r="AR18">
      <v>46563</v>
    </nc>
  </rcc>
  <rcc rId="6963" sId="1" numFmtId="19">
    <oc r="AS18">
      <v>46506</v>
    </oc>
    <nc r="AS18">
      <v>46563</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2" sId="1" numFmtId="19">
    <oc r="Z362">
      <v>46255</v>
    </oc>
    <nc r="Z362">
      <v>46262</v>
    </nc>
  </rcc>
  <rcc rId="6973" sId="1" numFmtId="19">
    <oc r="Z363">
      <v>46255</v>
    </oc>
    <nc r="Z363">
      <v>46262</v>
    </nc>
  </rcc>
  <rcc rId="6974" sId="1" numFmtId="19">
    <oc r="Z364">
      <v>46255</v>
    </oc>
    <nc r="Z364">
      <v>46262</v>
    </nc>
  </rcc>
  <rcc rId="6975" sId="1" numFmtId="19">
    <oc r="Z365">
      <v>46255</v>
    </oc>
    <nc r="Z365">
      <v>46262</v>
    </nc>
  </rcc>
  <rcc rId="6976" sId="1" numFmtId="19">
    <oc r="Z366">
      <v>46255</v>
    </oc>
    <nc r="Z366">
      <v>46262</v>
    </nc>
  </rcc>
  <rcc rId="6977" sId="1" numFmtId="19">
    <nc r="AD362">
      <v>46262</v>
    </nc>
  </rcc>
  <rcc rId="6978" sId="1" numFmtId="19">
    <nc r="AD363">
      <v>46262</v>
    </nc>
  </rcc>
  <rcc rId="6979" sId="1" numFmtId="19">
    <nc r="AD364">
      <v>46262</v>
    </nc>
  </rcc>
  <rcc rId="6980" sId="1" numFmtId="19">
    <nc r="AD365">
      <v>46262</v>
    </nc>
  </rcc>
  <rcc rId="6981" sId="1" numFmtId="19">
    <nc r="AD366">
      <v>46262</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0" sId="1">
    <nc r="AC360" t="inlineStr">
      <is>
        <t>Monitorar execução</t>
      </is>
    </nc>
  </rcc>
  <rcc rId="6991" sId="1">
    <nc r="AC361" t="inlineStr">
      <is>
        <t>Monitorar execução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6" sId="1">
    <nc r="AB360" t="inlineStr">
      <is>
        <t>Execução da Obra</t>
      </is>
    </nc>
  </rcc>
  <rcc rId="6997" sId="1">
    <nc r="AB361" t="inlineStr">
      <is>
        <t>Execução da Obra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02" sId="1">
    <oc r="AS5" t="inlineStr">
      <is>
        <t>Previsão DE CONCLUSÃO ATUAL</t>
      </is>
    </oc>
    <nc r="AS5" t="inlineStr">
      <is>
        <t>PREVISÃO DE CONCLUSÃO ATUAL</t>
      </is>
    </nc>
  </rcc>
  <rcc rId="7003" sId="1">
    <oc r="AP5" t="inlineStr">
      <is>
        <t>Previsão DE CONTRATAÇÃO</t>
      </is>
    </oc>
    <nc r="AP5" t="inlineStr">
      <is>
        <t>PREVISÃO DE CONTRATAÇÃO</t>
      </is>
    </nc>
  </rcc>
  <rcv guid="{46BB051B-272B-49C8-A4C3-B4237F6E1B7D}" action="delete"/>
  <rdn rId="0" localSheetId="1" customView="1" name="Z_46BB051B_272B_49C8_A4C3_B4237F6E1B7D_.wvu.PrintArea" hidden="1" oldHidden="1">
    <formula>PAC!$E$1:$AE$487</formula>
    <oldFormula>PAC!$E$1:$AE$487</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PAC!$A$5:$BB$581</formula>
    <oldFormula>PAC!$A$5:$BB$581</oldFormula>
  </rdn>
  <rdn rId="0" localSheetId="13" customView="1" name="Z_46BB051B_272B_49C8_A4C3_B4237F6E1B7D_.wvu.FilterData" hidden="1" oldHidden="1">
    <formula>'OUTRAS AÇÕES'!$A$3:$AZ$22</formula>
    <oldFormula>'OUTRAS AÇÕES'!$A$3:$AZ$22</oldFormula>
  </rdn>
  <rcv guid="{46BB051B-272B-49C8-A4C3-B4237F6E1B7D}" action="add"/>
</revisions>
</file>

<file path=xl/revisions/revisionLog4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3" sId="1" numFmtId="19">
    <oc r="AJ38">
      <v>46265</v>
    </oc>
    <nc r="AJ38">
      <v>46380</v>
    </nc>
  </rcc>
  <rcc rId="7024" sId="1" numFmtId="19">
    <oc r="AJ39">
      <v>46265</v>
    </oc>
    <nc r="AJ39">
      <v>46380</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9" sId="1">
    <oc r="AL29" t="inlineStr">
      <is>
        <t>Rua Dr. Rodrigues Lima, S/N, Centro -
44420000</t>
      </is>
    </oc>
    <nc r="AL29" t="inlineStr">
      <is>
        <t>https://maps.app.goo.gl/H2bUp8csHK3eCiUP7</t>
      </is>
    </nc>
  </rcc>
  <rcc rId="7030" sId="1">
    <oc r="AL33" t="inlineStr">
      <is>
        <t>Rua Cainana, s/n, APICUM, Madre de Deus/BA, 42600000</t>
      </is>
    </oc>
    <nc r="AL33" t="inlineStr">
      <is>
        <t>https://maps.app.goo.gl/HSokUzJjA81KJSPQ6</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035" sId="14" ref="A11:XFD11" action="insertRow"/>
  <rcc rId="7036" sId="14">
    <nc r="AC11" t="inlineStr">
      <is>
        <t>CONDER</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41" sId="1">
    <oc r="H368" t="inlineStr">
      <is>
        <t>SEDUR</t>
      </is>
    </oc>
    <nc r="H368" t="inlineStr">
      <is>
        <t>CONDER</t>
      </is>
    </nc>
  </rcc>
  <rcc rId="7042" sId="1">
    <oc r="H369" t="inlineStr">
      <is>
        <t>SEDUR</t>
      </is>
    </oc>
    <nc r="H369" t="inlineStr">
      <is>
        <t>CONDER</t>
      </is>
    </nc>
  </rcc>
  <rcc rId="7043" sId="1">
    <oc r="AH368" t="inlineStr">
      <is>
        <t>03 - Cláusula Vigente</t>
      </is>
    </oc>
    <nc r="AH368" t="inlineStr">
      <is>
        <t>01 - Retirada Total</t>
      </is>
    </nc>
  </rcc>
  <rcc rId="7044" sId="1">
    <oc r="AH369" t="inlineStr">
      <is>
        <t>03 - Cláusula Vigente</t>
      </is>
    </oc>
    <nc r="AH369" t="inlineStr">
      <is>
        <t>01 - Retirada Total</t>
      </is>
    </nc>
  </rcc>
  <rcc rId="7045" sId="1">
    <oc r="AE369" t="inlineStr">
      <is>
        <t xml:space="preserve">
* Análise da Caixa e emissão do Laudo de Análise Técnica/Autorização para licitar.
* Elaboração do TR e Edital.
* Lançamento da licitação.
* VRPL.
* AIO.
* Execução do objeto.</t>
      </is>
    </oc>
    <nc r="AE369" t="inlineStr">
      <is>
        <t xml:space="preserve">
* Elaboração do TR e Edital.
* Lançamento da licitação.
* VRPL.
* AIO.
* Execução do objeto.</t>
      </is>
    </nc>
  </rcc>
  <rcc rId="7046" sId="1">
    <oc r="AE368" t="inlineStr">
      <is>
        <t xml:space="preserve">
* Análise da Caixa e emissão do Laudo de Análise Técnica/Autorização para licitar.
* Elaboração do TR e Edital.
* Lançamento da licitação.
* VRPL.
* AIO.
* Execução do objeto</t>
      </is>
    </oc>
    <nc r="AE368" t="inlineStr">
      <is>
        <t xml:space="preserve">
* Elaboração do TR e Edital.
* Lançamento da licitação.
* VRPL.
* AIO.
* Execução do objeto</t>
      </is>
    </nc>
  </rcc>
  <rcc rId="7047" sId="1">
    <oc r="AB368" t="inlineStr">
      <is>
        <t>Enviar documentos para atendimento à Cláusula Suspensiva</t>
      </is>
    </oc>
    <nc r="AB368" t="inlineStr">
      <is>
        <t>Elaboração TR e Edital</t>
      </is>
    </nc>
  </rcc>
  <rcc rId="7048" sId="1">
    <oc r="AB369" t="inlineStr">
      <is>
        <t>Enviar documentos para atendimento à Cláusula Suspensiva</t>
      </is>
    </oc>
    <nc r="AB369" t="inlineStr">
      <is>
        <t>Elaboração TR e Edital</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4">
  <userInfo guid="{E71D31EA-545C-4742-A0F9-F24ACF06DF54}" name="Mário Sérgio Santos da Conceição" id="-1625187402" dateTime="2026-08-05T09:57:46"/>
  <userInfo guid="{CBB2A008-2EE9-4F19-A9DC-9119B80ED1EF}" name="Lucitania Santana Brandão de Jesus" id="-695252992" dateTime="2026-08-18T11:39:52"/>
  <userInfo guid="{3174B3FF-D626-4E82-BBD9-D9587D13BF2D}" name="Juliana Fortunato Ferreira" id="-678347974" dateTime="2026-08-19T11:20:22"/>
  <userInfo guid="{5DA33DE7-80AF-4EBE-96A6-AAD0FBDFCB53}" name="Marcelo Pereira dos Santos" id="-1722210781" dateTime="2026-08-25T09:15:35"/>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18" Type="http://schemas.openxmlformats.org/officeDocument/2006/relationships/printerSettings" Target="../printerSettings/printerSettings168.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20" Type="http://schemas.openxmlformats.org/officeDocument/2006/relationships/printerSettings" Target="../printerSettings/printerSettings170.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19" Type="http://schemas.openxmlformats.org/officeDocument/2006/relationships/printerSettings" Target="../printerSettings/printerSettings169.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4.xml.rels><?xml version="1.0" encoding="UTF-8" standalone="yes"?>
<Relationships xmlns="http://schemas.openxmlformats.org/package/2006/relationships"><Relationship Id="rId8" Type="http://schemas.openxmlformats.org/officeDocument/2006/relationships/printerSettings" Target="../printerSettings/printerSettings178.bin"/><Relationship Id="rId13" Type="http://schemas.openxmlformats.org/officeDocument/2006/relationships/printerSettings" Target="../printerSettings/printerSettings183.bin"/><Relationship Id="rId3" Type="http://schemas.openxmlformats.org/officeDocument/2006/relationships/printerSettings" Target="../printerSettings/printerSettings173.bin"/><Relationship Id="rId7" Type="http://schemas.openxmlformats.org/officeDocument/2006/relationships/printerSettings" Target="../printerSettings/printerSettings177.bin"/><Relationship Id="rId12" Type="http://schemas.openxmlformats.org/officeDocument/2006/relationships/printerSettings" Target="../printerSettings/printerSettings182.bin"/><Relationship Id="rId17" Type="http://schemas.openxmlformats.org/officeDocument/2006/relationships/printerSettings" Target="../printerSettings/printerSettings187.bin"/><Relationship Id="rId2" Type="http://schemas.openxmlformats.org/officeDocument/2006/relationships/printerSettings" Target="../printerSettings/printerSettings172.bin"/><Relationship Id="rId16" Type="http://schemas.openxmlformats.org/officeDocument/2006/relationships/printerSettings" Target="../printerSettings/printerSettings186.bin"/><Relationship Id="rId1" Type="http://schemas.openxmlformats.org/officeDocument/2006/relationships/printerSettings" Target="../printerSettings/printerSettings171.bin"/><Relationship Id="rId6" Type="http://schemas.openxmlformats.org/officeDocument/2006/relationships/printerSettings" Target="../printerSettings/printerSettings176.bin"/><Relationship Id="rId11" Type="http://schemas.openxmlformats.org/officeDocument/2006/relationships/printerSettings" Target="../printerSettings/printerSettings181.bin"/><Relationship Id="rId5" Type="http://schemas.openxmlformats.org/officeDocument/2006/relationships/printerSettings" Target="../printerSettings/printerSettings175.bin"/><Relationship Id="rId15" Type="http://schemas.openxmlformats.org/officeDocument/2006/relationships/printerSettings" Target="../printerSettings/printerSettings185.bin"/><Relationship Id="rId10" Type="http://schemas.openxmlformats.org/officeDocument/2006/relationships/printerSettings" Target="../printerSettings/printerSettings180.bin"/><Relationship Id="rId4" Type="http://schemas.openxmlformats.org/officeDocument/2006/relationships/printerSettings" Target="../printerSettings/printerSettings174.bin"/><Relationship Id="rId9" Type="http://schemas.openxmlformats.org/officeDocument/2006/relationships/printerSettings" Target="../printerSettings/printerSettings179.bin"/><Relationship Id="rId14" Type="http://schemas.openxmlformats.org/officeDocument/2006/relationships/printerSettings" Target="../printerSettings/printerSettings184.bin"/></Relationships>
</file>

<file path=xl/worksheets/_rels/sheet15.xml.rels><?xml version="1.0" encoding="UTF-8" standalone="yes"?>
<Relationships xmlns="http://schemas.openxmlformats.org/package/2006/relationships"><Relationship Id="rId8" Type="http://schemas.openxmlformats.org/officeDocument/2006/relationships/printerSettings" Target="../printerSettings/printerSettings195.bin"/><Relationship Id="rId13" Type="http://schemas.openxmlformats.org/officeDocument/2006/relationships/printerSettings" Target="../printerSettings/printerSettings200.bin"/><Relationship Id="rId18" Type="http://schemas.openxmlformats.org/officeDocument/2006/relationships/printerSettings" Target="../printerSettings/printerSettings205.bin"/><Relationship Id="rId3" Type="http://schemas.openxmlformats.org/officeDocument/2006/relationships/printerSettings" Target="../printerSettings/printerSettings190.bin"/><Relationship Id="rId21" Type="http://schemas.openxmlformats.org/officeDocument/2006/relationships/printerSettings" Target="../printerSettings/printerSettings208.bin"/><Relationship Id="rId7" Type="http://schemas.openxmlformats.org/officeDocument/2006/relationships/printerSettings" Target="../printerSettings/printerSettings194.bin"/><Relationship Id="rId12" Type="http://schemas.openxmlformats.org/officeDocument/2006/relationships/printerSettings" Target="../printerSettings/printerSettings199.bin"/><Relationship Id="rId17" Type="http://schemas.openxmlformats.org/officeDocument/2006/relationships/printerSettings" Target="../printerSettings/printerSettings204.bin"/><Relationship Id="rId25" Type="http://schemas.openxmlformats.org/officeDocument/2006/relationships/printerSettings" Target="../printerSettings/printerSettings212.bin"/><Relationship Id="rId2" Type="http://schemas.openxmlformats.org/officeDocument/2006/relationships/printerSettings" Target="../printerSettings/printerSettings189.bin"/><Relationship Id="rId16" Type="http://schemas.openxmlformats.org/officeDocument/2006/relationships/printerSettings" Target="../printerSettings/printerSettings203.bin"/><Relationship Id="rId20" Type="http://schemas.openxmlformats.org/officeDocument/2006/relationships/printerSettings" Target="../printerSettings/printerSettings207.bin"/><Relationship Id="rId1" Type="http://schemas.openxmlformats.org/officeDocument/2006/relationships/printerSettings" Target="../printerSettings/printerSettings188.bin"/><Relationship Id="rId6" Type="http://schemas.openxmlformats.org/officeDocument/2006/relationships/printerSettings" Target="../printerSettings/printerSettings193.bin"/><Relationship Id="rId11" Type="http://schemas.openxmlformats.org/officeDocument/2006/relationships/printerSettings" Target="../printerSettings/printerSettings198.bin"/><Relationship Id="rId24" Type="http://schemas.openxmlformats.org/officeDocument/2006/relationships/printerSettings" Target="../printerSettings/printerSettings211.bin"/><Relationship Id="rId5" Type="http://schemas.openxmlformats.org/officeDocument/2006/relationships/printerSettings" Target="../printerSettings/printerSettings192.bin"/><Relationship Id="rId15" Type="http://schemas.openxmlformats.org/officeDocument/2006/relationships/printerSettings" Target="../printerSettings/printerSettings202.bin"/><Relationship Id="rId23" Type="http://schemas.openxmlformats.org/officeDocument/2006/relationships/printerSettings" Target="../printerSettings/printerSettings210.bin"/><Relationship Id="rId10" Type="http://schemas.openxmlformats.org/officeDocument/2006/relationships/printerSettings" Target="../printerSettings/printerSettings197.bin"/><Relationship Id="rId19" Type="http://schemas.openxmlformats.org/officeDocument/2006/relationships/printerSettings" Target="../printerSettings/printerSettings206.bin"/><Relationship Id="rId4" Type="http://schemas.openxmlformats.org/officeDocument/2006/relationships/printerSettings" Target="../printerSettings/printerSettings191.bin"/><Relationship Id="rId9" Type="http://schemas.openxmlformats.org/officeDocument/2006/relationships/printerSettings" Target="../printerSettings/printerSettings196.bin"/><Relationship Id="rId14" Type="http://schemas.openxmlformats.org/officeDocument/2006/relationships/printerSettings" Target="../printerSettings/printerSettings201.bin"/><Relationship Id="rId22" Type="http://schemas.openxmlformats.org/officeDocument/2006/relationships/printerSettings" Target="../printerSettings/printerSettings20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4"/>
  <sheetViews>
    <sheetView tabSelected="1" topLeftCell="E1" zoomScale="70" zoomScaleNormal="55" zoomScaleSheetLayoutView="51" workbookViewId="0">
      <pane xSplit="6" ySplit="5" topLeftCell="AE318" activePane="bottomRight" state="frozen"/>
      <selection activeCell="E1" sqref="E1"/>
      <selection pane="topRight" activeCell="K1" sqref="K1"/>
      <selection pane="bottomLeft" activeCell="E6" sqref="E6"/>
      <selection pane="bottomRight" activeCell="AF3" sqref="AF3"/>
    </sheetView>
  </sheetViews>
  <sheetFormatPr defaultColWidth="21.125" defaultRowHeight="26.25"/>
  <cols>
    <col min="1" max="1" width="7.375" style="66" customWidth="1"/>
    <col min="2" max="2" width="11.125" style="67" customWidth="1"/>
    <col min="3" max="3" width="15.125" style="66" customWidth="1"/>
    <col min="4" max="4" width="23.375" style="66" customWidth="1"/>
    <col min="5" max="5" width="31" style="67" customWidth="1"/>
    <col min="6" max="6" width="13.75" style="68" customWidth="1"/>
    <col min="7" max="7" width="19.375" style="71" customWidth="1"/>
    <col min="8" max="8" width="11.25" style="67" customWidth="1"/>
    <col min="9" max="9" width="21" style="66" customWidth="1"/>
    <col min="10" max="10" width="19.375" style="66" customWidth="1"/>
    <col min="11" max="11" width="58.125" style="66" customWidth="1"/>
    <col min="12" max="12" width="40" style="66" customWidth="1"/>
    <col min="13" max="13" width="23.375" style="66" customWidth="1"/>
    <col min="14" max="14" width="30.375" style="66" customWidth="1"/>
    <col min="15" max="15" width="30.25" style="66" customWidth="1"/>
    <col min="16" max="16" width="30.375" style="66" customWidth="1"/>
    <col min="17" max="17" width="56.25" style="66" customWidth="1"/>
    <col min="18" max="18" width="37.375" style="66" customWidth="1"/>
    <col min="19" max="19" width="20.25" style="66" customWidth="1"/>
    <col min="20" max="20" width="41.125" style="66" customWidth="1"/>
    <col min="21" max="21" width="34.625" style="66" customWidth="1"/>
    <col min="22" max="22" width="46.875" style="66" customWidth="1"/>
    <col min="23" max="23" width="45.375" style="66" customWidth="1"/>
    <col min="24" max="24" width="20.125" style="66" customWidth="1"/>
    <col min="25" max="25" width="19" style="66" customWidth="1"/>
    <col min="26" max="26" width="19.25" style="66" customWidth="1"/>
    <col min="27" max="27" width="13.875" style="67" customWidth="1"/>
    <col min="28" max="28" width="21.875" style="67" customWidth="1"/>
    <col min="29" max="29" width="82.25" style="67" customWidth="1"/>
    <col min="30" max="30" width="20.75" style="67" customWidth="1"/>
    <col min="31" max="31" width="17.875" style="67" customWidth="1"/>
    <col min="32" max="32" width="40.375" style="66" customWidth="1"/>
    <col min="33" max="33" width="85.125" style="66" customWidth="1"/>
    <col min="34" max="34" width="39.75" style="66" customWidth="1"/>
    <col min="35" max="35" width="60" style="66" customWidth="1"/>
    <col min="36" max="36" width="21.375" style="69" customWidth="1"/>
    <col min="37" max="37" width="30.375" style="70" customWidth="1"/>
    <col min="38" max="38" width="34" style="66" customWidth="1"/>
    <col min="39" max="39" width="41.875" style="66" customWidth="1"/>
    <col min="40" max="40" width="35.75" style="67" customWidth="1"/>
    <col min="41" max="41" width="42.875" style="66" customWidth="1"/>
    <col min="42" max="42" width="49.375" style="68" customWidth="1"/>
    <col min="43" max="43" width="30.375" style="68" customWidth="1"/>
    <col min="44" max="44" width="54.25" style="66" customWidth="1"/>
    <col min="45" max="45" width="56" style="66" customWidth="1"/>
    <col min="46" max="46" width="105.625" style="67" customWidth="1"/>
    <col min="47" max="47" width="128.375" style="67" customWidth="1"/>
    <col min="48" max="48" width="36.375" style="67" customWidth="1"/>
    <col min="49" max="49" width="43.125" style="67" customWidth="1"/>
    <col min="50" max="51" width="20.625" style="67" customWidth="1"/>
    <col min="52" max="52" width="15.375" style="67" customWidth="1"/>
    <col min="53" max="53" width="23.25" style="67" customWidth="1"/>
    <col min="54" max="54" width="102.625" style="67" customWidth="1"/>
    <col min="55" max="55" width="68.125" style="67" customWidth="1"/>
    <col min="56" max="56" width="84.375" style="66" customWidth="1"/>
    <col min="57" max="57" width="29.625" style="66" customWidth="1"/>
    <col min="58" max="58" width="15.625" style="67" customWidth="1"/>
    <col min="59" max="59" width="14.375" style="66" customWidth="1"/>
    <col min="60" max="60" width="18.375" style="67" customWidth="1"/>
    <col min="61" max="61" width="21.125" style="67" customWidth="1"/>
    <col min="62" max="62" width="23" style="66" customWidth="1"/>
    <col min="63" max="64" width="23" style="66" bestFit="1" customWidth="1"/>
    <col min="65" max="67" width="42" style="66" customWidth="1"/>
    <col min="68" max="70" width="21.125" style="67"/>
    <col min="71" max="71" width="17.375" style="66" customWidth="1"/>
    <col min="72" max="72" width="90.375" style="66" customWidth="1"/>
    <col min="73" max="73" width="91.125" style="66" customWidth="1"/>
    <col min="74" max="16384" width="21.125" style="66"/>
  </cols>
  <sheetData>
    <row r="1" spans="1:70" ht="27.75" customHeight="1" thickBot="1">
      <c r="F1" s="221" t="s">
        <v>1523</v>
      </c>
      <c r="G1" s="221"/>
      <c r="H1" s="221"/>
      <c r="I1" s="222"/>
      <c r="J1" s="218" t="s">
        <v>1510</v>
      </c>
      <c r="K1" s="220" t="s">
        <v>575</v>
      </c>
      <c r="L1" s="221"/>
      <c r="M1" s="221"/>
      <c r="N1" s="221"/>
      <c r="O1" s="221"/>
      <c r="P1" s="221"/>
      <c r="Q1" s="221"/>
      <c r="R1" s="221"/>
      <c r="S1" s="221"/>
      <c r="AA1" s="66"/>
      <c r="AB1" s="66"/>
      <c r="AC1" s="69"/>
      <c r="AD1" s="70"/>
      <c r="AE1" s="66"/>
      <c r="AG1" s="67"/>
      <c r="AI1" s="68"/>
      <c r="AJ1" s="68"/>
      <c r="AK1" s="66"/>
      <c r="AM1" s="67"/>
      <c r="AO1" s="67"/>
      <c r="AP1" s="67"/>
      <c r="AQ1" s="67"/>
      <c r="AR1" s="67"/>
      <c r="AU1" s="66"/>
      <c r="AV1" s="66"/>
      <c r="AW1" s="66"/>
      <c r="AY1" s="66"/>
      <c r="BC1" s="66"/>
      <c r="BF1" s="66"/>
      <c r="BH1" s="66"/>
      <c r="BJ1" s="67"/>
      <c r="BK1" s="67"/>
      <c r="BP1" s="66"/>
      <c r="BQ1" s="66"/>
      <c r="BR1" s="66"/>
    </row>
    <row r="2" spans="1:70" ht="79.5" thickBot="1">
      <c r="F2" s="72" t="s">
        <v>1497</v>
      </c>
      <c r="G2" s="72" t="s">
        <v>1326</v>
      </c>
      <c r="H2" s="73" t="s">
        <v>1500</v>
      </c>
      <c r="I2" s="72" t="s">
        <v>2263</v>
      </c>
      <c r="J2" s="219"/>
      <c r="K2" s="72" t="s">
        <v>1573</v>
      </c>
      <c r="L2" s="72" t="s">
        <v>1575</v>
      </c>
      <c r="M2" s="72" t="s">
        <v>572</v>
      </c>
      <c r="N2" s="72" t="s">
        <v>573</v>
      </c>
      <c r="O2" s="72" t="s">
        <v>574</v>
      </c>
      <c r="P2" s="72" t="s">
        <v>594</v>
      </c>
      <c r="Q2" s="72" t="s">
        <v>1659</v>
      </c>
      <c r="R2" s="72" t="s">
        <v>1595</v>
      </c>
      <c r="S2" s="72" t="s">
        <v>575</v>
      </c>
      <c r="AA2" s="66"/>
      <c r="AB2" s="66"/>
      <c r="AC2" s="74"/>
      <c r="AD2" s="75"/>
      <c r="AE2" s="68"/>
      <c r="AJ2" s="66"/>
      <c r="AK2" s="66"/>
      <c r="AN2" s="66"/>
      <c r="AP2" s="66"/>
      <c r="AQ2" s="66"/>
      <c r="AT2" s="68"/>
      <c r="AU2" s="68"/>
      <c r="AV2" s="66"/>
      <c r="AW2" s="66"/>
      <c r="AX2" s="66"/>
      <c r="AY2" s="66"/>
      <c r="AZ2" s="66"/>
      <c r="BA2" s="66"/>
      <c r="BB2" s="66"/>
      <c r="BC2" s="66"/>
      <c r="BF2" s="66"/>
      <c r="BH2" s="66"/>
      <c r="BI2" s="66"/>
      <c r="BP2" s="66"/>
      <c r="BQ2" s="66"/>
      <c r="BR2" s="66"/>
    </row>
    <row r="3" spans="1:70">
      <c r="F3" s="65">
        <f>SUBTOTAL(9,PAC!$AX$6:$AX$580)</f>
        <v>272</v>
      </c>
      <c r="G3" s="65">
        <f>SUBTOTAL(9,PAC!$AY$6:$AY$580)</f>
        <v>85</v>
      </c>
      <c r="H3" s="65">
        <f>SUBTOTAL(9,PAC!$AZ$6:$AZ$580)</f>
        <v>122</v>
      </c>
      <c r="I3" s="65">
        <f>SUBTOTAL(9,PAC!$BA$6:$BA$580)</f>
        <v>13</v>
      </c>
      <c r="J3" s="76">
        <f>SUBTOTAL(3,J6:J580)</f>
        <v>492</v>
      </c>
      <c r="K3" s="77">
        <f>SUBTOTAL(9,PAC!K$6:K$580)</f>
        <v>14621749846.714542</v>
      </c>
      <c r="L3" s="77">
        <f>SUBTOTAL(9,PAC!L$6:L$580)</f>
        <v>5954136925.1334581</v>
      </c>
      <c r="M3" s="77">
        <f>SUBTOTAL(9,PAC!M$6:M$580)</f>
        <v>7987782537.662364</v>
      </c>
      <c r="N3" s="78">
        <f>SUBTOTAL(9,PAC!N$6:N$580)</f>
        <v>833182575.20829499</v>
      </c>
      <c r="O3" s="78">
        <f>SUBTOTAL(9,PAC!O$6:O$580)</f>
        <v>501162355.04000014</v>
      </c>
      <c r="P3" s="78">
        <f>SUBTOTAL(9,PAC!P$6:P$580)</f>
        <v>12160417837.765503</v>
      </c>
      <c r="Q3" s="77">
        <f>SUBTOTAL(9,PAC!$BB$6:$BB$580)</f>
        <v>14594642361.733797</v>
      </c>
      <c r="R3" s="77">
        <f>SUBTOTAL(9,PAC!R$6:R$580)</f>
        <v>5636601734.3399992</v>
      </c>
      <c r="S3" s="77">
        <f>SUBTOTAL(9,PAC!S$6:S$580)</f>
        <v>20231244096.073792</v>
      </c>
      <c r="AA3" s="66"/>
      <c r="AB3" s="66"/>
      <c r="AC3" s="74"/>
      <c r="AD3" s="75"/>
      <c r="AE3" s="79"/>
      <c r="AJ3" s="66"/>
      <c r="AK3" s="66"/>
      <c r="AN3" s="66"/>
      <c r="AP3" s="66"/>
      <c r="AQ3" s="66"/>
      <c r="AT3" s="68"/>
      <c r="AU3" s="68"/>
      <c r="AV3" s="66"/>
      <c r="AW3" s="66"/>
      <c r="AX3" s="66"/>
      <c r="AY3" s="66"/>
      <c r="AZ3" s="66"/>
      <c r="BA3" s="66"/>
      <c r="BB3" s="66"/>
      <c r="BC3" s="66"/>
      <c r="BF3" s="66"/>
      <c r="BH3" s="66"/>
      <c r="BI3" s="66"/>
      <c r="BP3" s="66"/>
      <c r="BQ3" s="66"/>
      <c r="BR3" s="66"/>
    </row>
    <row r="4" spans="1:70" ht="27" thickBot="1">
      <c r="B4" s="68"/>
      <c r="E4" s="71"/>
      <c r="F4" s="66"/>
      <c r="G4" s="66"/>
      <c r="H4" s="66"/>
      <c r="L4" s="80"/>
      <c r="M4" s="80"/>
      <c r="N4" s="80"/>
      <c r="O4" s="80"/>
      <c r="P4" s="80"/>
      <c r="Q4" s="80"/>
      <c r="R4" s="80"/>
      <c r="S4" s="80"/>
      <c r="T4" s="80"/>
      <c r="AA4" s="66"/>
      <c r="AB4" s="66"/>
      <c r="AC4" s="74"/>
      <c r="AD4" s="75"/>
      <c r="AE4" s="68"/>
      <c r="AJ4" s="66"/>
      <c r="AK4" s="66"/>
      <c r="AN4" s="66"/>
      <c r="AP4" s="66"/>
      <c r="AQ4" s="66"/>
      <c r="AT4" s="68"/>
      <c r="AU4" s="68"/>
      <c r="AV4" s="66"/>
      <c r="AW4" s="66"/>
      <c r="AX4" s="66"/>
      <c r="AY4" s="66"/>
      <c r="AZ4" s="66"/>
      <c r="BA4" s="66"/>
      <c r="BB4" s="66"/>
      <c r="BC4" s="66"/>
      <c r="BF4" s="66"/>
      <c r="BH4" s="66"/>
      <c r="BI4" s="66"/>
      <c r="BP4" s="66"/>
      <c r="BQ4" s="66"/>
      <c r="BR4" s="66"/>
    </row>
    <row r="5" spans="1:70" s="81" customFormat="1" ht="78.75" customHeight="1" thickBot="1">
      <c r="A5" s="108" t="s">
        <v>451</v>
      </c>
      <c r="B5" s="109" t="s">
        <v>713</v>
      </c>
      <c r="C5" s="108" t="s">
        <v>604</v>
      </c>
      <c r="D5" s="108" t="s">
        <v>1020</v>
      </c>
      <c r="E5" s="109" t="s">
        <v>692</v>
      </c>
      <c r="F5" s="108" t="s">
        <v>442</v>
      </c>
      <c r="G5" s="108" t="s">
        <v>567</v>
      </c>
      <c r="H5" s="108" t="s">
        <v>1790</v>
      </c>
      <c r="I5" s="108" t="s">
        <v>1241</v>
      </c>
      <c r="J5" s="108" t="s">
        <v>0</v>
      </c>
      <c r="K5" s="108" t="s">
        <v>1576</v>
      </c>
      <c r="L5" s="108" t="s">
        <v>1574</v>
      </c>
      <c r="M5" s="108" t="s">
        <v>572</v>
      </c>
      <c r="N5" s="108" t="s">
        <v>573</v>
      </c>
      <c r="O5" s="108" t="s">
        <v>574</v>
      </c>
      <c r="P5" s="108" t="s">
        <v>594</v>
      </c>
      <c r="Q5" s="108" t="s">
        <v>1655</v>
      </c>
      <c r="R5" s="108" t="s">
        <v>1595</v>
      </c>
      <c r="S5" s="108" t="s">
        <v>575</v>
      </c>
      <c r="T5" s="108" t="s">
        <v>1596</v>
      </c>
      <c r="U5" s="108" t="s">
        <v>1</v>
      </c>
      <c r="V5" s="108" t="s">
        <v>1791</v>
      </c>
      <c r="W5" s="108" t="s">
        <v>443</v>
      </c>
      <c r="X5" s="108" t="s">
        <v>1320</v>
      </c>
      <c r="Y5" s="108" t="s">
        <v>3</v>
      </c>
      <c r="Z5" s="108" t="s">
        <v>1465</v>
      </c>
      <c r="AA5" s="108" t="s">
        <v>1466</v>
      </c>
      <c r="AB5" s="108" t="s">
        <v>1477</v>
      </c>
      <c r="AC5" s="108" t="s">
        <v>1478</v>
      </c>
      <c r="AD5" s="109" t="s">
        <v>1494</v>
      </c>
      <c r="AE5" s="109" t="s">
        <v>1464</v>
      </c>
      <c r="AF5" s="109" t="s">
        <v>456</v>
      </c>
      <c r="AG5" s="109" t="s">
        <v>1318</v>
      </c>
      <c r="AH5" s="109" t="s">
        <v>972</v>
      </c>
      <c r="AI5" s="109" t="s">
        <v>991</v>
      </c>
      <c r="AJ5" s="109" t="s">
        <v>990</v>
      </c>
      <c r="AK5" s="109" t="s">
        <v>1037</v>
      </c>
      <c r="AL5" s="109" t="s">
        <v>1038</v>
      </c>
      <c r="AM5" s="109" t="s">
        <v>758</v>
      </c>
      <c r="AN5" s="108" t="s">
        <v>1238</v>
      </c>
      <c r="AO5" s="108" t="s">
        <v>1243</v>
      </c>
      <c r="AP5" s="108" t="s">
        <v>1239</v>
      </c>
      <c r="AQ5" s="108" t="s">
        <v>1237</v>
      </c>
      <c r="AR5" s="108" t="s">
        <v>1512</v>
      </c>
      <c r="AS5" s="108" t="s">
        <v>1242</v>
      </c>
      <c r="AT5" s="109" t="s">
        <v>2</v>
      </c>
      <c r="AU5" s="109" t="s">
        <v>1490</v>
      </c>
      <c r="AV5" s="109" t="s">
        <v>1892</v>
      </c>
      <c r="AW5" s="108" t="s">
        <v>461</v>
      </c>
      <c r="AX5" s="109" t="s">
        <v>1497</v>
      </c>
      <c r="AY5" s="109" t="s">
        <v>1326</v>
      </c>
      <c r="AZ5" s="109" t="s">
        <v>605</v>
      </c>
      <c r="BA5" s="109" t="s">
        <v>2263</v>
      </c>
      <c r="BB5" s="110" t="s">
        <v>1656</v>
      </c>
    </row>
    <row r="6" spans="1:70" s="1" customFormat="1" ht="249.95" customHeight="1" thickBot="1">
      <c r="A6" s="96">
        <f t="shared" ref="A6:A67" si="0">ROW()-5</f>
        <v>1</v>
      </c>
      <c r="B6" s="111">
        <v>2023</v>
      </c>
      <c r="C6" s="96" t="s">
        <v>605</v>
      </c>
      <c r="D6" s="96" t="s">
        <v>1022</v>
      </c>
      <c r="E6" s="112" t="s">
        <v>466</v>
      </c>
      <c r="F6" s="96" t="s">
        <v>576</v>
      </c>
      <c r="G6" s="96" t="s">
        <v>1034</v>
      </c>
      <c r="H6" s="45" t="s">
        <v>1259</v>
      </c>
      <c r="I6" s="96" t="s">
        <v>602</v>
      </c>
      <c r="J6" s="96" t="s">
        <v>72</v>
      </c>
      <c r="K6" s="23"/>
      <c r="L6" s="23"/>
      <c r="M6" s="23">
        <v>47303701.490000002</v>
      </c>
      <c r="N6" s="23"/>
      <c r="O6" s="23"/>
      <c r="P6" s="23"/>
      <c r="Q6" s="25">
        <f>SUM(PAC!$M6:$P6)</f>
        <v>47303701.490000002</v>
      </c>
      <c r="R6" s="25"/>
      <c r="S6" s="25">
        <f>IF(PAC!$R6&gt;0,PAC!$R6,PAC!$Q6)</f>
        <v>47303701.490000002</v>
      </c>
      <c r="T6" s="25"/>
      <c r="U6" s="113" t="s">
        <v>1586</v>
      </c>
      <c r="V6" s="113"/>
      <c r="W6" s="114"/>
      <c r="X6" s="114" t="s">
        <v>1506</v>
      </c>
      <c r="Y6" s="111" t="s">
        <v>2513</v>
      </c>
      <c r="Z6" s="95"/>
      <c r="AA6" s="115">
        <v>100</v>
      </c>
      <c r="AB6" s="45" t="s">
        <v>1482</v>
      </c>
      <c r="AC6" s="45"/>
      <c r="AD6" s="116"/>
      <c r="AE6" s="112"/>
      <c r="AF6" s="45"/>
      <c r="AG6" s="45"/>
      <c r="AH6" s="45"/>
      <c r="AI6" s="45"/>
      <c r="AJ6" s="95"/>
      <c r="AK6" s="45"/>
      <c r="AL6" s="45"/>
      <c r="AM6" s="45"/>
      <c r="AN6" s="95"/>
      <c r="AO6" s="95"/>
      <c r="AP6" s="95"/>
      <c r="AQ6" s="95"/>
      <c r="AR6" s="117"/>
      <c r="AS6" s="117"/>
      <c r="AT6" s="112"/>
      <c r="AU6" s="118" t="s">
        <v>687</v>
      </c>
      <c r="AV6" s="116"/>
      <c r="AW6" s="115"/>
      <c r="AX6" s="119" t="str">
        <f>IFERROR(IF(PAC!$X6="F01 - CAPTAÇÃO DE RECURSO",1,""),"")</f>
        <v/>
      </c>
      <c r="AY6" s="119" t="str">
        <f>IFERROR(IF(PAC!$X6="F02 - LICITAÇÃO",1,""),"")</f>
        <v/>
      </c>
      <c r="AZ6" s="120" t="str">
        <f>IFERROR(IF(PAC!$X$6:$X$580="F03 - EXECUÇÃO DO OBJETO",1,""),"")</f>
        <v/>
      </c>
      <c r="BA6" s="120">
        <f>IFERROR(IF(PAC!$X$6:$X$580="F04 - CONCLUÍDA",1,""),"")</f>
        <v>1</v>
      </c>
      <c r="BB6" s="121">
        <f>IF(PAC!$R6&gt;0,0,PAC!$Q6)</f>
        <v>47303701.490000002</v>
      </c>
    </row>
    <row r="7" spans="1:70" s="1" customFormat="1" ht="249.95" customHeight="1" thickBot="1">
      <c r="A7" s="96">
        <f t="shared" si="0"/>
        <v>2</v>
      </c>
      <c r="B7" s="123">
        <v>2023</v>
      </c>
      <c r="C7" s="122" t="s">
        <v>605</v>
      </c>
      <c r="D7" s="122" t="s">
        <v>1022</v>
      </c>
      <c r="E7" s="124" t="s">
        <v>571</v>
      </c>
      <c r="F7" s="122" t="s">
        <v>576</v>
      </c>
      <c r="G7" s="122" t="s">
        <v>1034</v>
      </c>
      <c r="H7" s="125" t="s">
        <v>1259</v>
      </c>
      <c r="I7" s="122" t="s">
        <v>602</v>
      </c>
      <c r="J7" s="122" t="s">
        <v>72</v>
      </c>
      <c r="K7" s="36"/>
      <c r="L7" s="36"/>
      <c r="M7" s="36">
        <v>258839936.83000001</v>
      </c>
      <c r="N7" s="36"/>
      <c r="O7" s="36"/>
      <c r="P7" s="36"/>
      <c r="Q7" s="25">
        <f>SUM(PAC!$M7:$P7)</f>
        <v>258839936.83000001</v>
      </c>
      <c r="R7" s="38"/>
      <c r="S7" s="25">
        <f>IF(PAC!$R7&gt;0,PAC!$R7,PAC!$Q7)</f>
        <v>258839936.83000001</v>
      </c>
      <c r="T7" s="38"/>
      <c r="U7" s="126" t="s">
        <v>1586</v>
      </c>
      <c r="V7" s="126"/>
      <c r="W7" s="127"/>
      <c r="X7" s="127" t="s">
        <v>1710</v>
      </c>
      <c r="Y7" s="123" t="s">
        <v>2502</v>
      </c>
      <c r="Z7" s="128"/>
      <c r="AA7" s="129"/>
      <c r="AB7" s="125"/>
      <c r="AC7" s="125"/>
      <c r="AD7" s="130"/>
      <c r="AE7" s="124" t="s">
        <v>1401</v>
      </c>
      <c r="AF7" s="125"/>
      <c r="AG7" s="125"/>
      <c r="AH7" s="125"/>
      <c r="AI7" s="125"/>
      <c r="AJ7" s="128"/>
      <c r="AK7" s="125"/>
      <c r="AL7" s="125"/>
      <c r="AM7" s="125"/>
      <c r="AN7" s="128"/>
      <c r="AO7" s="128"/>
      <c r="AP7" s="128"/>
      <c r="AQ7" s="128"/>
      <c r="AR7" s="131"/>
      <c r="AS7" s="131"/>
      <c r="AT7" s="124" t="s">
        <v>2187</v>
      </c>
      <c r="AU7" s="132" t="s">
        <v>2188</v>
      </c>
      <c r="AV7" s="130"/>
      <c r="AW7" s="129"/>
      <c r="AX7" s="119" t="str">
        <f>IFERROR(IF(PAC!$X7="F01 - CAPTAÇÃO DE RECURSO",1,""),"")</f>
        <v/>
      </c>
      <c r="AY7" s="119" t="str">
        <f>IFERROR(IF(PAC!$X7="F02 - LICITAÇÃO",1,""),"")</f>
        <v/>
      </c>
      <c r="AZ7" s="120">
        <f>IFERROR(IF(PAC!$X$6:$X$580="F03 - EXECUÇÃO DO OBJETO",1,""),"")</f>
        <v>1</v>
      </c>
      <c r="BA7" s="120" t="str">
        <f>IFERROR(IF(PAC!$X$6:$X$580="F04 - CONCLUÍDA",1,""),"")</f>
        <v/>
      </c>
      <c r="BB7" s="206">
        <f>IF(PAC!$R7&gt;0,0,PAC!$Q7)</f>
        <v>258839936.83000001</v>
      </c>
    </row>
    <row r="8" spans="1:70" s="1" customFormat="1" ht="369" customHeight="1" thickBot="1">
      <c r="A8" s="96">
        <f t="shared" si="0"/>
        <v>3</v>
      </c>
      <c r="B8" s="111">
        <v>2023</v>
      </c>
      <c r="C8" s="96" t="s">
        <v>605</v>
      </c>
      <c r="D8" s="96" t="s">
        <v>1022</v>
      </c>
      <c r="E8" s="112" t="s">
        <v>644</v>
      </c>
      <c r="F8" s="96" t="s">
        <v>49</v>
      </c>
      <c r="G8" s="96" t="s">
        <v>1985</v>
      </c>
      <c r="H8" s="45" t="s">
        <v>1260</v>
      </c>
      <c r="I8" s="96" t="s">
        <v>606</v>
      </c>
      <c r="J8" s="96" t="s">
        <v>63</v>
      </c>
      <c r="K8" s="23"/>
      <c r="L8" s="23">
        <v>100000000</v>
      </c>
      <c r="M8" s="23">
        <v>44086568.100000001</v>
      </c>
      <c r="N8" s="23"/>
      <c r="O8" s="23"/>
      <c r="P8" s="23"/>
      <c r="Q8" s="25">
        <f>SUM(PAC!$M8:$P8)</f>
        <v>44086568.100000001</v>
      </c>
      <c r="R8" s="23">
        <v>44086568.100000001</v>
      </c>
      <c r="S8" s="25">
        <f>IF(PAC!$R8&gt;0,PAC!$R8,PAC!$Q8)</f>
        <v>44086568.100000001</v>
      </c>
      <c r="T8" s="25" t="s">
        <v>1602</v>
      </c>
      <c r="U8" s="113" t="s">
        <v>1586</v>
      </c>
      <c r="V8" s="113"/>
      <c r="W8" s="114">
        <v>11</v>
      </c>
      <c r="X8" s="114" t="s">
        <v>1710</v>
      </c>
      <c r="Y8" s="111" t="s">
        <v>2501</v>
      </c>
      <c r="Z8" s="95">
        <v>46326</v>
      </c>
      <c r="AA8" s="115">
        <v>42</v>
      </c>
      <c r="AB8" s="45" t="s">
        <v>1488</v>
      </c>
      <c r="AC8" s="134" t="s">
        <v>2697</v>
      </c>
      <c r="AD8" s="95">
        <v>46326</v>
      </c>
      <c r="AE8" s="112" t="s">
        <v>1890</v>
      </c>
      <c r="AF8" s="45"/>
      <c r="AG8" s="45" t="s">
        <v>2186</v>
      </c>
      <c r="AH8" s="45"/>
      <c r="AI8" s="45"/>
      <c r="AJ8" s="95"/>
      <c r="AK8" s="45" t="s">
        <v>1163</v>
      </c>
      <c r="AL8" s="45" t="s">
        <v>1088</v>
      </c>
      <c r="AM8" s="45"/>
      <c r="AN8" s="95">
        <v>45584</v>
      </c>
      <c r="AO8" s="95">
        <v>45667</v>
      </c>
      <c r="AP8" s="95">
        <v>45806</v>
      </c>
      <c r="AQ8" s="95">
        <v>45833</v>
      </c>
      <c r="AR8" s="116">
        <v>46163</v>
      </c>
      <c r="AS8" s="117">
        <v>46295</v>
      </c>
      <c r="AT8" s="112" t="s">
        <v>2336</v>
      </c>
      <c r="AU8" s="45" t="s">
        <v>2335</v>
      </c>
      <c r="AV8" s="116"/>
      <c r="AW8" s="115"/>
      <c r="AX8" s="119" t="str">
        <f>IFERROR(IF(PAC!$X8="F01 - CAPTAÇÃO DE RECURSO",1,""),"")</f>
        <v/>
      </c>
      <c r="AY8" s="119" t="str">
        <f>IFERROR(IF(PAC!$X8="F02 - LICITAÇÃO",1,""),"")</f>
        <v/>
      </c>
      <c r="AZ8" s="120">
        <f>IFERROR(IF(PAC!$X$6:$X$580="F03 - EXECUÇÃO DO OBJETO",1,""),"")</f>
        <v>1</v>
      </c>
      <c r="BA8" s="120" t="str">
        <f>IFERROR(IF(PAC!$X$6:$X$580="F04 - CONCLUÍDA",1,""),"")</f>
        <v/>
      </c>
      <c r="BB8" s="121">
        <f>IF(PAC!$R8&gt;0,0,PAC!$Q8)</f>
        <v>0</v>
      </c>
    </row>
    <row r="9" spans="1:70" s="1" customFormat="1" ht="409.5" customHeight="1" thickBot="1">
      <c r="A9" s="96">
        <f t="shared" si="0"/>
        <v>4</v>
      </c>
      <c r="B9" s="123">
        <v>2023</v>
      </c>
      <c r="C9" s="122" t="s">
        <v>605</v>
      </c>
      <c r="D9" s="122" t="s">
        <v>1022</v>
      </c>
      <c r="E9" s="124" t="s">
        <v>452</v>
      </c>
      <c r="F9" s="122" t="s">
        <v>49</v>
      </c>
      <c r="G9" s="122" t="s">
        <v>1984</v>
      </c>
      <c r="H9" s="125" t="s">
        <v>1260</v>
      </c>
      <c r="I9" s="122" t="s">
        <v>606</v>
      </c>
      <c r="J9" s="122" t="s">
        <v>63</v>
      </c>
      <c r="K9" s="36"/>
      <c r="L9" s="36"/>
      <c r="M9" s="36"/>
      <c r="N9" s="36">
        <v>19342946.050000001</v>
      </c>
      <c r="O9" s="36"/>
      <c r="P9" s="36"/>
      <c r="Q9" s="25">
        <f>SUM(PAC!$M9:$P9)</f>
        <v>19342946.050000001</v>
      </c>
      <c r="R9" s="36">
        <v>19342946.050000001</v>
      </c>
      <c r="S9" s="25">
        <f>IF(PAC!$R9&gt;0,PAC!$R9,PAC!$Q9)</f>
        <v>19342946.050000001</v>
      </c>
      <c r="T9" s="38" t="s">
        <v>1601</v>
      </c>
      <c r="U9" s="126" t="s">
        <v>1587</v>
      </c>
      <c r="V9" s="126"/>
      <c r="W9" s="127">
        <v>16</v>
      </c>
      <c r="X9" s="127" t="s">
        <v>1710</v>
      </c>
      <c r="Y9" s="123" t="s">
        <v>2501</v>
      </c>
      <c r="Z9" s="210">
        <v>46326</v>
      </c>
      <c r="AA9" s="129">
        <v>52</v>
      </c>
      <c r="AB9" s="125" t="s">
        <v>1488</v>
      </c>
      <c r="AC9" s="135" t="s">
        <v>2696</v>
      </c>
      <c r="AD9" s="210">
        <v>46326</v>
      </c>
      <c r="AE9" s="124" t="s">
        <v>1890</v>
      </c>
      <c r="AF9" s="125"/>
      <c r="AG9" s="125"/>
      <c r="AH9" s="125"/>
      <c r="AI9" s="125"/>
      <c r="AJ9" s="128"/>
      <c r="AK9" s="125" t="s">
        <v>1162</v>
      </c>
      <c r="AL9" s="125" t="s">
        <v>1088</v>
      </c>
      <c r="AM9" s="125"/>
      <c r="AN9" s="128">
        <v>45505</v>
      </c>
      <c r="AO9" s="128">
        <v>45597</v>
      </c>
      <c r="AP9" s="128">
        <v>45859</v>
      </c>
      <c r="AQ9" s="128">
        <v>45862</v>
      </c>
      <c r="AR9" s="130">
        <v>46342</v>
      </c>
      <c r="AS9" s="131">
        <v>46264</v>
      </c>
      <c r="AT9" s="124" t="s">
        <v>2548</v>
      </c>
      <c r="AU9" s="125" t="s">
        <v>2337</v>
      </c>
      <c r="AV9" s="130"/>
      <c r="AW9" s="129"/>
      <c r="AX9" s="119" t="str">
        <f>IFERROR(IF(PAC!$X9="F01 - CAPTAÇÃO DE RECURSO",1,""),"")</f>
        <v/>
      </c>
      <c r="AY9" s="119" t="str">
        <f>IFERROR(IF(PAC!$X9="F02 - LICITAÇÃO",1,""),"")</f>
        <v/>
      </c>
      <c r="AZ9" s="120">
        <f>IFERROR(IF(PAC!$X$6:$X$580="F03 - EXECUÇÃO DO OBJETO",1,""),"")</f>
        <v>1</v>
      </c>
      <c r="BA9" s="120" t="str">
        <f>IFERROR(IF(PAC!$X$6:$X$580="F04 - CONCLUÍDA",1,""),"")</f>
        <v/>
      </c>
      <c r="BB9" s="206">
        <f>IF(PAC!$R9&gt;0,0,PAC!$Q9)</f>
        <v>0</v>
      </c>
    </row>
    <row r="10" spans="1:70" s="1" customFormat="1" ht="408.95" customHeight="1" thickBot="1">
      <c r="A10" s="96">
        <f t="shared" si="0"/>
        <v>5</v>
      </c>
      <c r="B10" s="111">
        <v>2023</v>
      </c>
      <c r="C10" s="96" t="s">
        <v>605</v>
      </c>
      <c r="D10" s="96" t="s">
        <v>1022</v>
      </c>
      <c r="E10" s="112" t="s">
        <v>464</v>
      </c>
      <c r="F10" s="96" t="s">
        <v>576</v>
      </c>
      <c r="G10" s="96" t="s">
        <v>641</v>
      </c>
      <c r="H10" s="45" t="s">
        <v>1255</v>
      </c>
      <c r="I10" s="96" t="s">
        <v>600</v>
      </c>
      <c r="J10" s="96" t="s">
        <v>60</v>
      </c>
      <c r="K10" s="23"/>
      <c r="L10" s="23"/>
      <c r="M10" s="23">
        <v>127378576.98999999</v>
      </c>
      <c r="N10" s="23">
        <v>108102763.59</v>
      </c>
      <c r="O10" s="23">
        <v>6962472.3099999996</v>
      </c>
      <c r="P10" s="23"/>
      <c r="Q10" s="25">
        <f>SUM(PAC!$M10:$P10)</f>
        <v>242443812.88999999</v>
      </c>
      <c r="R10" s="25">
        <v>242443812.88999999</v>
      </c>
      <c r="S10" s="25">
        <f>IF(PAC!$R10&gt;0,PAC!$R10,PAC!$Q10)</f>
        <v>242443812.88999999</v>
      </c>
      <c r="T10" s="25" t="s">
        <v>1652</v>
      </c>
      <c r="U10" s="113" t="s">
        <v>1588</v>
      </c>
      <c r="V10" s="113"/>
      <c r="W10" s="114">
        <v>30</v>
      </c>
      <c r="X10" s="114" t="s">
        <v>1710</v>
      </c>
      <c r="Y10" s="111" t="s">
        <v>2501</v>
      </c>
      <c r="Z10" s="95">
        <v>46438</v>
      </c>
      <c r="AA10" s="115">
        <v>66</v>
      </c>
      <c r="AB10" s="45" t="s">
        <v>1488</v>
      </c>
      <c r="AC10" s="45" t="s">
        <v>1889</v>
      </c>
      <c r="AD10" s="116"/>
      <c r="AE10" s="136"/>
      <c r="AF10" s="45"/>
      <c r="AG10" s="45" t="s">
        <v>2185</v>
      </c>
      <c r="AH10" s="45"/>
      <c r="AI10" s="45"/>
      <c r="AJ10" s="95"/>
      <c r="AK10" s="45"/>
      <c r="AL10" s="45"/>
      <c r="AM10" s="45"/>
      <c r="AN10" s="95">
        <v>45449</v>
      </c>
      <c r="AO10" s="95">
        <v>45477</v>
      </c>
      <c r="AP10" s="95">
        <v>45530</v>
      </c>
      <c r="AQ10" s="95">
        <v>45537</v>
      </c>
      <c r="AR10" s="117">
        <v>46438</v>
      </c>
      <c r="AS10" s="117">
        <v>46438</v>
      </c>
      <c r="AT10" s="112" t="s">
        <v>1658</v>
      </c>
      <c r="AU10" s="118" t="s">
        <v>2576</v>
      </c>
      <c r="AV10" s="116"/>
      <c r="AW10" s="115"/>
      <c r="AX10" s="119" t="str">
        <f>IFERROR(IF(PAC!$X10="F01 - CAPTAÇÃO DE RECURSO",1,""),"")</f>
        <v/>
      </c>
      <c r="AY10" s="119" t="str">
        <f>IFERROR(IF(PAC!$X10="F02 - LICITAÇÃO",1,""),"")</f>
        <v/>
      </c>
      <c r="AZ10" s="120">
        <f>IFERROR(IF(PAC!$X$6:$X$580="F03 - EXECUÇÃO DO OBJETO",1,""),"")</f>
        <v>1</v>
      </c>
      <c r="BA10" s="120" t="str">
        <f>IFERROR(IF(PAC!$X$6:$X$580="F04 - CONCLUÍDA",1,""),"")</f>
        <v/>
      </c>
      <c r="BB10" s="121">
        <f>IF(PAC!$R10&gt;0,0,PAC!$Q10)</f>
        <v>0</v>
      </c>
    </row>
    <row r="11" spans="1:70" s="1" customFormat="1" ht="350.1" customHeight="1" thickBot="1">
      <c r="A11" s="96">
        <f t="shared" si="0"/>
        <v>6</v>
      </c>
      <c r="B11" s="123">
        <v>2023</v>
      </c>
      <c r="C11" s="122" t="s">
        <v>605</v>
      </c>
      <c r="D11" s="122" t="s">
        <v>1022</v>
      </c>
      <c r="E11" s="124" t="s">
        <v>462</v>
      </c>
      <c r="F11" s="122" t="s">
        <v>576</v>
      </c>
      <c r="G11" s="122" t="s">
        <v>641</v>
      </c>
      <c r="H11" s="125" t="s">
        <v>1255</v>
      </c>
      <c r="I11" s="122" t="s">
        <v>601</v>
      </c>
      <c r="J11" s="122" t="s">
        <v>392</v>
      </c>
      <c r="K11" s="36"/>
      <c r="L11" s="36"/>
      <c r="M11" s="36">
        <v>48490063.890000001</v>
      </c>
      <c r="N11" s="36">
        <v>7026635.4800000004</v>
      </c>
      <c r="O11" s="36">
        <f>20446802.96+11012079.78</f>
        <v>31458882.740000002</v>
      </c>
      <c r="P11" s="36"/>
      <c r="Q11" s="25">
        <f>SUM(PAC!$M11:$P11)</f>
        <v>86975582.110000014</v>
      </c>
      <c r="R11" s="38">
        <v>86975582.110000014</v>
      </c>
      <c r="S11" s="25">
        <f>IF(PAC!$R11&gt;0,PAC!$R11,PAC!$Q11)</f>
        <v>86975582.110000014</v>
      </c>
      <c r="T11" s="38" t="s">
        <v>1650</v>
      </c>
      <c r="U11" s="126" t="s">
        <v>1588</v>
      </c>
      <c r="V11" s="126"/>
      <c r="W11" s="127"/>
      <c r="X11" s="127" t="s">
        <v>1710</v>
      </c>
      <c r="Y11" s="123" t="s">
        <v>2501</v>
      </c>
      <c r="Z11" s="128">
        <v>46325</v>
      </c>
      <c r="AA11" s="129">
        <v>96.13</v>
      </c>
      <c r="AB11" s="125" t="s">
        <v>1488</v>
      </c>
      <c r="AC11" s="125" t="s">
        <v>1308</v>
      </c>
      <c r="AD11" s="130">
        <v>46325</v>
      </c>
      <c r="AE11" s="137"/>
      <c r="AF11" s="125"/>
      <c r="AG11" s="125" t="s">
        <v>1900</v>
      </c>
      <c r="AH11" s="125"/>
      <c r="AI11" s="125"/>
      <c r="AJ11" s="128"/>
      <c r="AK11" s="125"/>
      <c r="AL11" s="125"/>
      <c r="AM11" s="125"/>
      <c r="AN11" s="128">
        <v>44310</v>
      </c>
      <c r="AO11" s="128">
        <v>44378</v>
      </c>
      <c r="AP11" s="128">
        <v>44497</v>
      </c>
      <c r="AQ11" s="128">
        <v>44495</v>
      </c>
      <c r="AR11" s="131">
        <v>44860</v>
      </c>
      <c r="AS11" s="131">
        <v>46325</v>
      </c>
      <c r="AT11" s="135" t="s">
        <v>2189</v>
      </c>
      <c r="AU11" s="132" t="s">
        <v>2264</v>
      </c>
      <c r="AV11" s="130"/>
      <c r="AW11" s="129"/>
      <c r="AX11" s="119" t="str">
        <f>IFERROR(IF(PAC!$X11="F01 - CAPTAÇÃO DE RECURSO",1,""),"")</f>
        <v/>
      </c>
      <c r="AY11" s="119" t="str">
        <f>IFERROR(IF(PAC!$X11="F02 - LICITAÇÃO",1,""),"")</f>
        <v/>
      </c>
      <c r="AZ11" s="120">
        <f>IFERROR(IF(PAC!$X$6:$X$580="F03 - EXECUÇÃO DO OBJETO",1,""),"")</f>
        <v>1</v>
      </c>
      <c r="BA11" s="120" t="str">
        <f>IFERROR(IF(PAC!$X$6:$X$580="F04 - CONCLUÍDA",1,""),"")</f>
        <v/>
      </c>
      <c r="BB11" s="206">
        <f>IF(PAC!$R11&gt;0,0,PAC!$Q11)</f>
        <v>0</v>
      </c>
    </row>
    <row r="12" spans="1:70" s="1" customFormat="1" ht="350.1" customHeight="1" thickBot="1">
      <c r="A12" s="96">
        <f t="shared" si="0"/>
        <v>7</v>
      </c>
      <c r="B12" s="111">
        <v>2023</v>
      </c>
      <c r="C12" s="96" t="s">
        <v>605</v>
      </c>
      <c r="D12" s="96" t="s">
        <v>1022</v>
      </c>
      <c r="E12" s="112" t="s">
        <v>465</v>
      </c>
      <c r="F12" s="96" t="s">
        <v>576</v>
      </c>
      <c r="G12" s="96" t="s">
        <v>641</v>
      </c>
      <c r="H12" s="45" t="s">
        <v>1255</v>
      </c>
      <c r="I12" s="96" t="s">
        <v>601</v>
      </c>
      <c r="J12" s="96" t="s">
        <v>329</v>
      </c>
      <c r="K12" s="23"/>
      <c r="L12" s="23">
        <v>136187821.31</v>
      </c>
      <c r="M12" s="23">
        <v>136187821.31</v>
      </c>
      <c r="N12" s="23"/>
      <c r="O12" s="23"/>
      <c r="P12" s="23"/>
      <c r="Q12" s="25">
        <f>SUM(PAC!$M12:$P12)</f>
        <v>136187821.31</v>
      </c>
      <c r="R12" s="25">
        <v>129426772.84</v>
      </c>
      <c r="S12" s="25">
        <f>IF(PAC!$R12&gt;0,PAC!$R12,PAC!$Q12)</f>
        <v>129426772.84</v>
      </c>
      <c r="T12" s="25" t="s">
        <v>2379</v>
      </c>
      <c r="U12" s="113" t="s">
        <v>1586</v>
      </c>
      <c r="V12" s="113"/>
      <c r="W12" s="114">
        <v>21</v>
      </c>
      <c r="X12" s="114" t="s">
        <v>1434</v>
      </c>
      <c r="Y12" s="111" t="s">
        <v>2503</v>
      </c>
      <c r="Z12" s="95">
        <v>46356</v>
      </c>
      <c r="AA12" s="115"/>
      <c r="AB12" s="45" t="s">
        <v>1473</v>
      </c>
      <c r="AC12" s="134" t="s">
        <v>2382</v>
      </c>
      <c r="AD12" s="116">
        <v>46356</v>
      </c>
      <c r="AE12" s="138" t="s">
        <v>2383</v>
      </c>
      <c r="AF12" s="45" t="s">
        <v>579</v>
      </c>
      <c r="AG12" s="45" t="s">
        <v>1491</v>
      </c>
      <c r="AH12" s="45" t="s">
        <v>2002</v>
      </c>
      <c r="AI12" s="134" t="s">
        <v>1921</v>
      </c>
      <c r="AJ12" s="95">
        <v>46356</v>
      </c>
      <c r="AK12" s="45"/>
      <c r="AL12" s="45"/>
      <c r="AM12" s="45"/>
      <c r="AN12" s="95">
        <v>46097</v>
      </c>
      <c r="AO12" s="95">
        <v>46120</v>
      </c>
      <c r="AP12" s="95">
        <v>46206</v>
      </c>
      <c r="AQ12" s="95"/>
      <c r="AR12" s="117"/>
      <c r="AS12" s="117"/>
      <c r="AT12" s="138" t="s">
        <v>2381</v>
      </c>
      <c r="AU12" s="136" t="s">
        <v>2380</v>
      </c>
      <c r="AV12" s="116"/>
      <c r="AW12" s="115"/>
      <c r="AX12" s="119" t="str">
        <f>IFERROR(IF(PAC!$X12="F01 - CAPTAÇÃO DE RECURSO",1,""),"")</f>
        <v/>
      </c>
      <c r="AY12" s="119">
        <f>IFERROR(IF(PAC!$X12="F02 - LICITAÇÃO",1,""),"")</f>
        <v>1</v>
      </c>
      <c r="AZ12" s="120" t="str">
        <f>IFERROR(IF(PAC!$X$6:$X$580="F03 - EXECUÇÃO DO OBJETO",1,""),"")</f>
        <v/>
      </c>
      <c r="BA12" s="120" t="str">
        <f>IFERROR(IF(PAC!$X$6:$X$580="F04 - CONCLUÍDA",1,""),"")</f>
        <v/>
      </c>
      <c r="BB12" s="121">
        <f>IF(PAC!$R12&gt;0,0,PAC!$Q12)</f>
        <v>0</v>
      </c>
    </row>
    <row r="13" spans="1:70" s="1" customFormat="1" ht="350.1" customHeight="1" thickBot="1">
      <c r="A13" s="96">
        <f t="shared" si="0"/>
        <v>8</v>
      </c>
      <c r="B13" s="123">
        <v>2023</v>
      </c>
      <c r="C13" s="122" t="s">
        <v>605</v>
      </c>
      <c r="D13" s="122" t="s">
        <v>1022</v>
      </c>
      <c r="E13" s="124" t="s">
        <v>463</v>
      </c>
      <c r="F13" s="122" t="s">
        <v>576</v>
      </c>
      <c r="G13" s="122" t="s">
        <v>641</v>
      </c>
      <c r="H13" s="125" t="s">
        <v>1255</v>
      </c>
      <c r="I13" s="122" t="s">
        <v>601</v>
      </c>
      <c r="J13" s="122" t="s">
        <v>356</v>
      </c>
      <c r="K13" s="36"/>
      <c r="L13" s="36">
        <v>123165596.2</v>
      </c>
      <c r="M13" s="36">
        <v>123165596.2</v>
      </c>
      <c r="N13" s="36"/>
      <c r="O13" s="36">
        <v>12675391.880000001</v>
      </c>
      <c r="P13" s="36"/>
      <c r="Q13" s="25">
        <f>SUM(PAC!$M13:$P13)</f>
        <v>135840988.08000001</v>
      </c>
      <c r="R13" s="38">
        <v>118782076.13</v>
      </c>
      <c r="S13" s="25">
        <f>IF(PAC!$R13&gt;0,PAC!$R13,PAC!$Q13)</f>
        <v>118782076.13</v>
      </c>
      <c r="T13" s="38" t="s">
        <v>1651</v>
      </c>
      <c r="U13" s="126" t="s">
        <v>1580</v>
      </c>
      <c r="V13" s="126"/>
      <c r="W13" s="127">
        <v>21</v>
      </c>
      <c r="X13" s="127" t="s">
        <v>1710</v>
      </c>
      <c r="Y13" s="123" t="s">
        <v>2501</v>
      </c>
      <c r="Z13" s="128">
        <v>46590</v>
      </c>
      <c r="AA13" s="129">
        <v>12.88</v>
      </c>
      <c r="AB13" s="125" t="s">
        <v>1488</v>
      </c>
      <c r="AC13" s="125" t="s">
        <v>2156</v>
      </c>
      <c r="AD13" s="130">
        <v>46590</v>
      </c>
      <c r="AE13" s="137" t="s">
        <v>1308</v>
      </c>
      <c r="AF13" s="125" t="s">
        <v>470</v>
      </c>
      <c r="AG13" s="125" t="s">
        <v>1492</v>
      </c>
      <c r="AH13" s="125" t="s">
        <v>988</v>
      </c>
      <c r="AI13" s="125"/>
      <c r="AJ13" s="128">
        <v>46618</v>
      </c>
      <c r="AK13" s="125"/>
      <c r="AL13" s="125"/>
      <c r="AM13" s="125"/>
      <c r="AN13" s="128">
        <v>44792</v>
      </c>
      <c r="AO13" s="128">
        <v>44817</v>
      </c>
      <c r="AP13" s="128">
        <v>45376</v>
      </c>
      <c r="AQ13" s="128">
        <v>45553</v>
      </c>
      <c r="AR13" s="131">
        <v>46198</v>
      </c>
      <c r="AS13" s="131">
        <v>46590</v>
      </c>
      <c r="AT13" s="124" t="s">
        <v>2190</v>
      </c>
      <c r="AU13" s="132" t="s">
        <v>2570</v>
      </c>
      <c r="AV13" s="130"/>
      <c r="AW13" s="129"/>
      <c r="AX13" s="119" t="str">
        <f>IFERROR(IF(PAC!$X13="F01 - CAPTAÇÃO DE RECURSO",1,""),"")</f>
        <v/>
      </c>
      <c r="AY13" s="119" t="str">
        <f>IFERROR(IF(PAC!$X13="F02 - LICITAÇÃO",1,""),"")</f>
        <v/>
      </c>
      <c r="AZ13" s="120">
        <f>IFERROR(IF(PAC!$X$6:$X$580="F03 - EXECUÇÃO DO OBJETO",1,""),"")</f>
        <v>1</v>
      </c>
      <c r="BA13" s="120" t="str">
        <f>IFERROR(IF(PAC!$X$6:$X$580="F04 - CONCLUÍDA",1,""),"")</f>
        <v/>
      </c>
      <c r="BB13" s="206">
        <f>IF(PAC!$R13&gt;0,0,PAC!$Q13)</f>
        <v>0</v>
      </c>
    </row>
    <row r="14" spans="1:70" s="1" customFormat="1" ht="399.75" customHeight="1" thickBot="1">
      <c r="A14" s="96">
        <f t="shared" si="0"/>
        <v>9</v>
      </c>
      <c r="B14" s="111">
        <v>2023</v>
      </c>
      <c r="C14" s="96" t="s">
        <v>605</v>
      </c>
      <c r="D14" s="96" t="s">
        <v>1022</v>
      </c>
      <c r="E14" s="112" t="s">
        <v>642</v>
      </c>
      <c r="F14" s="96" t="s">
        <v>576</v>
      </c>
      <c r="G14" s="96" t="s">
        <v>1033</v>
      </c>
      <c r="H14" s="45" t="s">
        <v>1259</v>
      </c>
      <c r="I14" s="96" t="s">
        <v>602</v>
      </c>
      <c r="J14" s="96" t="s">
        <v>243</v>
      </c>
      <c r="K14" s="23"/>
      <c r="L14" s="23"/>
      <c r="M14" s="23">
        <v>118800000</v>
      </c>
      <c r="N14" s="23"/>
      <c r="O14" s="23"/>
      <c r="P14" s="23"/>
      <c r="Q14" s="25">
        <f>SUM(PAC!$M14:$P14)</f>
        <v>118800000</v>
      </c>
      <c r="R14" s="25"/>
      <c r="S14" s="25">
        <f>IF(PAC!$R14&gt;0,PAC!$R14,PAC!$Q14)</f>
        <v>118800000</v>
      </c>
      <c r="T14" s="25"/>
      <c r="U14" s="113" t="s">
        <v>1586</v>
      </c>
      <c r="V14" s="113"/>
      <c r="W14" s="114">
        <v>26</v>
      </c>
      <c r="X14" s="114" t="s">
        <v>1710</v>
      </c>
      <c r="Y14" s="111" t="s">
        <v>2502</v>
      </c>
      <c r="Z14" s="95"/>
      <c r="AA14" s="115"/>
      <c r="AB14" s="45"/>
      <c r="AC14" s="45" t="s">
        <v>1657</v>
      </c>
      <c r="AD14" s="116"/>
      <c r="AE14" s="112" t="s">
        <v>693</v>
      </c>
      <c r="AF14" s="45"/>
      <c r="AG14" s="45"/>
      <c r="AH14" s="45"/>
      <c r="AI14" s="45"/>
      <c r="AJ14" s="95"/>
      <c r="AK14" s="45"/>
      <c r="AL14" s="45"/>
      <c r="AM14" s="45"/>
      <c r="AN14" s="95"/>
      <c r="AO14" s="95"/>
      <c r="AP14" s="95"/>
      <c r="AQ14" s="95"/>
      <c r="AR14" s="117"/>
      <c r="AS14" s="117"/>
      <c r="AT14" s="112" t="s">
        <v>690</v>
      </c>
      <c r="AU14" s="45" t="s">
        <v>689</v>
      </c>
      <c r="AV14" s="116"/>
      <c r="AW14" s="115"/>
      <c r="AX14" s="119" t="str">
        <f>IFERROR(IF(PAC!$X14="F01 - CAPTAÇÃO DE RECURSO",1,""),"")</f>
        <v/>
      </c>
      <c r="AY14" s="119" t="str">
        <f>IFERROR(IF(PAC!$X14="F02 - LICITAÇÃO",1,""),"")</f>
        <v/>
      </c>
      <c r="AZ14" s="120">
        <f>IFERROR(IF(PAC!$X$6:$X$580="F03 - EXECUÇÃO DO OBJETO",1,""),"")</f>
        <v>1</v>
      </c>
      <c r="BA14" s="120" t="str">
        <f>IFERROR(IF(PAC!$X$6:$X$580="F04 - CONCLUÍDA",1,""),"")</f>
        <v/>
      </c>
      <c r="BB14" s="121">
        <f>IF(PAC!$R14&gt;0,0,PAC!$Q14)</f>
        <v>118800000</v>
      </c>
    </row>
    <row r="15" spans="1:70" s="1" customFormat="1" ht="147.75" customHeight="1" thickBot="1">
      <c r="A15" s="96">
        <f t="shared" si="0"/>
        <v>10</v>
      </c>
      <c r="B15" s="123">
        <v>2023</v>
      </c>
      <c r="C15" s="122" t="s">
        <v>605</v>
      </c>
      <c r="D15" s="122" t="s">
        <v>1021</v>
      </c>
      <c r="E15" s="124" t="s">
        <v>479</v>
      </c>
      <c r="F15" s="122" t="s">
        <v>56</v>
      </c>
      <c r="G15" s="122" t="s">
        <v>507</v>
      </c>
      <c r="H15" s="125" t="s">
        <v>1257</v>
      </c>
      <c r="I15" s="122" t="s">
        <v>468</v>
      </c>
      <c r="J15" s="122" t="s">
        <v>184</v>
      </c>
      <c r="K15" s="36"/>
      <c r="L15" s="36">
        <v>5000000</v>
      </c>
      <c r="M15" s="36">
        <v>2588139.29</v>
      </c>
      <c r="N15" s="36"/>
      <c r="O15" s="36"/>
      <c r="P15" s="36"/>
      <c r="Q15" s="25">
        <f>SUM(PAC!$M15:$P15)</f>
        <v>2588139.29</v>
      </c>
      <c r="R15" s="38">
        <v>3058146.12</v>
      </c>
      <c r="S15" s="25">
        <f>IF(PAC!$R15&gt;0,PAC!$R15,PAC!$Q15)</f>
        <v>3058146.12</v>
      </c>
      <c r="T15" s="38" t="s">
        <v>1616</v>
      </c>
      <c r="U15" s="126" t="s">
        <v>1586</v>
      </c>
      <c r="V15" s="126"/>
      <c r="W15" s="127">
        <v>8</v>
      </c>
      <c r="X15" s="127" t="s">
        <v>1506</v>
      </c>
      <c r="Y15" s="123" t="s">
        <v>2513</v>
      </c>
      <c r="Z15" s="128">
        <v>46094</v>
      </c>
      <c r="AA15" s="129">
        <v>100</v>
      </c>
      <c r="AB15" s="125"/>
      <c r="AC15" s="125"/>
      <c r="AD15" s="130"/>
      <c r="AE15" s="124" t="s">
        <v>685</v>
      </c>
      <c r="AF15" s="125" t="s">
        <v>485</v>
      </c>
      <c r="AG15" s="125"/>
      <c r="AH15" s="125"/>
      <c r="AI15" s="125"/>
      <c r="AJ15" s="128"/>
      <c r="AK15" s="125" t="s">
        <v>1106</v>
      </c>
      <c r="AL15" s="125" t="s">
        <v>1115</v>
      </c>
      <c r="AM15" s="125"/>
      <c r="AN15" s="128">
        <v>45588</v>
      </c>
      <c r="AO15" s="128">
        <v>45639</v>
      </c>
      <c r="AP15" s="128">
        <v>45714</v>
      </c>
      <c r="AQ15" s="128">
        <v>45727</v>
      </c>
      <c r="AR15" s="131">
        <v>45969</v>
      </c>
      <c r="AS15" s="131">
        <v>46094</v>
      </c>
      <c r="AT15" s="124" t="s">
        <v>2166</v>
      </c>
      <c r="AU15" s="132"/>
      <c r="AV15" s="130"/>
      <c r="AW15" s="129" t="s">
        <v>481</v>
      </c>
      <c r="AX15" s="119" t="str">
        <f>IFERROR(IF(PAC!$X15="F01 - CAPTAÇÃO DE RECURSO",1,""),"")</f>
        <v/>
      </c>
      <c r="AY15" s="119" t="str">
        <f>IFERROR(IF(PAC!$X15="F02 - LICITAÇÃO",1,""),"")</f>
        <v/>
      </c>
      <c r="AZ15" s="120" t="str">
        <f>IFERROR(IF(PAC!$X$6:$X$580="F03 - EXECUÇÃO DO OBJETO",1,""),"")</f>
        <v/>
      </c>
      <c r="BA15" s="120">
        <f>IFERROR(IF(PAC!$X$6:$X$580="F04 - CONCLUÍDA",1,""),"")</f>
        <v>1</v>
      </c>
      <c r="BB15" s="206">
        <f>IF(PAC!$R15&gt;0,0,PAC!$Q15)</f>
        <v>0</v>
      </c>
    </row>
    <row r="16" spans="1:70" ht="228" customHeight="1" thickBot="1">
      <c r="A16" s="96">
        <f t="shared" si="0"/>
        <v>11</v>
      </c>
      <c r="B16" s="96">
        <v>2026</v>
      </c>
      <c r="C16" s="96" t="s">
        <v>605</v>
      </c>
      <c r="D16" s="96" t="s">
        <v>1021</v>
      </c>
      <c r="E16" s="97" t="s">
        <v>2152</v>
      </c>
      <c r="F16" s="45" t="s">
        <v>56</v>
      </c>
      <c r="G16" s="45" t="s">
        <v>2153</v>
      </c>
      <c r="H16" s="96" t="s">
        <v>1257</v>
      </c>
      <c r="I16" s="96" t="s">
        <v>468</v>
      </c>
      <c r="J16" s="96" t="s">
        <v>95</v>
      </c>
      <c r="K16" s="23"/>
      <c r="L16" s="23"/>
      <c r="M16" s="23">
        <v>13847802.4</v>
      </c>
      <c r="N16" s="23"/>
      <c r="O16" s="23"/>
      <c r="P16" s="23"/>
      <c r="Q16" s="25">
        <f>SUM(PAC!$M16:$P16)</f>
        <v>13847802.4</v>
      </c>
      <c r="R16" s="25">
        <v>13847802.4</v>
      </c>
      <c r="S16" s="25">
        <f>IF(PAC!$R16&gt;0,PAC!$R16,PAC!$Q16)</f>
        <v>13847802.4</v>
      </c>
      <c r="T16" s="25" t="s">
        <v>1621</v>
      </c>
      <c r="U16" s="113" t="s">
        <v>1578</v>
      </c>
      <c r="V16" s="113"/>
      <c r="W16" s="114">
        <v>10</v>
      </c>
      <c r="X16" s="114" t="s">
        <v>1710</v>
      </c>
      <c r="Y16" s="111" t="s">
        <v>2501</v>
      </c>
      <c r="Z16" s="95">
        <v>46473</v>
      </c>
      <c r="AA16" s="115">
        <v>3</v>
      </c>
      <c r="AB16" s="45" t="s">
        <v>1488</v>
      </c>
      <c r="AC16" s="45" t="s">
        <v>1508</v>
      </c>
      <c r="AD16" s="116"/>
      <c r="AE16" s="112" t="s">
        <v>2310</v>
      </c>
      <c r="AF16" s="45"/>
      <c r="AG16" s="45" t="s">
        <v>2282</v>
      </c>
      <c r="AH16" s="45"/>
      <c r="AI16" s="45"/>
      <c r="AJ16" s="95"/>
      <c r="AK16" s="45"/>
      <c r="AL16" s="45" t="s">
        <v>2172</v>
      </c>
      <c r="AM16" s="45"/>
      <c r="AN16" s="95">
        <v>46095</v>
      </c>
      <c r="AO16" s="95">
        <v>46153</v>
      </c>
      <c r="AP16" s="95">
        <v>46167</v>
      </c>
      <c r="AQ16" s="95">
        <v>46169</v>
      </c>
      <c r="AR16" s="117">
        <v>46473</v>
      </c>
      <c r="AS16" s="117">
        <v>46473</v>
      </c>
      <c r="AT16" s="112"/>
      <c r="AU16" s="118"/>
      <c r="AV16" s="116"/>
      <c r="AW16" s="139" t="s">
        <v>481</v>
      </c>
      <c r="AX16" s="119" t="str">
        <f>IFERROR(IF(PAC!$X16="F01 - CAPTAÇÃO DE RECURSO",1,""),"")</f>
        <v/>
      </c>
      <c r="AY16" s="119" t="str">
        <f>IFERROR(IF(PAC!$X16="F02 - LICITAÇÃO",1,""),"")</f>
        <v/>
      </c>
      <c r="AZ16" s="120">
        <f>IFERROR(IF(PAC!$X$6:$X$580="F03 - EXECUÇÃO DO OBJETO",1,""),"")</f>
        <v>1</v>
      </c>
      <c r="BA16" s="120" t="str">
        <f>IFERROR(IF(PAC!$X$6:$X$580="F04 - CONCLUÍDA",1,""),"")</f>
        <v/>
      </c>
      <c r="BB16" s="121">
        <f>IF(PAC!$R16&gt;0,0,PAC!$Q16)</f>
        <v>0</v>
      </c>
      <c r="BC16" s="66"/>
      <c r="BF16" s="66"/>
      <c r="BH16" s="66"/>
      <c r="BI16" s="66"/>
      <c r="BP16" s="66"/>
      <c r="BQ16" s="66"/>
      <c r="BR16" s="66"/>
    </row>
    <row r="17" spans="1:70" ht="208.5" customHeight="1" thickBot="1">
      <c r="A17" s="96">
        <f t="shared" si="0"/>
        <v>12</v>
      </c>
      <c r="B17" s="122">
        <v>2026</v>
      </c>
      <c r="C17" s="122" t="s">
        <v>605</v>
      </c>
      <c r="D17" s="122" t="s">
        <v>1021</v>
      </c>
      <c r="E17" s="140" t="s">
        <v>2152</v>
      </c>
      <c r="F17" s="125" t="s">
        <v>56</v>
      </c>
      <c r="G17" s="125" t="s">
        <v>2153</v>
      </c>
      <c r="H17" s="122" t="s">
        <v>1257</v>
      </c>
      <c r="I17" s="122" t="s">
        <v>468</v>
      </c>
      <c r="J17" s="122" t="s">
        <v>243</v>
      </c>
      <c r="K17" s="36"/>
      <c r="L17" s="36"/>
      <c r="M17" s="36">
        <v>12532184.529999999</v>
      </c>
      <c r="N17" s="36"/>
      <c r="O17" s="36"/>
      <c r="P17" s="36"/>
      <c r="Q17" s="25">
        <f>SUM(PAC!$M17:$P17)</f>
        <v>12532184.529999999</v>
      </c>
      <c r="R17" s="38">
        <v>12532184.529999999</v>
      </c>
      <c r="S17" s="25">
        <f>IF(PAC!$R17&gt;0,PAC!$R17,PAC!$Q17)</f>
        <v>12532184.529999999</v>
      </c>
      <c r="T17" s="38" t="s">
        <v>2309</v>
      </c>
      <c r="U17" s="126" t="s">
        <v>1578</v>
      </c>
      <c r="V17" s="126"/>
      <c r="W17" s="127">
        <v>10</v>
      </c>
      <c r="X17" s="127" t="s">
        <v>1710</v>
      </c>
      <c r="Y17" s="123" t="s">
        <v>2501</v>
      </c>
      <c r="Z17" s="128">
        <v>46489</v>
      </c>
      <c r="AA17" s="129">
        <v>0.01</v>
      </c>
      <c r="AB17" s="125" t="s">
        <v>1488</v>
      </c>
      <c r="AC17" s="125" t="s">
        <v>1508</v>
      </c>
      <c r="AD17" s="130"/>
      <c r="AE17" s="124" t="s">
        <v>2310</v>
      </c>
      <c r="AF17" s="125"/>
      <c r="AG17" s="125" t="s">
        <v>2283</v>
      </c>
      <c r="AH17" s="125"/>
      <c r="AI17" s="125"/>
      <c r="AJ17" s="128"/>
      <c r="AK17" s="125"/>
      <c r="AL17" s="125" t="s">
        <v>2173</v>
      </c>
      <c r="AM17" s="125"/>
      <c r="AN17" s="128">
        <v>46095</v>
      </c>
      <c r="AO17" s="128">
        <v>46155</v>
      </c>
      <c r="AP17" s="128">
        <v>46185</v>
      </c>
      <c r="AQ17" s="128">
        <v>46185</v>
      </c>
      <c r="AR17" s="131">
        <v>46489</v>
      </c>
      <c r="AS17" s="131">
        <v>46489</v>
      </c>
      <c r="AT17" s="124"/>
      <c r="AU17" s="132"/>
      <c r="AV17" s="130"/>
      <c r="AW17" s="141" t="s">
        <v>481</v>
      </c>
      <c r="AX17" s="119" t="str">
        <f>IFERROR(IF(PAC!$X17="F01 - CAPTAÇÃO DE RECURSO",1,""),"")</f>
        <v/>
      </c>
      <c r="AY17" s="119" t="str">
        <f>IFERROR(IF(PAC!$X17="F02 - LICITAÇÃO",1,""),"")</f>
        <v/>
      </c>
      <c r="AZ17" s="120">
        <f>IFERROR(IF(PAC!$X$6:$X$580="F03 - EXECUÇÃO DO OBJETO",1,""),"")</f>
        <v>1</v>
      </c>
      <c r="BA17" s="120" t="str">
        <f>IFERROR(IF(PAC!$X$6:$X$580="F04 - CONCLUÍDA",1,""),"")</f>
        <v/>
      </c>
      <c r="BB17" s="206">
        <f>IF(PAC!$R17&gt;0,0,PAC!$Q17)</f>
        <v>0</v>
      </c>
      <c r="BC17" s="66"/>
      <c r="BF17" s="66"/>
      <c r="BH17" s="66"/>
      <c r="BI17" s="66"/>
      <c r="BP17" s="66"/>
      <c r="BQ17" s="66"/>
      <c r="BR17" s="66"/>
    </row>
    <row r="18" spans="1:70" ht="189.75" customHeight="1" thickBot="1">
      <c r="A18" s="96">
        <f t="shared" si="0"/>
        <v>13</v>
      </c>
      <c r="B18" s="96">
        <v>2026</v>
      </c>
      <c r="C18" s="96" t="s">
        <v>605</v>
      </c>
      <c r="D18" s="96" t="s">
        <v>1021</v>
      </c>
      <c r="E18" s="97" t="s">
        <v>2152</v>
      </c>
      <c r="F18" s="45" t="s">
        <v>56</v>
      </c>
      <c r="G18" s="45" t="s">
        <v>2153</v>
      </c>
      <c r="H18" s="96" t="s">
        <v>1257</v>
      </c>
      <c r="I18" s="96" t="s">
        <v>468</v>
      </c>
      <c r="J18" s="96" t="s">
        <v>127</v>
      </c>
      <c r="K18" s="23"/>
      <c r="L18" s="23"/>
      <c r="M18" s="23">
        <v>12030678.09</v>
      </c>
      <c r="N18" s="23"/>
      <c r="O18" s="23"/>
      <c r="P18" s="23"/>
      <c r="Q18" s="25">
        <f>SUM(PAC!$M18:$P18)</f>
        <v>12030678.09</v>
      </c>
      <c r="R18" s="25">
        <v>12030678.09</v>
      </c>
      <c r="S18" s="25">
        <f>IF(PAC!$R18&gt;0,PAC!$R18,PAC!$Q18)</f>
        <v>12030678.09</v>
      </c>
      <c r="T18" s="25" t="s">
        <v>1621</v>
      </c>
      <c r="U18" s="113" t="s">
        <v>1578</v>
      </c>
      <c r="V18" s="113"/>
      <c r="W18" s="114">
        <v>10</v>
      </c>
      <c r="X18" s="114" t="s">
        <v>1434</v>
      </c>
      <c r="Y18" s="111" t="s">
        <v>2502</v>
      </c>
      <c r="Z18" s="95">
        <v>46264</v>
      </c>
      <c r="AA18" s="115">
        <v>0</v>
      </c>
      <c r="AB18" s="45" t="s">
        <v>1487</v>
      </c>
      <c r="AC18" s="45" t="s">
        <v>2812</v>
      </c>
      <c r="AD18" s="116">
        <v>46259</v>
      </c>
      <c r="AE18" s="112" t="s">
        <v>2310</v>
      </c>
      <c r="AF18" s="45"/>
      <c r="AG18" s="45" t="s">
        <v>2284</v>
      </c>
      <c r="AH18" s="45"/>
      <c r="AI18" s="45"/>
      <c r="AJ18" s="95"/>
      <c r="AK18" s="45"/>
      <c r="AL18" s="45" t="s">
        <v>2174</v>
      </c>
      <c r="AM18" s="45"/>
      <c r="AN18" s="95">
        <v>46095</v>
      </c>
      <c r="AO18" s="95">
        <v>46157</v>
      </c>
      <c r="AP18" s="95">
        <v>46258</v>
      </c>
      <c r="AQ18" s="95">
        <v>46259</v>
      </c>
      <c r="AR18" s="117">
        <v>46563</v>
      </c>
      <c r="AS18" s="117">
        <v>46563</v>
      </c>
      <c r="AT18" s="112"/>
      <c r="AU18" s="118"/>
      <c r="AV18" s="116"/>
      <c r="AW18" s="139" t="s">
        <v>481</v>
      </c>
      <c r="AX18" s="119" t="str">
        <f>IFERROR(IF(PAC!$X18="F01 - CAPTAÇÃO DE RECURSO",1,""),"")</f>
        <v/>
      </c>
      <c r="AY18" s="119">
        <f>IFERROR(IF(PAC!$X18="F02 - LICITAÇÃO",1,""),"")</f>
        <v>1</v>
      </c>
      <c r="AZ18" s="120" t="str">
        <f>IFERROR(IF(PAC!$X$6:$X$580="F03 - EXECUÇÃO DO OBJETO",1,""),"")</f>
        <v/>
      </c>
      <c r="BA18" s="120" t="str">
        <f>IFERROR(IF(PAC!$X$6:$X$580="F04 - CONCLUÍDA",1,""),"")</f>
        <v/>
      </c>
      <c r="BB18" s="121">
        <f>IF(PAC!$R18&gt;0,0,PAC!$Q18)</f>
        <v>0</v>
      </c>
      <c r="BC18" s="66"/>
      <c r="BF18" s="66"/>
      <c r="BH18" s="66"/>
      <c r="BI18" s="66"/>
      <c r="BP18" s="66"/>
      <c r="BQ18" s="66"/>
      <c r="BR18" s="66"/>
    </row>
    <row r="19" spans="1:70" ht="201" customHeight="1" thickBot="1">
      <c r="A19" s="96">
        <f t="shared" si="0"/>
        <v>14</v>
      </c>
      <c r="B19" s="123">
        <v>2023</v>
      </c>
      <c r="C19" s="122" t="s">
        <v>605</v>
      </c>
      <c r="D19" s="122" t="s">
        <v>1021</v>
      </c>
      <c r="E19" s="124" t="s">
        <v>502</v>
      </c>
      <c r="F19" s="122" t="s">
        <v>450</v>
      </c>
      <c r="G19" s="122" t="s">
        <v>504</v>
      </c>
      <c r="H19" s="125" t="s">
        <v>1254</v>
      </c>
      <c r="I19" s="122" t="s">
        <v>1250</v>
      </c>
      <c r="J19" s="122" t="s">
        <v>95</v>
      </c>
      <c r="K19" s="36"/>
      <c r="L19" s="36"/>
      <c r="M19" s="36">
        <v>2066482.18</v>
      </c>
      <c r="N19" s="36"/>
      <c r="O19" s="36">
        <v>718166.39</v>
      </c>
      <c r="P19" s="36"/>
      <c r="Q19" s="25">
        <f>SUM(PAC!$M19:$P19)</f>
        <v>2784648.57</v>
      </c>
      <c r="R19" s="38">
        <v>3251366.25</v>
      </c>
      <c r="S19" s="25">
        <f>IF(PAC!$R19&gt;0,PAC!$R19,PAC!$Q19)</f>
        <v>3251366.25</v>
      </c>
      <c r="T19" s="38"/>
      <c r="U19" s="126" t="s">
        <v>1580</v>
      </c>
      <c r="V19" s="126"/>
      <c r="W19" s="127">
        <v>8</v>
      </c>
      <c r="X19" s="127" t="s">
        <v>1434</v>
      </c>
      <c r="Y19" s="123" t="s">
        <v>2503</v>
      </c>
      <c r="Z19" s="128"/>
      <c r="AA19" s="129"/>
      <c r="AB19" s="125" t="s">
        <v>1481</v>
      </c>
      <c r="AC19" s="125"/>
      <c r="AD19" s="130"/>
      <c r="AE19" s="124" t="s">
        <v>1897</v>
      </c>
      <c r="AF19" s="125" t="s">
        <v>931</v>
      </c>
      <c r="AG19" s="125" t="s">
        <v>616</v>
      </c>
      <c r="AH19" s="125" t="s">
        <v>988</v>
      </c>
      <c r="AI19" s="125"/>
      <c r="AJ19" s="128"/>
      <c r="AK19" s="125" t="s">
        <v>1049</v>
      </c>
      <c r="AL19" s="125" t="s">
        <v>1263</v>
      </c>
      <c r="AM19" s="125"/>
      <c r="AN19" s="128">
        <v>46066</v>
      </c>
      <c r="AO19" s="128">
        <v>46148</v>
      </c>
      <c r="AP19" s="128"/>
      <c r="AQ19" s="128"/>
      <c r="AR19" s="131"/>
      <c r="AS19" s="131"/>
      <c r="AT19" s="124" t="s">
        <v>1853</v>
      </c>
      <c r="AU19" s="132" t="s">
        <v>2496</v>
      </c>
      <c r="AV19" s="130"/>
      <c r="AW19" s="129" t="s">
        <v>2497</v>
      </c>
      <c r="AX19" s="119" t="str">
        <f>IFERROR(IF(PAC!$X19="F01 - CAPTAÇÃO DE RECURSO",1,""),"")</f>
        <v/>
      </c>
      <c r="AY19" s="119">
        <f>IFERROR(IF(PAC!$X19="F02 - LICITAÇÃO",1,""),"")</f>
        <v>1</v>
      </c>
      <c r="AZ19" s="120" t="str">
        <f>IFERROR(IF(PAC!$X$6:$X$580="F03 - EXECUÇÃO DO OBJETO",1,""),"")</f>
        <v/>
      </c>
      <c r="BA19" s="120" t="str">
        <f>IFERROR(IF(PAC!$X$6:$X$580="F04 - CONCLUÍDA",1,""),"")</f>
        <v/>
      </c>
      <c r="BB19" s="206">
        <f>IF(PAC!$R19&gt;0,0,PAC!$Q19)</f>
        <v>0</v>
      </c>
      <c r="BC19" s="66"/>
      <c r="BF19" s="66"/>
      <c r="BH19" s="66"/>
      <c r="BI19" s="66"/>
      <c r="BP19" s="66"/>
      <c r="BQ19" s="66"/>
      <c r="BR19" s="66"/>
    </row>
    <row r="20" spans="1:70" ht="227.25" customHeight="1" thickBot="1">
      <c r="A20" s="96">
        <f t="shared" si="0"/>
        <v>15</v>
      </c>
      <c r="B20" s="111">
        <v>2023</v>
      </c>
      <c r="C20" s="96" t="s">
        <v>605</v>
      </c>
      <c r="D20" s="96" t="s">
        <v>1021</v>
      </c>
      <c r="E20" s="112" t="s">
        <v>502</v>
      </c>
      <c r="F20" s="96" t="s">
        <v>450</v>
      </c>
      <c r="G20" s="96" t="s">
        <v>504</v>
      </c>
      <c r="H20" s="45" t="s">
        <v>1254</v>
      </c>
      <c r="I20" s="96" t="s">
        <v>1250</v>
      </c>
      <c r="J20" s="96" t="s">
        <v>117</v>
      </c>
      <c r="K20" s="23"/>
      <c r="L20" s="23"/>
      <c r="M20" s="23">
        <v>2066482.18</v>
      </c>
      <c r="N20" s="23"/>
      <c r="O20" s="23">
        <v>333538.40000000002</v>
      </c>
      <c r="P20" s="23"/>
      <c r="Q20" s="25">
        <f>SUM(PAC!$M20:$P20)</f>
        <v>2400020.58</v>
      </c>
      <c r="R20" s="25">
        <v>2716453.18</v>
      </c>
      <c r="S20" s="25">
        <f>IF(PAC!$R20&gt;0,PAC!$R20,PAC!$Q20)</f>
        <v>2716453.18</v>
      </c>
      <c r="T20" s="25"/>
      <c r="U20" s="113" t="s">
        <v>1588</v>
      </c>
      <c r="V20" s="113"/>
      <c r="W20" s="114">
        <v>8</v>
      </c>
      <c r="X20" s="114" t="s">
        <v>1434</v>
      </c>
      <c r="Y20" s="111" t="s">
        <v>2503</v>
      </c>
      <c r="Z20" s="95"/>
      <c r="AA20" s="115"/>
      <c r="AB20" s="45" t="s">
        <v>1481</v>
      </c>
      <c r="AC20" s="45"/>
      <c r="AD20" s="116"/>
      <c r="AE20" s="112" t="s">
        <v>1893</v>
      </c>
      <c r="AF20" s="45" t="s">
        <v>929</v>
      </c>
      <c r="AG20" s="45" t="s">
        <v>617</v>
      </c>
      <c r="AH20" s="45" t="s">
        <v>988</v>
      </c>
      <c r="AI20" s="45"/>
      <c r="AJ20" s="95"/>
      <c r="AK20" s="45" t="s">
        <v>1050</v>
      </c>
      <c r="AL20" s="45" t="s">
        <v>1264</v>
      </c>
      <c r="AM20" s="45"/>
      <c r="AN20" s="95">
        <v>46066</v>
      </c>
      <c r="AO20" s="95">
        <v>46148</v>
      </c>
      <c r="AP20" s="95"/>
      <c r="AQ20" s="95"/>
      <c r="AR20" s="117"/>
      <c r="AS20" s="117"/>
      <c r="AT20" s="112" t="s">
        <v>1854</v>
      </c>
      <c r="AU20" s="45" t="s">
        <v>2082</v>
      </c>
      <c r="AV20" s="116"/>
      <c r="AW20" s="115" t="s">
        <v>2497</v>
      </c>
      <c r="AX20" s="119" t="str">
        <f>IFERROR(IF(PAC!$X20="F01 - CAPTAÇÃO DE RECURSO",1,""),"")</f>
        <v/>
      </c>
      <c r="AY20" s="119">
        <f>IFERROR(IF(PAC!$X20="F02 - LICITAÇÃO",1,""),"")</f>
        <v>1</v>
      </c>
      <c r="AZ20" s="120" t="str">
        <f>IFERROR(IF(PAC!$X$6:$X$580="F03 - EXECUÇÃO DO OBJETO",1,""),"")</f>
        <v/>
      </c>
      <c r="BA20" s="120" t="str">
        <f>IFERROR(IF(PAC!$X$6:$X$580="F04 - CONCLUÍDA",1,""),"")</f>
        <v/>
      </c>
      <c r="BB20" s="121">
        <f>IF(PAC!$R20&gt;0,0,PAC!$Q20)</f>
        <v>0</v>
      </c>
      <c r="BC20" s="66"/>
      <c r="BF20" s="66"/>
      <c r="BH20" s="66"/>
      <c r="BI20" s="66"/>
      <c r="BP20" s="66"/>
      <c r="BQ20" s="66"/>
      <c r="BR20" s="66"/>
    </row>
    <row r="21" spans="1:70" ht="227.25" customHeight="1" thickBot="1">
      <c r="A21" s="96">
        <f t="shared" si="0"/>
        <v>16</v>
      </c>
      <c r="B21" s="123">
        <v>2023</v>
      </c>
      <c r="C21" s="122" t="s">
        <v>605</v>
      </c>
      <c r="D21" s="122" t="s">
        <v>1021</v>
      </c>
      <c r="E21" s="124" t="s">
        <v>502</v>
      </c>
      <c r="F21" s="122" t="s">
        <v>450</v>
      </c>
      <c r="G21" s="122" t="s">
        <v>504</v>
      </c>
      <c r="H21" s="125" t="s">
        <v>1254</v>
      </c>
      <c r="I21" s="122" t="s">
        <v>1250</v>
      </c>
      <c r="J21" s="122" t="s">
        <v>374</v>
      </c>
      <c r="K21" s="36"/>
      <c r="L21" s="36"/>
      <c r="M21" s="36">
        <v>2066482.18</v>
      </c>
      <c r="N21" s="36"/>
      <c r="O21" s="36">
        <v>555569.93999999994</v>
      </c>
      <c r="P21" s="36"/>
      <c r="Q21" s="25">
        <f>SUM(PAC!$M21:$P21)</f>
        <v>2622052.12</v>
      </c>
      <c r="R21" s="38">
        <v>3199451.6</v>
      </c>
      <c r="S21" s="25">
        <f>IF(PAC!$R21&gt;0,PAC!$R21,PAC!$Q21)</f>
        <v>3199451.6</v>
      </c>
      <c r="T21" s="38"/>
      <c r="U21" s="126" t="s">
        <v>1588</v>
      </c>
      <c r="V21" s="126"/>
      <c r="W21" s="127">
        <v>8</v>
      </c>
      <c r="X21" s="127" t="s">
        <v>1434</v>
      </c>
      <c r="Y21" s="123" t="s">
        <v>2503</v>
      </c>
      <c r="Z21" s="128"/>
      <c r="AA21" s="129"/>
      <c r="AB21" s="125" t="s">
        <v>1481</v>
      </c>
      <c r="AC21" s="125"/>
      <c r="AD21" s="130"/>
      <c r="AE21" s="124" t="s">
        <v>1893</v>
      </c>
      <c r="AF21" s="125" t="s">
        <v>932</v>
      </c>
      <c r="AG21" s="125" t="s">
        <v>618</v>
      </c>
      <c r="AH21" s="125" t="s">
        <v>988</v>
      </c>
      <c r="AI21" s="125"/>
      <c r="AJ21" s="128"/>
      <c r="AK21" s="125" t="s">
        <v>1051</v>
      </c>
      <c r="AL21" s="125" t="s">
        <v>2766</v>
      </c>
      <c r="AM21" s="125"/>
      <c r="AN21" s="128">
        <v>46066</v>
      </c>
      <c r="AO21" s="128">
        <v>46148</v>
      </c>
      <c r="AP21" s="128"/>
      <c r="AQ21" s="128"/>
      <c r="AR21" s="131"/>
      <c r="AS21" s="131"/>
      <c r="AT21" s="124" t="s">
        <v>1855</v>
      </c>
      <c r="AU21" s="125" t="s">
        <v>2082</v>
      </c>
      <c r="AV21" s="130"/>
      <c r="AW21" s="129" t="s">
        <v>2497</v>
      </c>
      <c r="AX21" s="119" t="str">
        <f>IFERROR(IF(PAC!$X21="F01 - CAPTAÇÃO DE RECURSO",1,""),"")</f>
        <v/>
      </c>
      <c r="AY21" s="119">
        <f>IFERROR(IF(PAC!$X21="F02 - LICITAÇÃO",1,""),"")</f>
        <v>1</v>
      </c>
      <c r="AZ21" s="120" t="str">
        <f>IFERROR(IF(PAC!$X$6:$X$580="F03 - EXECUÇÃO DO OBJETO",1,""),"")</f>
        <v/>
      </c>
      <c r="BA21" s="120" t="str">
        <f>IFERROR(IF(PAC!$X$6:$X$580="F04 - CONCLUÍDA",1,""),"")</f>
        <v/>
      </c>
      <c r="BB21" s="206">
        <f>IF(PAC!$R21&gt;0,0,PAC!$Q21)</f>
        <v>0</v>
      </c>
      <c r="BC21" s="66"/>
      <c r="BF21" s="66"/>
      <c r="BH21" s="66"/>
      <c r="BI21" s="66"/>
      <c r="BP21" s="66"/>
      <c r="BQ21" s="66"/>
      <c r="BR21" s="66"/>
    </row>
    <row r="22" spans="1:70" ht="227.25" customHeight="1" thickBot="1">
      <c r="A22" s="96">
        <f t="shared" si="0"/>
        <v>17</v>
      </c>
      <c r="B22" s="111">
        <v>2023</v>
      </c>
      <c r="C22" s="96" t="s">
        <v>605</v>
      </c>
      <c r="D22" s="96" t="s">
        <v>1021</v>
      </c>
      <c r="E22" s="112" t="s">
        <v>502</v>
      </c>
      <c r="F22" s="96" t="s">
        <v>450</v>
      </c>
      <c r="G22" s="96" t="s">
        <v>504</v>
      </c>
      <c r="H22" s="45" t="s">
        <v>1254</v>
      </c>
      <c r="I22" s="96" t="s">
        <v>1250</v>
      </c>
      <c r="J22" s="96" t="s">
        <v>72</v>
      </c>
      <c r="K22" s="23"/>
      <c r="L22" s="23"/>
      <c r="M22" s="23">
        <v>2066482.18</v>
      </c>
      <c r="N22" s="23"/>
      <c r="O22" s="23">
        <v>289993.02</v>
      </c>
      <c r="P22" s="23"/>
      <c r="Q22" s="25">
        <f>SUM(PAC!$M22:$P22)</f>
        <v>2356475.2000000002</v>
      </c>
      <c r="R22" s="25">
        <v>2541702.89</v>
      </c>
      <c r="S22" s="25">
        <f>IF(PAC!$R22&gt;0,PAC!$R22,PAC!$Q22)</f>
        <v>2541702.89</v>
      </c>
      <c r="T22" s="25" t="s">
        <v>2528</v>
      </c>
      <c r="U22" s="113" t="s">
        <v>1588</v>
      </c>
      <c r="V22" s="113"/>
      <c r="W22" s="114">
        <v>8</v>
      </c>
      <c r="X22" s="114" t="s">
        <v>1434</v>
      </c>
      <c r="Y22" s="111" t="s">
        <v>2502</v>
      </c>
      <c r="Z22" s="95"/>
      <c r="AA22" s="115"/>
      <c r="AB22" s="45" t="s">
        <v>1484</v>
      </c>
      <c r="AC22" s="45" t="s">
        <v>2322</v>
      </c>
      <c r="AD22" s="116"/>
      <c r="AE22" s="112" t="s">
        <v>1893</v>
      </c>
      <c r="AF22" s="45" t="s">
        <v>934</v>
      </c>
      <c r="AG22" s="45" t="s">
        <v>621</v>
      </c>
      <c r="AH22" s="45" t="s">
        <v>988</v>
      </c>
      <c r="AI22" s="45"/>
      <c r="AJ22" s="95"/>
      <c r="AK22" s="45" t="s">
        <v>1054</v>
      </c>
      <c r="AL22" s="45" t="s">
        <v>2767</v>
      </c>
      <c r="AM22" s="45"/>
      <c r="AN22" s="95">
        <v>46066</v>
      </c>
      <c r="AO22" s="95">
        <v>46147</v>
      </c>
      <c r="AP22" s="95">
        <v>46239</v>
      </c>
      <c r="AQ22" s="95"/>
      <c r="AR22" s="117"/>
      <c r="AS22" s="117"/>
      <c r="AT22" s="112" t="s">
        <v>1856</v>
      </c>
      <c r="AU22" s="45" t="s">
        <v>2478</v>
      </c>
      <c r="AV22" s="116"/>
      <c r="AW22" s="115" t="s">
        <v>2497</v>
      </c>
      <c r="AX22" s="119" t="str">
        <f>IFERROR(IF(PAC!$X22="F01 - CAPTAÇÃO DE RECURSO",1,""),"")</f>
        <v/>
      </c>
      <c r="AY22" s="119">
        <f>IFERROR(IF(PAC!$X22="F02 - LICITAÇÃO",1,""),"")</f>
        <v>1</v>
      </c>
      <c r="AZ22" s="120" t="str">
        <f>IFERROR(IF(PAC!$X$6:$X$580="F03 - EXECUÇÃO DO OBJETO",1,""),"")</f>
        <v/>
      </c>
      <c r="BA22" s="120" t="str">
        <f>IFERROR(IF(PAC!$X$6:$X$580="F04 - CONCLUÍDA",1,""),"")</f>
        <v/>
      </c>
      <c r="BB22" s="121">
        <f>IF(PAC!$R22&gt;0,0,PAC!$Q22)</f>
        <v>0</v>
      </c>
      <c r="BC22" s="66"/>
      <c r="BF22" s="66"/>
      <c r="BH22" s="66"/>
      <c r="BI22" s="66"/>
      <c r="BP22" s="66"/>
      <c r="BQ22" s="66"/>
      <c r="BR22" s="66"/>
    </row>
    <row r="23" spans="1:70" ht="227.25" customHeight="1" thickBot="1">
      <c r="A23" s="96">
        <f t="shared" si="0"/>
        <v>18</v>
      </c>
      <c r="B23" s="123">
        <v>2023</v>
      </c>
      <c r="C23" s="122" t="s">
        <v>605</v>
      </c>
      <c r="D23" s="122" t="s">
        <v>1021</v>
      </c>
      <c r="E23" s="124" t="s">
        <v>502</v>
      </c>
      <c r="F23" s="122" t="s">
        <v>450</v>
      </c>
      <c r="G23" s="122" t="s">
        <v>504</v>
      </c>
      <c r="H23" s="125" t="s">
        <v>1254</v>
      </c>
      <c r="I23" s="122" t="s">
        <v>1250</v>
      </c>
      <c r="J23" s="122" t="s">
        <v>263</v>
      </c>
      <c r="K23" s="36"/>
      <c r="L23" s="36"/>
      <c r="M23" s="36">
        <v>2066482.18</v>
      </c>
      <c r="N23" s="36"/>
      <c r="O23" s="36">
        <v>506924.27</v>
      </c>
      <c r="P23" s="36"/>
      <c r="Q23" s="25">
        <f>SUM(PAC!$M23:$P23)</f>
        <v>2573406.4500000002</v>
      </c>
      <c r="R23" s="38">
        <v>2889910.73</v>
      </c>
      <c r="S23" s="25">
        <f>IF(PAC!$R23&gt;0,PAC!$R23,PAC!$Q23)</f>
        <v>2889910.73</v>
      </c>
      <c r="T23" s="38" t="s">
        <v>2528</v>
      </c>
      <c r="U23" s="126" t="s">
        <v>1588</v>
      </c>
      <c r="V23" s="126"/>
      <c r="W23" s="127">
        <v>8</v>
      </c>
      <c r="X23" s="127" t="s">
        <v>1434</v>
      </c>
      <c r="Y23" s="123" t="s">
        <v>2502</v>
      </c>
      <c r="Z23" s="128"/>
      <c r="AA23" s="129"/>
      <c r="AB23" s="125" t="s">
        <v>1484</v>
      </c>
      <c r="AC23" s="125" t="s">
        <v>2322</v>
      </c>
      <c r="AD23" s="130"/>
      <c r="AE23" s="124" t="s">
        <v>1895</v>
      </c>
      <c r="AF23" s="125" t="s">
        <v>935</v>
      </c>
      <c r="AG23" s="125" t="s">
        <v>622</v>
      </c>
      <c r="AH23" s="125" t="s">
        <v>988</v>
      </c>
      <c r="AI23" s="125"/>
      <c r="AJ23" s="128"/>
      <c r="AK23" s="125" t="s">
        <v>1055</v>
      </c>
      <c r="AL23" s="125" t="s">
        <v>2768</v>
      </c>
      <c r="AM23" s="125"/>
      <c r="AN23" s="128">
        <v>46066</v>
      </c>
      <c r="AO23" s="128">
        <v>46147</v>
      </c>
      <c r="AP23" s="128">
        <v>46239</v>
      </c>
      <c r="AQ23" s="128"/>
      <c r="AR23" s="131"/>
      <c r="AS23" s="131"/>
      <c r="AT23" s="124" t="s">
        <v>1857</v>
      </c>
      <c r="AU23" s="125" t="s">
        <v>2479</v>
      </c>
      <c r="AV23" s="130"/>
      <c r="AW23" s="129" t="s">
        <v>2497</v>
      </c>
      <c r="AX23" s="119" t="str">
        <f>IFERROR(IF(PAC!$X23="F01 - CAPTAÇÃO DE RECURSO",1,""),"")</f>
        <v/>
      </c>
      <c r="AY23" s="119">
        <f>IFERROR(IF(PAC!$X23="F02 - LICITAÇÃO",1,""),"")</f>
        <v>1</v>
      </c>
      <c r="AZ23" s="120" t="str">
        <f>IFERROR(IF(PAC!$X$6:$X$580="F03 - EXECUÇÃO DO OBJETO",1,""),"")</f>
        <v/>
      </c>
      <c r="BA23" s="120" t="str">
        <f>IFERROR(IF(PAC!$X$6:$X$580="F04 - CONCLUÍDA",1,""),"")</f>
        <v/>
      </c>
      <c r="BB23" s="206">
        <f>IF(PAC!$R23&gt;0,0,PAC!$Q23)</f>
        <v>0</v>
      </c>
      <c r="BC23" s="66"/>
      <c r="BF23" s="66"/>
      <c r="BH23" s="66"/>
      <c r="BI23" s="66"/>
      <c r="BP23" s="66"/>
      <c r="BQ23" s="66"/>
      <c r="BR23" s="66"/>
    </row>
    <row r="24" spans="1:70" ht="227.25" customHeight="1" thickBot="1">
      <c r="A24" s="96">
        <f t="shared" si="0"/>
        <v>19</v>
      </c>
      <c r="B24" s="111">
        <v>2023</v>
      </c>
      <c r="C24" s="96" t="s">
        <v>605</v>
      </c>
      <c r="D24" s="96" t="s">
        <v>1021</v>
      </c>
      <c r="E24" s="112" t="s">
        <v>502</v>
      </c>
      <c r="F24" s="96" t="s">
        <v>450</v>
      </c>
      <c r="G24" s="96" t="s">
        <v>504</v>
      </c>
      <c r="H24" s="45" t="s">
        <v>1254</v>
      </c>
      <c r="I24" s="96" t="s">
        <v>1250</v>
      </c>
      <c r="J24" s="96" t="s">
        <v>144</v>
      </c>
      <c r="K24" s="23"/>
      <c r="L24" s="23"/>
      <c r="M24" s="23">
        <v>2066482.18</v>
      </c>
      <c r="N24" s="23"/>
      <c r="O24" s="23">
        <v>2034674.31</v>
      </c>
      <c r="P24" s="23"/>
      <c r="Q24" s="25">
        <f>SUM(PAC!$M24:$P24)</f>
        <v>4101156.49</v>
      </c>
      <c r="R24" s="25">
        <v>2913740.52</v>
      </c>
      <c r="S24" s="25">
        <f>IF(PAC!$R24&gt;0,PAC!$R24,PAC!$Q24)</f>
        <v>2913740.52</v>
      </c>
      <c r="T24" s="25" t="s">
        <v>2493</v>
      </c>
      <c r="U24" s="113" t="s">
        <v>1588</v>
      </c>
      <c r="V24" s="113"/>
      <c r="W24" s="114">
        <v>8</v>
      </c>
      <c r="X24" s="114" t="s">
        <v>1434</v>
      </c>
      <c r="Y24" s="111" t="s">
        <v>2502</v>
      </c>
      <c r="Z24" s="95"/>
      <c r="AA24" s="115"/>
      <c r="AB24" s="45" t="s">
        <v>1481</v>
      </c>
      <c r="AC24" s="45"/>
      <c r="AD24" s="116"/>
      <c r="AE24" s="112" t="s">
        <v>1894</v>
      </c>
      <c r="AF24" s="45"/>
      <c r="AG24" s="45" t="s">
        <v>1684</v>
      </c>
      <c r="AH24" s="45" t="s">
        <v>988</v>
      </c>
      <c r="AI24" s="45"/>
      <c r="AJ24" s="95"/>
      <c r="AK24" s="45"/>
      <c r="AL24" s="45"/>
      <c r="AM24" s="45"/>
      <c r="AN24" s="95">
        <v>46066</v>
      </c>
      <c r="AO24" s="95">
        <v>46146</v>
      </c>
      <c r="AP24" s="95">
        <v>46224</v>
      </c>
      <c r="AQ24" s="95"/>
      <c r="AR24" s="117"/>
      <c r="AS24" s="117"/>
      <c r="AT24" s="112" t="s">
        <v>2355</v>
      </c>
      <c r="AU24" s="45" t="s">
        <v>2088</v>
      </c>
      <c r="AV24" s="116"/>
      <c r="AW24" s="115" t="s">
        <v>2191</v>
      </c>
      <c r="AX24" s="119" t="str">
        <f>IFERROR(IF(PAC!$X24="F01 - CAPTAÇÃO DE RECURSO",1,""),"")</f>
        <v/>
      </c>
      <c r="AY24" s="119">
        <f>IFERROR(IF(PAC!$X24="F02 - LICITAÇÃO",1,""),"")</f>
        <v>1</v>
      </c>
      <c r="AZ24" s="120" t="str">
        <f>IFERROR(IF(PAC!$X$6:$X$580="F03 - EXECUÇÃO DO OBJETO",1,""),"")</f>
        <v/>
      </c>
      <c r="BA24" s="120" t="str">
        <f>IFERROR(IF(PAC!$X$6:$X$580="F04 - CONCLUÍDA",1,""),"")</f>
        <v/>
      </c>
      <c r="BB24" s="121">
        <f>IF(PAC!$R24&gt;0,0,PAC!$Q24)</f>
        <v>0</v>
      </c>
      <c r="BC24" s="66"/>
      <c r="BF24" s="66"/>
      <c r="BH24" s="66"/>
      <c r="BI24" s="66"/>
      <c r="BP24" s="66"/>
      <c r="BQ24" s="66"/>
      <c r="BR24" s="66"/>
    </row>
    <row r="25" spans="1:70" ht="227.25" customHeight="1" thickBot="1">
      <c r="A25" s="96">
        <f t="shared" si="0"/>
        <v>20</v>
      </c>
      <c r="B25" s="123">
        <v>2023</v>
      </c>
      <c r="C25" s="122" t="s">
        <v>605</v>
      </c>
      <c r="D25" s="122" t="s">
        <v>1021</v>
      </c>
      <c r="E25" s="124" t="s">
        <v>502</v>
      </c>
      <c r="F25" s="122" t="s">
        <v>450</v>
      </c>
      <c r="G25" s="122" t="s">
        <v>504</v>
      </c>
      <c r="H25" s="125" t="s">
        <v>1254</v>
      </c>
      <c r="I25" s="122" t="s">
        <v>1250</v>
      </c>
      <c r="J25" s="122" t="s">
        <v>394</v>
      </c>
      <c r="K25" s="36"/>
      <c r="L25" s="36"/>
      <c r="M25" s="36">
        <v>2066482.18</v>
      </c>
      <c r="N25" s="36"/>
      <c r="O25" s="36">
        <v>368521.17</v>
      </c>
      <c r="P25" s="36"/>
      <c r="Q25" s="25">
        <f>SUM(PAC!$M25:$P25)</f>
        <v>2435003.35</v>
      </c>
      <c r="R25" s="38">
        <v>2617664.69</v>
      </c>
      <c r="S25" s="25">
        <f>IF(PAC!$R25&gt;0,PAC!$R25,PAC!$Q25)</f>
        <v>2617664.69</v>
      </c>
      <c r="T25" s="38" t="s">
        <v>2763</v>
      </c>
      <c r="U25" s="126" t="s">
        <v>1588</v>
      </c>
      <c r="V25" s="126"/>
      <c r="W25" s="127">
        <v>8</v>
      </c>
      <c r="X25" s="127" t="s">
        <v>1434</v>
      </c>
      <c r="Y25" s="123" t="s">
        <v>2502</v>
      </c>
      <c r="Z25" s="128"/>
      <c r="AA25" s="129"/>
      <c r="AB25" s="125" t="s">
        <v>1481</v>
      </c>
      <c r="AC25" s="125"/>
      <c r="AD25" s="130"/>
      <c r="AE25" s="124" t="s">
        <v>2759</v>
      </c>
      <c r="AF25" s="125" t="s">
        <v>936</v>
      </c>
      <c r="AG25" s="125" t="s">
        <v>623</v>
      </c>
      <c r="AH25" s="125" t="s">
        <v>988</v>
      </c>
      <c r="AI25" s="125"/>
      <c r="AJ25" s="128"/>
      <c r="AK25" s="125" t="s">
        <v>1056</v>
      </c>
      <c r="AL25" s="125" t="s">
        <v>2769</v>
      </c>
      <c r="AM25" s="125"/>
      <c r="AN25" s="128">
        <v>46066</v>
      </c>
      <c r="AO25" s="128">
        <v>46147</v>
      </c>
      <c r="AP25" s="128"/>
      <c r="AQ25" s="128"/>
      <c r="AR25" s="131"/>
      <c r="AS25" s="131"/>
      <c r="AT25" s="124" t="s">
        <v>1858</v>
      </c>
      <c r="AU25" s="125" t="s">
        <v>2084</v>
      </c>
      <c r="AV25" s="130"/>
      <c r="AW25" s="129" t="s">
        <v>2497</v>
      </c>
      <c r="AX25" s="119" t="str">
        <f>IFERROR(IF(PAC!$X25="F01 - CAPTAÇÃO DE RECURSO",1,""),"")</f>
        <v/>
      </c>
      <c r="AY25" s="119">
        <f>IFERROR(IF(PAC!$X25="F02 - LICITAÇÃO",1,""),"")</f>
        <v>1</v>
      </c>
      <c r="AZ25" s="120" t="str">
        <f>IFERROR(IF(PAC!$X$6:$X$580="F03 - EXECUÇÃO DO OBJETO",1,""),"")</f>
        <v/>
      </c>
      <c r="BA25" s="120" t="str">
        <f>IFERROR(IF(PAC!$X$6:$X$580="F04 - CONCLUÍDA",1,""),"")</f>
        <v/>
      </c>
      <c r="BB25" s="206">
        <f>IF(PAC!$R25&gt;0,0,PAC!$Q25)</f>
        <v>0</v>
      </c>
      <c r="BC25" s="66"/>
      <c r="BF25" s="66"/>
      <c r="BH25" s="66"/>
      <c r="BI25" s="66"/>
      <c r="BP25" s="66"/>
      <c r="BQ25" s="66"/>
      <c r="BR25" s="66"/>
    </row>
    <row r="26" spans="1:70" ht="321.75" customHeight="1" thickBot="1">
      <c r="A26" s="96">
        <f t="shared" si="0"/>
        <v>21</v>
      </c>
      <c r="B26" s="111">
        <v>2023</v>
      </c>
      <c r="C26" s="96" t="s">
        <v>605</v>
      </c>
      <c r="D26" s="96" t="s">
        <v>1021</v>
      </c>
      <c r="E26" s="112" t="s">
        <v>502</v>
      </c>
      <c r="F26" s="96" t="s">
        <v>450</v>
      </c>
      <c r="G26" s="96" t="s">
        <v>504</v>
      </c>
      <c r="H26" s="45" t="s">
        <v>1254</v>
      </c>
      <c r="I26" s="96" t="s">
        <v>1250</v>
      </c>
      <c r="J26" s="96" t="s">
        <v>239</v>
      </c>
      <c r="K26" s="23"/>
      <c r="L26" s="23"/>
      <c r="M26" s="23">
        <v>2066482.18</v>
      </c>
      <c r="N26" s="23"/>
      <c r="O26" s="23">
        <v>349218.83</v>
      </c>
      <c r="P26" s="23"/>
      <c r="Q26" s="25">
        <f>SUM(PAC!$M26:$P26)</f>
        <v>2415701.0099999998</v>
      </c>
      <c r="R26" s="25">
        <v>2579083.42</v>
      </c>
      <c r="S26" s="25">
        <f>IF(PAC!$R26&gt;0,PAC!$R26,PAC!$Q26)</f>
        <v>2579083.42</v>
      </c>
      <c r="T26" s="25" t="s">
        <v>2763</v>
      </c>
      <c r="U26" s="113" t="s">
        <v>1588</v>
      </c>
      <c r="V26" s="113"/>
      <c r="W26" s="114">
        <v>8</v>
      </c>
      <c r="X26" s="114" t="s">
        <v>1434</v>
      </c>
      <c r="Y26" s="111" t="s">
        <v>2502</v>
      </c>
      <c r="Z26" s="95"/>
      <c r="AA26" s="115"/>
      <c r="AB26" s="45" t="s">
        <v>1481</v>
      </c>
      <c r="AC26" s="45"/>
      <c r="AD26" s="116"/>
      <c r="AE26" s="112" t="s">
        <v>2760</v>
      </c>
      <c r="AF26" s="45" t="s">
        <v>937</v>
      </c>
      <c r="AG26" s="45" t="s">
        <v>624</v>
      </c>
      <c r="AH26" s="45" t="s">
        <v>988</v>
      </c>
      <c r="AI26" s="45"/>
      <c r="AJ26" s="95"/>
      <c r="AK26" s="45" t="s">
        <v>1057</v>
      </c>
      <c r="AL26" s="45" t="s">
        <v>2770</v>
      </c>
      <c r="AM26" s="45"/>
      <c r="AN26" s="95">
        <v>46066</v>
      </c>
      <c r="AO26" s="95">
        <v>46147</v>
      </c>
      <c r="AP26" s="95"/>
      <c r="AQ26" s="95"/>
      <c r="AR26" s="117"/>
      <c r="AS26" s="117"/>
      <c r="AT26" s="112" t="s">
        <v>1859</v>
      </c>
      <c r="AU26" s="45" t="s">
        <v>2085</v>
      </c>
      <c r="AV26" s="116"/>
      <c r="AW26" s="115" t="s">
        <v>2497</v>
      </c>
      <c r="AX26" s="119" t="str">
        <f>IFERROR(IF(PAC!$X26="F01 - CAPTAÇÃO DE RECURSO",1,""),"")</f>
        <v/>
      </c>
      <c r="AY26" s="119">
        <f>IFERROR(IF(PAC!$X26="F02 - LICITAÇÃO",1,""),"")</f>
        <v>1</v>
      </c>
      <c r="AZ26" s="120" t="str">
        <f>IFERROR(IF(PAC!$X$6:$X$580="F03 - EXECUÇÃO DO OBJETO",1,""),"")</f>
        <v/>
      </c>
      <c r="BA26" s="120" t="str">
        <f>IFERROR(IF(PAC!$X$6:$X$580="F04 - CONCLUÍDA",1,""),"")</f>
        <v/>
      </c>
      <c r="BB26" s="121">
        <f>IF(PAC!$R26&gt;0,0,PAC!$Q26)</f>
        <v>0</v>
      </c>
      <c r="BC26" s="66"/>
      <c r="BF26" s="66"/>
      <c r="BH26" s="66"/>
      <c r="BI26" s="66"/>
      <c r="BP26" s="66"/>
      <c r="BQ26" s="66"/>
      <c r="BR26" s="66"/>
    </row>
    <row r="27" spans="1:70" ht="215.25" customHeight="1" thickBot="1">
      <c r="A27" s="96">
        <f t="shared" si="0"/>
        <v>22</v>
      </c>
      <c r="B27" s="123">
        <v>2023</v>
      </c>
      <c r="C27" s="122" t="s">
        <v>605</v>
      </c>
      <c r="D27" s="122" t="s">
        <v>1021</v>
      </c>
      <c r="E27" s="124" t="s">
        <v>502</v>
      </c>
      <c r="F27" s="122" t="s">
        <v>450</v>
      </c>
      <c r="G27" s="122" t="s">
        <v>504</v>
      </c>
      <c r="H27" s="125" t="s">
        <v>1254</v>
      </c>
      <c r="I27" s="122" t="s">
        <v>1250</v>
      </c>
      <c r="J27" s="122" t="s">
        <v>226</v>
      </c>
      <c r="K27" s="36"/>
      <c r="L27" s="36"/>
      <c r="M27" s="36">
        <v>2066482.18</v>
      </c>
      <c r="N27" s="36"/>
      <c r="O27" s="36">
        <v>764378.48</v>
      </c>
      <c r="P27" s="36"/>
      <c r="Q27" s="25">
        <f>SUM(PAC!$M27:$P27)</f>
        <v>2830860.66</v>
      </c>
      <c r="R27" s="38">
        <v>2784091.15</v>
      </c>
      <c r="S27" s="25">
        <f>IF(PAC!$R27&gt;0,PAC!$R27,PAC!$Q27)</f>
        <v>2784091.15</v>
      </c>
      <c r="T27" s="38" t="s">
        <v>2763</v>
      </c>
      <c r="U27" s="126" t="s">
        <v>1588</v>
      </c>
      <c r="V27" s="126"/>
      <c r="W27" s="127">
        <v>8</v>
      </c>
      <c r="X27" s="127" t="s">
        <v>1434</v>
      </c>
      <c r="Y27" s="123" t="s">
        <v>2502</v>
      </c>
      <c r="Z27" s="128"/>
      <c r="AA27" s="129"/>
      <c r="AB27" s="125" t="s">
        <v>1481</v>
      </c>
      <c r="AC27" s="125"/>
      <c r="AD27" s="130"/>
      <c r="AE27" s="124" t="s">
        <v>2761</v>
      </c>
      <c r="AF27" s="125" t="s">
        <v>938</v>
      </c>
      <c r="AG27" s="125" t="s">
        <v>625</v>
      </c>
      <c r="AH27" s="125" t="s">
        <v>988</v>
      </c>
      <c r="AI27" s="125"/>
      <c r="AJ27" s="128"/>
      <c r="AK27" s="125" t="s">
        <v>1058</v>
      </c>
      <c r="AL27" s="125" t="s">
        <v>1265</v>
      </c>
      <c r="AM27" s="125"/>
      <c r="AN27" s="128">
        <v>46066</v>
      </c>
      <c r="AO27" s="128">
        <v>46147</v>
      </c>
      <c r="AP27" s="128"/>
      <c r="AQ27" s="128"/>
      <c r="AR27" s="131"/>
      <c r="AS27" s="131"/>
      <c r="AT27" s="124" t="s">
        <v>1860</v>
      </c>
      <c r="AU27" s="125" t="s">
        <v>2085</v>
      </c>
      <c r="AV27" s="130"/>
      <c r="AW27" s="129" t="s">
        <v>2497</v>
      </c>
      <c r="AX27" s="119" t="str">
        <f>IFERROR(IF(PAC!$X27="F01 - CAPTAÇÃO DE RECURSO",1,""),"")</f>
        <v/>
      </c>
      <c r="AY27" s="119">
        <f>IFERROR(IF(PAC!$X27="F02 - LICITAÇÃO",1,""),"")</f>
        <v>1</v>
      </c>
      <c r="AZ27" s="120" t="str">
        <f>IFERROR(IF(PAC!$X$6:$X$580="F03 - EXECUÇÃO DO OBJETO",1,""),"")</f>
        <v/>
      </c>
      <c r="BA27" s="120" t="str">
        <f>IFERROR(IF(PAC!$X$6:$X$580="F04 - CONCLUÍDA",1,""),"")</f>
        <v/>
      </c>
      <c r="BB27" s="206">
        <f>IF(PAC!$R27&gt;0,0,PAC!$Q27)</f>
        <v>0</v>
      </c>
      <c r="BC27" s="66"/>
      <c r="BF27" s="66"/>
      <c r="BH27" s="66"/>
      <c r="BI27" s="66"/>
      <c r="BP27" s="66"/>
      <c r="BQ27" s="66"/>
      <c r="BR27" s="66"/>
    </row>
    <row r="28" spans="1:70" ht="273.75" customHeight="1" thickBot="1">
      <c r="A28" s="96">
        <f t="shared" si="0"/>
        <v>23</v>
      </c>
      <c r="B28" s="111">
        <v>2023</v>
      </c>
      <c r="C28" s="96" t="s">
        <v>605</v>
      </c>
      <c r="D28" s="96" t="s">
        <v>1021</v>
      </c>
      <c r="E28" s="112" t="s">
        <v>502</v>
      </c>
      <c r="F28" s="96" t="s">
        <v>450</v>
      </c>
      <c r="G28" s="96" t="s">
        <v>504</v>
      </c>
      <c r="H28" s="45" t="s">
        <v>1254</v>
      </c>
      <c r="I28" s="96" t="s">
        <v>1250</v>
      </c>
      <c r="J28" s="96" t="s">
        <v>243</v>
      </c>
      <c r="K28" s="23"/>
      <c r="L28" s="23"/>
      <c r="M28" s="23">
        <v>2066482.18</v>
      </c>
      <c r="N28" s="23"/>
      <c r="O28" s="23">
        <v>361079.96</v>
      </c>
      <c r="P28" s="23"/>
      <c r="Q28" s="25">
        <f>SUM(PAC!$M28:$P28)</f>
        <v>2427562.14</v>
      </c>
      <c r="R28" s="25">
        <v>2667050.2799999998</v>
      </c>
      <c r="S28" s="25">
        <f>IF(PAC!$R28&gt;0,PAC!$R28,PAC!$Q28)</f>
        <v>2667050.2799999998</v>
      </c>
      <c r="T28" s="25" t="s">
        <v>2763</v>
      </c>
      <c r="U28" s="113" t="s">
        <v>1588</v>
      </c>
      <c r="V28" s="113"/>
      <c r="W28" s="114">
        <v>8</v>
      </c>
      <c r="X28" s="114" t="s">
        <v>1434</v>
      </c>
      <c r="Y28" s="111" t="s">
        <v>2502</v>
      </c>
      <c r="Z28" s="95"/>
      <c r="AA28" s="115"/>
      <c r="AB28" s="45" t="s">
        <v>1481</v>
      </c>
      <c r="AC28" s="45"/>
      <c r="AD28" s="116"/>
      <c r="AE28" s="112" t="s">
        <v>2762</v>
      </c>
      <c r="AF28" s="45" t="s">
        <v>939</v>
      </c>
      <c r="AG28" s="45" t="s">
        <v>626</v>
      </c>
      <c r="AH28" s="45" t="s">
        <v>988</v>
      </c>
      <c r="AI28" s="45"/>
      <c r="AJ28" s="95"/>
      <c r="AK28" s="45" t="s">
        <v>1059</v>
      </c>
      <c r="AL28" s="45" t="s">
        <v>2771</v>
      </c>
      <c r="AM28" s="45"/>
      <c r="AN28" s="95">
        <v>46066</v>
      </c>
      <c r="AO28" s="95">
        <v>46147</v>
      </c>
      <c r="AP28" s="95"/>
      <c r="AQ28" s="95"/>
      <c r="AR28" s="117"/>
      <c r="AS28" s="117"/>
      <c r="AT28" s="112" t="s">
        <v>1861</v>
      </c>
      <c r="AU28" s="45" t="s">
        <v>2086</v>
      </c>
      <c r="AV28" s="116"/>
      <c r="AW28" s="115" t="s">
        <v>2497</v>
      </c>
      <c r="AX28" s="119" t="str">
        <f>IFERROR(IF(PAC!$X28="F01 - CAPTAÇÃO DE RECURSO",1,""),"")</f>
        <v/>
      </c>
      <c r="AY28" s="119">
        <f>IFERROR(IF(PAC!$X28="F02 - LICITAÇÃO",1,""),"")</f>
        <v>1</v>
      </c>
      <c r="AZ28" s="120" t="str">
        <f>IFERROR(IF(PAC!$X$6:$X$580="F03 - EXECUÇÃO DO OBJETO",1,""),"")</f>
        <v/>
      </c>
      <c r="BA28" s="120" t="str">
        <f>IFERROR(IF(PAC!$X$6:$X$580="F04 - CONCLUÍDA",1,""),"")</f>
        <v/>
      </c>
      <c r="BB28" s="121">
        <f>IF(PAC!$R28&gt;0,0,PAC!$Q28)</f>
        <v>0</v>
      </c>
      <c r="BC28" s="66"/>
      <c r="BF28" s="66"/>
      <c r="BH28" s="66"/>
      <c r="BI28" s="66"/>
      <c r="BP28" s="66"/>
      <c r="BQ28" s="66"/>
      <c r="BR28" s="66"/>
    </row>
    <row r="29" spans="1:70" ht="252.75" customHeight="1" thickBot="1">
      <c r="A29" s="96">
        <f t="shared" si="0"/>
        <v>24</v>
      </c>
      <c r="B29" s="123">
        <v>2023</v>
      </c>
      <c r="C29" s="122" t="s">
        <v>605</v>
      </c>
      <c r="D29" s="122" t="s">
        <v>1021</v>
      </c>
      <c r="E29" s="124" t="s">
        <v>502</v>
      </c>
      <c r="F29" s="122" t="s">
        <v>450</v>
      </c>
      <c r="G29" s="122" t="s">
        <v>504</v>
      </c>
      <c r="H29" s="125" t="s">
        <v>1254</v>
      </c>
      <c r="I29" s="122" t="s">
        <v>1250</v>
      </c>
      <c r="J29" s="122" t="s">
        <v>274</v>
      </c>
      <c r="K29" s="36"/>
      <c r="L29" s="36"/>
      <c r="M29" s="36">
        <v>2066482.18</v>
      </c>
      <c r="N29" s="36"/>
      <c r="O29" s="36">
        <v>639858.14</v>
      </c>
      <c r="P29" s="36"/>
      <c r="Q29" s="25">
        <f>SUM(PAC!$M29:$P29)</f>
        <v>2706340.32</v>
      </c>
      <c r="R29" s="38">
        <v>3280528.85</v>
      </c>
      <c r="S29" s="25">
        <f>IF(PAC!$R29&gt;0,PAC!$R29,PAC!$Q29)</f>
        <v>3280528.85</v>
      </c>
      <c r="T29" s="38" t="s">
        <v>2493</v>
      </c>
      <c r="U29" s="126" t="s">
        <v>1588</v>
      </c>
      <c r="V29" s="126"/>
      <c r="W29" s="127">
        <v>8</v>
      </c>
      <c r="X29" s="127" t="s">
        <v>1434</v>
      </c>
      <c r="Y29" s="123" t="s">
        <v>2502</v>
      </c>
      <c r="Z29" s="128"/>
      <c r="AA29" s="129"/>
      <c r="AB29" s="125" t="s">
        <v>1481</v>
      </c>
      <c r="AC29" s="125"/>
      <c r="AD29" s="130"/>
      <c r="AE29" s="124" t="s">
        <v>1893</v>
      </c>
      <c r="AF29" s="125" t="s">
        <v>940</v>
      </c>
      <c r="AG29" s="125" t="s">
        <v>627</v>
      </c>
      <c r="AH29" s="125" t="s">
        <v>988</v>
      </c>
      <c r="AI29" s="125"/>
      <c r="AJ29" s="128"/>
      <c r="AK29" s="125" t="s">
        <v>1061</v>
      </c>
      <c r="AL29" s="125" t="s">
        <v>2814</v>
      </c>
      <c r="AM29" s="125"/>
      <c r="AN29" s="128">
        <v>46066</v>
      </c>
      <c r="AO29" s="128">
        <v>46146</v>
      </c>
      <c r="AP29" s="128">
        <v>46224</v>
      </c>
      <c r="AQ29" s="128"/>
      <c r="AR29" s="131"/>
      <c r="AS29" s="131"/>
      <c r="AT29" s="124" t="s">
        <v>2356</v>
      </c>
      <c r="AU29" s="125" t="s">
        <v>2089</v>
      </c>
      <c r="AV29" s="130"/>
      <c r="AW29" s="129" t="s">
        <v>2497</v>
      </c>
      <c r="AX29" s="119" t="str">
        <f>IFERROR(IF(PAC!$X29="F01 - CAPTAÇÃO DE RECURSO",1,""),"")</f>
        <v/>
      </c>
      <c r="AY29" s="119">
        <f>IFERROR(IF(PAC!$X29="F02 - LICITAÇÃO",1,""),"")</f>
        <v>1</v>
      </c>
      <c r="AZ29" s="120" t="str">
        <f>IFERROR(IF(PAC!$X$6:$X$580="F03 - EXECUÇÃO DO OBJETO",1,""),"")</f>
        <v/>
      </c>
      <c r="BA29" s="120" t="str">
        <f>IFERROR(IF(PAC!$X$6:$X$580="F04 - CONCLUÍDA",1,""),"")</f>
        <v/>
      </c>
      <c r="BB29" s="206">
        <f>IF(PAC!$R29&gt;0,0,PAC!$Q29)</f>
        <v>0</v>
      </c>
      <c r="BC29" s="66"/>
      <c r="BF29" s="66"/>
      <c r="BH29" s="66"/>
      <c r="BI29" s="66"/>
      <c r="BP29" s="66"/>
      <c r="BQ29" s="66"/>
      <c r="BR29" s="66"/>
    </row>
    <row r="30" spans="1:70" ht="252.75" customHeight="1" thickBot="1">
      <c r="A30" s="96">
        <f t="shared" si="0"/>
        <v>25</v>
      </c>
      <c r="B30" s="111">
        <v>2023</v>
      </c>
      <c r="C30" s="96" t="s">
        <v>605</v>
      </c>
      <c r="D30" s="96" t="s">
        <v>1021</v>
      </c>
      <c r="E30" s="112" t="s">
        <v>502</v>
      </c>
      <c r="F30" s="96" t="s">
        <v>450</v>
      </c>
      <c r="G30" s="96" t="s">
        <v>504</v>
      </c>
      <c r="H30" s="45" t="s">
        <v>1254</v>
      </c>
      <c r="I30" s="96" t="s">
        <v>1250</v>
      </c>
      <c r="J30" s="96" t="s">
        <v>392</v>
      </c>
      <c r="K30" s="23"/>
      <c r="L30" s="23"/>
      <c r="M30" s="23">
        <v>2066482.18</v>
      </c>
      <c r="N30" s="23"/>
      <c r="O30" s="23">
        <v>530259.72</v>
      </c>
      <c r="P30" s="23"/>
      <c r="Q30" s="25">
        <f>SUM(PAC!$M30:$P30)</f>
        <v>2596741.9</v>
      </c>
      <c r="R30" s="25">
        <v>2692126.03</v>
      </c>
      <c r="S30" s="25">
        <f>IF(PAC!$R30&gt;0,PAC!$R30,PAC!$Q30)</f>
        <v>2692126.03</v>
      </c>
      <c r="T30" s="25" t="s">
        <v>2528</v>
      </c>
      <c r="U30" s="113" t="s">
        <v>1588</v>
      </c>
      <c r="V30" s="113"/>
      <c r="W30" s="114">
        <v>8</v>
      </c>
      <c r="X30" s="114" t="s">
        <v>1434</v>
      </c>
      <c r="Y30" s="111" t="s">
        <v>2501</v>
      </c>
      <c r="Z30" s="95"/>
      <c r="AA30" s="115"/>
      <c r="AB30" s="45" t="s">
        <v>1484</v>
      </c>
      <c r="AC30" s="45" t="s">
        <v>2322</v>
      </c>
      <c r="AD30" s="116"/>
      <c r="AE30" s="112" t="s">
        <v>1896</v>
      </c>
      <c r="AF30" s="45" t="s">
        <v>941</v>
      </c>
      <c r="AG30" s="45" t="s">
        <v>628</v>
      </c>
      <c r="AH30" s="45" t="s">
        <v>988</v>
      </c>
      <c r="AI30" s="45"/>
      <c r="AJ30" s="95"/>
      <c r="AK30" s="45" t="s">
        <v>1062</v>
      </c>
      <c r="AL30" s="214" t="s">
        <v>2772</v>
      </c>
      <c r="AM30" s="45"/>
      <c r="AN30" s="95">
        <v>46066</v>
      </c>
      <c r="AO30" s="95">
        <v>46147</v>
      </c>
      <c r="AP30" s="95">
        <v>46239</v>
      </c>
      <c r="AQ30" s="95"/>
      <c r="AR30" s="117"/>
      <c r="AS30" s="117"/>
      <c r="AT30" s="112" t="s">
        <v>1862</v>
      </c>
      <c r="AU30" s="45" t="s">
        <v>2480</v>
      </c>
      <c r="AV30" s="116"/>
      <c r="AW30" s="115" t="s">
        <v>2497</v>
      </c>
      <c r="AX30" s="119" t="str">
        <f>IFERROR(IF(PAC!$X30="F01 - CAPTAÇÃO DE RECURSO",1,""),"")</f>
        <v/>
      </c>
      <c r="AY30" s="119">
        <f>IFERROR(IF(PAC!$X30="F02 - LICITAÇÃO",1,""),"")</f>
        <v>1</v>
      </c>
      <c r="AZ30" s="120" t="str">
        <f>IFERROR(IF(PAC!$X$6:$X$580="F03 - EXECUÇÃO DO OBJETO",1,""),"")</f>
        <v/>
      </c>
      <c r="BA30" s="120" t="str">
        <f>IFERROR(IF(PAC!$X$6:$X$580="F04 - CONCLUÍDA",1,""),"")</f>
        <v/>
      </c>
      <c r="BB30" s="121">
        <f>IF(PAC!$R30&gt;0,0,PAC!$Q30)</f>
        <v>0</v>
      </c>
      <c r="BC30" s="66"/>
      <c r="BF30" s="66"/>
      <c r="BH30" s="66"/>
      <c r="BI30" s="66"/>
      <c r="BP30" s="66"/>
      <c r="BQ30" s="66"/>
      <c r="BR30" s="66"/>
    </row>
    <row r="31" spans="1:70" ht="231.75" customHeight="1" thickBot="1">
      <c r="A31" s="96">
        <f t="shared" si="0"/>
        <v>26</v>
      </c>
      <c r="B31" s="123">
        <v>2023</v>
      </c>
      <c r="C31" s="122" t="s">
        <v>605</v>
      </c>
      <c r="D31" s="122" t="s">
        <v>1021</v>
      </c>
      <c r="E31" s="124" t="s">
        <v>502</v>
      </c>
      <c r="F31" s="122" t="s">
        <v>450</v>
      </c>
      <c r="G31" s="122" t="s">
        <v>504</v>
      </c>
      <c r="H31" s="125" t="s">
        <v>1254</v>
      </c>
      <c r="I31" s="122" t="s">
        <v>1250</v>
      </c>
      <c r="J31" s="122" t="s">
        <v>235</v>
      </c>
      <c r="K31" s="36"/>
      <c r="L31" s="36"/>
      <c r="M31" s="36">
        <v>2066482.18</v>
      </c>
      <c r="N31" s="36"/>
      <c r="O31" s="36">
        <v>562309.9</v>
      </c>
      <c r="P31" s="36"/>
      <c r="Q31" s="25">
        <f>SUM(PAC!$M31:$P31)</f>
        <v>2628792.08</v>
      </c>
      <c r="R31" s="38">
        <v>2586651.41</v>
      </c>
      <c r="S31" s="25">
        <f>IF(PAC!$R31&gt;0,PAC!$R31,PAC!$Q31)</f>
        <v>2586651.41</v>
      </c>
      <c r="T31" s="38" t="s">
        <v>2763</v>
      </c>
      <c r="U31" s="126" t="s">
        <v>1588</v>
      </c>
      <c r="V31" s="126"/>
      <c r="W31" s="127">
        <v>8</v>
      </c>
      <c r="X31" s="127" t="s">
        <v>1434</v>
      </c>
      <c r="Y31" s="123" t="s">
        <v>2502</v>
      </c>
      <c r="Z31" s="128"/>
      <c r="AA31" s="129"/>
      <c r="AB31" s="125" t="s">
        <v>1481</v>
      </c>
      <c r="AC31" s="125"/>
      <c r="AD31" s="130"/>
      <c r="AE31" s="124" t="s">
        <v>2761</v>
      </c>
      <c r="AF31" s="125" t="s">
        <v>942</v>
      </c>
      <c r="AG31" s="125" t="s">
        <v>629</v>
      </c>
      <c r="AH31" s="125" t="s">
        <v>988</v>
      </c>
      <c r="AI31" s="125"/>
      <c r="AJ31" s="128"/>
      <c r="AK31" s="125" t="s">
        <v>1063</v>
      </c>
      <c r="AL31" s="125" t="s">
        <v>1266</v>
      </c>
      <c r="AM31" s="125"/>
      <c r="AN31" s="128">
        <v>46066</v>
      </c>
      <c r="AO31" s="128">
        <v>46147</v>
      </c>
      <c r="AP31" s="128"/>
      <c r="AQ31" s="128"/>
      <c r="AR31" s="131"/>
      <c r="AS31" s="131"/>
      <c r="AT31" s="124" t="s">
        <v>1863</v>
      </c>
      <c r="AU31" s="125" t="s">
        <v>2087</v>
      </c>
      <c r="AV31" s="130"/>
      <c r="AW31" s="129" t="s">
        <v>2497</v>
      </c>
      <c r="AX31" s="119" t="str">
        <f>IFERROR(IF(PAC!$X31="F01 - CAPTAÇÃO DE RECURSO",1,""),"")</f>
        <v/>
      </c>
      <c r="AY31" s="119">
        <f>IFERROR(IF(PAC!$X31="F02 - LICITAÇÃO",1,""),"")</f>
        <v>1</v>
      </c>
      <c r="AZ31" s="120" t="str">
        <f>IFERROR(IF(PAC!$X$6:$X$580="F03 - EXECUÇÃO DO OBJETO",1,""),"")</f>
        <v/>
      </c>
      <c r="BA31" s="120" t="str">
        <f>IFERROR(IF(PAC!$X$6:$X$580="F04 - CONCLUÍDA",1,""),"")</f>
        <v/>
      </c>
      <c r="BB31" s="206">
        <f>IF(PAC!$R31&gt;0,0,PAC!$Q31)</f>
        <v>0</v>
      </c>
      <c r="BC31" s="66"/>
      <c r="BF31" s="66"/>
      <c r="BH31" s="66"/>
      <c r="BI31" s="66"/>
      <c r="BP31" s="66"/>
      <c r="BQ31" s="66"/>
      <c r="BR31" s="66"/>
    </row>
    <row r="32" spans="1:70" ht="289.5" customHeight="1" thickBot="1">
      <c r="A32" s="96">
        <f t="shared" si="0"/>
        <v>27</v>
      </c>
      <c r="B32" s="111">
        <v>2023</v>
      </c>
      <c r="C32" s="96" t="s">
        <v>605</v>
      </c>
      <c r="D32" s="96" t="s">
        <v>1021</v>
      </c>
      <c r="E32" s="112" t="s">
        <v>502</v>
      </c>
      <c r="F32" s="96" t="s">
        <v>450</v>
      </c>
      <c r="G32" s="96" t="s">
        <v>504</v>
      </c>
      <c r="H32" s="45" t="s">
        <v>1254</v>
      </c>
      <c r="I32" s="96" t="s">
        <v>1250</v>
      </c>
      <c r="J32" s="96" t="s">
        <v>334</v>
      </c>
      <c r="K32" s="23"/>
      <c r="L32" s="23"/>
      <c r="M32" s="23">
        <v>2066482.18</v>
      </c>
      <c r="N32" s="23"/>
      <c r="O32" s="23">
        <v>393920.79</v>
      </c>
      <c r="P32" s="23"/>
      <c r="Q32" s="25">
        <f>SUM(PAC!$M32:$P32)</f>
        <v>2460402.9699999997</v>
      </c>
      <c r="R32" s="25">
        <v>3206192.64</v>
      </c>
      <c r="S32" s="25">
        <f>IF(PAC!$R32&gt;0,PAC!$R32,PAC!$Q32)</f>
        <v>3206192.64</v>
      </c>
      <c r="T32" s="25"/>
      <c r="U32" s="113" t="s">
        <v>1588</v>
      </c>
      <c r="V32" s="113"/>
      <c r="W32" s="114">
        <v>8</v>
      </c>
      <c r="X32" s="114" t="s">
        <v>1434</v>
      </c>
      <c r="Y32" s="111" t="s">
        <v>2503</v>
      </c>
      <c r="Z32" s="95"/>
      <c r="AA32" s="115"/>
      <c r="AB32" s="45" t="s">
        <v>1480</v>
      </c>
      <c r="AC32" s="45"/>
      <c r="AD32" s="116"/>
      <c r="AE32" s="112" t="s">
        <v>1893</v>
      </c>
      <c r="AF32" s="45" t="s">
        <v>943</v>
      </c>
      <c r="AG32" s="45" t="s">
        <v>630</v>
      </c>
      <c r="AH32" s="45" t="s">
        <v>988</v>
      </c>
      <c r="AI32" s="45"/>
      <c r="AJ32" s="95"/>
      <c r="AK32" s="45" t="s">
        <v>1064</v>
      </c>
      <c r="AL32" s="45" t="s">
        <v>2773</v>
      </c>
      <c r="AM32" s="45"/>
      <c r="AN32" s="95">
        <v>46066</v>
      </c>
      <c r="AO32" s="95">
        <v>46148</v>
      </c>
      <c r="AP32" s="95"/>
      <c r="AQ32" s="95"/>
      <c r="AR32" s="117"/>
      <c r="AS32" s="117"/>
      <c r="AT32" s="112" t="s">
        <v>1864</v>
      </c>
      <c r="AU32" s="45" t="s">
        <v>2082</v>
      </c>
      <c r="AV32" s="116"/>
      <c r="AW32" s="115" t="s">
        <v>2497</v>
      </c>
      <c r="AX32" s="119" t="str">
        <f>IFERROR(IF(PAC!$X32="F01 - CAPTAÇÃO DE RECURSO",1,""),"")</f>
        <v/>
      </c>
      <c r="AY32" s="119">
        <f>IFERROR(IF(PAC!$X32="F02 - LICITAÇÃO",1,""),"")</f>
        <v>1</v>
      </c>
      <c r="AZ32" s="120" t="str">
        <f>IFERROR(IF(PAC!$X$6:$X$580="F03 - EXECUÇÃO DO OBJETO",1,""),"")</f>
        <v/>
      </c>
      <c r="BA32" s="120" t="str">
        <f>IFERROR(IF(PAC!$X$6:$X$580="F04 - CONCLUÍDA",1,""),"")</f>
        <v/>
      </c>
      <c r="BB32" s="121">
        <f>IF(PAC!$R32&gt;0,0,PAC!$Q32)</f>
        <v>0</v>
      </c>
      <c r="BC32" s="66"/>
      <c r="BF32" s="66"/>
      <c r="BH32" s="66"/>
      <c r="BI32" s="66"/>
      <c r="BP32" s="66"/>
      <c r="BQ32" s="66"/>
      <c r="BR32" s="66"/>
    </row>
    <row r="33" spans="1:70" ht="237" customHeight="1" thickBot="1">
      <c r="A33" s="96">
        <f t="shared" si="0"/>
        <v>28</v>
      </c>
      <c r="B33" s="123">
        <v>2023</v>
      </c>
      <c r="C33" s="122" t="s">
        <v>605</v>
      </c>
      <c r="D33" s="122" t="s">
        <v>1021</v>
      </c>
      <c r="E33" s="124" t="s">
        <v>502</v>
      </c>
      <c r="F33" s="122" t="s">
        <v>450</v>
      </c>
      <c r="G33" s="122" t="s">
        <v>504</v>
      </c>
      <c r="H33" s="125" t="s">
        <v>1254</v>
      </c>
      <c r="I33" s="122" t="s">
        <v>1250</v>
      </c>
      <c r="J33" s="122" t="s">
        <v>265</v>
      </c>
      <c r="K33" s="36"/>
      <c r="L33" s="36"/>
      <c r="M33" s="36">
        <v>2066482.18</v>
      </c>
      <c r="N33" s="36"/>
      <c r="O33" s="36">
        <v>442576.83</v>
      </c>
      <c r="P33" s="36"/>
      <c r="Q33" s="25">
        <f>SUM(PAC!$M33:$P33)</f>
        <v>2509059.0099999998</v>
      </c>
      <c r="R33" s="38">
        <v>2729451.91</v>
      </c>
      <c r="S33" s="25">
        <f>IF(PAC!$R33&gt;0,PAC!$R33,PAC!$Q33)</f>
        <v>2729451.91</v>
      </c>
      <c r="T33" s="38"/>
      <c r="U33" s="126" t="s">
        <v>1588</v>
      </c>
      <c r="V33" s="126"/>
      <c r="W33" s="127">
        <v>8</v>
      </c>
      <c r="X33" s="127" t="s">
        <v>1434</v>
      </c>
      <c r="Y33" s="123" t="s">
        <v>2503</v>
      </c>
      <c r="Z33" s="128"/>
      <c r="AA33" s="129"/>
      <c r="AB33" s="125" t="s">
        <v>1481</v>
      </c>
      <c r="AC33" s="125"/>
      <c r="AD33" s="130"/>
      <c r="AE33" s="124" t="s">
        <v>1893</v>
      </c>
      <c r="AF33" s="125" t="s">
        <v>944</v>
      </c>
      <c r="AG33" s="125" t="s">
        <v>631</v>
      </c>
      <c r="AH33" s="125" t="s">
        <v>988</v>
      </c>
      <c r="AI33" s="125"/>
      <c r="AJ33" s="128"/>
      <c r="AK33" s="125" t="s">
        <v>1065</v>
      </c>
      <c r="AL33" s="125" t="s">
        <v>2815</v>
      </c>
      <c r="AM33" s="125"/>
      <c r="AN33" s="128">
        <v>46066</v>
      </c>
      <c r="AO33" s="128">
        <v>46148</v>
      </c>
      <c r="AP33" s="128"/>
      <c r="AQ33" s="128"/>
      <c r="AR33" s="131"/>
      <c r="AS33" s="131"/>
      <c r="AT33" s="124" t="s">
        <v>1865</v>
      </c>
      <c r="AU33" s="125" t="s">
        <v>2083</v>
      </c>
      <c r="AV33" s="130"/>
      <c r="AW33" s="129" t="s">
        <v>2497</v>
      </c>
      <c r="AX33" s="119" t="str">
        <f>IFERROR(IF(PAC!$X33="F01 - CAPTAÇÃO DE RECURSO",1,""),"")</f>
        <v/>
      </c>
      <c r="AY33" s="119">
        <f>IFERROR(IF(PAC!$X33="F02 - LICITAÇÃO",1,""),"")</f>
        <v>1</v>
      </c>
      <c r="AZ33" s="120" t="str">
        <f>IFERROR(IF(PAC!$X$6:$X$580="F03 - EXECUÇÃO DO OBJETO",1,""),"")</f>
        <v/>
      </c>
      <c r="BA33" s="120" t="str">
        <f>IFERROR(IF(PAC!$X$6:$X$580="F04 - CONCLUÍDA",1,""),"")</f>
        <v/>
      </c>
      <c r="BB33" s="206">
        <f>IF(PAC!$R33&gt;0,0,PAC!$Q33)</f>
        <v>0</v>
      </c>
      <c r="BC33" s="66"/>
      <c r="BF33" s="66"/>
      <c r="BH33" s="66"/>
      <c r="BI33" s="66"/>
      <c r="BP33" s="66"/>
      <c r="BQ33" s="66"/>
      <c r="BR33" s="66"/>
    </row>
    <row r="34" spans="1:70" ht="218.25" customHeight="1" thickBot="1">
      <c r="A34" s="96">
        <f t="shared" si="0"/>
        <v>29</v>
      </c>
      <c r="B34" s="111">
        <v>2023</v>
      </c>
      <c r="C34" s="96" t="s">
        <v>605</v>
      </c>
      <c r="D34" s="96" t="s">
        <v>1021</v>
      </c>
      <c r="E34" s="112" t="s">
        <v>502</v>
      </c>
      <c r="F34" s="96" t="s">
        <v>450</v>
      </c>
      <c r="G34" s="96" t="s">
        <v>504</v>
      </c>
      <c r="H34" s="45" t="s">
        <v>1254</v>
      </c>
      <c r="I34" s="96" t="s">
        <v>1250</v>
      </c>
      <c r="J34" s="96" t="s">
        <v>396</v>
      </c>
      <c r="K34" s="23"/>
      <c r="L34" s="23"/>
      <c r="M34" s="23">
        <v>2066482.18</v>
      </c>
      <c r="N34" s="23"/>
      <c r="O34" s="23">
        <v>287101.96000000002</v>
      </c>
      <c r="P34" s="23"/>
      <c r="Q34" s="25">
        <f>SUM(PAC!$M34:$P34)</f>
        <v>2353584.14</v>
      </c>
      <c r="R34" s="25">
        <v>2533097.44</v>
      </c>
      <c r="S34" s="25">
        <f>IF(PAC!$R34&gt;0,PAC!$R34,PAC!$Q34)</f>
        <v>2533097.44</v>
      </c>
      <c r="T34" s="25" t="s">
        <v>2528</v>
      </c>
      <c r="U34" s="113" t="s">
        <v>1588</v>
      </c>
      <c r="V34" s="113"/>
      <c r="W34" s="114">
        <v>8</v>
      </c>
      <c r="X34" s="114" t="s">
        <v>1434</v>
      </c>
      <c r="Y34" s="111" t="s">
        <v>2501</v>
      </c>
      <c r="Z34" s="95"/>
      <c r="AA34" s="115"/>
      <c r="AB34" s="45" t="s">
        <v>1484</v>
      </c>
      <c r="AC34" s="45" t="s">
        <v>2322</v>
      </c>
      <c r="AD34" s="116"/>
      <c r="AE34" s="112" t="s">
        <v>1893</v>
      </c>
      <c r="AF34" s="45" t="s">
        <v>945</v>
      </c>
      <c r="AG34" s="45" t="s">
        <v>632</v>
      </c>
      <c r="AH34" s="45" t="s">
        <v>988</v>
      </c>
      <c r="AI34" s="45"/>
      <c r="AJ34" s="95"/>
      <c r="AK34" s="45" t="s">
        <v>1066</v>
      </c>
      <c r="AL34" s="45" t="s">
        <v>2774</v>
      </c>
      <c r="AM34" s="45"/>
      <c r="AN34" s="95">
        <v>46066</v>
      </c>
      <c r="AO34" s="95">
        <v>46147</v>
      </c>
      <c r="AP34" s="95">
        <v>46239</v>
      </c>
      <c r="AQ34" s="95"/>
      <c r="AR34" s="117"/>
      <c r="AS34" s="117"/>
      <c r="AT34" s="112" t="s">
        <v>1866</v>
      </c>
      <c r="AU34" s="45" t="s">
        <v>2481</v>
      </c>
      <c r="AV34" s="116"/>
      <c r="AW34" s="115" t="s">
        <v>2497</v>
      </c>
      <c r="AX34" s="119" t="str">
        <f>IFERROR(IF(PAC!$X34="F01 - CAPTAÇÃO DE RECURSO",1,""),"")</f>
        <v/>
      </c>
      <c r="AY34" s="119">
        <f>IFERROR(IF(PAC!$X34="F02 - LICITAÇÃO",1,""),"")</f>
        <v>1</v>
      </c>
      <c r="AZ34" s="120" t="str">
        <f>IFERROR(IF(PAC!$X$6:$X$580="F03 - EXECUÇÃO DO OBJETO",1,""),"")</f>
        <v/>
      </c>
      <c r="BA34" s="120" t="str">
        <f>IFERROR(IF(PAC!$X$6:$X$580="F04 - CONCLUÍDA",1,""),"")</f>
        <v/>
      </c>
      <c r="BB34" s="121">
        <f>IF(PAC!$R34&gt;0,0,PAC!$Q34)</f>
        <v>0</v>
      </c>
      <c r="BC34" s="66"/>
      <c r="BF34" s="66"/>
      <c r="BH34" s="66"/>
      <c r="BI34" s="66"/>
      <c r="BP34" s="66"/>
      <c r="BQ34" s="66"/>
      <c r="BR34" s="66"/>
    </row>
    <row r="35" spans="1:70" ht="261.75" customHeight="1" thickBot="1">
      <c r="A35" s="96">
        <f t="shared" si="0"/>
        <v>30</v>
      </c>
      <c r="B35" s="123">
        <v>2023</v>
      </c>
      <c r="C35" s="122" t="s">
        <v>605</v>
      </c>
      <c r="D35" s="122" t="s">
        <v>1021</v>
      </c>
      <c r="E35" s="124" t="s">
        <v>502</v>
      </c>
      <c r="F35" s="122" t="s">
        <v>450</v>
      </c>
      <c r="G35" s="122" t="s">
        <v>504</v>
      </c>
      <c r="H35" s="125" t="s">
        <v>1254</v>
      </c>
      <c r="I35" s="122" t="s">
        <v>1250</v>
      </c>
      <c r="J35" s="122" t="s">
        <v>377</v>
      </c>
      <c r="K35" s="36"/>
      <c r="L35" s="36"/>
      <c r="M35" s="36">
        <v>2066482.18</v>
      </c>
      <c r="N35" s="36"/>
      <c r="O35" s="36">
        <v>604349.88</v>
      </c>
      <c r="P35" s="36"/>
      <c r="Q35" s="25">
        <f>SUM(PAC!$M35:$P35)</f>
        <v>2670832.06</v>
      </c>
      <c r="R35" s="38">
        <v>2480183.14</v>
      </c>
      <c r="S35" s="25">
        <f>IF(PAC!$R35&gt;0,PAC!$R35,PAC!$Q35)</f>
        <v>2480183.14</v>
      </c>
      <c r="T35" s="38" t="s">
        <v>2328</v>
      </c>
      <c r="U35" s="126" t="s">
        <v>1588</v>
      </c>
      <c r="V35" s="126"/>
      <c r="W35" s="127">
        <v>8</v>
      </c>
      <c r="X35" s="127" t="s">
        <v>1434</v>
      </c>
      <c r="Y35" s="123" t="s">
        <v>2501</v>
      </c>
      <c r="Z35" s="128"/>
      <c r="AA35" s="129"/>
      <c r="AB35" s="125" t="s">
        <v>1483</v>
      </c>
      <c r="AC35" s="125" t="s">
        <v>2322</v>
      </c>
      <c r="AD35" s="130"/>
      <c r="AE35" s="124" t="s">
        <v>1898</v>
      </c>
      <c r="AF35" s="125" t="s">
        <v>946</v>
      </c>
      <c r="AG35" s="125" t="s">
        <v>633</v>
      </c>
      <c r="AH35" s="125" t="s">
        <v>988</v>
      </c>
      <c r="AI35" s="125"/>
      <c r="AJ35" s="128"/>
      <c r="AK35" s="125" t="s">
        <v>1067</v>
      </c>
      <c r="AL35" s="125" t="s">
        <v>2775</v>
      </c>
      <c r="AM35" s="125"/>
      <c r="AN35" s="128">
        <v>46066</v>
      </c>
      <c r="AO35" s="128">
        <v>46148</v>
      </c>
      <c r="AP35" s="128">
        <v>46185</v>
      </c>
      <c r="AQ35" s="128">
        <v>46198</v>
      </c>
      <c r="AR35" s="131">
        <v>46563</v>
      </c>
      <c r="AS35" s="131"/>
      <c r="AT35" s="124" t="s">
        <v>2326</v>
      </c>
      <c r="AU35" s="125" t="s">
        <v>2325</v>
      </c>
      <c r="AV35" s="130"/>
      <c r="AW35" s="129" t="s">
        <v>2497</v>
      </c>
      <c r="AX35" s="119" t="str">
        <f>IFERROR(IF(PAC!$X35="F01 - CAPTAÇÃO DE RECURSO",1,""),"")</f>
        <v/>
      </c>
      <c r="AY35" s="119">
        <f>IFERROR(IF(PAC!$X35="F02 - LICITAÇÃO",1,""),"")</f>
        <v>1</v>
      </c>
      <c r="AZ35" s="120" t="str">
        <f>IFERROR(IF(PAC!$X$6:$X$580="F03 - EXECUÇÃO DO OBJETO",1,""),"")</f>
        <v/>
      </c>
      <c r="BA35" s="120" t="str">
        <f>IFERROR(IF(PAC!$X$6:$X$580="F04 - CONCLUÍDA",1,""),"")</f>
        <v/>
      </c>
      <c r="BB35" s="206">
        <f>IF(PAC!$R35&gt;0,0,PAC!$Q35)</f>
        <v>0</v>
      </c>
      <c r="BC35" s="66"/>
      <c r="BF35" s="66"/>
      <c r="BH35" s="66"/>
      <c r="BI35" s="66"/>
      <c r="BP35" s="66"/>
      <c r="BQ35" s="66"/>
      <c r="BR35" s="66"/>
    </row>
    <row r="36" spans="1:70" ht="288" customHeight="1" thickBot="1">
      <c r="A36" s="96">
        <f t="shared" si="0"/>
        <v>31</v>
      </c>
      <c r="B36" s="111">
        <v>2023</v>
      </c>
      <c r="C36" s="96" t="s">
        <v>605</v>
      </c>
      <c r="D36" s="96" t="s">
        <v>1021</v>
      </c>
      <c r="E36" s="112" t="s">
        <v>502</v>
      </c>
      <c r="F36" s="96" t="s">
        <v>450</v>
      </c>
      <c r="G36" s="96" t="s">
        <v>504</v>
      </c>
      <c r="H36" s="45" t="s">
        <v>1254</v>
      </c>
      <c r="I36" s="96" t="s">
        <v>1250</v>
      </c>
      <c r="J36" s="96" t="s">
        <v>238</v>
      </c>
      <c r="K36" s="23"/>
      <c r="L36" s="23"/>
      <c r="M36" s="23">
        <v>2066482.18</v>
      </c>
      <c r="N36" s="23"/>
      <c r="O36" s="23">
        <v>436764</v>
      </c>
      <c r="P36" s="23"/>
      <c r="Q36" s="25">
        <f>SUM(PAC!$M36:$P36)</f>
        <v>2503246.1799999997</v>
      </c>
      <c r="R36" s="25">
        <v>2391335.19</v>
      </c>
      <c r="S36" s="25">
        <f>IF(PAC!$R36&gt;0,PAC!$R36,PAC!$Q36)</f>
        <v>2391335.19</v>
      </c>
      <c r="T36" s="25" t="s">
        <v>2330</v>
      </c>
      <c r="U36" s="113" t="s">
        <v>1588</v>
      </c>
      <c r="V36" s="113"/>
      <c r="W36" s="114">
        <v>8</v>
      </c>
      <c r="X36" s="114" t="s">
        <v>1434</v>
      </c>
      <c r="Y36" s="111" t="s">
        <v>2501</v>
      </c>
      <c r="Z36" s="95"/>
      <c r="AA36" s="115"/>
      <c r="AB36" s="45" t="s">
        <v>1483</v>
      </c>
      <c r="AC36" s="45" t="s">
        <v>2322</v>
      </c>
      <c r="AD36" s="116"/>
      <c r="AE36" s="112" t="s">
        <v>1893</v>
      </c>
      <c r="AF36" s="45" t="s">
        <v>947</v>
      </c>
      <c r="AG36" s="45" t="s">
        <v>634</v>
      </c>
      <c r="AH36" s="45" t="s">
        <v>988</v>
      </c>
      <c r="AI36" s="45"/>
      <c r="AJ36" s="95"/>
      <c r="AK36" s="45" t="s">
        <v>1068</v>
      </c>
      <c r="AL36" s="45" t="s">
        <v>1267</v>
      </c>
      <c r="AM36" s="45"/>
      <c r="AN36" s="95">
        <v>46066</v>
      </c>
      <c r="AO36" s="95">
        <v>46146</v>
      </c>
      <c r="AP36" s="95">
        <v>46188</v>
      </c>
      <c r="AQ36" s="95">
        <v>46191</v>
      </c>
      <c r="AR36" s="117">
        <v>46563</v>
      </c>
      <c r="AS36" s="117"/>
      <c r="AT36" s="112" t="s">
        <v>2332</v>
      </c>
      <c r="AU36" s="45" t="s">
        <v>2323</v>
      </c>
      <c r="AV36" s="116"/>
      <c r="AW36" s="115" t="s">
        <v>2497</v>
      </c>
      <c r="AX36" s="119" t="str">
        <f>IFERROR(IF(PAC!$X36="F01 - CAPTAÇÃO DE RECURSO",1,""),"")</f>
        <v/>
      </c>
      <c r="AY36" s="119">
        <f>IFERROR(IF(PAC!$X36="F02 - LICITAÇÃO",1,""),"")</f>
        <v>1</v>
      </c>
      <c r="AZ36" s="120" t="str">
        <f>IFERROR(IF(PAC!$X$6:$X$580="F03 - EXECUÇÃO DO OBJETO",1,""),"")</f>
        <v/>
      </c>
      <c r="BA36" s="120" t="str">
        <f>IFERROR(IF(PAC!$X$6:$X$580="F04 - CONCLUÍDA",1,""),"")</f>
        <v/>
      </c>
      <c r="BB36" s="121">
        <f>IF(PAC!$R36&gt;0,0,PAC!$Q36)</f>
        <v>0</v>
      </c>
      <c r="BC36" s="66"/>
      <c r="BF36" s="66"/>
      <c r="BH36" s="66"/>
      <c r="BI36" s="66"/>
      <c r="BP36" s="66"/>
      <c r="BQ36" s="66"/>
      <c r="BR36" s="66"/>
    </row>
    <row r="37" spans="1:70" ht="231.75" customHeight="1" thickBot="1">
      <c r="A37" s="96">
        <f t="shared" si="0"/>
        <v>32</v>
      </c>
      <c r="B37" s="123">
        <v>2023</v>
      </c>
      <c r="C37" s="122" t="s">
        <v>605</v>
      </c>
      <c r="D37" s="122" t="s">
        <v>1021</v>
      </c>
      <c r="E37" s="124" t="s">
        <v>502</v>
      </c>
      <c r="F37" s="122" t="s">
        <v>450</v>
      </c>
      <c r="G37" s="122" t="s">
        <v>504</v>
      </c>
      <c r="H37" s="125" t="s">
        <v>1254</v>
      </c>
      <c r="I37" s="122" t="s">
        <v>1250</v>
      </c>
      <c r="J37" s="122" t="s">
        <v>412</v>
      </c>
      <c r="K37" s="36"/>
      <c r="L37" s="36"/>
      <c r="M37" s="36">
        <v>2066482.18</v>
      </c>
      <c r="N37" s="36"/>
      <c r="O37" s="36">
        <v>523724.77</v>
      </c>
      <c r="P37" s="36"/>
      <c r="Q37" s="25">
        <f>SUM(PAC!$M37:$P37)</f>
        <v>2590206.9500000002</v>
      </c>
      <c r="R37" s="38">
        <v>2696323.99</v>
      </c>
      <c r="S37" s="25">
        <f>IF(PAC!$R37&gt;0,PAC!$R37,PAC!$Q37)</f>
        <v>2696323.99</v>
      </c>
      <c r="T37" s="38" t="s">
        <v>2330</v>
      </c>
      <c r="U37" s="126" t="s">
        <v>1588</v>
      </c>
      <c r="V37" s="126"/>
      <c r="W37" s="127">
        <v>8</v>
      </c>
      <c r="X37" s="127" t="s">
        <v>1434</v>
      </c>
      <c r="Y37" s="123" t="s">
        <v>2501</v>
      </c>
      <c r="Z37" s="128"/>
      <c r="AA37" s="129"/>
      <c r="AB37" s="125" t="s">
        <v>1483</v>
      </c>
      <c r="AC37" s="129" t="s">
        <v>2322</v>
      </c>
      <c r="AD37" s="130"/>
      <c r="AE37" s="124" t="s">
        <v>1899</v>
      </c>
      <c r="AF37" s="125" t="s">
        <v>948</v>
      </c>
      <c r="AG37" s="125" t="s">
        <v>635</v>
      </c>
      <c r="AH37" s="125" t="s">
        <v>988</v>
      </c>
      <c r="AI37" s="125"/>
      <c r="AJ37" s="128"/>
      <c r="AK37" s="125" t="s">
        <v>1069</v>
      </c>
      <c r="AL37" s="215" t="s">
        <v>2776</v>
      </c>
      <c r="AM37" s="125"/>
      <c r="AN37" s="128">
        <v>46066</v>
      </c>
      <c r="AO37" s="128">
        <v>46146</v>
      </c>
      <c r="AP37" s="128">
        <v>46188</v>
      </c>
      <c r="AQ37" s="128">
        <v>46191</v>
      </c>
      <c r="AR37" s="131">
        <v>46563</v>
      </c>
      <c r="AS37" s="131"/>
      <c r="AT37" s="124" t="s">
        <v>2333</v>
      </c>
      <c r="AU37" s="129" t="s">
        <v>2324</v>
      </c>
      <c r="AV37" s="130"/>
      <c r="AW37" s="129" t="s">
        <v>2497</v>
      </c>
      <c r="AX37" s="119" t="str">
        <f>IFERROR(IF(PAC!$X37="F01 - CAPTAÇÃO DE RECURSO",1,""),"")</f>
        <v/>
      </c>
      <c r="AY37" s="119">
        <f>IFERROR(IF(PAC!$X37="F02 - LICITAÇÃO",1,""),"")</f>
        <v>1</v>
      </c>
      <c r="AZ37" s="120" t="str">
        <f>IFERROR(IF(PAC!$X$6:$X$580="F03 - EXECUÇÃO DO OBJETO",1,""),"")</f>
        <v/>
      </c>
      <c r="BA37" s="120" t="str">
        <f>IFERROR(IF(PAC!$X$6:$X$580="F04 - CONCLUÍDA",1,""),"")</f>
        <v/>
      </c>
      <c r="BB37" s="206">
        <f>IF(PAC!$R37&gt;0,0,PAC!$Q37)</f>
        <v>0</v>
      </c>
      <c r="BC37" s="66"/>
      <c r="BF37" s="66"/>
      <c r="BH37" s="66"/>
      <c r="BI37" s="66"/>
      <c r="BP37" s="66"/>
      <c r="BQ37" s="66"/>
      <c r="BR37" s="66"/>
    </row>
    <row r="38" spans="1:70" ht="210.75" customHeight="1" thickBot="1">
      <c r="A38" s="96">
        <f t="shared" si="0"/>
        <v>33</v>
      </c>
      <c r="B38" s="111">
        <v>2023</v>
      </c>
      <c r="C38" s="96" t="s">
        <v>605</v>
      </c>
      <c r="D38" s="96" t="s">
        <v>1021</v>
      </c>
      <c r="E38" s="112" t="s">
        <v>502</v>
      </c>
      <c r="F38" s="96" t="s">
        <v>450</v>
      </c>
      <c r="G38" s="96" t="s">
        <v>504</v>
      </c>
      <c r="H38" s="45" t="s">
        <v>1254</v>
      </c>
      <c r="I38" s="96" t="s">
        <v>1250</v>
      </c>
      <c r="J38" s="96" t="s">
        <v>435</v>
      </c>
      <c r="K38" s="23"/>
      <c r="L38" s="23"/>
      <c r="M38" s="23">
        <v>2559128.6</v>
      </c>
      <c r="N38" s="23"/>
      <c r="O38" s="23"/>
      <c r="P38" s="23"/>
      <c r="Q38" s="25">
        <f>SUM(PAC!$M38:$P38)</f>
        <v>2559128.6</v>
      </c>
      <c r="R38" s="25"/>
      <c r="S38" s="25">
        <f>IF(PAC!$R38&gt;0,PAC!$R38,PAC!$Q38)</f>
        <v>2559128.6</v>
      </c>
      <c r="T38" s="25"/>
      <c r="U38" s="113" t="s">
        <v>1588</v>
      </c>
      <c r="V38" s="113"/>
      <c r="W38" s="114">
        <v>8</v>
      </c>
      <c r="X38" s="114" t="s">
        <v>1435</v>
      </c>
      <c r="Y38" s="111" t="s">
        <v>2504</v>
      </c>
      <c r="Z38" s="95"/>
      <c r="AA38" s="115"/>
      <c r="AB38" s="45" t="s">
        <v>1473</v>
      </c>
      <c r="AC38" s="115" t="s">
        <v>2117</v>
      </c>
      <c r="AD38" s="116"/>
      <c r="AE38" s="112" t="s">
        <v>1681</v>
      </c>
      <c r="AF38" s="45" t="s">
        <v>1682</v>
      </c>
      <c r="AG38" s="45" t="s">
        <v>2273</v>
      </c>
      <c r="AH38" s="45" t="s">
        <v>2002</v>
      </c>
      <c r="AI38" s="45" t="s">
        <v>2118</v>
      </c>
      <c r="AJ38" s="95">
        <v>46380</v>
      </c>
      <c r="AK38" s="45"/>
      <c r="AL38" s="45"/>
      <c r="AM38" s="45"/>
      <c r="AN38" s="95"/>
      <c r="AO38" s="95"/>
      <c r="AP38" s="95"/>
      <c r="AQ38" s="95"/>
      <c r="AR38" s="117"/>
      <c r="AS38" s="117"/>
      <c r="AT38" s="112"/>
      <c r="AU38" s="142"/>
      <c r="AV38" s="116"/>
      <c r="AW38" s="115"/>
      <c r="AX38" s="119">
        <f>IFERROR(IF(PAC!$X38="F01 - CAPTAÇÃO DE RECURSO",1,""),"")</f>
        <v>1</v>
      </c>
      <c r="AY38" s="119" t="str">
        <f>IFERROR(IF(PAC!$X38="F02 - LICITAÇÃO",1,""),"")</f>
        <v/>
      </c>
      <c r="AZ38" s="120" t="str">
        <f>IFERROR(IF(PAC!$X$6:$X$580="F03 - EXECUÇÃO DO OBJETO",1,""),"")</f>
        <v/>
      </c>
      <c r="BA38" s="120" t="str">
        <f>IFERROR(IF(PAC!$X$6:$X$580="F04 - CONCLUÍDA",1,""),"")</f>
        <v/>
      </c>
      <c r="BB38" s="121">
        <f>IF(PAC!$R38&gt;0,0,PAC!$Q38)</f>
        <v>2559128.6</v>
      </c>
      <c r="BC38" s="66"/>
      <c r="BF38" s="66"/>
      <c r="BH38" s="66"/>
      <c r="BI38" s="66"/>
      <c r="BP38" s="66"/>
      <c r="BQ38" s="66"/>
      <c r="BR38" s="66"/>
    </row>
    <row r="39" spans="1:70" s="1" customFormat="1" ht="267.75" customHeight="1" thickBot="1">
      <c r="A39" s="96">
        <f t="shared" si="0"/>
        <v>34</v>
      </c>
      <c r="B39" s="123">
        <v>2023</v>
      </c>
      <c r="C39" s="122" t="s">
        <v>605</v>
      </c>
      <c r="D39" s="122" t="s">
        <v>1021</v>
      </c>
      <c r="E39" s="124" t="s">
        <v>502</v>
      </c>
      <c r="F39" s="122" t="s">
        <v>450</v>
      </c>
      <c r="G39" s="122" t="s">
        <v>504</v>
      </c>
      <c r="H39" s="125" t="s">
        <v>1254</v>
      </c>
      <c r="I39" s="122" t="s">
        <v>1250</v>
      </c>
      <c r="J39" s="122" t="s">
        <v>316</v>
      </c>
      <c r="K39" s="36"/>
      <c r="L39" s="36"/>
      <c r="M39" s="36">
        <v>2559128.6</v>
      </c>
      <c r="N39" s="36"/>
      <c r="O39" s="36"/>
      <c r="P39" s="36"/>
      <c r="Q39" s="25">
        <f>SUM(PAC!$M39:$P39)</f>
        <v>2559128.6</v>
      </c>
      <c r="R39" s="38"/>
      <c r="S39" s="25">
        <f>IF(PAC!$R39&gt;0,PAC!$R39,PAC!$Q39)</f>
        <v>2559128.6</v>
      </c>
      <c r="T39" s="38"/>
      <c r="U39" s="126" t="s">
        <v>1588</v>
      </c>
      <c r="V39" s="126"/>
      <c r="W39" s="127">
        <v>8</v>
      </c>
      <c r="X39" s="127" t="s">
        <v>1435</v>
      </c>
      <c r="Y39" s="123" t="s">
        <v>2504</v>
      </c>
      <c r="Z39" s="128"/>
      <c r="AA39" s="129"/>
      <c r="AB39" s="125" t="s">
        <v>1473</v>
      </c>
      <c r="AC39" s="129" t="s">
        <v>2117</v>
      </c>
      <c r="AD39" s="130"/>
      <c r="AE39" s="124" t="s">
        <v>1679</v>
      </c>
      <c r="AF39" s="125" t="s">
        <v>1680</v>
      </c>
      <c r="AG39" s="125" t="s">
        <v>2274</v>
      </c>
      <c r="AH39" s="125" t="s">
        <v>2002</v>
      </c>
      <c r="AI39" s="125" t="s">
        <v>2118</v>
      </c>
      <c r="AJ39" s="128">
        <v>46380</v>
      </c>
      <c r="AK39" s="125"/>
      <c r="AL39" s="125"/>
      <c r="AM39" s="125"/>
      <c r="AN39" s="128"/>
      <c r="AO39" s="128"/>
      <c r="AP39" s="128"/>
      <c r="AQ39" s="128"/>
      <c r="AR39" s="131"/>
      <c r="AS39" s="131"/>
      <c r="AT39" s="124"/>
      <c r="AU39" s="143"/>
      <c r="AV39" s="130"/>
      <c r="AW39" s="129"/>
      <c r="AX39" s="119">
        <f>IFERROR(IF(PAC!$X39="F01 - CAPTAÇÃO DE RECURSO",1,""),"")</f>
        <v>1</v>
      </c>
      <c r="AY39" s="119" t="str">
        <f>IFERROR(IF(PAC!$X39="F02 - LICITAÇÃO",1,""),"")</f>
        <v/>
      </c>
      <c r="AZ39" s="120" t="str">
        <f>IFERROR(IF(PAC!$X$6:$X$580="F03 - EXECUÇÃO DO OBJETO",1,""),"")</f>
        <v/>
      </c>
      <c r="BA39" s="120" t="str">
        <f>IFERROR(IF(PAC!$X$6:$X$580="F04 - CONCLUÍDA",1,""),"")</f>
        <v/>
      </c>
      <c r="BB39" s="206">
        <f>IF(PAC!$R39&gt;0,0,PAC!$Q39)</f>
        <v>2559128.6</v>
      </c>
    </row>
    <row r="40" spans="1:70" s="1" customFormat="1" ht="294.75" customHeight="1" thickBot="1">
      <c r="A40" s="96">
        <f t="shared" si="0"/>
        <v>35</v>
      </c>
      <c r="B40" s="111">
        <v>2023</v>
      </c>
      <c r="C40" s="96" t="s">
        <v>605</v>
      </c>
      <c r="D40" s="96" t="s">
        <v>1021</v>
      </c>
      <c r="E40" s="112" t="s">
        <v>502</v>
      </c>
      <c r="F40" s="96" t="s">
        <v>450</v>
      </c>
      <c r="G40" s="96" t="s">
        <v>504</v>
      </c>
      <c r="H40" s="45" t="s">
        <v>1254</v>
      </c>
      <c r="I40" s="96" t="s">
        <v>1250</v>
      </c>
      <c r="J40" s="96" t="s">
        <v>260</v>
      </c>
      <c r="K40" s="23"/>
      <c r="L40" s="23"/>
      <c r="M40" s="23">
        <v>2066482.18</v>
      </c>
      <c r="N40" s="23"/>
      <c r="O40" s="23">
        <v>314302.13</v>
      </c>
      <c r="P40" s="23"/>
      <c r="Q40" s="25">
        <f>SUM(PAC!$M40:$P40)</f>
        <v>2380784.31</v>
      </c>
      <c r="R40" s="25">
        <v>2316592.21</v>
      </c>
      <c r="S40" s="25">
        <f>IF(PAC!$R40&gt;0,PAC!$R40,PAC!$Q40)</f>
        <v>2316592.21</v>
      </c>
      <c r="T40" s="25" t="s">
        <v>2328</v>
      </c>
      <c r="U40" s="113" t="s">
        <v>1588</v>
      </c>
      <c r="V40" s="113"/>
      <c r="W40" s="114">
        <v>8</v>
      </c>
      <c r="X40" s="114" t="s">
        <v>1434</v>
      </c>
      <c r="Y40" s="111" t="s">
        <v>2501</v>
      </c>
      <c r="Z40" s="95"/>
      <c r="AA40" s="115"/>
      <c r="AB40" s="45" t="s">
        <v>1483</v>
      </c>
      <c r="AC40" s="45" t="s">
        <v>2322</v>
      </c>
      <c r="AD40" s="116"/>
      <c r="AE40" s="112" t="s">
        <v>1899</v>
      </c>
      <c r="AF40" s="45" t="s">
        <v>949</v>
      </c>
      <c r="AG40" s="45" t="s">
        <v>636</v>
      </c>
      <c r="AH40" s="45" t="s">
        <v>988</v>
      </c>
      <c r="AI40" s="45"/>
      <c r="AJ40" s="95"/>
      <c r="AK40" s="45" t="s">
        <v>1070</v>
      </c>
      <c r="AL40" s="214" t="s">
        <v>2777</v>
      </c>
      <c r="AM40" s="45"/>
      <c r="AN40" s="95">
        <v>46066</v>
      </c>
      <c r="AO40" s="95">
        <v>46148</v>
      </c>
      <c r="AP40" s="95">
        <v>46185</v>
      </c>
      <c r="AQ40" s="95">
        <v>46198</v>
      </c>
      <c r="AR40" s="117">
        <v>46563</v>
      </c>
      <c r="AS40" s="117"/>
      <c r="AT40" s="112" t="s">
        <v>2327</v>
      </c>
      <c r="AU40" s="45" t="s">
        <v>2325</v>
      </c>
      <c r="AV40" s="116"/>
      <c r="AW40" s="115" t="s">
        <v>2497</v>
      </c>
      <c r="AX40" s="119" t="str">
        <f>IFERROR(IF(PAC!$X40="F01 - CAPTAÇÃO DE RECURSO",1,""),"")</f>
        <v/>
      </c>
      <c r="AY40" s="119">
        <f>IFERROR(IF(PAC!$X40="F02 - LICITAÇÃO",1,""),"")</f>
        <v>1</v>
      </c>
      <c r="AZ40" s="120" t="str">
        <f>IFERROR(IF(PAC!$X$6:$X$580="F03 - EXECUÇÃO DO OBJETO",1,""),"")</f>
        <v/>
      </c>
      <c r="BA40" s="120" t="str">
        <f>IFERROR(IF(PAC!$X$6:$X$580="F04 - CONCLUÍDA",1,""),"")</f>
        <v/>
      </c>
      <c r="BB40" s="121">
        <f>IF(PAC!$R40&gt;0,0,PAC!$Q40)</f>
        <v>0</v>
      </c>
    </row>
    <row r="41" spans="1:70" s="1" customFormat="1" ht="189.75" customHeight="1" thickBot="1">
      <c r="A41" s="96">
        <f t="shared" si="0"/>
        <v>36</v>
      </c>
      <c r="B41" s="123">
        <v>2023</v>
      </c>
      <c r="C41" s="122" t="s">
        <v>605</v>
      </c>
      <c r="D41" s="122" t="s">
        <v>1021</v>
      </c>
      <c r="E41" s="124" t="s">
        <v>502</v>
      </c>
      <c r="F41" s="122" t="s">
        <v>450</v>
      </c>
      <c r="G41" s="122" t="s">
        <v>504</v>
      </c>
      <c r="H41" s="125" t="s">
        <v>1254</v>
      </c>
      <c r="I41" s="122" t="s">
        <v>1250</v>
      </c>
      <c r="J41" s="122" t="s">
        <v>361</v>
      </c>
      <c r="K41" s="36"/>
      <c r="L41" s="36"/>
      <c r="M41" s="36">
        <v>1912158.34</v>
      </c>
      <c r="N41" s="36"/>
      <c r="O41" s="36">
        <v>1807956.14</v>
      </c>
      <c r="P41" s="36"/>
      <c r="Q41" s="25">
        <f>SUM(PAC!$M41:$P41)</f>
        <v>3720114.48</v>
      </c>
      <c r="R41" s="38">
        <v>3875772.8</v>
      </c>
      <c r="S41" s="25">
        <f>IF(PAC!$R41&gt;0,PAC!$R41,PAC!$Q41)</f>
        <v>3875772.8</v>
      </c>
      <c r="T41" s="38" t="s">
        <v>1871</v>
      </c>
      <c r="U41" s="126" t="s">
        <v>1588</v>
      </c>
      <c r="V41" s="126"/>
      <c r="W41" s="127">
        <v>8</v>
      </c>
      <c r="X41" s="127" t="s">
        <v>1710</v>
      </c>
      <c r="Y41" s="123" t="s">
        <v>2501</v>
      </c>
      <c r="Z41" s="128">
        <v>46455</v>
      </c>
      <c r="AA41" s="129">
        <v>3.5</v>
      </c>
      <c r="AB41" s="125" t="s">
        <v>1488</v>
      </c>
      <c r="AC41" s="125" t="s">
        <v>2464</v>
      </c>
      <c r="AD41" s="130"/>
      <c r="AE41" s="124"/>
      <c r="AF41" s="125" t="s">
        <v>950</v>
      </c>
      <c r="AG41" s="125" t="s">
        <v>637</v>
      </c>
      <c r="AH41" s="125" t="s">
        <v>988</v>
      </c>
      <c r="AI41" s="125"/>
      <c r="AJ41" s="128"/>
      <c r="AK41" s="125" t="s">
        <v>1071</v>
      </c>
      <c r="AL41" s="125" t="s">
        <v>2778</v>
      </c>
      <c r="AM41" s="125"/>
      <c r="AN41" s="128">
        <v>45903</v>
      </c>
      <c r="AO41" s="128">
        <v>45971</v>
      </c>
      <c r="AP41" s="128">
        <v>45995</v>
      </c>
      <c r="AQ41" s="128">
        <v>46029</v>
      </c>
      <c r="AR41" s="130">
        <v>46455</v>
      </c>
      <c r="AS41" s="130">
        <v>46455</v>
      </c>
      <c r="AT41" s="124" t="s">
        <v>2081</v>
      </c>
      <c r="AU41" s="125" t="s">
        <v>2162</v>
      </c>
      <c r="AV41" s="130"/>
      <c r="AW41" s="129" t="s">
        <v>2497</v>
      </c>
      <c r="AX41" s="119" t="str">
        <f>IFERROR(IF(PAC!$X41="F01 - CAPTAÇÃO DE RECURSO",1,""),"")</f>
        <v/>
      </c>
      <c r="AY41" s="119" t="str">
        <f>IFERROR(IF(PAC!$X41="F02 - LICITAÇÃO",1,""),"")</f>
        <v/>
      </c>
      <c r="AZ41" s="120">
        <f>IFERROR(IF(PAC!$X$6:$X$580="F03 - EXECUÇÃO DO OBJETO",1,""),"")</f>
        <v>1</v>
      </c>
      <c r="BA41" s="120" t="str">
        <f>IFERROR(IF(PAC!$X$6:$X$580="F04 - CONCLUÍDA",1,""),"")</f>
        <v/>
      </c>
      <c r="BB41" s="206">
        <f>IF(PAC!$R41&gt;0,0,PAC!$Q41)</f>
        <v>0</v>
      </c>
    </row>
    <row r="42" spans="1:70" s="1" customFormat="1" ht="210.75" customHeight="1" thickBot="1">
      <c r="A42" s="96">
        <f t="shared" si="0"/>
        <v>37</v>
      </c>
      <c r="B42" s="111">
        <v>2023</v>
      </c>
      <c r="C42" s="96" t="s">
        <v>605</v>
      </c>
      <c r="D42" s="96" t="s">
        <v>1021</v>
      </c>
      <c r="E42" s="112" t="s">
        <v>555</v>
      </c>
      <c r="F42" s="96" t="s">
        <v>450</v>
      </c>
      <c r="G42" s="96" t="s">
        <v>12</v>
      </c>
      <c r="H42" s="45" t="s">
        <v>1258</v>
      </c>
      <c r="I42" s="96" t="s">
        <v>1250</v>
      </c>
      <c r="J42" s="96" t="s">
        <v>243</v>
      </c>
      <c r="K42" s="23"/>
      <c r="L42" s="23"/>
      <c r="M42" s="23">
        <v>11440558.720000001</v>
      </c>
      <c r="N42" s="23">
        <v>139742.41</v>
      </c>
      <c r="O42" s="23">
        <v>1915930.9699999988</v>
      </c>
      <c r="P42" s="23"/>
      <c r="Q42" s="25">
        <f>SUM(PAC!$M42:$P42)</f>
        <v>13496232.1</v>
      </c>
      <c r="R42" s="25">
        <v>12360508.59</v>
      </c>
      <c r="S42" s="25">
        <f>IF(PAC!$R42&gt;0,PAC!$R42,PAC!$Q42)</f>
        <v>12360508.59</v>
      </c>
      <c r="T42" s="25" t="s">
        <v>1608</v>
      </c>
      <c r="U42" s="113" t="s">
        <v>1588</v>
      </c>
      <c r="V42" s="113"/>
      <c r="W42" s="114">
        <v>12</v>
      </c>
      <c r="X42" s="114" t="s">
        <v>1710</v>
      </c>
      <c r="Y42" s="111" t="s">
        <v>2501</v>
      </c>
      <c r="Z42" s="95">
        <v>46429</v>
      </c>
      <c r="AA42" s="115">
        <v>43.2</v>
      </c>
      <c r="AB42" s="45" t="s">
        <v>1488</v>
      </c>
      <c r="AC42" s="134" t="s">
        <v>2802</v>
      </c>
      <c r="AD42" s="116">
        <v>46429</v>
      </c>
      <c r="AE42" s="112" t="s">
        <v>1769</v>
      </c>
      <c r="AF42" s="45" t="s">
        <v>556</v>
      </c>
      <c r="AG42" s="45" t="s">
        <v>664</v>
      </c>
      <c r="AH42" s="45" t="s">
        <v>988</v>
      </c>
      <c r="AI42" s="45"/>
      <c r="AJ42" s="95"/>
      <c r="AK42" s="144" t="s">
        <v>1039</v>
      </c>
      <c r="AL42" s="144" t="s">
        <v>1253</v>
      </c>
      <c r="AM42" s="45"/>
      <c r="AN42" s="95">
        <v>45822</v>
      </c>
      <c r="AO42" s="95">
        <v>45897</v>
      </c>
      <c r="AP42" s="95">
        <v>45953</v>
      </c>
      <c r="AQ42" s="95">
        <v>45972</v>
      </c>
      <c r="AR42" s="117">
        <v>46337</v>
      </c>
      <c r="AS42" s="117">
        <v>46429</v>
      </c>
      <c r="AT42" s="112" t="s">
        <v>2265</v>
      </c>
      <c r="AU42" s="136" t="s">
        <v>1533</v>
      </c>
      <c r="AV42" s="116"/>
      <c r="AW42" s="115" t="s">
        <v>2191</v>
      </c>
      <c r="AX42" s="119" t="str">
        <f>IFERROR(IF(PAC!$X42="F01 - CAPTAÇÃO DE RECURSO",1,""),"")</f>
        <v/>
      </c>
      <c r="AY42" s="119" t="str">
        <f>IFERROR(IF(PAC!$X42="F02 - LICITAÇÃO",1,""),"")</f>
        <v/>
      </c>
      <c r="AZ42" s="120">
        <f>IFERROR(IF(PAC!$X$6:$X$580="F03 - EXECUÇÃO DO OBJETO",1,""),"")</f>
        <v>1</v>
      </c>
      <c r="BA42" s="120" t="str">
        <f>IFERROR(IF(PAC!$X$6:$X$580="F04 - CONCLUÍDA",1,""),"")</f>
        <v/>
      </c>
      <c r="BB42" s="121">
        <f>IF(PAC!$R42&gt;0,0,PAC!$Q42)</f>
        <v>0</v>
      </c>
    </row>
    <row r="43" spans="1:70" s="1" customFormat="1" ht="231.75" customHeight="1" thickBot="1">
      <c r="A43" s="96">
        <f t="shared" si="0"/>
        <v>38</v>
      </c>
      <c r="B43" s="123">
        <v>2023</v>
      </c>
      <c r="C43" s="122" t="s">
        <v>605</v>
      </c>
      <c r="D43" s="122" t="s">
        <v>1021</v>
      </c>
      <c r="E43" s="124" t="s">
        <v>1029</v>
      </c>
      <c r="F43" s="122" t="s">
        <v>53</v>
      </c>
      <c r="G43" s="122" t="s">
        <v>612</v>
      </c>
      <c r="H43" s="125" t="s">
        <v>1256</v>
      </c>
      <c r="I43" s="122" t="s">
        <v>1250</v>
      </c>
      <c r="J43" s="122" t="s">
        <v>361</v>
      </c>
      <c r="K43" s="36"/>
      <c r="L43" s="36">
        <v>29598227</v>
      </c>
      <c r="M43" s="36">
        <v>29598226.77</v>
      </c>
      <c r="N43" s="36"/>
      <c r="O43" s="36"/>
      <c r="P43" s="36"/>
      <c r="Q43" s="25">
        <f>SUM(PAC!$M43:$P43)</f>
        <v>29598226.77</v>
      </c>
      <c r="R43" s="38">
        <v>42741860.130000003</v>
      </c>
      <c r="S43" s="25">
        <f>IF(PAC!$R43&gt;0,PAC!$R43,PAC!$Q43)</f>
        <v>42741860.130000003</v>
      </c>
      <c r="T43" s="38" t="s">
        <v>1700</v>
      </c>
      <c r="U43" s="126" t="s">
        <v>1586</v>
      </c>
      <c r="V43" s="126"/>
      <c r="W43" s="127">
        <v>20</v>
      </c>
      <c r="X43" s="127" t="s">
        <v>1710</v>
      </c>
      <c r="Y43" s="123" t="s">
        <v>2501</v>
      </c>
      <c r="Z43" s="128">
        <v>46718</v>
      </c>
      <c r="AA43" s="129"/>
      <c r="AB43" s="125" t="s">
        <v>1488</v>
      </c>
      <c r="AC43" s="125" t="s">
        <v>1979</v>
      </c>
      <c r="AD43" s="130"/>
      <c r="AE43" s="124"/>
      <c r="AF43" s="125" t="s">
        <v>656</v>
      </c>
      <c r="AG43" s="125" t="s">
        <v>658</v>
      </c>
      <c r="AH43" s="125" t="s">
        <v>988</v>
      </c>
      <c r="AI43" s="125"/>
      <c r="AJ43" s="128"/>
      <c r="AK43" s="125" t="s">
        <v>1951</v>
      </c>
      <c r="AL43" s="125" t="s">
        <v>1233</v>
      </c>
      <c r="AM43" s="125"/>
      <c r="AN43" s="128">
        <v>45811</v>
      </c>
      <c r="AO43" s="128">
        <v>45884</v>
      </c>
      <c r="AP43" s="128">
        <v>45880</v>
      </c>
      <c r="AQ43" s="128">
        <v>46106</v>
      </c>
      <c r="AR43" s="131">
        <v>46718</v>
      </c>
      <c r="AS43" s="131">
        <v>46718</v>
      </c>
      <c r="AT43" s="124" t="s">
        <v>1966</v>
      </c>
      <c r="AU43" s="132" t="s">
        <v>1672</v>
      </c>
      <c r="AV43" s="130"/>
      <c r="AW43" s="129" t="s">
        <v>707</v>
      </c>
      <c r="AX43" s="119" t="str">
        <f>IFERROR(IF(PAC!$X43="F01 - CAPTAÇÃO DE RECURSO",1,""),"")</f>
        <v/>
      </c>
      <c r="AY43" s="119" t="str">
        <f>IFERROR(IF(PAC!$X43="F02 - LICITAÇÃO",1,""),"")</f>
        <v/>
      </c>
      <c r="AZ43" s="120">
        <f>IFERROR(IF(PAC!$X$6:$X$580="F03 - EXECUÇÃO DO OBJETO",1,""),"")</f>
        <v>1</v>
      </c>
      <c r="BA43" s="120" t="str">
        <f>IFERROR(IF(PAC!$X$6:$X$580="F04 - CONCLUÍDA",1,""),"")</f>
        <v/>
      </c>
      <c r="BB43" s="206">
        <f>IF(PAC!$R43&gt;0,0,PAC!$Q43)</f>
        <v>0</v>
      </c>
    </row>
    <row r="44" spans="1:70" s="1" customFormat="1" ht="279.75" customHeight="1" thickBot="1">
      <c r="A44" s="96">
        <f t="shared" si="0"/>
        <v>39</v>
      </c>
      <c r="B44" s="111">
        <v>2023</v>
      </c>
      <c r="C44" s="96" t="s">
        <v>605</v>
      </c>
      <c r="D44" s="96" t="s">
        <v>1021</v>
      </c>
      <c r="E44" s="112" t="s">
        <v>1623</v>
      </c>
      <c r="F44" s="96" t="s">
        <v>53</v>
      </c>
      <c r="G44" s="96" t="s">
        <v>612</v>
      </c>
      <c r="H44" s="45" t="s">
        <v>1256</v>
      </c>
      <c r="I44" s="96" t="s">
        <v>1250</v>
      </c>
      <c r="J44" s="96" t="s">
        <v>361</v>
      </c>
      <c r="K44" s="23"/>
      <c r="L44" s="23">
        <v>32671589.640000001</v>
      </c>
      <c r="M44" s="23">
        <v>62990873.219999999</v>
      </c>
      <c r="N44" s="23"/>
      <c r="O44" s="23"/>
      <c r="P44" s="23"/>
      <c r="Q44" s="25">
        <f>SUM(PAC!$M44:$P44)</f>
        <v>62990873.219999999</v>
      </c>
      <c r="R44" s="25">
        <v>53239506.780000001</v>
      </c>
      <c r="S44" s="25">
        <f>IF(PAC!$R44&gt;0,PAC!$R44,PAC!$Q44)</f>
        <v>53239506.780000001</v>
      </c>
      <c r="T44" s="25" t="s">
        <v>1624</v>
      </c>
      <c r="U44" s="113" t="s">
        <v>1586</v>
      </c>
      <c r="V44" s="113"/>
      <c r="W44" s="114">
        <v>18</v>
      </c>
      <c r="X44" s="114" t="s">
        <v>1710</v>
      </c>
      <c r="Y44" s="111" t="s">
        <v>2501</v>
      </c>
      <c r="Z44" s="95">
        <v>46449</v>
      </c>
      <c r="AA44" s="115">
        <v>10.48</v>
      </c>
      <c r="AB44" s="45" t="s">
        <v>1488</v>
      </c>
      <c r="AC44" s="45" t="s">
        <v>1972</v>
      </c>
      <c r="AD44" s="116"/>
      <c r="AE44" s="112"/>
      <c r="AF44" s="45" t="s">
        <v>656</v>
      </c>
      <c r="AG44" s="45" t="s">
        <v>658</v>
      </c>
      <c r="AH44" s="45" t="s">
        <v>988</v>
      </c>
      <c r="AI44" s="45"/>
      <c r="AJ44" s="95"/>
      <c r="AK44" s="45" t="s">
        <v>1570</v>
      </c>
      <c r="AL44" s="45" t="s">
        <v>1235</v>
      </c>
      <c r="AM44" s="45"/>
      <c r="AN44" s="95">
        <v>45730</v>
      </c>
      <c r="AO44" s="95">
        <v>45804</v>
      </c>
      <c r="AP44" s="95">
        <v>45857</v>
      </c>
      <c r="AQ44" s="95">
        <v>45901</v>
      </c>
      <c r="AR44" s="117">
        <v>46409</v>
      </c>
      <c r="AS44" s="117">
        <v>46491</v>
      </c>
      <c r="AT44" s="112" t="s">
        <v>2674</v>
      </c>
      <c r="AU44" s="118" t="s">
        <v>1569</v>
      </c>
      <c r="AV44" s="116"/>
      <c r="AW44" s="115" t="s">
        <v>707</v>
      </c>
      <c r="AX44" s="119" t="str">
        <f>IFERROR(IF(PAC!$X44="F01 - CAPTAÇÃO DE RECURSO",1,""),"")</f>
        <v/>
      </c>
      <c r="AY44" s="119" t="str">
        <f>IFERROR(IF(PAC!$X44="F02 - LICITAÇÃO",1,""),"")</f>
        <v/>
      </c>
      <c r="AZ44" s="120">
        <f>IFERROR(IF(PAC!$X$6:$X$580="F03 - EXECUÇÃO DO OBJETO",1,""),"")</f>
        <v>1</v>
      </c>
      <c r="BA44" s="120" t="str">
        <f>IFERROR(IF(PAC!$X$6:$X$580="F04 - CONCLUÍDA",1,""),"")</f>
        <v/>
      </c>
      <c r="BB44" s="121">
        <f>IF(PAC!$R44&gt;0,0,PAC!$Q44)</f>
        <v>0</v>
      </c>
    </row>
    <row r="45" spans="1:70" s="1" customFormat="1" ht="189.75" customHeight="1" thickBot="1">
      <c r="A45" s="96">
        <f t="shared" si="0"/>
        <v>40</v>
      </c>
      <c r="B45" s="122">
        <v>2023</v>
      </c>
      <c r="C45" s="122" t="s">
        <v>605</v>
      </c>
      <c r="D45" s="122" t="s">
        <v>1021</v>
      </c>
      <c r="E45" s="140" t="s">
        <v>1813</v>
      </c>
      <c r="F45" s="125" t="s">
        <v>53</v>
      </c>
      <c r="G45" s="125" t="s">
        <v>612</v>
      </c>
      <c r="H45" s="122" t="s">
        <v>1256</v>
      </c>
      <c r="I45" s="122" t="s">
        <v>1250</v>
      </c>
      <c r="J45" s="122" t="s">
        <v>227</v>
      </c>
      <c r="K45" s="36">
        <v>34701703.869999997</v>
      </c>
      <c r="L45" s="36"/>
      <c r="M45" s="36"/>
      <c r="N45" s="36"/>
      <c r="O45" s="36"/>
      <c r="P45" s="36">
        <v>34701703.869999997</v>
      </c>
      <c r="Q45" s="25">
        <f>SUM(PAC!$M45:$P45)</f>
        <v>34701703.869999997</v>
      </c>
      <c r="R45" s="38"/>
      <c r="S45" s="25">
        <f>IF(PAC!$R45&gt;0,PAC!$R45,PAC!$Q45)</f>
        <v>34701703.869999997</v>
      </c>
      <c r="T45" s="38"/>
      <c r="U45" s="126" t="s">
        <v>594</v>
      </c>
      <c r="V45" s="126" t="s">
        <v>1792</v>
      </c>
      <c r="W45" s="127">
        <v>36</v>
      </c>
      <c r="X45" s="127" t="s">
        <v>1435</v>
      </c>
      <c r="Y45" s="123" t="s">
        <v>2504</v>
      </c>
      <c r="Z45" s="128"/>
      <c r="AA45" s="129"/>
      <c r="AB45" s="125" t="s">
        <v>1529</v>
      </c>
      <c r="AC45" s="125" t="s">
        <v>1983</v>
      </c>
      <c r="AD45" s="130"/>
      <c r="AE45" s="124" t="s">
        <v>1815</v>
      </c>
      <c r="AF45" s="125" t="s">
        <v>517</v>
      </c>
      <c r="AG45" s="125" t="s">
        <v>2311</v>
      </c>
      <c r="AH45" s="125"/>
      <c r="AI45" s="125"/>
      <c r="AJ45" s="128"/>
      <c r="AK45" s="125" t="s">
        <v>1930</v>
      </c>
      <c r="AL45" s="125"/>
      <c r="AM45" s="125"/>
      <c r="AN45" s="128"/>
      <c r="AO45" s="128"/>
      <c r="AP45" s="128"/>
      <c r="AQ45" s="128"/>
      <c r="AR45" s="131"/>
      <c r="AS45" s="131"/>
      <c r="AT45" s="124" t="s">
        <v>2810</v>
      </c>
      <c r="AU45" s="132" t="s">
        <v>1817</v>
      </c>
      <c r="AV45" s="130"/>
      <c r="AW45" s="141" t="s">
        <v>1629</v>
      </c>
      <c r="AX45" s="119">
        <f>IFERROR(IF(PAC!$X45="F01 - CAPTAÇÃO DE RECURSO",1,""),"")</f>
        <v>1</v>
      </c>
      <c r="AY45" s="119" t="str">
        <f>IFERROR(IF(PAC!$X45="F02 - LICITAÇÃO",1,""),"")</f>
        <v/>
      </c>
      <c r="AZ45" s="120" t="str">
        <f>IFERROR(IF(PAC!$X$6:$X$580="F03 - EXECUÇÃO DO OBJETO",1,""),"")</f>
        <v/>
      </c>
      <c r="BA45" s="120" t="str">
        <f>IFERROR(IF(PAC!$X$6:$X$580="F04 - CONCLUÍDA",1,""),"")</f>
        <v/>
      </c>
      <c r="BB45" s="206">
        <f>IF(PAC!$R45&gt;0,0,PAC!$Q45)</f>
        <v>34701703.869999997</v>
      </c>
    </row>
    <row r="46" spans="1:70" s="1" customFormat="1" ht="210.75" customHeight="1" thickBot="1">
      <c r="A46" s="96">
        <f t="shared" si="0"/>
        <v>41</v>
      </c>
      <c r="B46" s="96">
        <v>2023</v>
      </c>
      <c r="C46" s="96" t="s">
        <v>605</v>
      </c>
      <c r="D46" s="96" t="s">
        <v>1021</v>
      </c>
      <c r="E46" s="97" t="s">
        <v>1814</v>
      </c>
      <c r="F46" s="45" t="s">
        <v>53</v>
      </c>
      <c r="G46" s="45" t="s">
        <v>612</v>
      </c>
      <c r="H46" s="96" t="s">
        <v>1256</v>
      </c>
      <c r="I46" s="96" t="s">
        <v>1250</v>
      </c>
      <c r="J46" s="96" t="s">
        <v>420</v>
      </c>
      <c r="K46" s="23">
        <v>46411180.210000001</v>
      </c>
      <c r="L46" s="23"/>
      <c r="M46" s="23"/>
      <c r="N46" s="23"/>
      <c r="O46" s="23"/>
      <c r="P46" s="23">
        <v>46411180.210000001</v>
      </c>
      <c r="Q46" s="25">
        <f>SUM(PAC!$M46:$P46)</f>
        <v>46411180.210000001</v>
      </c>
      <c r="R46" s="25"/>
      <c r="S46" s="25">
        <f>IF(PAC!$R46&gt;0,PAC!$R46,PAC!$Q46)</f>
        <v>46411180.210000001</v>
      </c>
      <c r="T46" s="25"/>
      <c r="U46" s="113" t="s">
        <v>594</v>
      </c>
      <c r="V46" s="113" t="s">
        <v>1792</v>
      </c>
      <c r="W46" s="114">
        <v>36</v>
      </c>
      <c r="X46" s="114" t="s">
        <v>1435</v>
      </c>
      <c r="Y46" s="111" t="s">
        <v>2504</v>
      </c>
      <c r="Z46" s="95"/>
      <c r="AA46" s="115"/>
      <c r="AB46" s="45" t="s">
        <v>1529</v>
      </c>
      <c r="AC46" s="45" t="s">
        <v>1983</v>
      </c>
      <c r="AD46" s="116"/>
      <c r="AE46" s="112" t="s">
        <v>1982</v>
      </c>
      <c r="AF46" s="45" t="s">
        <v>1816</v>
      </c>
      <c r="AG46" s="45" t="s">
        <v>2311</v>
      </c>
      <c r="AH46" s="45"/>
      <c r="AI46" s="45"/>
      <c r="AJ46" s="95"/>
      <c r="AK46" s="45" t="s">
        <v>1940</v>
      </c>
      <c r="AL46" s="45"/>
      <c r="AM46" s="45"/>
      <c r="AN46" s="95"/>
      <c r="AO46" s="95"/>
      <c r="AP46" s="95"/>
      <c r="AQ46" s="95"/>
      <c r="AR46" s="117"/>
      <c r="AS46" s="117"/>
      <c r="AT46" s="112" t="s">
        <v>2803</v>
      </c>
      <c r="AU46" s="118" t="s">
        <v>1817</v>
      </c>
      <c r="AV46" s="116"/>
      <c r="AW46" s="139" t="s">
        <v>1629</v>
      </c>
      <c r="AX46" s="119">
        <f>IFERROR(IF(PAC!$X46="F01 - CAPTAÇÃO DE RECURSO",1,""),"")</f>
        <v>1</v>
      </c>
      <c r="AY46" s="119" t="str">
        <f>IFERROR(IF(PAC!$X46="F02 - LICITAÇÃO",1,""),"")</f>
        <v/>
      </c>
      <c r="AZ46" s="120" t="str">
        <f>IFERROR(IF(PAC!$X$6:$X$580="F03 - EXECUÇÃO DO OBJETO",1,""),"")</f>
        <v/>
      </c>
      <c r="BA46" s="120" t="str">
        <f>IFERROR(IF(PAC!$X$6:$X$580="F04 - CONCLUÍDA",1,""),"")</f>
        <v/>
      </c>
      <c r="BB46" s="121">
        <f>IF(PAC!$R46&gt;0,0,PAC!$Q46)</f>
        <v>46411180.210000001</v>
      </c>
    </row>
    <row r="47" spans="1:70" s="1" customFormat="1" ht="158.25" customHeight="1" thickBot="1">
      <c r="A47" s="96">
        <f t="shared" si="0"/>
        <v>42</v>
      </c>
      <c r="B47" s="123">
        <v>2023</v>
      </c>
      <c r="C47" s="122" t="s">
        <v>605</v>
      </c>
      <c r="D47" s="122" t="s">
        <v>1021</v>
      </c>
      <c r="E47" s="124" t="s">
        <v>1004</v>
      </c>
      <c r="F47" s="122" t="s">
        <v>53</v>
      </c>
      <c r="G47" s="122" t="s">
        <v>612</v>
      </c>
      <c r="H47" s="125" t="s">
        <v>1256</v>
      </c>
      <c r="I47" s="122" t="s">
        <v>1250</v>
      </c>
      <c r="J47" s="122" t="s">
        <v>143</v>
      </c>
      <c r="K47" s="36"/>
      <c r="L47" s="36">
        <v>19115210.649999999</v>
      </c>
      <c r="M47" s="36">
        <v>19115211</v>
      </c>
      <c r="N47" s="36"/>
      <c r="O47" s="36"/>
      <c r="P47" s="36"/>
      <c r="Q47" s="25">
        <f>SUM(PAC!$M47:$P47)</f>
        <v>19115211</v>
      </c>
      <c r="R47" s="38">
        <v>16698771.58</v>
      </c>
      <c r="S47" s="25">
        <f>IF(PAC!$R47&gt;0,PAC!$R47,PAC!$Q47)</f>
        <v>16698771.58</v>
      </c>
      <c r="T47" s="38" t="s">
        <v>1613</v>
      </c>
      <c r="U47" s="126" t="s">
        <v>1586</v>
      </c>
      <c r="V47" s="126"/>
      <c r="W47" s="127">
        <v>15</v>
      </c>
      <c r="X47" s="127" t="s">
        <v>1710</v>
      </c>
      <c r="Y47" s="123" t="s">
        <v>2501</v>
      </c>
      <c r="Z47" s="128">
        <v>46455</v>
      </c>
      <c r="AA47" s="129">
        <v>15.03</v>
      </c>
      <c r="AB47" s="125"/>
      <c r="AC47" s="125"/>
      <c r="AD47" s="130"/>
      <c r="AE47" s="124"/>
      <c r="AF47" s="125" t="s">
        <v>659</v>
      </c>
      <c r="AG47" s="125" t="s">
        <v>657</v>
      </c>
      <c r="AH47" s="125" t="s">
        <v>988</v>
      </c>
      <c r="AI47" s="125"/>
      <c r="AJ47" s="128"/>
      <c r="AK47" s="125" t="s">
        <v>1205</v>
      </c>
      <c r="AL47" s="125" t="s">
        <v>1206</v>
      </c>
      <c r="AM47" s="125"/>
      <c r="AN47" s="128">
        <v>45759</v>
      </c>
      <c r="AO47" s="128">
        <v>45841</v>
      </c>
      <c r="AP47" s="128">
        <v>45886</v>
      </c>
      <c r="AQ47" s="128">
        <v>46000</v>
      </c>
      <c r="AR47" s="131">
        <v>46455</v>
      </c>
      <c r="AS47" s="131">
        <v>46455</v>
      </c>
      <c r="AT47" s="124" t="s">
        <v>2733</v>
      </c>
      <c r="AU47" s="132" t="s">
        <v>1728</v>
      </c>
      <c r="AV47" s="130"/>
      <c r="AW47" s="129" t="s">
        <v>707</v>
      </c>
      <c r="AX47" s="119" t="str">
        <f>IFERROR(IF(PAC!$X47="F01 - CAPTAÇÃO DE RECURSO",1,""),"")</f>
        <v/>
      </c>
      <c r="AY47" s="119" t="str">
        <f>IFERROR(IF(PAC!$X47="F02 - LICITAÇÃO",1,""),"")</f>
        <v/>
      </c>
      <c r="AZ47" s="120">
        <f>IFERROR(IF(PAC!$X$6:$X$580="F03 - EXECUÇÃO DO OBJETO",1,""),"")</f>
        <v>1</v>
      </c>
      <c r="BA47" s="120" t="str">
        <f>IFERROR(IF(PAC!$X$6:$X$580="F04 - CONCLUÍDA",1,""),"")</f>
        <v/>
      </c>
      <c r="BB47" s="206">
        <f>IF(PAC!$R47&gt;0,0,PAC!$Q47)</f>
        <v>0</v>
      </c>
    </row>
    <row r="48" spans="1:70" s="1" customFormat="1" ht="247.5" customHeight="1" thickBot="1">
      <c r="A48" s="96">
        <f t="shared" si="0"/>
        <v>43</v>
      </c>
      <c r="B48" s="111">
        <v>2023</v>
      </c>
      <c r="C48" s="96" t="s">
        <v>605</v>
      </c>
      <c r="D48" s="96" t="s">
        <v>1022</v>
      </c>
      <c r="E48" s="112" t="s">
        <v>469</v>
      </c>
      <c r="F48" s="96" t="s">
        <v>53</v>
      </c>
      <c r="G48" s="96" t="s">
        <v>612</v>
      </c>
      <c r="H48" s="45" t="s">
        <v>1256</v>
      </c>
      <c r="I48" s="96" t="s">
        <v>1250</v>
      </c>
      <c r="J48" s="96" t="s">
        <v>361</v>
      </c>
      <c r="K48" s="23"/>
      <c r="L48" s="23"/>
      <c r="M48" s="23">
        <v>78622204.780000001</v>
      </c>
      <c r="N48" s="23"/>
      <c r="O48" s="23"/>
      <c r="P48" s="23"/>
      <c r="Q48" s="25">
        <f>SUM(PAC!$M48:$P48)</f>
        <v>78622204.780000001</v>
      </c>
      <c r="R48" s="208">
        <v>94971708.950000003</v>
      </c>
      <c r="S48" s="25">
        <f>IF(PAC!$R48&gt;0,PAC!$R48,PAC!$Q48)</f>
        <v>94971708.950000003</v>
      </c>
      <c r="T48" s="25" t="s">
        <v>1980</v>
      </c>
      <c r="U48" s="113" t="s">
        <v>1586</v>
      </c>
      <c r="V48" s="113"/>
      <c r="W48" s="114">
        <v>30</v>
      </c>
      <c r="X48" s="114" t="s">
        <v>1710</v>
      </c>
      <c r="Y48" s="111" t="s">
        <v>2501</v>
      </c>
      <c r="Z48" s="95">
        <v>46302</v>
      </c>
      <c r="AA48" s="115">
        <v>80.989999999999995</v>
      </c>
      <c r="AB48" s="45"/>
      <c r="AC48" s="45"/>
      <c r="AD48" s="116"/>
      <c r="AE48" s="112"/>
      <c r="AF48" s="45"/>
      <c r="AG48" s="45" t="s">
        <v>2272</v>
      </c>
      <c r="AH48" s="45" t="s">
        <v>988</v>
      </c>
      <c r="AI48" s="45"/>
      <c r="AJ48" s="95"/>
      <c r="AK48" s="45" t="s">
        <v>1941</v>
      </c>
      <c r="AL48" s="45" t="s">
        <v>1198</v>
      </c>
      <c r="AM48" s="45"/>
      <c r="AN48" s="95">
        <v>45160</v>
      </c>
      <c r="AO48" s="95">
        <v>45184</v>
      </c>
      <c r="AP48" s="95">
        <v>45210</v>
      </c>
      <c r="AQ48" s="95">
        <v>45300</v>
      </c>
      <c r="AR48" s="117">
        <v>46200</v>
      </c>
      <c r="AS48" s="117">
        <v>46302</v>
      </c>
      <c r="AT48" s="138" t="s">
        <v>2518</v>
      </c>
      <c r="AU48" s="45" t="s">
        <v>688</v>
      </c>
      <c r="AV48" s="116"/>
      <c r="AW48" s="115"/>
      <c r="AX48" s="119" t="str">
        <f>IFERROR(IF(PAC!$X48="F01 - CAPTAÇÃO DE RECURSO",1,""),"")</f>
        <v/>
      </c>
      <c r="AY48" s="119" t="str">
        <f>IFERROR(IF(PAC!$X48="F02 - LICITAÇÃO",1,""),"")</f>
        <v/>
      </c>
      <c r="AZ48" s="120">
        <f>IFERROR(IF(PAC!$X$6:$X$580="F03 - EXECUÇÃO DO OBJETO",1,""),"")</f>
        <v>1</v>
      </c>
      <c r="BA48" s="120" t="str">
        <f>IFERROR(IF(PAC!$X$6:$X$580="F04 - CONCLUÍDA",1,""),"")</f>
        <v/>
      </c>
      <c r="BB48" s="121">
        <f>IF(PAC!$R48&gt;0,0,PAC!$Q48)</f>
        <v>0</v>
      </c>
    </row>
    <row r="49" spans="1:54" s="1" customFormat="1" ht="189.75" customHeight="1" thickBot="1">
      <c r="A49" s="96">
        <f t="shared" si="0"/>
        <v>44</v>
      </c>
      <c r="B49" s="123">
        <v>2023</v>
      </c>
      <c r="C49" s="122" t="s">
        <v>605</v>
      </c>
      <c r="D49" s="122" t="s">
        <v>1021</v>
      </c>
      <c r="E49" s="124" t="s">
        <v>2080</v>
      </c>
      <c r="F49" s="122" t="s">
        <v>53</v>
      </c>
      <c r="G49" s="122" t="s">
        <v>612</v>
      </c>
      <c r="H49" s="125" t="s">
        <v>1256</v>
      </c>
      <c r="I49" s="122" t="s">
        <v>1250</v>
      </c>
      <c r="J49" s="122" t="s">
        <v>361</v>
      </c>
      <c r="K49" s="36"/>
      <c r="L49" s="36">
        <v>9086276.1500000004</v>
      </c>
      <c r="M49" s="36">
        <v>13449628.93</v>
      </c>
      <c r="N49" s="36"/>
      <c r="O49" s="36"/>
      <c r="P49" s="36"/>
      <c r="Q49" s="25">
        <f>SUM(PAC!$M49:$P49)</f>
        <v>13449628.93</v>
      </c>
      <c r="R49" s="38">
        <v>9660258.5899999999</v>
      </c>
      <c r="S49" s="25">
        <f>IF(PAC!$R49&gt;0,PAC!$R49,PAC!$Q49)</f>
        <v>9660258.5899999999</v>
      </c>
      <c r="T49" s="38" t="s">
        <v>1812</v>
      </c>
      <c r="U49" s="126" t="s">
        <v>1586</v>
      </c>
      <c r="V49" s="126"/>
      <c r="W49" s="127">
        <v>12</v>
      </c>
      <c r="X49" s="127" t="s">
        <v>1710</v>
      </c>
      <c r="Y49" s="123" t="s">
        <v>2501</v>
      </c>
      <c r="Z49" s="128">
        <v>46522</v>
      </c>
      <c r="AA49" s="129">
        <v>3</v>
      </c>
      <c r="AB49" s="125"/>
      <c r="AC49" s="125"/>
      <c r="AD49" s="130">
        <v>46522</v>
      </c>
      <c r="AE49" s="124"/>
      <c r="AF49" s="125" t="s">
        <v>656</v>
      </c>
      <c r="AG49" s="125" t="s">
        <v>658</v>
      </c>
      <c r="AH49" s="125" t="s">
        <v>988</v>
      </c>
      <c r="AI49" s="125"/>
      <c r="AJ49" s="128"/>
      <c r="AK49" s="125" t="s">
        <v>1870</v>
      </c>
      <c r="AL49" s="125" t="s">
        <v>1236</v>
      </c>
      <c r="AM49" s="125"/>
      <c r="AN49" s="128">
        <v>45906</v>
      </c>
      <c r="AO49" s="128">
        <v>45975</v>
      </c>
      <c r="AP49" s="128">
        <v>46042</v>
      </c>
      <c r="AQ49" s="128">
        <v>46157</v>
      </c>
      <c r="AR49" s="131">
        <v>46522</v>
      </c>
      <c r="AS49" s="131">
        <v>46522</v>
      </c>
      <c r="AT49" s="124" t="s">
        <v>2384</v>
      </c>
      <c r="AU49" s="132" t="s">
        <v>1819</v>
      </c>
      <c r="AV49" s="130"/>
      <c r="AW49" s="129" t="s">
        <v>707</v>
      </c>
      <c r="AX49" s="119" t="str">
        <f>IFERROR(IF(PAC!$X49="F01 - CAPTAÇÃO DE RECURSO",1,""),"")</f>
        <v/>
      </c>
      <c r="AY49" s="119" t="str">
        <f>IFERROR(IF(PAC!$X49="F02 - LICITAÇÃO",1,""),"")</f>
        <v/>
      </c>
      <c r="AZ49" s="120">
        <f>IFERROR(IF(PAC!$X$6:$X$580="F03 - EXECUÇÃO DO OBJETO",1,""),"")</f>
        <v>1</v>
      </c>
      <c r="BA49" s="120" t="str">
        <f>IFERROR(IF(PAC!$X$6:$X$580="F04 - CONCLUÍDA",1,""),"")</f>
        <v/>
      </c>
      <c r="BB49" s="206">
        <f>IF(PAC!$R49&gt;0,0,PAC!$Q49)</f>
        <v>0</v>
      </c>
    </row>
    <row r="50" spans="1:54" s="1" customFormat="1" ht="315.75" customHeight="1" thickBot="1">
      <c r="A50" s="96">
        <f t="shared" si="0"/>
        <v>45</v>
      </c>
      <c r="B50" s="111">
        <v>2023</v>
      </c>
      <c r="C50" s="96" t="s">
        <v>610</v>
      </c>
      <c r="D50" s="96" t="s">
        <v>1021</v>
      </c>
      <c r="E50" s="112" t="s">
        <v>1593</v>
      </c>
      <c r="F50" s="96" t="s">
        <v>53</v>
      </c>
      <c r="G50" s="96" t="s">
        <v>612</v>
      </c>
      <c r="H50" s="45" t="s">
        <v>1256</v>
      </c>
      <c r="I50" s="96" t="s">
        <v>1250</v>
      </c>
      <c r="J50" s="96" t="s">
        <v>50</v>
      </c>
      <c r="K50" s="23"/>
      <c r="L50" s="23">
        <v>16525797.609999999</v>
      </c>
      <c r="M50" s="23">
        <v>826290</v>
      </c>
      <c r="N50" s="23"/>
      <c r="O50" s="23"/>
      <c r="P50" s="23"/>
      <c r="Q50" s="25">
        <f>SUM(PAC!$M50:$P50)</f>
        <v>826290</v>
      </c>
      <c r="R50" s="25">
        <v>671333.89</v>
      </c>
      <c r="S50" s="25">
        <f>IF(PAC!$R50&gt;0,PAC!$R50,PAC!$Q50)</f>
        <v>671333.89</v>
      </c>
      <c r="T50" s="25" t="s">
        <v>2123</v>
      </c>
      <c r="U50" s="113" t="s">
        <v>1586</v>
      </c>
      <c r="V50" s="113"/>
      <c r="W50" s="114">
        <v>4</v>
      </c>
      <c r="X50" s="114" t="s">
        <v>1710</v>
      </c>
      <c r="Y50" s="111" t="s">
        <v>2501</v>
      </c>
      <c r="Z50" s="95">
        <v>46304</v>
      </c>
      <c r="AA50" s="115"/>
      <c r="AB50" s="45"/>
      <c r="AC50" s="45"/>
      <c r="AD50" s="116"/>
      <c r="AE50" s="112"/>
      <c r="AF50" s="45" t="s">
        <v>660</v>
      </c>
      <c r="AG50" s="45" t="s">
        <v>666</v>
      </c>
      <c r="AH50" s="45" t="s">
        <v>988</v>
      </c>
      <c r="AI50" s="45"/>
      <c r="AJ50" s="95"/>
      <c r="AK50" s="45" t="s">
        <v>1954</v>
      </c>
      <c r="AL50" s="45"/>
      <c r="AM50" s="45"/>
      <c r="AN50" s="95">
        <v>46056</v>
      </c>
      <c r="AO50" s="95">
        <v>46129</v>
      </c>
      <c r="AP50" s="95">
        <v>46157</v>
      </c>
      <c r="AQ50" s="95">
        <v>46182</v>
      </c>
      <c r="AR50" s="117">
        <v>46304</v>
      </c>
      <c r="AS50" s="117">
        <v>46304</v>
      </c>
      <c r="AT50" s="112" t="s">
        <v>2591</v>
      </c>
      <c r="AU50" s="118" t="s">
        <v>2073</v>
      </c>
      <c r="AV50" s="116"/>
      <c r="AW50" s="115" t="s">
        <v>1028</v>
      </c>
      <c r="AX50" s="119" t="str">
        <f>IFERROR(IF(PAC!$X50="F01 - CAPTAÇÃO DE RECURSO",1,""),"")</f>
        <v/>
      </c>
      <c r="AY50" s="119" t="str">
        <f>IFERROR(IF(PAC!$X50="F02 - LICITAÇÃO",1,""),"")</f>
        <v/>
      </c>
      <c r="AZ50" s="120">
        <f>IFERROR(IF(PAC!$X$6:$X$580="F03 - EXECUÇÃO DO OBJETO",1,""),"")</f>
        <v>1</v>
      </c>
      <c r="BA50" s="120" t="str">
        <f>IFERROR(IF(PAC!$X$6:$X$580="F04 - CONCLUÍDA",1,""),"")</f>
        <v/>
      </c>
      <c r="BB50" s="121">
        <f>IF(PAC!$R50&gt;0,0,PAC!$Q50)</f>
        <v>0</v>
      </c>
    </row>
    <row r="51" spans="1:54" s="1" customFormat="1" ht="252.75" customHeight="1" thickBot="1">
      <c r="A51" s="96">
        <f t="shared" si="0"/>
        <v>46</v>
      </c>
      <c r="B51" s="122">
        <v>2025</v>
      </c>
      <c r="C51" s="122" t="s">
        <v>605</v>
      </c>
      <c r="D51" s="122" t="s">
        <v>1021</v>
      </c>
      <c r="E51" s="124" t="s">
        <v>2293</v>
      </c>
      <c r="F51" s="122" t="s">
        <v>53</v>
      </c>
      <c r="G51" s="122" t="s">
        <v>612</v>
      </c>
      <c r="H51" s="125" t="s">
        <v>1256</v>
      </c>
      <c r="I51" s="122" t="s">
        <v>1250</v>
      </c>
      <c r="J51" s="122" t="s">
        <v>103</v>
      </c>
      <c r="K51" s="36">
        <v>46159223.990750007</v>
      </c>
      <c r="L51" s="36"/>
      <c r="M51" s="36"/>
      <c r="N51" s="36"/>
      <c r="O51" s="36"/>
      <c r="P51" s="36">
        <v>46187619.640000001</v>
      </c>
      <c r="Q51" s="25">
        <f>SUM(PAC!$M51:$P51)</f>
        <v>46187619.640000001</v>
      </c>
      <c r="R51" s="38"/>
      <c r="S51" s="25">
        <f>IF(PAC!$R51&gt;0,PAC!$R51,PAC!$Q51)</f>
        <v>46187619.640000001</v>
      </c>
      <c r="T51" s="38"/>
      <c r="U51" s="126" t="s">
        <v>594</v>
      </c>
      <c r="V51" s="126" t="s">
        <v>1792</v>
      </c>
      <c r="W51" s="127">
        <v>36</v>
      </c>
      <c r="X51" s="127" t="s">
        <v>1435</v>
      </c>
      <c r="Y51" s="123" t="s">
        <v>2504</v>
      </c>
      <c r="Z51" s="128"/>
      <c r="AA51" s="129"/>
      <c r="AB51" s="125" t="s">
        <v>1525</v>
      </c>
      <c r="AC51" s="125" t="s">
        <v>1971</v>
      </c>
      <c r="AD51" s="130">
        <v>46325</v>
      </c>
      <c r="AE51" s="124" t="s">
        <v>1784</v>
      </c>
      <c r="AF51" s="125" t="s">
        <v>1661</v>
      </c>
      <c r="AG51" s="125"/>
      <c r="AH51" s="125"/>
      <c r="AI51" s="125"/>
      <c r="AJ51" s="128"/>
      <c r="AK51" s="125" t="s">
        <v>1927</v>
      </c>
      <c r="AL51" s="125"/>
      <c r="AM51" s="125"/>
      <c r="AN51" s="128"/>
      <c r="AO51" s="128"/>
      <c r="AP51" s="128"/>
      <c r="AQ51" s="128"/>
      <c r="AR51" s="131"/>
      <c r="AS51" s="131"/>
      <c r="AT51" s="124"/>
      <c r="AU51" s="132"/>
      <c r="AV51" s="130"/>
      <c r="AW51" s="129" t="s">
        <v>707</v>
      </c>
      <c r="AX51" s="119">
        <f>IFERROR(IF(PAC!$X51="F01 - CAPTAÇÃO DE RECURSO",1,""),"")</f>
        <v>1</v>
      </c>
      <c r="AY51" s="119" t="str">
        <f>IFERROR(IF(PAC!$X51="F02 - LICITAÇÃO",1,""),"")</f>
        <v/>
      </c>
      <c r="AZ51" s="120" t="str">
        <f>IFERROR(IF(PAC!$X$6:$X$580="F03 - EXECUÇÃO DO OBJETO",1,""),"")</f>
        <v/>
      </c>
      <c r="BA51" s="120" t="str">
        <f>IFERROR(IF(PAC!$X$6:$X$580="F04 - CONCLUÍDA",1,""),"")</f>
        <v/>
      </c>
      <c r="BB51" s="206">
        <f>IF(PAC!$R51&gt;0,0,PAC!$Q51)</f>
        <v>46187619.640000001</v>
      </c>
    </row>
    <row r="52" spans="1:54" s="4" customFormat="1" ht="409.6" customHeight="1" thickBot="1">
      <c r="A52" s="96">
        <f t="shared" si="0"/>
        <v>47</v>
      </c>
      <c r="B52" s="96">
        <v>2025</v>
      </c>
      <c r="C52" s="96" t="s">
        <v>605</v>
      </c>
      <c r="D52" s="96" t="s">
        <v>1021</v>
      </c>
      <c r="E52" s="112" t="s">
        <v>2467</v>
      </c>
      <c r="F52" s="96" t="s">
        <v>53</v>
      </c>
      <c r="G52" s="96" t="s">
        <v>612</v>
      </c>
      <c r="H52" s="45" t="s">
        <v>1256</v>
      </c>
      <c r="I52" s="96" t="s">
        <v>1250</v>
      </c>
      <c r="J52" s="96" t="s">
        <v>189</v>
      </c>
      <c r="K52" s="23"/>
      <c r="L52" s="23">
        <v>22800366.739999998</v>
      </c>
      <c r="M52" s="23">
        <v>22800366.739999998</v>
      </c>
      <c r="N52" s="23"/>
      <c r="O52" s="23"/>
      <c r="P52" s="23"/>
      <c r="Q52" s="25">
        <f>SUM(PAC!$M52:$P52)</f>
        <v>22800366.739999998</v>
      </c>
      <c r="R52" s="25"/>
      <c r="S52" s="25">
        <f>IF(PAC!$R52&gt;0,PAC!$R52,PAC!$Q52)</f>
        <v>22800366.739999998</v>
      </c>
      <c r="T52" s="25"/>
      <c r="U52" s="113" t="s">
        <v>1586</v>
      </c>
      <c r="V52" s="113"/>
      <c r="W52" s="114">
        <v>36</v>
      </c>
      <c r="X52" s="114" t="s">
        <v>1434</v>
      </c>
      <c r="Y52" s="111" t="s">
        <v>2503</v>
      </c>
      <c r="Z52" s="95"/>
      <c r="AA52" s="115"/>
      <c r="AB52" s="45" t="s">
        <v>1480</v>
      </c>
      <c r="AC52" s="134" t="s">
        <v>2469</v>
      </c>
      <c r="AD52" s="116">
        <v>46293</v>
      </c>
      <c r="AE52" s="112" t="s">
        <v>2192</v>
      </c>
      <c r="AF52" s="45" t="s">
        <v>1661</v>
      </c>
      <c r="AG52" s="45" t="s">
        <v>1786</v>
      </c>
      <c r="AH52" s="45" t="s">
        <v>2002</v>
      </c>
      <c r="AI52" s="45" t="s">
        <v>1785</v>
      </c>
      <c r="AJ52" s="95">
        <v>46296</v>
      </c>
      <c r="AK52" s="45" t="s">
        <v>1947</v>
      </c>
      <c r="AL52" s="45"/>
      <c r="AM52" s="45"/>
      <c r="AN52" s="95">
        <v>46223</v>
      </c>
      <c r="AO52" s="95">
        <v>46293</v>
      </c>
      <c r="AP52" s="95">
        <v>46341</v>
      </c>
      <c r="AQ52" s="95"/>
      <c r="AR52" s="117"/>
      <c r="AS52" s="117"/>
      <c r="AT52" s="112" t="s">
        <v>2676</v>
      </c>
      <c r="AU52" s="118" t="s">
        <v>2468</v>
      </c>
      <c r="AV52" s="116"/>
      <c r="AW52" s="115" t="s">
        <v>707</v>
      </c>
      <c r="AX52" s="119" t="str">
        <f>IFERROR(IF(PAC!$X52="F01 - CAPTAÇÃO DE RECURSO",1,""),"")</f>
        <v/>
      </c>
      <c r="AY52" s="119">
        <f>IFERROR(IF(PAC!$X52="F02 - LICITAÇÃO",1,""),"")</f>
        <v>1</v>
      </c>
      <c r="AZ52" s="120" t="str">
        <f>IFERROR(IF(PAC!$X$6:$X$580="F03 - EXECUÇÃO DO OBJETO",1,""),"")</f>
        <v/>
      </c>
      <c r="BA52" s="120" t="str">
        <f>IFERROR(IF(PAC!$X$6:$X$580="F04 - CONCLUÍDA",1,""),"")</f>
        <v/>
      </c>
      <c r="BB52" s="121">
        <f>IF(PAC!$R52&gt;0,0,PAC!$Q52)</f>
        <v>22800366.739999998</v>
      </c>
    </row>
    <row r="53" spans="1:54" s="4" customFormat="1" ht="409.6" customHeight="1" thickBot="1">
      <c r="A53" s="96">
        <f t="shared" si="0"/>
        <v>48</v>
      </c>
      <c r="B53" s="122">
        <v>2025</v>
      </c>
      <c r="C53" s="122" t="s">
        <v>605</v>
      </c>
      <c r="D53" s="122" t="s">
        <v>1021</v>
      </c>
      <c r="E53" s="124" t="s">
        <v>1006</v>
      </c>
      <c r="F53" s="122" t="s">
        <v>53</v>
      </c>
      <c r="G53" s="122" t="s">
        <v>612</v>
      </c>
      <c r="H53" s="125" t="s">
        <v>1256</v>
      </c>
      <c r="I53" s="122" t="s">
        <v>1250</v>
      </c>
      <c r="J53" s="122" t="s">
        <v>361</v>
      </c>
      <c r="K53" s="36">
        <v>13324752.48</v>
      </c>
      <c r="L53" s="36"/>
      <c r="M53" s="36"/>
      <c r="N53" s="36"/>
      <c r="O53" s="36"/>
      <c r="P53" s="36">
        <v>13324752.48</v>
      </c>
      <c r="Q53" s="25">
        <f>SUM(PAC!$M53:$P53)</f>
        <v>13324752.48</v>
      </c>
      <c r="R53" s="38"/>
      <c r="S53" s="25">
        <f>IF(PAC!$R53&gt;0,PAC!$R53,PAC!$Q53)</f>
        <v>13324752.48</v>
      </c>
      <c r="T53" s="38"/>
      <c r="U53" s="126" t="s">
        <v>594</v>
      </c>
      <c r="V53" s="126" t="s">
        <v>1792</v>
      </c>
      <c r="W53" s="127">
        <v>36</v>
      </c>
      <c r="X53" s="127" t="s">
        <v>1435</v>
      </c>
      <c r="Y53" s="123" t="s">
        <v>2504</v>
      </c>
      <c r="Z53" s="128"/>
      <c r="AA53" s="129"/>
      <c r="AB53" s="125" t="s">
        <v>1525</v>
      </c>
      <c r="AC53" s="125" t="s">
        <v>1971</v>
      </c>
      <c r="AD53" s="130">
        <v>46325</v>
      </c>
      <c r="AE53" s="124" t="s">
        <v>1784</v>
      </c>
      <c r="AF53" s="125" t="s">
        <v>1662</v>
      </c>
      <c r="AG53" s="125"/>
      <c r="AH53" s="125"/>
      <c r="AI53" s="125"/>
      <c r="AJ53" s="128"/>
      <c r="AK53" s="125" t="s">
        <v>1942</v>
      </c>
      <c r="AL53" s="125"/>
      <c r="AM53" s="125"/>
      <c r="AN53" s="128"/>
      <c r="AO53" s="128"/>
      <c r="AP53" s="128"/>
      <c r="AQ53" s="128"/>
      <c r="AR53" s="131"/>
      <c r="AS53" s="131"/>
      <c r="AT53" s="124"/>
      <c r="AU53" s="132"/>
      <c r="AV53" s="130"/>
      <c r="AW53" s="129" t="s">
        <v>707</v>
      </c>
      <c r="AX53" s="119">
        <f>IFERROR(IF(PAC!$X53="F01 - CAPTAÇÃO DE RECURSO",1,""),"")</f>
        <v>1</v>
      </c>
      <c r="AY53" s="119" t="str">
        <f>IFERROR(IF(PAC!$X53="F02 - LICITAÇÃO",1,""),"")</f>
        <v/>
      </c>
      <c r="AZ53" s="120" t="str">
        <f>IFERROR(IF(PAC!$X$6:$X$580="F03 - EXECUÇÃO DO OBJETO",1,""),"")</f>
        <v/>
      </c>
      <c r="BA53" s="120" t="str">
        <f>IFERROR(IF(PAC!$X$6:$X$580="F04 - CONCLUÍDA",1,""),"")</f>
        <v/>
      </c>
      <c r="BB53" s="206">
        <f>IF(PAC!$R53&gt;0,0,PAC!$Q53)</f>
        <v>13324752.48</v>
      </c>
    </row>
    <row r="54" spans="1:54" s="4" customFormat="1" ht="409.6" customHeight="1" thickBot="1">
      <c r="A54" s="96">
        <f t="shared" si="0"/>
        <v>49</v>
      </c>
      <c r="B54" s="96">
        <v>2025</v>
      </c>
      <c r="C54" s="96" t="s">
        <v>605</v>
      </c>
      <c r="D54" s="96" t="s">
        <v>1021</v>
      </c>
      <c r="E54" s="112" t="s">
        <v>2289</v>
      </c>
      <c r="F54" s="96" t="s">
        <v>53</v>
      </c>
      <c r="G54" s="96" t="s">
        <v>612</v>
      </c>
      <c r="H54" s="45" t="s">
        <v>1256</v>
      </c>
      <c r="I54" s="96" t="s">
        <v>1250</v>
      </c>
      <c r="J54" s="96" t="s">
        <v>143</v>
      </c>
      <c r="K54" s="23"/>
      <c r="L54" s="23">
        <v>16957482.629999999</v>
      </c>
      <c r="M54" s="23">
        <v>16957482.629999999</v>
      </c>
      <c r="N54" s="23"/>
      <c r="O54" s="23"/>
      <c r="P54" s="23"/>
      <c r="Q54" s="25">
        <f>SUM(PAC!$M54:$P54)</f>
        <v>16957482.629999999</v>
      </c>
      <c r="R54" s="25"/>
      <c r="S54" s="25">
        <f>IF(PAC!$R54&gt;0,PAC!$R54,PAC!$Q54)</f>
        <v>16957482.629999999</v>
      </c>
      <c r="T54" s="25"/>
      <c r="U54" s="113" t="s">
        <v>1586</v>
      </c>
      <c r="V54" s="113"/>
      <c r="W54" s="114">
        <v>36</v>
      </c>
      <c r="X54" s="114" t="s">
        <v>1435</v>
      </c>
      <c r="Y54" s="111" t="s">
        <v>2504</v>
      </c>
      <c r="Z54" s="95"/>
      <c r="AA54" s="115"/>
      <c r="AB54" s="45" t="s">
        <v>1472</v>
      </c>
      <c r="AC54" s="134" t="s">
        <v>2780</v>
      </c>
      <c r="AD54" s="116">
        <v>46260</v>
      </c>
      <c r="AE54" s="112" t="s">
        <v>2192</v>
      </c>
      <c r="AF54" s="45" t="s">
        <v>1750</v>
      </c>
      <c r="AG54" s="45" t="s">
        <v>1786</v>
      </c>
      <c r="AH54" s="45" t="s">
        <v>2002</v>
      </c>
      <c r="AI54" s="45" t="s">
        <v>1785</v>
      </c>
      <c r="AJ54" s="95">
        <v>46296</v>
      </c>
      <c r="AK54" s="45" t="s">
        <v>1948</v>
      </c>
      <c r="AL54" s="45"/>
      <c r="AM54" s="45"/>
      <c r="AN54" s="95"/>
      <c r="AO54" s="95"/>
      <c r="AP54" s="95"/>
      <c r="AQ54" s="95"/>
      <c r="AR54" s="117"/>
      <c r="AS54" s="117"/>
      <c r="AT54" s="138" t="s">
        <v>2781</v>
      </c>
      <c r="AU54" s="118"/>
      <c r="AV54" s="116"/>
      <c r="AW54" s="115" t="s">
        <v>707</v>
      </c>
      <c r="AX54" s="119">
        <f>IFERROR(IF(PAC!$X54="F01 - CAPTAÇÃO DE RECURSO",1,""),"")</f>
        <v>1</v>
      </c>
      <c r="AY54" s="119" t="str">
        <f>IFERROR(IF(PAC!$X54="F02 - LICITAÇÃO",1,""),"")</f>
        <v/>
      </c>
      <c r="AZ54" s="120" t="str">
        <f>IFERROR(IF(PAC!$X$6:$X$580="F03 - EXECUÇÃO DO OBJETO",1,""),"")</f>
        <v/>
      </c>
      <c r="BA54" s="120" t="str">
        <f>IFERROR(IF(PAC!$X$6:$X$580="F04 - CONCLUÍDA",1,""),"")</f>
        <v/>
      </c>
      <c r="BB54" s="121">
        <f>IF(PAC!$R54&gt;0,0,PAC!$Q54)</f>
        <v>16957482.629999999</v>
      </c>
    </row>
    <row r="55" spans="1:54" s="4" customFormat="1" ht="409.6" customHeight="1" thickBot="1">
      <c r="A55" s="96">
        <f t="shared" si="0"/>
        <v>50</v>
      </c>
      <c r="B55" s="122">
        <v>2025</v>
      </c>
      <c r="C55" s="122" t="s">
        <v>605</v>
      </c>
      <c r="D55" s="122" t="s">
        <v>1021</v>
      </c>
      <c r="E55" s="124" t="s">
        <v>955</v>
      </c>
      <c r="F55" s="122" t="s">
        <v>53</v>
      </c>
      <c r="G55" s="122" t="s">
        <v>612</v>
      </c>
      <c r="H55" s="125" t="s">
        <v>1256</v>
      </c>
      <c r="I55" s="122" t="s">
        <v>1250</v>
      </c>
      <c r="J55" s="122" t="s">
        <v>318</v>
      </c>
      <c r="K55" s="36">
        <v>10187655.130000001</v>
      </c>
      <c r="L55" s="36"/>
      <c r="M55" s="36"/>
      <c r="N55" s="36"/>
      <c r="O55" s="36"/>
      <c r="P55" s="36">
        <v>10187655.130000001</v>
      </c>
      <c r="Q55" s="25">
        <f>SUM(PAC!$M55:$P55)</f>
        <v>10187655.130000001</v>
      </c>
      <c r="R55" s="38"/>
      <c r="S55" s="25">
        <f>IF(PAC!$R55&gt;0,PAC!$R55,PAC!$Q55)</f>
        <v>10187655.130000001</v>
      </c>
      <c r="T55" s="38"/>
      <c r="U55" s="126" t="s">
        <v>594</v>
      </c>
      <c r="V55" s="126" t="s">
        <v>1792</v>
      </c>
      <c r="W55" s="127">
        <v>36</v>
      </c>
      <c r="X55" s="127" t="s">
        <v>1435</v>
      </c>
      <c r="Y55" s="123" t="s">
        <v>2504</v>
      </c>
      <c r="Z55" s="128"/>
      <c r="AA55" s="129"/>
      <c r="AB55" s="125" t="s">
        <v>1525</v>
      </c>
      <c r="AC55" s="125" t="s">
        <v>1971</v>
      </c>
      <c r="AD55" s="130">
        <v>46325</v>
      </c>
      <c r="AE55" s="124" t="s">
        <v>1784</v>
      </c>
      <c r="AF55" s="125" t="s">
        <v>1662</v>
      </c>
      <c r="AG55" s="125"/>
      <c r="AH55" s="125"/>
      <c r="AI55" s="125"/>
      <c r="AJ55" s="128"/>
      <c r="AK55" s="125" t="s">
        <v>1935</v>
      </c>
      <c r="AL55" s="125"/>
      <c r="AM55" s="125"/>
      <c r="AN55" s="128"/>
      <c r="AO55" s="128"/>
      <c r="AP55" s="128"/>
      <c r="AQ55" s="128"/>
      <c r="AR55" s="131"/>
      <c r="AS55" s="131"/>
      <c r="AT55" s="124"/>
      <c r="AU55" s="132"/>
      <c r="AV55" s="130"/>
      <c r="AW55" s="129" t="s">
        <v>707</v>
      </c>
      <c r="AX55" s="119">
        <f>IFERROR(IF(PAC!$X55="F01 - CAPTAÇÃO DE RECURSO",1,""),"")</f>
        <v>1</v>
      </c>
      <c r="AY55" s="119" t="str">
        <f>IFERROR(IF(PAC!$X55="F02 - LICITAÇÃO",1,""),"")</f>
        <v/>
      </c>
      <c r="AZ55" s="120" t="str">
        <f>IFERROR(IF(PAC!$X$6:$X$580="F03 - EXECUÇÃO DO OBJETO",1,""),"")</f>
        <v/>
      </c>
      <c r="BA55" s="120" t="str">
        <f>IFERROR(IF(PAC!$X$6:$X$580="F04 - CONCLUÍDA",1,""),"")</f>
        <v/>
      </c>
      <c r="BB55" s="206">
        <f>IF(PAC!$R55&gt;0,0,PAC!$Q55)</f>
        <v>10187655.130000001</v>
      </c>
    </row>
    <row r="56" spans="1:54" s="4" customFormat="1" ht="409.6" customHeight="1" thickBot="1">
      <c r="A56" s="96">
        <f t="shared" si="0"/>
        <v>51</v>
      </c>
      <c r="B56" s="96">
        <v>2025</v>
      </c>
      <c r="C56" s="96" t="s">
        <v>605</v>
      </c>
      <c r="D56" s="96" t="s">
        <v>1021</v>
      </c>
      <c r="E56" s="112" t="s">
        <v>1744</v>
      </c>
      <c r="F56" s="96" t="s">
        <v>53</v>
      </c>
      <c r="G56" s="96" t="s">
        <v>612</v>
      </c>
      <c r="H56" s="45" t="s">
        <v>1256</v>
      </c>
      <c r="I56" s="96" t="s">
        <v>1250</v>
      </c>
      <c r="J56" s="96" t="s">
        <v>280</v>
      </c>
      <c r="K56" s="23"/>
      <c r="L56" s="23">
        <v>76285208.239999995</v>
      </c>
      <c r="M56" s="23">
        <v>76285208.239999995</v>
      </c>
      <c r="N56" s="23"/>
      <c r="O56" s="23"/>
      <c r="P56" s="23"/>
      <c r="Q56" s="25">
        <f>SUM(PAC!$M56:$P56)</f>
        <v>76285208.239999995</v>
      </c>
      <c r="R56" s="25"/>
      <c r="S56" s="25">
        <f>IF(PAC!$R56&gt;0,PAC!$R56,PAC!$Q56)</f>
        <v>76285208.239999995</v>
      </c>
      <c r="T56" s="25"/>
      <c r="U56" s="113" t="s">
        <v>1586</v>
      </c>
      <c r="V56" s="113"/>
      <c r="W56" s="114">
        <v>36</v>
      </c>
      <c r="X56" s="114" t="s">
        <v>1435</v>
      </c>
      <c r="Y56" s="111" t="s">
        <v>2504</v>
      </c>
      <c r="Z56" s="95"/>
      <c r="AA56" s="115"/>
      <c r="AB56" s="45" t="s">
        <v>1472</v>
      </c>
      <c r="AC56" s="134" t="s">
        <v>2321</v>
      </c>
      <c r="AD56" s="116"/>
      <c r="AE56" s="112" t="s">
        <v>2192</v>
      </c>
      <c r="AF56" s="45" t="s">
        <v>1750</v>
      </c>
      <c r="AG56" s="45" t="s">
        <v>1786</v>
      </c>
      <c r="AH56" s="45" t="s">
        <v>2002</v>
      </c>
      <c r="AI56" s="45" t="s">
        <v>1785</v>
      </c>
      <c r="AJ56" s="95">
        <v>46296</v>
      </c>
      <c r="AK56" s="45" t="s">
        <v>1950</v>
      </c>
      <c r="AL56" s="45"/>
      <c r="AM56" s="45"/>
      <c r="AN56" s="95"/>
      <c r="AO56" s="95"/>
      <c r="AP56" s="95"/>
      <c r="AQ56" s="95"/>
      <c r="AR56" s="117"/>
      <c r="AS56" s="117"/>
      <c r="AT56" s="138" t="s">
        <v>2376</v>
      </c>
      <c r="AU56" s="118"/>
      <c r="AV56" s="116"/>
      <c r="AW56" s="115" t="s">
        <v>707</v>
      </c>
      <c r="AX56" s="119">
        <f>IFERROR(IF(PAC!$X56="F01 - CAPTAÇÃO DE RECURSO",1,""),"")</f>
        <v>1</v>
      </c>
      <c r="AY56" s="119" t="str">
        <f>IFERROR(IF(PAC!$X56="F02 - LICITAÇÃO",1,""),"")</f>
        <v/>
      </c>
      <c r="AZ56" s="120" t="str">
        <f>IFERROR(IF(PAC!$X$6:$X$580="F03 - EXECUÇÃO DO OBJETO",1,""),"")</f>
        <v/>
      </c>
      <c r="BA56" s="120" t="str">
        <f>IFERROR(IF(PAC!$X$6:$X$580="F04 - CONCLUÍDA",1,""),"")</f>
        <v/>
      </c>
      <c r="BB56" s="121">
        <f>IF(PAC!$R56&gt;0,0,PAC!$Q56)</f>
        <v>76285208.239999995</v>
      </c>
    </row>
    <row r="57" spans="1:54" s="4" customFormat="1" ht="409.6" customHeight="1" thickBot="1">
      <c r="A57" s="96">
        <f t="shared" si="0"/>
        <v>52</v>
      </c>
      <c r="B57" s="122">
        <v>2025</v>
      </c>
      <c r="C57" s="122" t="s">
        <v>605</v>
      </c>
      <c r="D57" s="122" t="s">
        <v>1021</v>
      </c>
      <c r="E57" s="140" t="s">
        <v>1920</v>
      </c>
      <c r="F57" s="125" t="s">
        <v>53</v>
      </c>
      <c r="G57" s="125" t="s">
        <v>612</v>
      </c>
      <c r="H57" s="122" t="s">
        <v>1256</v>
      </c>
      <c r="I57" s="122" t="s">
        <v>1250</v>
      </c>
      <c r="J57" s="122" t="s">
        <v>192</v>
      </c>
      <c r="K57" s="36"/>
      <c r="L57" s="36">
        <v>40878222.799999997</v>
      </c>
      <c r="M57" s="36">
        <v>40878222.799999997</v>
      </c>
      <c r="N57" s="36"/>
      <c r="O57" s="36"/>
      <c r="P57" s="36"/>
      <c r="Q57" s="25">
        <f>SUM(PAC!$M57:$P57)</f>
        <v>40878222.799999997</v>
      </c>
      <c r="R57" s="38"/>
      <c r="S57" s="25">
        <f>IF(PAC!$R57&gt;0,PAC!$R57,PAC!$Q57)</f>
        <v>40878222.799999997</v>
      </c>
      <c r="T57" s="38"/>
      <c r="U57" s="126" t="s">
        <v>1586</v>
      </c>
      <c r="V57" s="126"/>
      <c r="W57" s="127">
        <v>36</v>
      </c>
      <c r="X57" s="127" t="s">
        <v>1434</v>
      </c>
      <c r="Y57" s="123" t="s">
        <v>2503</v>
      </c>
      <c r="Z57" s="128">
        <v>46336</v>
      </c>
      <c r="AA57" s="129"/>
      <c r="AB57" s="125" t="s">
        <v>1480</v>
      </c>
      <c r="AC57" s="132" t="s">
        <v>2463</v>
      </c>
      <c r="AD57" s="130">
        <v>46290</v>
      </c>
      <c r="AE57" s="124" t="s">
        <v>2193</v>
      </c>
      <c r="AF57" s="125" t="s">
        <v>1661</v>
      </c>
      <c r="AG57" s="125" t="s">
        <v>1786</v>
      </c>
      <c r="AH57" s="125" t="s">
        <v>988</v>
      </c>
      <c r="AI57" s="125"/>
      <c r="AJ57" s="128"/>
      <c r="AK57" s="125" t="s">
        <v>1931</v>
      </c>
      <c r="AL57" s="125"/>
      <c r="AM57" s="125" t="s">
        <v>594</v>
      </c>
      <c r="AN57" s="128">
        <v>46094</v>
      </c>
      <c r="AO57" s="128">
        <v>46168</v>
      </c>
      <c r="AP57" s="128">
        <v>46213</v>
      </c>
      <c r="AQ57" s="128"/>
      <c r="AR57" s="131"/>
      <c r="AS57" s="131"/>
      <c r="AT57" s="124" t="s">
        <v>2677</v>
      </c>
      <c r="AU57" s="132" t="s">
        <v>2462</v>
      </c>
      <c r="AV57" s="130"/>
      <c r="AW57" s="129" t="s">
        <v>707</v>
      </c>
      <c r="AX57" s="119" t="str">
        <f>IFERROR(IF(PAC!$X57="F01 - CAPTAÇÃO DE RECURSO",1,""),"")</f>
        <v/>
      </c>
      <c r="AY57" s="119">
        <f>IFERROR(IF(PAC!$X57="F02 - LICITAÇÃO",1,""),"")</f>
        <v>1</v>
      </c>
      <c r="AZ57" s="120" t="str">
        <f>IFERROR(IF(PAC!$X$6:$X$580="F03 - EXECUÇÃO DO OBJETO",1,""),"")</f>
        <v/>
      </c>
      <c r="BA57" s="120" t="str">
        <f>IFERROR(IF(PAC!$X$6:$X$580="F04 - CONCLUÍDA",1,""),"")</f>
        <v/>
      </c>
      <c r="BB57" s="206">
        <f>IF(PAC!$R57&gt;0,0,PAC!$Q57)</f>
        <v>40878222.799999997</v>
      </c>
    </row>
    <row r="58" spans="1:54" s="4" customFormat="1" ht="409.6" customHeight="1" thickBot="1">
      <c r="A58" s="96">
        <f t="shared" si="0"/>
        <v>53</v>
      </c>
      <c r="B58" s="96">
        <v>2025</v>
      </c>
      <c r="C58" s="96" t="s">
        <v>605</v>
      </c>
      <c r="D58" s="96" t="s">
        <v>1021</v>
      </c>
      <c r="E58" s="112" t="s">
        <v>954</v>
      </c>
      <c r="F58" s="96" t="s">
        <v>53</v>
      </c>
      <c r="G58" s="96" t="s">
        <v>612</v>
      </c>
      <c r="H58" s="45" t="s">
        <v>1256</v>
      </c>
      <c r="I58" s="96" t="s">
        <v>1250</v>
      </c>
      <c r="J58" s="96" t="s">
        <v>72</v>
      </c>
      <c r="K58" s="23">
        <v>8717773.2799999993</v>
      </c>
      <c r="L58" s="23"/>
      <c r="M58" s="23"/>
      <c r="N58" s="23"/>
      <c r="O58" s="23"/>
      <c r="P58" s="23">
        <v>8717773.2799999993</v>
      </c>
      <c r="Q58" s="25">
        <f>SUM(PAC!$M58:$P58)</f>
        <v>8717773.2799999993</v>
      </c>
      <c r="R58" s="25"/>
      <c r="S58" s="25">
        <f>IF(PAC!$R58&gt;0,PAC!$R58,PAC!$Q58)</f>
        <v>8717773.2799999993</v>
      </c>
      <c r="T58" s="25"/>
      <c r="U58" s="113" t="s">
        <v>594</v>
      </c>
      <c r="V58" s="113" t="s">
        <v>1792</v>
      </c>
      <c r="W58" s="114">
        <v>36</v>
      </c>
      <c r="X58" s="114" t="s">
        <v>1435</v>
      </c>
      <c r="Y58" s="111" t="s">
        <v>2504</v>
      </c>
      <c r="Z58" s="95"/>
      <c r="AA58" s="115"/>
      <c r="AB58" s="45" t="s">
        <v>1525</v>
      </c>
      <c r="AC58" s="45" t="s">
        <v>1971</v>
      </c>
      <c r="AD58" s="116">
        <v>46325</v>
      </c>
      <c r="AE58" s="112" t="s">
        <v>1784</v>
      </c>
      <c r="AF58" s="45" t="s">
        <v>1662</v>
      </c>
      <c r="AG58" s="45"/>
      <c r="AH58" s="45"/>
      <c r="AI58" s="45"/>
      <c r="AJ58" s="95"/>
      <c r="AK58" s="45" t="s">
        <v>1926</v>
      </c>
      <c r="AL58" s="45"/>
      <c r="AM58" s="45"/>
      <c r="AN58" s="95"/>
      <c r="AO58" s="95"/>
      <c r="AP58" s="95"/>
      <c r="AQ58" s="95"/>
      <c r="AR58" s="117"/>
      <c r="AS58" s="117"/>
      <c r="AT58" s="112"/>
      <c r="AU58" s="118"/>
      <c r="AV58" s="116"/>
      <c r="AW58" s="115" t="s">
        <v>707</v>
      </c>
      <c r="AX58" s="119">
        <f>IFERROR(IF(PAC!$X58="F01 - CAPTAÇÃO DE RECURSO",1,""),"")</f>
        <v>1</v>
      </c>
      <c r="AY58" s="119" t="str">
        <f>IFERROR(IF(PAC!$X58="F02 - LICITAÇÃO",1,""),"")</f>
        <v/>
      </c>
      <c r="AZ58" s="120" t="str">
        <f>IFERROR(IF(PAC!$X$6:$X$580="F03 - EXECUÇÃO DO OBJETO",1,""),"")</f>
        <v/>
      </c>
      <c r="BA58" s="120" t="str">
        <f>IFERROR(IF(PAC!$X$6:$X$580="F04 - CONCLUÍDA",1,""),"")</f>
        <v/>
      </c>
      <c r="BB58" s="121">
        <f>IF(PAC!$R58&gt;0,0,PAC!$Q58)</f>
        <v>8717773.2799999993</v>
      </c>
    </row>
    <row r="59" spans="1:54" s="4" customFormat="1" ht="409.6" customHeight="1" thickBot="1">
      <c r="A59" s="96">
        <f t="shared" si="0"/>
        <v>54</v>
      </c>
      <c r="B59" s="122">
        <v>2025</v>
      </c>
      <c r="C59" s="122" t="s">
        <v>605</v>
      </c>
      <c r="D59" s="122" t="s">
        <v>1021</v>
      </c>
      <c r="E59" s="124" t="s">
        <v>1743</v>
      </c>
      <c r="F59" s="122" t="s">
        <v>53</v>
      </c>
      <c r="G59" s="122" t="s">
        <v>612</v>
      </c>
      <c r="H59" s="125" t="s">
        <v>1256</v>
      </c>
      <c r="I59" s="122" t="s">
        <v>1250</v>
      </c>
      <c r="J59" s="122" t="s">
        <v>437</v>
      </c>
      <c r="K59" s="36"/>
      <c r="L59" s="36">
        <v>30747336.34</v>
      </c>
      <c r="M59" s="36">
        <v>30747336.34</v>
      </c>
      <c r="N59" s="36"/>
      <c r="O59" s="36"/>
      <c r="P59" s="36"/>
      <c r="Q59" s="25">
        <f>SUM(PAC!$M59:$P59)</f>
        <v>30747336.34</v>
      </c>
      <c r="R59" s="38"/>
      <c r="S59" s="25">
        <f>IF(PAC!$R59&gt;0,PAC!$R59,PAC!$Q59)</f>
        <v>30747336.34</v>
      </c>
      <c r="T59" s="38"/>
      <c r="U59" s="126" t="s">
        <v>1586</v>
      </c>
      <c r="V59" s="126"/>
      <c r="W59" s="127">
        <v>36</v>
      </c>
      <c r="X59" s="127" t="s">
        <v>1435</v>
      </c>
      <c r="Y59" s="123" t="s">
        <v>2504</v>
      </c>
      <c r="Z59" s="128"/>
      <c r="AA59" s="129"/>
      <c r="AB59" s="125" t="s">
        <v>1472</v>
      </c>
      <c r="AC59" s="135" t="s">
        <v>2782</v>
      </c>
      <c r="AD59" s="130"/>
      <c r="AE59" s="124" t="s">
        <v>1886</v>
      </c>
      <c r="AF59" s="125" t="s">
        <v>1674</v>
      </c>
      <c r="AG59" s="125" t="s">
        <v>1734</v>
      </c>
      <c r="AH59" s="125" t="s">
        <v>2002</v>
      </c>
      <c r="AI59" s="125" t="s">
        <v>1737</v>
      </c>
      <c r="AJ59" s="128">
        <v>46296</v>
      </c>
      <c r="AK59" s="125" t="s">
        <v>1949</v>
      </c>
      <c r="AL59" s="125"/>
      <c r="AM59" s="125"/>
      <c r="AN59" s="128"/>
      <c r="AO59" s="128"/>
      <c r="AP59" s="128"/>
      <c r="AQ59" s="128"/>
      <c r="AR59" s="131"/>
      <c r="AS59" s="131"/>
      <c r="AT59" s="124" t="s">
        <v>2783</v>
      </c>
      <c r="AU59" s="132" t="s">
        <v>1735</v>
      </c>
      <c r="AV59" s="130"/>
      <c r="AW59" s="129" t="s">
        <v>707</v>
      </c>
      <c r="AX59" s="119">
        <f>IFERROR(IF(PAC!$X59="F01 - CAPTAÇÃO DE RECURSO",1,""),"")</f>
        <v>1</v>
      </c>
      <c r="AY59" s="119" t="str">
        <f>IFERROR(IF(PAC!$X59="F02 - LICITAÇÃO",1,""),"")</f>
        <v/>
      </c>
      <c r="AZ59" s="120" t="str">
        <f>IFERROR(IF(PAC!$X$6:$X$580="F03 - EXECUÇÃO DO OBJETO",1,""),"")</f>
        <v/>
      </c>
      <c r="BA59" s="120" t="str">
        <f>IFERROR(IF(PAC!$X$6:$X$580="F04 - CONCLUÍDA",1,""),"")</f>
        <v/>
      </c>
      <c r="BB59" s="206">
        <f>IF(PAC!$R59&gt;0,0,PAC!$Q59)</f>
        <v>30747336.34</v>
      </c>
    </row>
    <row r="60" spans="1:54" s="4" customFormat="1" ht="409.6" customHeight="1" thickBot="1">
      <c r="A60" s="96">
        <f t="shared" si="0"/>
        <v>55</v>
      </c>
      <c r="B60" s="96">
        <v>2025</v>
      </c>
      <c r="C60" s="96" t="s">
        <v>605</v>
      </c>
      <c r="D60" s="96" t="s">
        <v>1021</v>
      </c>
      <c r="E60" s="112" t="s">
        <v>1019</v>
      </c>
      <c r="F60" s="96" t="s">
        <v>53</v>
      </c>
      <c r="G60" s="96" t="s">
        <v>612</v>
      </c>
      <c r="H60" s="45" t="s">
        <v>1256</v>
      </c>
      <c r="I60" s="96" t="s">
        <v>1250</v>
      </c>
      <c r="J60" s="96" t="s">
        <v>336</v>
      </c>
      <c r="K60" s="23">
        <v>60585665.969999999</v>
      </c>
      <c r="L60" s="23"/>
      <c r="M60" s="23"/>
      <c r="N60" s="23"/>
      <c r="O60" s="23"/>
      <c r="P60" s="23">
        <v>60585665.969999999</v>
      </c>
      <c r="Q60" s="25">
        <f>SUM(PAC!$M60:$P60)</f>
        <v>60585665.969999999</v>
      </c>
      <c r="R60" s="25"/>
      <c r="S60" s="25">
        <f>IF(PAC!$R60&gt;0,PAC!$R60,PAC!$Q60)</f>
        <v>60585665.969999999</v>
      </c>
      <c r="T60" s="25"/>
      <c r="U60" s="113" t="s">
        <v>594</v>
      </c>
      <c r="V60" s="113" t="s">
        <v>1792</v>
      </c>
      <c r="W60" s="114">
        <v>36</v>
      </c>
      <c r="X60" s="114" t="s">
        <v>1435</v>
      </c>
      <c r="Y60" s="111" t="s">
        <v>2504</v>
      </c>
      <c r="Z60" s="95"/>
      <c r="AA60" s="115"/>
      <c r="AB60" s="45" t="s">
        <v>1525</v>
      </c>
      <c r="AC60" s="45" t="s">
        <v>2164</v>
      </c>
      <c r="AD60" s="116">
        <v>46325</v>
      </c>
      <c r="AE60" s="112" t="s">
        <v>1784</v>
      </c>
      <c r="AF60" s="45" t="s">
        <v>1662</v>
      </c>
      <c r="AG60" s="45"/>
      <c r="AH60" s="45"/>
      <c r="AI60" s="45"/>
      <c r="AJ60" s="95"/>
      <c r="AK60" s="45" t="s">
        <v>1936</v>
      </c>
      <c r="AL60" s="45"/>
      <c r="AM60" s="45"/>
      <c r="AN60" s="95"/>
      <c r="AO60" s="95"/>
      <c r="AP60" s="95"/>
      <c r="AQ60" s="95"/>
      <c r="AR60" s="117"/>
      <c r="AS60" s="117"/>
      <c r="AT60" s="112"/>
      <c r="AU60" s="118"/>
      <c r="AV60" s="116"/>
      <c r="AW60" s="115" t="s">
        <v>707</v>
      </c>
      <c r="AX60" s="119">
        <f>IFERROR(IF(PAC!$X60="F01 - CAPTAÇÃO DE RECURSO",1,""),"")</f>
        <v>1</v>
      </c>
      <c r="AY60" s="119" t="str">
        <f>IFERROR(IF(PAC!$X60="F02 - LICITAÇÃO",1,""),"")</f>
        <v/>
      </c>
      <c r="AZ60" s="120" t="str">
        <f>IFERROR(IF(PAC!$X$6:$X$580="F03 - EXECUÇÃO DO OBJETO",1,""),"")</f>
        <v/>
      </c>
      <c r="BA60" s="120" t="str">
        <f>IFERROR(IF(PAC!$X$6:$X$580="F04 - CONCLUÍDA",1,""),"")</f>
        <v/>
      </c>
      <c r="BB60" s="121">
        <f>IF(PAC!$R60&gt;0,0,PAC!$Q60)</f>
        <v>60585665.969999999</v>
      </c>
    </row>
    <row r="61" spans="1:54" s="4" customFormat="1" ht="409.6" customHeight="1" thickBot="1">
      <c r="A61" s="96">
        <f t="shared" si="0"/>
        <v>56</v>
      </c>
      <c r="B61" s="122">
        <v>2025</v>
      </c>
      <c r="C61" s="122" t="s">
        <v>605</v>
      </c>
      <c r="D61" s="122" t="s">
        <v>1021</v>
      </c>
      <c r="E61" s="124" t="s">
        <v>1018</v>
      </c>
      <c r="F61" s="122" t="s">
        <v>53</v>
      </c>
      <c r="G61" s="122" t="s">
        <v>612</v>
      </c>
      <c r="H61" s="125" t="s">
        <v>1256</v>
      </c>
      <c r="I61" s="122" t="s">
        <v>1250</v>
      </c>
      <c r="J61" s="122" t="s">
        <v>219</v>
      </c>
      <c r="K61" s="36">
        <v>31866594.079999998</v>
      </c>
      <c r="L61" s="36"/>
      <c r="M61" s="36"/>
      <c r="N61" s="36"/>
      <c r="O61" s="36"/>
      <c r="P61" s="36">
        <v>30303920.620000001</v>
      </c>
      <c r="Q61" s="25">
        <f>SUM(PAC!$M61:$P61)</f>
        <v>30303920.620000001</v>
      </c>
      <c r="R61" s="38"/>
      <c r="S61" s="25">
        <f>IF(PAC!$R61&gt;0,PAC!$R61,PAC!$Q61)</f>
        <v>30303920.620000001</v>
      </c>
      <c r="T61" s="38"/>
      <c r="U61" s="126" t="s">
        <v>594</v>
      </c>
      <c r="V61" s="126" t="s">
        <v>1792</v>
      </c>
      <c r="W61" s="127">
        <v>36</v>
      </c>
      <c r="X61" s="127" t="s">
        <v>1435</v>
      </c>
      <c r="Y61" s="123" t="s">
        <v>2504</v>
      </c>
      <c r="Z61" s="128"/>
      <c r="AA61" s="129"/>
      <c r="AB61" s="125" t="s">
        <v>1525</v>
      </c>
      <c r="AC61" s="125" t="s">
        <v>1971</v>
      </c>
      <c r="AD61" s="130">
        <v>46325</v>
      </c>
      <c r="AE61" s="124" t="s">
        <v>1784</v>
      </c>
      <c r="AF61" s="125" t="s">
        <v>1662</v>
      </c>
      <c r="AG61" s="125"/>
      <c r="AH61" s="125"/>
      <c r="AI61" s="125"/>
      <c r="AJ61" s="128"/>
      <c r="AK61" s="125" t="s">
        <v>1928</v>
      </c>
      <c r="AL61" s="125"/>
      <c r="AM61" s="125"/>
      <c r="AN61" s="128"/>
      <c r="AO61" s="128"/>
      <c r="AP61" s="128"/>
      <c r="AQ61" s="128"/>
      <c r="AR61" s="131"/>
      <c r="AS61" s="131"/>
      <c r="AT61" s="124"/>
      <c r="AU61" s="132"/>
      <c r="AV61" s="130"/>
      <c r="AW61" s="129" t="s">
        <v>707</v>
      </c>
      <c r="AX61" s="119">
        <f>IFERROR(IF(PAC!$X61="F01 - CAPTAÇÃO DE RECURSO",1,""),"")</f>
        <v>1</v>
      </c>
      <c r="AY61" s="119" t="str">
        <f>IFERROR(IF(PAC!$X61="F02 - LICITAÇÃO",1,""),"")</f>
        <v/>
      </c>
      <c r="AZ61" s="120" t="str">
        <f>IFERROR(IF(PAC!$X$6:$X$580="F03 - EXECUÇÃO DO OBJETO",1,""),"")</f>
        <v/>
      </c>
      <c r="BA61" s="120" t="str">
        <f>IFERROR(IF(PAC!$X$6:$X$580="F04 - CONCLUÍDA",1,""),"")</f>
        <v/>
      </c>
      <c r="BB61" s="206">
        <f>IF(PAC!$R61&gt;0,0,PAC!$Q61)</f>
        <v>30303920.620000001</v>
      </c>
    </row>
    <row r="62" spans="1:54" s="4" customFormat="1" ht="409.6" customHeight="1" thickBot="1">
      <c r="A62" s="96">
        <f t="shared" si="0"/>
        <v>57</v>
      </c>
      <c r="B62" s="96">
        <v>2025</v>
      </c>
      <c r="C62" s="96" t="s">
        <v>605</v>
      </c>
      <c r="D62" s="96" t="s">
        <v>1021</v>
      </c>
      <c r="E62" s="112" t="s">
        <v>1532</v>
      </c>
      <c r="F62" s="96" t="s">
        <v>53</v>
      </c>
      <c r="G62" s="96" t="s">
        <v>612</v>
      </c>
      <c r="H62" s="45" t="s">
        <v>1256</v>
      </c>
      <c r="I62" s="96" t="s">
        <v>1250</v>
      </c>
      <c r="J62" s="96" t="s">
        <v>364</v>
      </c>
      <c r="K62" s="23">
        <v>2541652.79</v>
      </c>
      <c r="L62" s="23"/>
      <c r="M62" s="23"/>
      <c r="N62" s="23"/>
      <c r="O62" s="23"/>
      <c r="P62" s="23">
        <v>2541652.79</v>
      </c>
      <c r="Q62" s="25">
        <f>SUM(PAC!$M62:$P62)</f>
        <v>2541652.79</v>
      </c>
      <c r="R62" s="25"/>
      <c r="S62" s="25">
        <f>IF(PAC!$R62&gt;0,PAC!$R62,PAC!$Q62)</f>
        <v>2541652.79</v>
      </c>
      <c r="T62" s="25"/>
      <c r="U62" s="113" t="s">
        <v>594</v>
      </c>
      <c r="V62" s="113" t="s">
        <v>1792</v>
      </c>
      <c r="W62" s="114">
        <v>36</v>
      </c>
      <c r="X62" s="114" t="s">
        <v>1435</v>
      </c>
      <c r="Y62" s="111" t="s">
        <v>2504</v>
      </c>
      <c r="Z62" s="95"/>
      <c r="AA62" s="115"/>
      <c r="AB62" s="45" t="s">
        <v>1525</v>
      </c>
      <c r="AC62" s="45" t="s">
        <v>1971</v>
      </c>
      <c r="AD62" s="116">
        <v>46325</v>
      </c>
      <c r="AE62" s="112" t="s">
        <v>1784</v>
      </c>
      <c r="AF62" s="45" t="s">
        <v>1662</v>
      </c>
      <c r="AG62" s="45"/>
      <c r="AH62" s="45"/>
      <c r="AI62" s="45"/>
      <c r="AJ62" s="95"/>
      <c r="AK62" s="45" t="s">
        <v>1937</v>
      </c>
      <c r="AL62" s="45"/>
      <c r="AM62" s="45"/>
      <c r="AN62" s="95"/>
      <c r="AO62" s="95"/>
      <c r="AP62" s="95"/>
      <c r="AQ62" s="95"/>
      <c r="AR62" s="117"/>
      <c r="AS62" s="117"/>
      <c r="AT62" s="112"/>
      <c r="AU62" s="118"/>
      <c r="AV62" s="116"/>
      <c r="AW62" s="115" t="s">
        <v>707</v>
      </c>
      <c r="AX62" s="119">
        <f>IFERROR(IF(PAC!$X62="F01 - CAPTAÇÃO DE RECURSO",1,""),"")</f>
        <v>1</v>
      </c>
      <c r="AY62" s="119" t="str">
        <f>IFERROR(IF(PAC!$X62="F02 - LICITAÇÃO",1,""),"")</f>
        <v/>
      </c>
      <c r="AZ62" s="120" t="str">
        <f>IFERROR(IF(PAC!$X$6:$X$580="F03 - EXECUÇÃO DO OBJETO",1,""),"")</f>
        <v/>
      </c>
      <c r="BA62" s="120" t="str">
        <f>IFERROR(IF(PAC!$X$6:$X$580="F04 - CONCLUÍDA",1,""),"")</f>
        <v/>
      </c>
      <c r="BB62" s="121">
        <f>IF(PAC!$R62&gt;0,0,PAC!$Q62)</f>
        <v>2541652.79</v>
      </c>
    </row>
    <row r="63" spans="1:54" s="4" customFormat="1" ht="409.6" thickBot="1">
      <c r="A63" s="96">
        <f t="shared" si="0"/>
        <v>58</v>
      </c>
      <c r="B63" s="122">
        <v>2025</v>
      </c>
      <c r="C63" s="122" t="s">
        <v>605</v>
      </c>
      <c r="D63" s="122" t="s">
        <v>1021</v>
      </c>
      <c r="E63" s="124" t="s">
        <v>1741</v>
      </c>
      <c r="F63" s="122" t="s">
        <v>53</v>
      </c>
      <c r="G63" s="122" t="s">
        <v>612</v>
      </c>
      <c r="H63" s="125" t="s">
        <v>1256</v>
      </c>
      <c r="I63" s="122" t="s">
        <v>1250</v>
      </c>
      <c r="J63" s="122" t="s">
        <v>361</v>
      </c>
      <c r="K63" s="36"/>
      <c r="L63" s="36">
        <v>56440520.609999999</v>
      </c>
      <c r="M63" s="36">
        <v>56440520.609999999</v>
      </c>
      <c r="N63" s="36"/>
      <c r="O63" s="36"/>
      <c r="P63" s="36"/>
      <c r="Q63" s="25">
        <f>SUM(PAC!$M63:$P63)</f>
        <v>56440520.609999999</v>
      </c>
      <c r="R63" s="38"/>
      <c r="S63" s="25">
        <f>IF(PAC!$R63&gt;0,PAC!$R63,PAC!$Q63)</f>
        <v>56440520.609999999</v>
      </c>
      <c r="T63" s="38"/>
      <c r="U63" s="126" t="s">
        <v>1586</v>
      </c>
      <c r="V63" s="126"/>
      <c r="W63" s="127">
        <v>36</v>
      </c>
      <c r="X63" s="127" t="s">
        <v>1435</v>
      </c>
      <c r="Y63" s="123" t="s">
        <v>2504</v>
      </c>
      <c r="Z63" s="128"/>
      <c r="AA63" s="129"/>
      <c r="AB63" s="125" t="s">
        <v>1472</v>
      </c>
      <c r="AC63" s="125" t="s">
        <v>2320</v>
      </c>
      <c r="AD63" s="130"/>
      <c r="AE63" s="124" t="s">
        <v>1886</v>
      </c>
      <c r="AF63" s="125" t="s">
        <v>1660</v>
      </c>
      <c r="AG63" s="125" t="s">
        <v>1734</v>
      </c>
      <c r="AH63" s="125" t="s">
        <v>2002</v>
      </c>
      <c r="AI63" s="125" t="s">
        <v>1737</v>
      </c>
      <c r="AJ63" s="128">
        <v>46296</v>
      </c>
      <c r="AK63" s="125" t="s">
        <v>1943</v>
      </c>
      <c r="AL63" s="125"/>
      <c r="AM63" s="125"/>
      <c r="AN63" s="128"/>
      <c r="AO63" s="128"/>
      <c r="AP63" s="128"/>
      <c r="AQ63" s="128"/>
      <c r="AR63" s="131"/>
      <c r="AS63" s="131"/>
      <c r="AT63" s="124" t="s">
        <v>2807</v>
      </c>
      <c r="AU63" s="132" t="s">
        <v>1735</v>
      </c>
      <c r="AV63" s="130"/>
      <c r="AW63" s="129" t="s">
        <v>707</v>
      </c>
      <c r="AX63" s="119">
        <f>IFERROR(IF(PAC!$X63="F01 - CAPTAÇÃO DE RECURSO",1,""),"")</f>
        <v>1</v>
      </c>
      <c r="AY63" s="119" t="str">
        <f>IFERROR(IF(PAC!$X63="F02 - LICITAÇÃO",1,""),"")</f>
        <v/>
      </c>
      <c r="AZ63" s="120" t="str">
        <f>IFERROR(IF(PAC!$X$6:$X$580="F03 - EXECUÇÃO DO OBJETO",1,""),"")</f>
        <v/>
      </c>
      <c r="BA63" s="120" t="str">
        <f>IFERROR(IF(PAC!$X$6:$X$580="F04 - CONCLUÍDA",1,""),"")</f>
        <v/>
      </c>
      <c r="BB63" s="206">
        <f>IF(PAC!$R63&gt;0,0,PAC!$Q63)</f>
        <v>56440520.609999999</v>
      </c>
    </row>
    <row r="64" spans="1:54" s="4" customFormat="1" ht="63.75" customHeight="1" thickBot="1">
      <c r="A64" s="96">
        <f t="shared" si="0"/>
        <v>59</v>
      </c>
      <c r="B64" s="96">
        <v>2025</v>
      </c>
      <c r="C64" s="96" t="s">
        <v>605</v>
      </c>
      <c r="D64" s="96" t="s">
        <v>1021</v>
      </c>
      <c r="E64" s="97" t="s">
        <v>1745</v>
      </c>
      <c r="F64" s="45" t="s">
        <v>53</v>
      </c>
      <c r="G64" s="45" t="s">
        <v>612</v>
      </c>
      <c r="H64" s="96" t="s">
        <v>1256</v>
      </c>
      <c r="I64" s="96" t="s">
        <v>1250</v>
      </c>
      <c r="J64" s="96" t="s">
        <v>227</v>
      </c>
      <c r="K64" s="23"/>
      <c r="L64" s="23">
        <v>7322475.75</v>
      </c>
      <c r="M64" s="23">
        <v>7322475.75</v>
      </c>
      <c r="N64" s="23"/>
      <c r="O64" s="23"/>
      <c r="P64" s="23"/>
      <c r="Q64" s="25">
        <f>SUM(PAC!$M64:$P64)</f>
        <v>7322475.75</v>
      </c>
      <c r="R64" s="25"/>
      <c r="S64" s="25">
        <f>IF(PAC!$R64&gt;0,PAC!$R64,PAC!$Q64)</f>
        <v>7322475.75</v>
      </c>
      <c r="T64" s="25"/>
      <c r="U64" s="113" t="s">
        <v>1586</v>
      </c>
      <c r="V64" s="113"/>
      <c r="W64" s="114">
        <v>36</v>
      </c>
      <c r="X64" s="114" t="s">
        <v>1435</v>
      </c>
      <c r="Y64" s="111" t="s">
        <v>2504</v>
      </c>
      <c r="Z64" s="95"/>
      <c r="AA64" s="115"/>
      <c r="AB64" s="45" t="s">
        <v>1472</v>
      </c>
      <c r="AC64" s="134" t="s">
        <v>2319</v>
      </c>
      <c r="AD64" s="116"/>
      <c r="AE64" s="112" t="s">
        <v>1540</v>
      </c>
      <c r="AF64" s="45" t="s">
        <v>1661</v>
      </c>
      <c r="AG64" s="45" t="s">
        <v>1786</v>
      </c>
      <c r="AH64" s="45" t="s">
        <v>2002</v>
      </c>
      <c r="AI64" s="45" t="s">
        <v>1887</v>
      </c>
      <c r="AJ64" s="95">
        <v>46296</v>
      </c>
      <c r="AK64" s="45" t="s">
        <v>1929</v>
      </c>
      <c r="AL64" s="45"/>
      <c r="AM64" s="45"/>
      <c r="AN64" s="95"/>
      <c r="AO64" s="95"/>
      <c r="AP64" s="95"/>
      <c r="AQ64" s="95"/>
      <c r="AR64" s="117"/>
      <c r="AS64" s="117"/>
      <c r="AT64" s="138" t="s">
        <v>2811</v>
      </c>
      <c r="AU64" s="45" t="s">
        <v>973</v>
      </c>
      <c r="AV64" s="116"/>
      <c r="AW64" s="115" t="s">
        <v>707</v>
      </c>
      <c r="AX64" s="119">
        <f>IFERROR(IF(PAC!$X64="F01 - CAPTAÇÃO DE RECURSO",1,""),"")</f>
        <v>1</v>
      </c>
      <c r="AY64" s="119" t="str">
        <f>IFERROR(IF(PAC!$X64="F02 - LICITAÇÃO",1,""),"")</f>
        <v/>
      </c>
      <c r="AZ64" s="120" t="str">
        <f>IFERROR(IF(PAC!$X$6:$X$580="F03 - EXECUÇÃO DO OBJETO",1,""),"")</f>
        <v/>
      </c>
      <c r="BA64" s="120" t="str">
        <f>IFERROR(IF(PAC!$X$6:$X$580="F04 - CONCLUÍDA",1,""),"")</f>
        <v/>
      </c>
      <c r="BB64" s="121">
        <f>IF(PAC!$R64&gt;0,0,PAC!$Q64)</f>
        <v>7322475.75</v>
      </c>
    </row>
    <row r="65" spans="1:54" s="4" customFormat="1" ht="100.5" customHeight="1" thickBot="1">
      <c r="A65" s="96">
        <f t="shared" si="0"/>
        <v>60</v>
      </c>
      <c r="B65" s="122">
        <v>2025</v>
      </c>
      <c r="C65" s="122" t="s">
        <v>605</v>
      </c>
      <c r="D65" s="122" t="s">
        <v>1021</v>
      </c>
      <c r="E65" s="124" t="s">
        <v>1746</v>
      </c>
      <c r="F65" s="122" t="s">
        <v>53</v>
      </c>
      <c r="G65" s="122" t="s">
        <v>612</v>
      </c>
      <c r="H65" s="125" t="s">
        <v>1256</v>
      </c>
      <c r="I65" s="122" t="s">
        <v>1250</v>
      </c>
      <c r="J65" s="122" t="s">
        <v>243</v>
      </c>
      <c r="K65" s="36"/>
      <c r="L65" s="36">
        <v>49896527.090000004</v>
      </c>
      <c r="M65" s="36">
        <v>49896527.090000004</v>
      </c>
      <c r="N65" s="36"/>
      <c r="O65" s="36"/>
      <c r="P65" s="36"/>
      <c r="Q65" s="25">
        <f>SUM(PAC!$M65:$P65)</f>
        <v>49896527.090000004</v>
      </c>
      <c r="R65" s="38"/>
      <c r="S65" s="25">
        <f>IF(PAC!$R65&gt;0,PAC!$R65,PAC!$Q65)</f>
        <v>49896527.090000004</v>
      </c>
      <c r="T65" s="38"/>
      <c r="U65" s="126" t="s">
        <v>1586</v>
      </c>
      <c r="V65" s="126"/>
      <c r="W65" s="127">
        <v>36</v>
      </c>
      <c r="X65" s="127" t="s">
        <v>1435</v>
      </c>
      <c r="Y65" s="123" t="s">
        <v>2504</v>
      </c>
      <c r="Z65" s="128"/>
      <c r="AA65" s="129"/>
      <c r="AB65" s="125" t="s">
        <v>1472</v>
      </c>
      <c r="AC65" s="135" t="s">
        <v>2806</v>
      </c>
      <c r="AD65" s="130"/>
      <c r="AE65" s="124" t="s">
        <v>2192</v>
      </c>
      <c r="AF65" s="125" t="s">
        <v>1661</v>
      </c>
      <c r="AG65" s="125" t="s">
        <v>1786</v>
      </c>
      <c r="AH65" s="125" t="s">
        <v>2002</v>
      </c>
      <c r="AI65" s="125" t="s">
        <v>1785</v>
      </c>
      <c r="AJ65" s="128">
        <v>46296</v>
      </c>
      <c r="AK65" s="125" t="s">
        <v>1933</v>
      </c>
      <c r="AL65" s="125"/>
      <c r="AM65" s="125"/>
      <c r="AN65" s="128"/>
      <c r="AO65" s="128"/>
      <c r="AP65" s="128"/>
      <c r="AQ65" s="128"/>
      <c r="AR65" s="131"/>
      <c r="AS65" s="131"/>
      <c r="AT65" s="137" t="s">
        <v>2377</v>
      </c>
      <c r="AU65" s="132"/>
      <c r="AV65" s="130"/>
      <c r="AW65" s="129" t="s">
        <v>707</v>
      </c>
      <c r="AX65" s="119">
        <f>IFERROR(IF(PAC!$X65="F01 - CAPTAÇÃO DE RECURSO",1,""),"")</f>
        <v>1</v>
      </c>
      <c r="AY65" s="119" t="str">
        <f>IFERROR(IF(PAC!$X65="F02 - LICITAÇÃO",1,""),"")</f>
        <v/>
      </c>
      <c r="AZ65" s="120" t="str">
        <f>IFERROR(IF(PAC!$X$6:$X$580="F03 - EXECUÇÃO DO OBJETO",1,""),"")</f>
        <v/>
      </c>
      <c r="BA65" s="120" t="str">
        <f>IFERROR(IF(PAC!$X$6:$X$580="F04 - CONCLUÍDA",1,""),"")</f>
        <v/>
      </c>
      <c r="BB65" s="206">
        <f>IF(PAC!$R65&gt;0,0,PAC!$Q65)</f>
        <v>49896527.090000004</v>
      </c>
    </row>
    <row r="66" spans="1:54" s="4" customFormat="1" ht="63.75" customHeight="1" thickBot="1">
      <c r="A66" s="96">
        <f t="shared" si="0"/>
        <v>61</v>
      </c>
      <c r="B66" s="96">
        <v>2025</v>
      </c>
      <c r="C66" s="96" t="s">
        <v>605</v>
      </c>
      <c r="D66" s="96" t="s">
        <v>1021</v>
      </c>
      <c r="E66" s="112" t="s">
        <v>1747</v>
      </c>
      <c r="F66" s="96" t="s">
        <v>53</v>
      </c>
      <c r="G66" s="96" t="s">
        <v>612</v>
      </c>
      <c r="H66" s="45" t="s">
        <v>1256</v>
      </c>
      <c r="I66" s="96" t="s">
        <v>1250</v>
      </c>
      <c r="J66" s="96" t="s">
        <v>243</v>
      </c>
      <c r="K66" s="23"/>
      <c r="L66" s="23">
        <v>10880381.439999999</v>
      </c>
      <c r="M66" s="23">
        <v>10880381.439999999</v>
      </c>
      <c r="N66" s="23"/>
      <c r="O66" s="23"/>
      <c r="P66" s="23"/>
      <c r="Q66" s="25">
        <f>SUM(PAC!$M66:$P66)</f>
        <v>10880381.439999999</v>
      </c>
      <c r="R66" s="25"/>
      <c r="S66" s="25">
        <f>IF(PAC!$R66&gt;0,PAC!$R66,PAC!$Q66)</f>
        <v>10880381.439999999</v>
      </c>
      <c r="T66" s="25"/>
      <c r="U66" s="113" t="s">
        <v>1586</v>
      </c>
      <c r="V66" s="113"/>
      <c r="W66" s="114">
        <v>36</v>
      </c>
      <c r="X66" s="114" t="s">
        <v>1435</v>
      </c>
      <c r="Y66" s="111" t="s">
        <v>2504</v>
      </c>
      <c r="Z66" s="95"/>
      <c r="AA66" s="115"/>
      <c r="AB66" s="45" t="s">
        <v>1472</v>
      </c>
      <c r="AC66" s="134" t="s">
        <v>2782</v>
      </c>
      <c r="AD66" s="116"/>
      <c r="AE66" s="112" t="s">
        <v>2192</v>
      </c>
      <c r="AF66" s="45" t="s">
        <v>1661</v>
      </c>
      <c r="AG66" s="45" t="s">
        <v>1786</v>
      </c>
      <c r="AH66" s="45" t="s">
        <v>2002</v>
      </c>
      <c r="AI66" s="45" t="s">
        <v>1785</v>
      </c>
      <c r="AJ66" s="95">
        <v>46296</v>
      </c>
      <c r="AK66" s="45" t="s">
        <v>1932</v>
      </c>
      <c r="AL66" s="45"/>
      <c r="AM66" s="45"/>
      <c r="AN66" s="95"/>
      <c r="AO66" s="95"/>
      <c r="AP66" s="95"/>
      <c r="AQ66" s="95"/>
      <c r="AR66" s="117"/>
      <c r="AS66" s="117"/>
      <c r="AT66" s="138" t="s">
        <v>2378</v>
      </c>
      <c r="AU66" s="118"/>
      <c r="AV66" s="116"/>
      <c r="AW66" s="115" t="s">
        <v>707</v>
      </c>
      <c r="AX66" s="119">
        <f>IFERROR(IF(PAC!$X66="F01 - CAPTAÇÃO DE RECURSO",1,""),"")</f>
        <v>1</v>
      </c>
      <c r="AY66" s="119" t="str">
        <f>IFERROR(IF(PAC!$X66="F02 - LICITAÇÃO",1,""),"")</f>
        <v/>
      </c>
      <c r="AZ66" s="120" t="str">
        <f>IFERROR(IF(PAC!$X$6:$X$580="F03 - EXECUÇÃO DO OBJETO",1,""),"")</f>
        <v/>
      </c>
      <c r="BA66" s="120" t="str">
        <f>IFERROR(IF(PAC!$X$6:$X$580="F04 - CONCLUÍDA",1,""),"")</f>
        <v/>
      </c>
      <c r="BB66" s="121">
        <f>IF(PAC!$R66&gt;0,0,PAC!$Q66)</f>
        <v>10880381.439999999</v>
      </c>
    </row>
    <row r="67" spans="1:54" s="4" customFormat="1" ht="63.75" customHeight="1" thickBot="1">
      <c r="A67" s="96">
        <f t="shared" si="0"/>
        <v>62</v>
      </c>
      <c r="B67" s="122">
        <v>2025</v>
      </c>
      <c r="C67" s="122" t="s">
        <v>605</v>
      </c>
      <c r="D67" s="122" t="s">
        <v>1021</v>
      </c>
      <c r="E67" s="124" t="s">
        <v>1748</v>
      </c>
      <c r="F67" s="122" t="s">
        <v>53</v>
      </c>
      <c r="G67" s="122" t="s">
        <v>612</v>
      </c>
      <c r="H67" s="125" t="s">
        <v>1256</v>
      </c>
      <c r="I67" s="122" t="s">
        <v>1250</v>
      </c>
      <c r="J67" s="122" t="s">
        <v>374</v>
      </c>
      <c r="K67" s="36"/>
      <c r="L67" s="36">
        <v>11729543.73</v>
      </c>
      <c r="M67" s="36">
        <v>11729431.73</v>
      </c>
      <c r="N67" s="36"/>
      <c r="O67" s="36"/>
      <c r="P67" s="36"/>
      <c r="Q67" s="25">
        <f>SUM(PAC!$M67:$P67)</f>
        <v>11729431.73</v>
      </c>
      <c r="R67" s="38"/>
      <c r="S67" s="25">
        <f>IF(PAC!$R67&gt;0,PAC!$R67,PAC!$Q67)</f>
        <v>11729431.73</v>
      </c>
      <c r="T67" s="38"/>
      <c r="U67" s="126" t="s">
        <v>1586</v>
      </c>
      <c r="V67" s="126"/>
      <c r="W67" s="127">
        <v>36</v>
      </c>
      <c r="X67" s="127" t="s">
        <v>1435</v>
      </c>
      <c r="Y67" s="123" t="s">
        <v>2504</v>
      </c>
      <c r="Z67" s="128"/>
      <c r="AA67" s="129"/>
      <c r="AB67" s="125"/>
      <c r="AC67" s="216" t="s">
        <v>2809</v>
      </c>
      <c r="AD67" s="130">
        <v>46286</v>
      </c>
      <c r="AE67" s="124" t="s">
        <v>2192</v>
      </c>
      <c r="AF67" s="125" t="s">
        <v>1675</v>
      </c>
      <c r="AG67" s="125" t="s">
        <v>1786</v>
      </c>
      <c r="AH67" s="125" t="s">
        <v>988</v>
      </c>
      <c r="AI67" s="125"/>
      <c r="AJ67" s="128"/>
      <c r="AK67" s="125" t="s">
        <v>1938</v>
      </c>
      <c r="AL67" s="125"/>
      <c r="AM67" s="125"/>
      <c r="AN67" s="128"/>
      <c r="AO67" s="128"/>
      <c r="AP67" s="128"/>
      <c r="AQ67" s="128"/>
      <c r="AR67" s="131"/>
      <c r="AS67" s="131"/>
      <c r="AT67" s="137" t="s">
        <v>2808</v>
      </c>
      <c r="AU67" s="125" t="s">
        <v>1991</v>
      </c>
      <c r="AV67" s="130"/>
      <c r="AW67" s="129" t="s">
        <v>707</v>
      </c>
      <c r="AX67" s="119">
        <f>IFERROR(IF(PAC!$X67="F01 - CAPTAÇÃO DE RECURSO",1,""),"")</f>
        <v>1</v>
      </c>
      <c r="AY67" s="119" t="str">
        <f>IFERROR(IF(PAC!$X67="F02 - LICITAÇÃO",1,""),"")</f>
        <v/>
      </c>
      <c r="AZ67" s="120" t="str">
        <f>IFERROR(IF(PAC!$X$6:$X$580="F03 - EXECUÇÃO DO OBJETO",1,""),"")</f>
        <v/>
      </c>
      <c r="BA67" s="120" t="str">
        <f>IFERROR(IF(PAC!$X$6:$X$580="F04 - CONCLUÍDA",1,""),"")</f>
        <v/>
      </c>
      <c r="BB67" s="206">
        <f>IF(PAC!$R67&gt;0,0,PAC!$Q67)</f>
        <v>11729431.73</v>
      </c>
    </row>
    <row r="68" spans="1:54" s="4" customFormat="1" ht="84.75" customHeight="1" thickBot="1">
      <c r="A68" s="96">
        <f t="shared" ref="A68:A131" si="1">ROW()-5</f>
        <v>63</v>
      </c>
      <c r="B68" s="96">
        <v>2025</v>
      </c>
      <c r="C68" s="96" t="s">
        <v>605</v>
      </c>
      <c r="D68" s="96" t="s">
        <v>1021</v>
      </c>
      <c r="E68" s="112" t="s">
        <v>953</v>
      </c>
      <c r="F68" s="96" t="s">
        <v>53</v>
      </c>
      <c r="G68" s="96" t="s">
        <v>612</v>
      </c>
      <c r="H68" s="45" t="s">
        <v>1256</v>
      </c>
      <c r="I68" s="96" t="s">
        <v>1250</v>
      </c>
      <c r="J68" s="96" t="s">
        <v>292</v>
      </c>
      <c r="K68" s="23">
        <v>12214359.550000001</v>
      </c>
      <c r="L68" s="23"/>
      <c r="M68" s="23"/>
      <c r="N68" s="23"/>
      <c r="O68" s="23"/>
      <c r="P68" s="23">
        <v>12214359.550000001</v>
      </c>
      <c r="Q68" s="25">
        <f>SUM(PAC!$M68:$P68)</f>
        <v>12214359.550000001</v>
      </c>
      <c r="R68" s="25"/>
      <c r="S68" s="25">
        <f>IF(PAC!$R68&gt;0,PAC!$R68,PAC!$Q68)</f>
        <v>12214359.550000001</v>
      </c>
      <c r="T68" s="25"/>
      <c r="U68" s="113" t="s">
        <v>594</v>
      </c>
      <c r="V68" s="113" t="s">
        <v>1792</v>
      </c>
      <c r="W68" s="114">
        <v>36</v>
      </c>
      <c r="X68" s="114" t="s">
        <v>1435</v>
      </c>
      <c r="Y68" s="111" t="s">
        <v>2504</v>
      </c>
      <c r="Z68" s="95"/>
      <c r="AA68" s="115"/>
      <c r="AB68" s="45" t="s">
        <v>1525</v>
      </c>
      <c r="AC68" s="45" t="s">
        <v>1971</v>
      </c>
      <c r="AD68" s="116">
        <v>46325</v>
      </c>
      <c r="AE68" s="112" t="s">
        <v>1784</v>
      </c>
      <c r="AF68" s="45" t="s">
        <v>1661</v>
      </c>
      <c r="AG68" s="45"/>
      <c r="AH68" s="45"/>
      <c r="AI68" s="45"/>
      <c r="AJ68" s="95"/>
      <c r="AK68" s="45" t="s">
        <v>1934</v>
      </c>
      <c r="AL68" s="45"/>
      <c r="AM68" s="45"/>
      <c r="AN68" s="95"/>
      <c r="AO68" s="95"/>
      <c r="AP68" s="95"/>
      <c r="AQ68" s="95"/>
      <c r="AR68" s="117"/>
      <c r="AS68" s="117"/>
      <c r="AT68" s="112"/>
      <c r="AU68" s="118"/>
      <c r="AV68" s="116"/>
      <c r="AW68" s="115" t="s">
        <v>707</v>
      </c>
      <c r="AX68" s="119">
        <f>IFERROR(IF(PAC!$X68="F01 - CAPTAÇÃO DE RECURSO",1,""),"")</f>
        <v>1</v>
      </c>
      <c r="AY68" s="119" t="str">
        <f>IFERROR(IF(PAC!$X68="F02 - LICITAÇÃO",1,""),"")</f>
        <v/>
      </c>
      <c r="AZ68" s="120" t="str">
        <f>IFERROR(IF(PAC!$X$6:$X$580="F03 - EXECUÇÃO DO OBJETO",1,""),"")</f>
        <v/>
      </c>
      <c r="BA68" s="120" t="str">
        <f>IFERROR(IF(PAC!$X$6:$X$580="F04 - CONCLUÍDA",1,""),"")</f>
        <v/>
      </c>
      <c r="BB68" s="121">
        <f>IF(PAC!$R68&gt;0,0,PAC!$Q68)</f>
        <v>12214359.550000001</v>
      </c>
    </row>
    <row r="69" spans="1:54" s="4" customFormat="1" ht="315.75" customHeight="1" thickBot="1">
      <c r="A69" s="96">
        <f t="shared" si="1"/>
        <v>64</v>
      </c>
      <c r="B69" s="122">
        <v>2025</v>
      </c>
      <c r="C69" s="122" t="s">
        <v>605</v>
      </c>
      <c r="D69" s="122" t="s">
        <v>1021</v>
      </c>
      <c r="E69" s="124" t="s">
        <v>956</v>
      </c>
      <c r="F69" s="122" t="s">
        <v>53</v>
      </c>
      <c r="G69" s="122" t="s">
        <v>612</v>
      </c>
      <c r="H69" s="125" t="s">
        <v>1256</v>
      </c>
      <c r="I69" s="122" t="s">
        <v>1250</v>
      </c>
      <c r="J69" s="122" t="s">
        <v>361</v>
      </c>
      <c r="K69" s="36">
        <v>2183497.2999999998</v>
      </c>
      <c r="L69" s="36"/>
      <c r="M69" s="36"/>
      <c r="N69" s="36"/>
      <c r="O69" s="36"/>
      <c r="P69" s="36">
        <v>2183497.2999999998</v>
      </c>
      <c r="Q69" s="25">
        <f>SUM(PAC!$M69:$P69)</f>
        <v>2183497.2999999998</v>
      </c>
      <c r="R69" s="38"/>
      <c r="S69" s="25">
        <f>IF(PAC!$R69&gt;0,PAC!$R69,PAC!$Q69)</f>
        <v>2183497.2999999998</v>
      </c>
      <c r="T69" s="38"/>
      <c r="U69" s="126" t="s">
        <v>594</v>
      </c>
      <c r="V69" s="126" t="s">
        <v>1792</v>
      </c>
      <c r="W69" s="127">
        <v>36</v>
      </c>
      <c r="X69" s="127" t="s">
        <v>1435</v>
      </c>
      <c r="Y69" s="123" t="s">
        <v>2504</v>
      </c>
      <c r="Z69" s="128"/>
      <c r="AA69" s="129"/>
      <c r="AB69" s="125" t="s">
        <v>1525</v>
      </c>
      <c r="AC69" s="125" t="s">
        <v>1971</v>
      </c>
      <c r="AD69" s="130">
        <v>46325</v>
      </c>
      <c r="AE69" s="124" t="s">
        <v>1784</v>
      </c>
      <c r="AF69" s="125" t="s">
        <v>1661</v>
      </c>
      <c r="AG69" s="125"/>
      <c r="AH69" s="125"/>
      <c r="AI69" s="125"/>
      <c r="AJ69" s="128"/>
      <c r="AK69" s="125" t="s">
        <v>1944</v>
      </c>
      <c r="AL69" s="125"/>
      <c r="AM69" s="125"/>
      <c r="AN69" s="128"/>
      <c r="AO69" s="128"/>
      <c r="AP69" s="128"/>
      <c r="AQ69" s="128"/>
      <c r="AR69" s="131"/>
      <c r="AS69" s="131"/>
      <c r="AT69" s="124"/>
      <c r="AU69" s="132"/>
      <c r="AV69" s="130"/>
      <c r="AW69" s="129" t="s">
        <v>707</v>
      </c>
      <c r="AX69" s="119">
        <f>IFERROR(IF(PAC!$X69="F01 - CAPTAÇÃO DE RECURSO",1,""),"")</f>
        <v>1</v>
      </c>
      <c r="AY69" s="119" t="str">
        <f>IFERROR(IF(PAC!$X69="F02 - LICITAÇÃO",1,""),"")</f>
        <v/>
      </c>
      <c r="AZ69" s="120" t="str">
        <f>IFERROR(IF(PAC!$X$6:$X$580="F03 - EXECUÇÃO DO OBJETO",1,""),"")</f>
        <v/>
      </c>
      <c r="BA69" s="120" t="str">
        <f>IFERROR(IF(PAC!$X$6:$X$580="F04 - CONCLUÍDA",1,""),"")</f>
        <v/>
      </c>
      <c r="BB69" s="206">
        <f>IF(PAC!$R69&gt;0,0,PAC!$Q69)</f>
        <v>2183497.2999999998</v>
      </c>
    </row>
    <row r="70" spans="1:54" s="4" customFormat="1" ht="148.5" customHeight="1" thickBot="1">
      <c r="A70" s="96">
        <f t="shared" si="1"/>
        <v>65</v>
      </c>
      <c r="B70" s="96">
        <v>2025</v>
      </c>
      <c r="C70" s="96" t="s">
        <v>605</v>
      </c>
      <c r="D70" s="96" t="s">
        <v>1021</v>
      </c>
      <c r="E70" s="112" t="s">
        <v>897</v>
      </c>
      <c r="F70" s="96" t="s">
        <v>53</v>
      </c>
      <c r="G70" s="96" t="s">
        <v>612</v>
      </c>
      <c r="H70" s="45" t="s">
        <v>1256</v>
      </c>
      <c r="I70" s="96" t="s">
        <v>1250</v>
      </c>
      <c r="J70" s="96" t="s">
        <v>361</v>
      </c>
      <c r="K70" s="23">
        <v>6616162.4199999999</v>
      </c>
      <c r="L70" s="23"/>
      <c r="M70" s="23"/>
      <c r="N70" s="23"/>
      <c r="O70" s="23"/>
      <c r="P70" s="23">
        <v>6616162.4199999999</v>
      </c>
      <c r="Q70" s="25">
        <f>SUM(PAC!$M70:$P70)</f>
        <v>6616162.4199999999</v>
      </c>
      <c r="R70" s="25"/>
      <c r="S70" s="25">
        <f>IF(PAC!$R70&gt;0,PAC!$R70,PAC!$Q70)</f>
        <v>6616162.4199999999</v>
      </c>
      <c r="T70" s="25"/>
      <c r="U70" s="113" t="s">
        <v>594</v>
      </c>
      <c r="V70" s="113" t="s">
        <v>1792</v>
      </c>
      <c r="W70" s="114">
        <v>36</v>
      </c>
      <c r="X70" s="114" t="s">
        <v>1435</v>
      </c>
      <c r="Y70" s="111" t="s">
        <v>2504</v>
      </c>
      <c r="Z70" s="95"/>
      <c r="AA70" s="115"/>
      <c r="AB70" s="45" t="s">
        <v>1525</v>
      </c>
      <c r="AC70" s="45" t="s">
        <v>1971</v>
      </c>
      <c r="AD70" s="116">
        <v>46325</v>
      </c>
      <c r="AE70" s="112" t="s">
        <v>1784</v>
      </c>
      <c r="AF70" s="45" t="s">
        <v>1661</v>
      </c>
      <c r="AG70" s="45"/>
      <c r="AH70" s="45"/>
      <c r="AI70" s="45"/>
      <c r="AJ70" s="95"/>
      <c r="AK70" s="45" t="s">
        <v>1945</v>
      </c>
      <c r="AL70" s="45"/>
      <c r="AM70" s="45"/>
      <c r="AN70" s="95"/>
      <c r="AO70" s="95"/>
      <c r="AP70" s="95"/>
      <c r="AQ70" s="95"/>
      <c r="AR70" s="117"/>
      <c r="AS70" s="117"/>
      <c r="AT70" s="112"/>
      <c r="AU70" s="118"/>
      <c r="AV70" s="116"/>
      <c r="AW70" s="115" t="s">
        <v>707</v>
      </c>
      <c r="AX70" s="119">
        <f>IFERROR(IF(PAC!$X70="F01 - CAPTAÇÃO DE RECURSO",1,""),"")</f>
        <v>1</v>
      </c>
      <c r="AY70" s="119" t="str">
        <f>IFERROR(IF(PAC!$X70="F02 - LICITAÇÃO",1,""),"")</f>
        <v/>
      </c>
      <c r="AZ70" s="120" t="str">
        <f>IFERROR(IF(PAC!$X$6:$X$580="F03 - EXECUÇÃO DO OBJETO",1,""),"")</f>
        <v/>
      </c>
      <c r="BA70" s="120" t="str">
        <f>IFERROR(IF(PAC!$X$6:$X$580="F04 - CONCLUÍDA",1,""),"")</f>
        <v/>
      </c>
      <c r="BB70" s="121">
        <f>IF(PAC!$R70&gt;0,0,PAC!$Q70)</f>
        <v>6616162.4199999999</v>
      </c>
    </row>
    <row r="71" spans="1:54" s="4" customFormat="1" ht="189.75" customHeight="1" thickBot="1">
      <c r="A71" s="96">
        <f t="shared" si="1"/>
        <v>66</v>
      </c>
      <c r="B71" s="122">
        <v>2025</v>
      </c>
      <c r="C71" s="122" t="s">
        <v>605</v>
      </c>
      <c r="D71" s="122" t="s">
        <v>1021</v>
      </c>
      <c r="E71" s="124" t="s">
        <v>1742</v>
      </c>
      <c r="F71" s="122" t="s">
        <v>53</v>
      </c>
      <c r="G71" s="122" t="s">
        <v>612</v>
      </c>
      <c r="H71" s="125" t="s">
        <v>1256</v>
      </c>
      <c r="I71" s="122" t="s">
        <v>1250</v>
      </c>
      <c r="J71" s="122" t="s">
        <v>361</v>
      </c>
      <c r="K71" s="36"/>
      <c r="L71" s="36">
        <v>4787346.4310919996</v>
      </c>
      <c r="M71" s="36">
        <v>4787346.43</v>
      </c>
      <c r="N71" s="36"/>
      <c r="O71" s="36"/>
      <c r="P71" s="36"/>
      <c r="Q71" s="25">
        <f>SUM(PAC!$M71:$P71)</f>
        <v>4787346.43</v>
      </c>
      <c r="R71" s="38"/>
      <c r="S71" s="25">
        <f>IF(PAC!$R71&gt;0,PAC!$R71,PAC!$Q71)</f>
        <v>4787346.43</v>
      </c>
      <c r="T71" s="38"/>
      <c r="U71" s="126" t="s">
        <v>1586</v>
      </c>
      <c r="V71" s="126"/>
      <c r="W71" s="127">
        <v>36</v>
      </c>
      <c r="X71" s="127" t="s">
        <v>1435</v>
      </c>
      <c r="Y71" s="123" t="s">
        <v>2504</v>
      </c>
      <c r="Z71" s="128"/>
      <c r="AA71" s="129"/>
      <c r="AB71" s="125" t="s">
        <v>1472</v>
      </c>
      <c r="AC71" s="135" t="s">
        <v>2784</v>
      </c>
      <c r="AD71" s="130"/>
      <c r="AE71" s="124" t="s">
        <v>2192</v>
      </c>
      <c r="AF71" s="125" t="s">
        <v>1676</v>
      </c>
      <c r="AG71" s="125" t="s">
        <v>1734</v>
      </c>
      <c r="AH71" s="125" t="s">
        <v>2002</v>
      </c>
      <c r="AI71" s="125" t="s">
        <v>1737</v>
      </c>
      <c r="AJ71" s="128">
        <v>46296</v>
      </c>
      <c r="AK71" s="125" t="s">
        <v>1946</v>
      </c>
      <c r="AL71" s="125"/>
      <c r="AM71" s="125"/>
      <c r="AN71" s="128"/>
      <c r="AO71" s="128"/>
      <c r="AP71" s="128"/>
      <c r="AQ71" s="128"/>
      <c r="AR71" s="131"/>
      <c r="AS71" s="131"/>
      <c r="AT71" s="124" t="s">
        <v>2785</v>
      </c>
      <c r="AU71" s="132" t="s">
        <v>1736</v>
      </c>
      <c r="AV71" s="130"/>
      <c r="AW71" s="129" t="s">
        <v>707</v>
      </c>
      <c r="AX71" s="119">
        <f>IFERROR(IF(PAC!$X71="F01 - CAPTAÇÃO DE RECURSO",1,""),"")</f>
        <v>1</v>
      </c>
      <c r="AY71" s="119" t="str">
        <f>IFERROR(IF(PAC!$X71="F02 - LICITAÇÃO",1,""),"")</f>
        <v/>
      </c>
      <c r="AZ71" s="120" t="str">
        <f>IFERROR(IF(PAC!$X$6:$X$580="F03 - EXECUÇÃO DO OBJETO",1,""),"")</f>
        <v/>
      </c>
      <c r="BA71" s="120" t="str">
        <f>IFERROR(IF(PAC!$X$6:$X$580="F04 - CONCLUÍDA",1,""),"")</f>
        <v/>
      </c>
      <c r="BB71" s="206">
        <f>IF(PAC!$R71&gt;0,0,PAC!$Q71)</f>
        <v>4787346.43</v>
      </c>
    </row>
    <row r="72" spans="1:54" s="4" customFormat="1" ht="170.25" customHeight="1" thickBot="1">
      <c r="A72" s="96">
        <f t="shared" si="1"/>
        <v>67</v>
      </c>
      <c r="B72" s="96">
        <v>2025</v>
      </c>
      <c r="C72" s="96" t="s">
        <v>605</v>
      </c>
      <c r="D72" s="96" t="s">
        <v>1021</v>
      </c>
      <c r="E72" s="97" t="s">
        <v>1749</v>
      </c>
      <c r="F72" s="45" t="s">
        <v>53</v>
      </c>
      <c r="G72" s="45" t="s">
        <v>612</v>
      </c>
      <c r="H72" s="96" t="s">
        <v>1256</v>
      </c>
      <c r="I72" s="96" t="s">
        <v>1250</v>
      </c>
      <c r="J72" s="96" t="s">
        <v>420</v>
      </c>
      <c r="K72" s="23"/>
      <c r="L72" s="23">
        <v>8601356.0800000001</v>
      </c>
      <c r="M72" s="23">
        <v>8601356.0800000001</v>
      </c>
      <c r="N72" s="23"/>
      <c r="O72" s="23"/>
      <c r="P72" s="23"/>
      <c r="Q72" s="25">
        <f>SUM(PAC!$M72:$P72)</f>
        <v>8601356.0800000001</v>
      </c>
      <c r="R72" s="25"/>
      <c r="S72" s="25">
        <f>IF(PAC!$R72&gt;0,PAC!$R72,PAC!$Q72)</f>
        <v>8601356.0800000001</v>
      </c>
      <c r="T72" s="25"/>
      <c r="U72" s="113" t="s">
        <v>1586</v>
      </c>
      <c r="V72" s="113"/>
      <c r="W72" s="114">
        <v>36</v>
      </c>
      <c r="X72" s="114" t="s">
        <v>1435</v>
      </c>
      <c r="Y72" s="111" t="s">
        <v>2504</v>
      </c>
      <c r="Z72" s="95"/>
      <c r="AA72" s="115"/>
      <c r="AB72" s="45" t="s">
        <v>1472</v>
      </c>
      <c r="AC72" s="135" t="s">
        <v>2805</v>
      </c>
      <c r="AD72" s="116">
        <v>46261</v>
      </c>
      <c r="AE72" s="112" t="s">
        <v>2192</v>
      </c>
      <c r="AF72" s="45" t="s">
        <v>1661</v>
      </c>
      <c r="AG72" s="45" t="s">
        <v>1786</v>
      </c>
      <c r="AH72" s="45" t="s">
        <v>2002</v>
      </c>
      <c r="AI72" s="45" t="s">
        <v>1785</v>
      </c>
      <c r="AJ72" s="95">
        <v>46296</v>
      </c>
      <c r="AK72" s="45" t="s">
        <v>1939</v>
      </c>
      <c r="AL72" s="45"/>
      <c r="AM72" s="45"/>
      <c r="AN72" s="95"/>
      <c r="AO72" s="95"/>
      <c r="AP72" s="95"/>
      <c r="AQ72" s="95"/>
      <c r="AR72" s="117"/>
      <c r="AS72" s="117"/>
      <c r="AT72" s="138" t="s">
        <v>2804</v>
      </c>
      <c r="AU72" s="45" t="s">
        <v>973</v>
      </c>
      <c r="AV72" s="116"/>
      <c r="AW72" s="115" t="s">
        <v>707</v>
      </c>
      <c r="AX72" s="119">
        <f>IFERROR(IF(PAC!$X72="F01 - CAPTAÇÃO DE RECURSO",1,""),"")</f>
        <v>1</v>
      </c>
      <c r="AY72" s="119" t="str">
        <f>IFERROR(IF(PAC!$X72="F02 - LICITAÇÃO",1,""),"")</f>
        <v/>
      </c>
      <c r="AZ72" s="120" t="str">
        <f>IFERROR(IF(PAC!$X$6:$X$580="F03 - EXECUÇÃO DO OBJETO",1,""),"")</f>
        <v/>
      </c>
      <c r="BA72" s="120" t="str">
        <f>IFERROR(IF(PAC!$X$6:$X$580="F04 - CONCLUÍDA",1,""),"")</f>
        <v/>
      </c>
      <c r="BB72" s="121">
        <f>IF(PAC!$R72&gt;0,0,PAC!$Q72)</f>
        <v>8601356.0800000001</v>
      </c>
    </row>
    <row r="73" spans="1:54" s="4" customFormat="1" ht="168.75" customHeight="1" thickBot="1">
      <c r="A73" s="96">
        <f t="shared" si="1"/>
        <v>68</v>
      </c>
      <c r="B73" s="123">
        <v>2023</v>
      </c>
      <c r="C73" s="122" t="s">
        <v>605</v>
      </c>
      <c r="D73" s="122" t="s">
        <v>1021</v>
      </c>
      <c r="E73" s="124" t="s">
        <v>2357</v>
      </c>
      <c r="F73" s="122" t="s">
        <v>53</v>
      </c>
      <c r="G73" s="122" t="s">
        <v>612</v>
      </c>
      <c r="H73" s="125" t="s">
        <v>1256</v>
      </c>
      <c r="I73" s="122" t="s">
        <v>1250</v>
      </c>
      <c r="J73" s="122" t="s">
        <v>361</v>
      </c>
      <c r="K73" s="36"/>
      <c r="L73" s="36">
        <v>17996755.530000001</v>
      </c>
      <c r="M73" s="36">
        <v>114527564.42</v>
      </c>
      <c r="N73" s="36"/>
      <c r="O73" s="36"/>
      <c r="P73" s="36"/>
      <c r="Q73" s="25">
        <f>SUM(PAC!$M73:$P73)</f>
        <v>114527564.42</v>
      </c>
      <c r="R73" s="38">
        <v>59525759.100000001</v>
      </c>
      <c r="S73" s="25">
        <f>IF(PAC!$R73&gt;0,PAC!$R73,PAC!$Q73)</f>
        <v>59525759.100000001</v>
      </c>
      <c r="T73" s="38" t="s">
        <v>2458</v>
      </c>
      <c r="U73" s="126" t="s">
        <v>1586</v>
      </c>
      <c r="V73" s="126"/>
      <c r="W73" s="127">
        <v>19</v>
      </c>
      <c r="X73" s="127" t="s">
        <v>1434</v>
      </c>
      <c r="Y73" s="123" t="s">
        <v>2503</v>
      </c>
      <c r="Z73" s="128"/>
      <c r="AA73" s="129"/>
      <c r="AB73" s="125" t="s">
        <v>1483</v>
      </c>
      <c r="AC73" s="125" t="s">
        <v>2460</v>
      </c>
      <c r="AD73" s="130"/>
      <c r="AE73" s="124" t="s">
        <v>1884</v>
      </c>
      <c r="AF73" s="125" t="s">
        <v>667</v>
      </c>
      <c r="AG73" s="125" t="s">
        <v>658</v>
      </c>
      <c r="AH73" s="125" t="s">
        <v>988</v>
      </c>
      <c r="AI73" s="125"/>
      <c r="AJ73" s="128"/>
      <c r="AK73" s="125" t="s">
        <v>1953</v>
      </c>
      <c r="AL73" s="125" t="s">
        <v>1234</v>
      </c>
      <c r="AM73" s="125"/>
      <c r="AN73" s="128">
        <v>46119</v>
      </c>
      <c r="AO73" s="128">
        <v>46189</v>
      </c>
      <c r="AP73" s="128"/>
      <c r="AQ73" s="128"/>
      <c r="AR73" s="131"/>
      <c r="AS73" s="131"/>
      <c r="AT73" s="124" t="s">
        <v>2678</v>
      </c>
      <c r="AU73" s="132" t="s">
        <v>2459</v>
      </c>
      <c r="AV73" s="130"/>
      <c r="AW73" s="129" t="s">
        <v>707</v>
      </c>
      <c r="AX73" s="119" t="str">
        <f>IFERROR(IF(PAC!$X73="F01 - CAPTAÇÃO DE RECURSO",1,""),"")</f>
        <v/>
      </c>
      <c r="AY73" s="119">
        <f>IFERROR(IF(PAC!$X73="F02 - LICITAÇÃO",1,""),"")</f>
        <v>1</v>
      </c>
      <c r="AZ73" s="120" t="str">
        <f>IFERROR(IF(PAC!$X$6:$X$580="F03 - EXECUÇÃO DO OBJETO",1,""),"")</f>
        <v/>
      </c>
      <c r="BA73" s="120" t="str">
        <f>IFERROR(IF(PAC!$X$6:$X$580="F04 - CONCLUÍDA",1,""),"")</f>
        <v/>
      </c>
      <c r="BB73" s="206">
        <f>IF(PAC!$R73&gt;0,0,PAC!$Q73)</f>
        <v>0</v>
      </c>
    </row>
    <row r="74" spans="1:54" s="4" customFormat="1" ht="169.5" customHeight="1" thickBot="1">
      <c r="A74" s="96">
        <f t="shared" si="1"/>
        <v>69</v>
      </c>
      <c r="B74" s="111">
        <v>2023</v>
      </c>
      <c r="C74" s="96" t="s">
        <v>605</v>
      </c>
      <c r="D74" s="96" t="s">
        <v>1021</v>
      </c>
      <c r="E74" s="112" t="s">
        <v>1981</v>
      </c>
      <c r="F74" s="96" t="s">
        <v>53</v>
      </c>
      <c r="G74" s="96" t="s">
        <v>612</v>
      </c>
      <c r="H74" s="45" t="s">
        <v>1256</v>
      </c>
      <c r="I74" s="96" t="s">
        <v>1250</v>
      </c>
      <c r="J74" s="96" t="s">
        <v>361</v>
      </c>
      <c r="K74" s="23"/>
      <c r="L74" s="23">
        <v>97299327.340000004</v>
      </c>
      <c r="M74" s="23">
        <v>30187057.66</v>
      </c>
      <c r="N74" s="23"/>
      <c r="O74" s="23"/>
      <c r="P74" s="23"/>
      <c r="Q74" s="25">
        <f>SUM(PAC!$M74:$P74)</f>
        <v>30187057.66</v>
      </c>
      <c r="R74" s="25"/>
      <c r="S74" s="25">
        <f>IF(PAC!$R74&gt;0,PAC!$R74,PAC!$Q74)</f>
        <v>30187057.66</v>
      </c>
      <c r="T74" s="25" t="s">
        <v>1617</v>
      </c>
      <c r="U74" s="113" t="s">
        <v>1586</v>
      </c>
      <c r="V74" s="113"/>
      <c r="W74" s="114">
        <v>17</v>
      </c>
      <c r="X74" s="114" t="s">
        <v>1434</v>
      </c>
      <c r="Y74" s="111" t="s">
        <v>2503</v>
      </c>
      <c r="Z74" s="95"/>
      <c r="AA74" s="115"/>
      <c r="AB74" s="45" t="s">
        <v>1485</v>
      </c>
      <c r="AC74" s="45" t="s">
        <v>2636</v>
      </c>
      <c r="AD74" s="116"/>
      <c r="AE74" s="112" t="s">
        <v>2637</v>
      </c>
      <c r="AF74" s="45" t="s">
        <v>656</v>
      </c>
      <c r="AG74" s="45" t="s">
        <v>658</v>
      </c>
      <c r="AH74" s="45" t="s">
        <v>988</v>
      </c>
      <c r="AI74" s="45"/>
      <c r="AJ74" s="95"/>
      <c r="AK74" s="45" t="s">
        <v>1952</v>
      </c>
      <c r="AL74" s="45"/>
      <c r="AM74" s="45"/>
      <c r="AN74" s="95">
        <v>44992</v>
      </c>
      <c r="AO74" s="95">
        <v>46162</v>
      </c>
      <c r="AP74" s="95">
        <v>45825</v>
      </c>
      <c r="AQ74" s="95"/>
      <c r="AR74" s="117"/>
      <c r="AS74" s="117"/>
      <c r="AT74" s="112" t="s">
        <v>2675</v>
      </c>
      <c r="AU74" s="118" t="s">
        <v>2334</v>
      </c>
      <c r="AV74" s="116"/>
      <c r="AW74" s="115" t="s">
        <v>707</v>
      </c>
      <c r="AX74" s="119" t="str">
        <f>IFERROR(IF(PAC!$X74="F01 - CAPTAÇÃO DE RECURSO",1,""),"")</f>
        <v/>
      </c>
      <c r="AY74" s="119">
        <f>IFERROR(IF(PAC!$X74="F02 - LICITAÇÃO",1,""),"")</f>
        <v>1</v>
      </c>
      <c r="AZ74" s="120" t="str">
        <f>IFERROR(IF(PAC!$X$6:$X$580="F03 - EXECUÇÃO DO OBJETO",1,""),"")</f>
        <v/>
      </c>
      <c r="BA74" s="120" t="str">
        <f>IFERROR(IF(PAC!$X$6:$X$580="F04 - CONCLUÍDA",1,""),"")</f>
        <v/>
      </c>
      <c r="BB74" s="121">
        <f>IF(PAC!$R74&gt;0,0,PAC!$Q74)</f>
        <v>30187057.66</v>
      </c>
    </row>
    <row r="75" spans="1:54" s="4" customFormat="1" ht="183" customHeight="1" thickBot="1">
      <c r="A75" s="96">
        <f t="shared" si="1"/>
        <v>70</v>
      </c>
      <c r="B75" s="123">
        <v>2023</v>
      </c>
      <c r="C75" s="122" t="s">
        <v>605</v>
      </c>
      <c r="D75" s="122" t="s">
        <v>1021</v>
      </c>
      <c r="E75" s="124" t="s">
        <v>1389</v>
      </c>
      <c r="F75" s="122" t="s">
        <v>53</v>
      </c>
      <c r="G75" s="122" t="s">
        <v>503</v>
      </c>
      <c r="H75" s="125" t="s">
        <v>1256</v>
      </c>
      <c r="I75" s="122" t="s">
        <v>1250</v>
      </c>
      <c r="J75" s="122" t="s">
        <v>361</v>
      </c>
      <c r="K75" s="36"/>
      <c r="L75" s="36">
        <v>8408272.4800000004</v>
      </c>
      <c r="M75" s="36"/>
      <c r="N75" s="36">
        <v>442540.66</v>
      </c>
      <c r="O75" s="36"/>
      <c r="P75" s="36">
        <v>8408272.4800000004</v>
      </c>
      <c r="Q75" s="25">
        <f>SUM(PAC!$M75:$P75)</f>
        <v>8850813.1400000006</v>
      </c>
      <c r="R75" s="38">
        <v>2955772.49</v>
      </c>
      <c r="S75" s="25">
        <f>IF(PAC!$R75&gt;0,PAC!$R75,PAC!$Q75)</f>
        <v>2955772.49</v>
      </c>
      <c r="T75" s="38" t="s">
        <v>1603</v>
      </c>
      <c r="U75" s="126" t="s">
        <v>1589</v>
      </c>
      <c r="V75" s="126" t="s">
        <v>1792</v>
      </c>
      <c r="W75" s="127">
        <v>12</v>
      </c>
      <c r="X75" s="127" t="s">
        <v>1710</v>
      </c>
      <c r="Y75" s="123" t="s">
        <v>2501</v>
      </c>
      <c r="Z75" s="128">
        <v>46421</v>
      </c>
      <c r="AA75" s="129">
        <v>3.5</v>
      </c>
      <c r="AB75" s="125" t="s">
        <v>1488</v>
      </c>
      <c r="AC75" s="125" t="s">
        <v>1714</v>
      </c>
      <c r="AD75" s="130">
        <v>46421</v>
      </c>
      <c r="AE75" s="125" t="s">
        <v>1508</v>
      </c>
      <c r="AF75" s="125" t="s">
        <v>1007</v>
      </c>
      <c r="AG75" s="125" t="s">
        <v>1289</v>
      </c>
      <c r="AH75" s="125"/>
      <c r="AI75" s="125"/>
      <c r="AJ75" s="128"/>
      <c r="AK75" s="125" t="s">
        <v>1167</v>
      </c>
      <c r="AL75" s="125" t="s">
        <v>1270</v>
      </c>
      <c r="AM75" s="125"/>
      <c r="AN75" s="128">
        <v>45966</v>
      </c>
      <c r="AO75" s="128">
        <v>45993</v>
      </c>
      <c r="AP75" s="128">
        <v>46037</v>
      </c>
      <c r="AQ75" s="128">
        <v>46052</v>
      </c>
      <c r="AR75" s="131">
        <v>46421</v>
      </c>
      <c r="AS75" s="131">
        <v>46421</v>
      </c>
      <c r="AT75" s="124" t="s">
        <v>2792</v>
      </c>
      <c r="AU75" s="132" t="s">
        <v>2015</v>
      </c>
      <c r="AV75" s="130"/>
      <c r="AW75" s="129"/>
      <c r="AX75" s="119" t="str">
        <f>IFERROR(IF(PAC!$X75="F01 - CAPTAÇÃO DE RECURSO",1,""),"")</f>
        <v/>
      </c>
      <c r="AY75" s="119" t="str">
        <f>IFERROR(IF(PAC!$X75="F02 - LICITAÇÃO",1,""),"")</f>
        <v/>
      </c>
      <c r="AZ75" s="120">
        <f>IFERROR(IF(PAC!$X$6:$X$580="F03 - EXECUÇÃO DO OBJETO",1,""),"")</f>
        <v>1</v>
      </c>
      <c r="BA75" s="120" t="str">
        <f>IFERROR(IF(PAC!$X$6:$X$580="F04 - CONCLUÍDA",1,""),"")</f>
        <v/>
      </c>
      <c r="BB75" s="206">
        <f>IF(PAC!$R75&gt;0,0,PAC!$Q75)</f>
        <v>0</v>
      </c>
    </row>
    <row r="76" spans="1:54" s="4" customFormat="1" ht="140.25" customHeight="1" thickBot="1">
      <c r="A76" s="96">
        <f t="shared" si="1"/>
        <v>71</v>
      </c>
      <c r="B76" s="111">
        <v>2023</v>
      </c>
      <c r="C76" s="96" t="s">
        <v>605</v>
      </c>
      <c r="D76" s="96" t="s">
        <v>1021</v>
      </c>
      <c r="E76" s="112" t="s">
        <v>1960</v>
      </c>
      <c r="F76" s="96" t="s">
        <v>53</v>
      </c>
      <c r="G76" s="96" t="s">
        <v>503</v>
      </c>
      <c r="H76" s="45" t="s">
        <v>1256</v>
      </c>
      <c r="I76" s="96" t="s">
        <v>1250</v>
      </c>
      <c r="J76" s="96" t="s">
        <v>361</v>
      </c>
      <c r="K76" s="23"/>
      <c r="L76" s="23">
        <v>5681949.5599999996</v>
      </c>
      <c r="M76" s="23"/>
      <c r="N76" s="23">
        <v>299049.98</v>
      </c>
      <c r="O76" s="23"/>
      <c r="P76" s="23">
        <v>5681949.5599999996</v>
      </c>
      <c r="Q76" s="25">
        <f>SUM(PAC!$M76:$P76)</f>
        <v>5980999.5399999991</v>
      </c>
      <c r="R76" s="25">
        <v>6089082.1799999997</v>
      </c>
      <c r="S76" s="25">
        <f>IF(PAC!$R76&gt;0,PAC!$R76,PAC!$Q76)</f>
        <v>6089082.1799999997</v>
      </c>
      <c r="T76" s="25" t="s">
        <v>1841</v>
      </c>
      <c r="U76" s="113" t="s">
        <v>1589</v>
      </c>
      <c r="V76" s="113" t="s">
        <v>1792</v>
      </c>
      <c r="W76" s="114">
        <v>15</v>
      </c>
      <c r="X76" s="114" t="s">
        <v>1710</v>
      </c>
      <c r="Y76" s="111" t="s">
        <v>2501</v>
      </c>
      <c r="Z76" s="95">
        <v>46417</v>
      </c>
      <c r="AA76" s="115">
        <v>1</v>
      </c>
      <c r="AB76" s="45" t="s">
        <v>1488</v>
      </c>
      <c r="AC76" s="45" t="s">
        <v>1504</v>
      </c>
      <c r="AD76" s="116"/>
      <c r="AE76" s="45" t="s">
        <v>1508</v>
      </c>
      <c r="AF76" s="45" t="s">
        <v>1007</v>
      </c>
      <c r="AG76" s="45" t="s">
        <v>1289</v>
      </c>
      <c r="AH76" s="45"/>
      <c r="AI76" s="45"/>
      <c r="AJ76" s="95"/>
      <c r="AK76" s="45" t="s">
        <v>1149</v>
      </c>
      <c r="AL76" s="45" t="s">
        <v>1271</v>
      </c>
      <c r="AM76" s="45"/>
      <c r="AN76" s="95">
        <v>45966</v>
      </c>
      <c r="AO76" s="95">
        <v>45993</v>
      </c>
      <c r="AP76" s="95">
        <v>46037</v>
      </c>
      <c r="AQ76" s="95">
        <v>46052</v>
      </c>
      <c r="AR76" s="117">
        <v>46417</v>
      </c>
      <c r="AS76" s="117">
        <v>46417</v>
      </c>
      <c r="AT76" s="112" t="s">
        <v>2793</v>
      </c>
      <c r="AU76" s="118" t="s">
        <v>2016</v>
      </c>
      <c r="AV76" s="116"/>
      <c r="AW76" s="115"/>
      <c r="AX76" s="119" t="str">
        <f>IFERROR(IF(PAC!$X76="F01 - CAPTAÇÃO DE RECURSO",1,""),"")</f>
        <v/>
      </c>
      <c r="AY76" s="119" t="str">
        <f>IFERROR(IF(PAC!$X76="F02 - LICITAÇÃO",1,""),"")</f>
        <v/>
      </c>
      <c r="AZ76" s="120">
        <f>IFERROR(IF(PAC!$X$6:$X$580="F03 - EXECUÇÃO DO OBJETO",1,""),"")</f>
        <v>1</v>
      </c>
      <c r="BA76" s="120" t="str">
        <f>IFERROR(IF(PAC!$X$6:$X$580="F04 - CONCLUÍDA",1,""),"")</f>
        <v/>
      </c>
      <c r="BB76" s="121">
        <f>IF(PAC!$R76&gt;0,0,PAC!$Q76)</f>
        <v>0</v>
      </c>
    </row>
    <row r="77" spans="1:54" s="4" customFormat="1" ht="192.75" customHeight="1" thickBot="1">
      <c r="A77" s="96">
        <f t="shared" si="1"/>
        <v>72</v>
      </c>
      <c r="B77" s="123">
        <v>2023</v>
      </c>
      <c r="C77" s="122" t="s">
        <v>605</v>
      </c>
      <c r="D77" s="122" t="s">
        <v>1021</v>
      </c>
      <c r="E77" s="124" t="s">
        <v>1390</v>
      </c>
      <c r="F77" s="122" t="s">
        <v>53</v>
      </c>
      <c r="G77" s="122" t="s">
        <v>503</v>
      </c>
      <c r="H77" s="125" t="s">
        <v>1256</v>
      </c>
      <c r="I77" s="122" t="s">
        <v>1250</v>
      </c>
      <c r="J77" s="122" t="s">
        <v>361</v>
      </c>
      <c r="K77" s="36"/>
      <c r="L77" s="36">
        <v>5013733.16</v>
      </c>
      <c r="M77" s="36"/>
      <c r="N77" s="36">
        <v>263880.69</v>
      </c>
      <c r="O77" s="36"/>
      <c r="P77" s="36">
        <v>5013733.16</v>
      </c>
      <c r="Q77" s="25">
        <f>SUM(PAC!$M77:$P77)</f>
        <v>5277613.8500000006</v>
      </c>
      <c r="R77" s="38">
        <v>1724089.37</v>
      </c>
      <c r="S77" s="25">
        <f>IF(PAC!$R77&gt;0,PAC!$R77,PAC!$Q77)</f>
        <v>1724089.37</v>
      </c>
      <c r="T77" s="38" t="s">
        <v>1603</v>
      </c>
      <c r="U77" s="126" t="s">
        <v>1589</v>
      </c>
      <c r="V77" s="126" t="s">
        <v>1792</v>
      </c>
      <c r="W77" s="127">
        <v>10</v>
      </c>
      <c r="X77" s="127" t="s">
        <v>1710</v>
      </c>
      <c r="Y77" s="123" t="s">
        <v>2501</v>
      </c>
      <c r="Z77" s="128">
        <v>46421</v>
      </c>
      <c r="AA77" s="129">
        <v>6.5</v>
      </c>
      <c r="AB77" s="125" t="s">
        <v>1488</v>
      </c>
      <c r="AC77" s="125" t="s">
        <v>1714</v>
      </c>
      <c r="AD77" s="130">
        <v>46421</v>
      </c>
      <c r="AE77" s="125" t="s">
        <v>2063</v>
      </c>
      <c r="AF77" s="125" t="s">
        <v>1007</v>
      </c>
      <c r="AG77" s="125" t="s">
        <v>1289</v>
      </c>
      <c r="AH77" s="125"/>
      <c r="AI77" s="125"/>
      <c r="AJ77" s="128"/>
      <c r="AK77" s="125" t="s">
        <v>1127</v>
      </c>
      <c r="AL77" s="125" t="s">
        <v>1272</v>
      </c>
      <c r="AM77" s="125"/>
      <c r="AN77" s="128">
        <v>45966</v>
      </c>
      <c r="AO77" s="128">
        <v>45993</v>
      </c>
      <c r="AP77" s="128">
        <v>46037</v>
      </c>
      <c r="AQ77" s="128">
        <v>46052</v>
      </c>
      <c r="AR77" s="131">
        <v>46421</v>
      </c>
      <c r="AS77" s="131">
        <v>46421</v>
      </c>
      <c r="AT77" s="124" t="s">
        <v>2794</v>
      </c>
      <c r="AU77" s="132" t="s">
        <v>2017</v>
      </c>
      <c r="AV77" s="130"/>
      <c r="AW77" s="129"/>
      <c r="AX77" s="119" t="str">
        <f>IFERROR(IF(PAC!$X77="F01 - CAPTAÇÃO DE RECURSO",1,""),"")</f>
        <v/>
      </c>
      <c r="AY77" s="119" t="str">
        <f>IFERROR(IF(PAC!$X77="F02 - LICITAÇÃO",1,""),"")</f>
        <v/>
      </c>
      <c r="AZ77" s="120">
        <f>IFERROR(IF(PAC!$X$6:$X$580="F03 - EXECUÇÃO DO OBJETO",1,""),"")</f>
        <v>1</v>
      </c>
      <c r="BA77" s="120" t="str">
        <f>IFERROR(IF(PAC!$X$6:$X$580="F04 - CONCLUÍDA",1,""),"")</f>
        <v/>
      </c>
      <c r="BB77" s="206">
        <f>IF(PAC!$R77&gt;0,0,PAC!$Q77)</f>
        <v>0</v>
      </c>
    </row>
    <row r="78" spans="1:54" s="4" customFormat="1" ht="84.75" customHeight="1" thickBot="1">
      <c r="A78" s="96">
        <f t="shared" si="1"/>
        <v>73</v>
      </c>
      <c r="B78" s="111">
        <v>2023</v>
      </c>
      <c r="C78" s="96" t="s">
        <v>605</v>
      </c>
      <c r="D78" s="96" t="s">
        <v>1021</v>
      </c>
      <c r="E78" s="112" t="s">
        <v>1391</v>
      </c>
      <c r="F78" s="96" t="s">
        <v>53</v>
      </c>
      <c r="G78" s="96" t="s">
        <v>503</v>
      </c>
      <c r="H78" s="45" t="s">
        <v>1256</v>
      </c>
      <c r="I78" s="96" t="s">
        <v>1250</v>
      </c>
      <c r="J78" s="96" t="s">
        <v>361</v>
      </c>
      <c r="K78" s="23"/>
      <c r="L78" s="23">
        <v>2638556.15</v>
      </c>
      <c r="M78" s="23"/>
      <c r="N78" s="23">
        <v>138871.38</v>
      </c>
      <c r="O78" s="23"/>
      <c r="P78" s="23">
        <v>2638556.15</v>
      </c>
      <c r="Q78" s="25">
        <f>SUM(PAC!$M78:$P78)</f>
        <v>2777427.53</v>
      </c>
      <c r="R78" s="25">
        <v>4803481.1100000003</v>
      </c>
      <c r="S78" s="25">
        <f>IF(PAC!$R78&gt;0,PAC!$R78,PAC!$Q78)</f>
        <v>4803481.1100000003</v>
      </c>
      <c r="T78" s="25" t="s">
        <v>1841</v>
      </c>
      <c r="U78" s="113" t="s">
        <v>1589</v>
      </c>
      <c r="V78" s="113" t="s">
        <v>1792</v>
      </c>
      <c r="W78" s="114">
        <v>9</v>
      </c>
      <c r="X78" s="114" t="s">
        <v>1710</v>
      </c>
      <c r="Y78" s="111" t="s">
        <v>2501</v>
      </c>
      <c r="Z78" s="95">
        <v>46417</v>
      </c>
      <c r="AA78" s="115">
        <v>4</v>
      </c>
      <c r="AB78" s="45" t="s">
        <v>1488</v>
      </c>
      <c r="AC78" s="45" t="s">
        <v>1714</v>
      </c>
      <c r="AD78" s="116">
        <v>46417</v>
      </c>
      <c r="AE78" s="45" t="s">
        <v>1436</v>
      </c>
      <c r="AF78" s="45" t="s">
        <v>1007</v>
      </c>
      <c r="AG78" s="45" t="s">
        <v>1289</v>
      </c>
      <c r="AH78" s="45"/>
      <c r="AI78" s="45"/>
      <c r="AJ78" s="95"/>
      <c r="AK78" s="45" t="s">
        <v>1152</v>
      </c>
      <c r="AL78" s="45" t="s">
        <v>1273</v>
      </c>
      <c r="AM78" s="45"/>
      <c r="AN78" s="95">
        <v>45966</v>
      </c>
      <c r="AO78" s="95">
        <v>45993</v>
      </c>
      <c r="AP78" s="95">
        <v>46037</v>
      </c>
      <c r="AQ78" s="95">
        <v>46052</v>
      </c>
      <c r="AR78" s="117">
        <v>46417</v>
      </c>
      <c r="AS78" s="117">
        <v>46417</v>
      </c>
      <c r="AT78" s="112" t="s">
        <v>2795</v>
      </c>
      <c r="AU78" s="118" t="s">
        <v>2018</v>
      </c>
      <c r="AV78" s="116"/>
      <c r="AW78" s="115"/>
      <c r="AX78" s="119" t="str">
        <f>IFERROR(IF(PAC!$X78="F01 - CAPTAÇÃO DE RECURSO",1,""),"")</f>
        <v/>
      </c>
      <c r="AY78" s="119" t="str">
        <f>IFERROR(IF(PAC!$X78="F02 - LICITAÇÃO",1,""),"")</f>
        <v/>
      </c>
      <c r="AZ78" s="120">
        <f>IFERROR(IF(PAC!$X$6:$X$580="F03 - EXECUÇÃO DO OBJETO",1,""),"")</f>
        <v>1</v>
      </c>
      <c r="BA78" s="120" t="str">
        <f>IFERROR(IF(PAC!$X$6:$X$580="F04 - CONCLUÍDA",1,""),"")</f>
        <v/>
      </c>
      <c r="BB78" s="121">
        <f>IF(PAC!$R78&gt;0,0,PAC!$Q78)</f>
        <v>0</v>
      </c>
    </row>
    <row r="79" spans="1:54" s="4" customFormat="1" ht="105.75" customHeight="1" thickBot="1">
      <c r="A79" s="96">
        <f t="shared" si="1"/>
        <v>74</v>
      </c>
      <c r="B79" s="123">
        <v>2023</v>
      </c>
      <c r="C79" s="122" t="s">
        <v>605</v>
      </c>
      <c r="D79" s="122" t="s">
        <v>1021</v>
      </c>
      <c r="E79" s="124" t="s">
        <v>1392</v>
      </c>
      <c r="F79" s="122" t="s">
        <v>53</v>
      </c>
      <c r="G79" s="122" t="s">
        <v>503</v>
      </c>
      <c r="H79" s="125" t="s">
        <v>1256</v>
      </c>
      <c r="I79" s="122" t="s">
        <v>1250</v>
      </c>
      <c r="J79" s="122" t="s">
        <v>361</v>
      </c>
      <c r="K79" s="36"/>
      <c r="L79" s="36">
        <v>2534418</v>
      </c>
      <c r="M79" s="36"/>
      <c r="N79" s="36">
        <v>133390.42000000001</v>
      </c>
      <c r="O79" s="36"/>
      <c r="P79" s="36">
        <v>2534418</v>
      </c>
      <c r="Q79" s="25">
        <f>SUM(PAC!$M79:$P79)</f>
        <v>2667808.42</v>
      </c>
      <c r="R79" s="38">
        <v>1442346.31</v>
      </c>
      <c r="S79" s="25">
        <f>IF(PAC!$R79&gt;0,PAC!$R79,PAC!$Q79)</f>
        <v>1442346.31</v>
      </c>
      <c r="T79" s="38" t="s">
        <v>1841</v>
      </c>
      <c r="U79" s="126" t="s">
        <v>1589</v>
      </c>
      <c r="V79" s="126" t="s">
        <v>1792</v>
      </c>
      <c r="W79" s="127">
        <v>8</v>
      </c>
      <c r="X79" s="127" t="s">
        <v>1710</v>
      </c>
      <c r="Y79" s="123" t="s">
        <v>2501</v>
      </c>
      <c r="Z79" s="128">
        <v>46417</v>
      </c>
      <c r="AA79" s="129">
        <v>20</v>
      </c>
      <c r="AB79" s="125" t="s">
        <v>1488</v>
      </c>
      <c r="AC79" s="125" t="s">
        <v>1714</v>
      </c>
      <c r="AD79" s="130">
        <v>46417</v>
      </c>
      <c r="AE79" s="125" t="s">
        <v>2063</v>
      </c>
      <c r="AF79" s="125" t="s">
        <v>1007</v>
      </c>
      <c r="AG79" s="125" t="s">
        <v>1289</v>
      </c>
      <c r="AH79" s="125"/>
      <c r="AI79" s="125"/>
      <c r="AJ79" s="128"/>
      <c r="AK79" s="125" t="s">
        <v>1153</v>
      </c>
      <c r="AL79" s="125" t="s">
        <v>1274</v>
      </c>
      <c r="AM79" s="125"/>
      <c r="AN79" s="128">
        <v>45966</v>
      </c>
      <c r="AO79" s="128">
        <v>45993</v>
      </c>
      <c r="AP79" s="128">
        <v>46037</v>
      </c>
      <c r="AQ79" s="128">
        <v>46052</v>
      </c>
      <c r="AR79" s="131">
        <v>46417</v>
      </c>
      <c r="AS79" s="131">
        <v>46417</v>
      </c>
      <c r="AT79" s="124" t="s">
        <v>2796</v>
      </c>
      <c r="AU79" s="132" t="s">
        <v>2018</v>
      </c>
      <c r="AV79" s="130"/>
      <c r="AW79" s="129"/>
      <c r="AX79" s="119" t="str">
        <f>IFERROR(IF(PAC!$X79="F01 - CAPTAÇÃO DE RECURSO",1,""),"")</f>
        <v/>
      </c>
      <c r="AY79" s="119" t="str">
        <f>IFERROR(IF(PAC!$X79="F02 - LICITAÇÃO",1,""),"")</f>
        <v/>
      </c>
      <c r="AZ79" s="120">
        <f>IFERROR(IF(PAC!$X$6:$X$580="F03 - EXECUÇÃO DO OBJETO",1,""),"")</f>
        <v>1</v>
      </c>
      <c r="BA79" s="120" t="str">
        <f>IFERROR(IF(PAC!$X$6:$X$580="F04 - CONCLUÍDA",1,""),"")</f>
        <v/>
      </c>
      <c r="BB79" s="206">
        <f>IF(PAC!$R79&gt;0,0,PAC!$Q79)</f>
        <v>0</v>
      </c>
    </row>
    <row r="80" spans="1:54" s="4" customFormat="1" ht="101.25" customHeight="1" thickBot="1">
      <c r="A80" s="96">
        <f t="shared" si="1"/>
        <v>75</v>
      </c>
      <c r="B80" s="111">
        <v>2023</v>
      </c>
      <c r="C80" s="96" t="s">
        <v>605</v>
      </c>
      <c r="D80" s="96" t="s">
        <v>1021</v>
      </c>
      <c r="E80" s="112" t="s">
        <v>1393</v>
      </c>
      <c r="F80" s="96" t="s">
        <v>53</v>
      </c>
      <c r="G80" s="96" t="s">
        <v>503</v>
      </c>
      <c r="H80" s="45" t="s">
        <v>1256</v>
      </c>
      <c r="I80" s="96" t="s">
        <v>1250</v>
      </c>
      <c r="J80" s="96" t="s">
        <v>361</v>
      </c>
      <c r="K80" s="23"/>
      <c r="L80" s="23">
        <v>2243804.5299999998</v>
      </c>
      <c r="M80" s="23"/>
      <c r="N80" s="23">
        <v>118094.97</v>
      </c>
      <c r="O80" s="23"/>
      <c r="P80" s="23">
        <v>2243804.5299999998</v>
      </c>
      <c r="Q80" s="25">
        <f>SUM(PAC!$M80:$P80)</f>
        <v>2361899.5</v>
      </c>
      <c r="R80" s="25">
        <v>881126</v>
      </c>
      <c r="S80" s="25">
        <f>IF(PAC!$R80&gt;0,PAC!$R80,PAC!$Q80)</f>
        <v>881126</v>
      </c>
      <c r="T80" s="25" t="s">
        <v>1603</v>
      </c>
      <c r="U80" s="113" t="s">
        <v>1589</v>
      </c>
      <c r="V80" s="113" t="s">
        <v>1792</v>
      </c>
      <c r="W80" s="114">
        <v>10</v>
      </c>
      <c r="X80" s="114" t="s">
        <v>1710</v>
      </c>
      <c r="Y80" s="111" t="s">
        <v>2501</v>
      </c>
      <c r="Z80" s="95">
        <v>46421</v>
      </c>
      <c r="AA80" s="115">
        <v>3.5</v>
      </c>
      <c r="AB80" s="45" t="s">
        <v>1488</v>
      </c>
      <c r="AC80" s="45" t="s">
        <v>1714</v>
      </c>
      <c r="AD80" s="116">
        <v>46421</v>
      </c>
      <c r="AE80" s="45" t="s">
        <v>2063</v>
      </c>
      <c r="AF80" s="45" t="s">
        <v>1007</v>
      </c>
      <c r="AG80" s="45" t="s">
        <v>1289</v>
      </c>
      <c r="AH80" s="45"/>
      <c r="AI80" s="45"/>
      <c r="AJ80" s="95"/>
      <c r="AK80" s="45" t="s">
        <v>1146</v>
      </c>
      <c r="AL80" s="45" t="s">
        <v>1275</v>
      </c>
      <c r="AM80" s="45"/>
      <c r="AN80" s="95">
        <v>45966</v>
      </c>
      <c r="AO80" s="95">
        <v>45993</v>
      </c>
      <c r="AP80" s="95">
        <v>46037</v>
      </c>
      <c r="AQ80" s="95">
        <v>46052</v>
      </c>
      <c r="AR80" s="117">
        <v>46421</v>
      </c>
      <c r="AS80" s="117">
        <v>46421</v>
      </c>
      <c r="AT80" s="112" t="s">
        <v>2797</v>
      </c>
      <c r="AU80" s="118" t="s">
        <v>2017</v>
      </c>
      <c r="AV80" s="116"/>
      <c r="AW80" s="115"/>
      <c r="AX80" s="119" t="str">
        <f>IFERROR(IF(PAC!$X80="F01 - CAPTAÇÃO DE RECURSO",1,""),"")</f>
        <v/>
      </c>
      <c r="AY80" s="119" t="str">
        <f>IFERROR(IF(PAC!$X80="F02 - LICITAÇÃO",1,""),"")</f>
        <v/>
      </c>
      <c r="AZ80" s="120">
        <f>IFERROR(IF(PAC!$X$6:$X$580="F03 - EXECUÇÃO DO OBJETO",1,""),"")</f>
        <v>1</v>
      </c>
      <c r="BA80" s="120" t="str">
        <f>IFERROR(IF(PAC!$X$6:$X$580="F04 - CONCLUÍDA",1,""),"")</f>
        <v/>
      </c>
      <c r="BB80" s="121">
        <f>IF(PAC!$R80&gt;0,0,PAC!$Q80)</f>
        <v>0</v>
      </c>
    </row>
    <row r="81" spans="1:54" s="4" customFormat="1" ht="82.5" customHeight="1" thickBot="1">
      <c r="A81" s="96">
        <f t="shared" si="1"/>
        <v>76</v>
      </c>
      <c r="B81" s="123">
        <v>2023</v>
      </c>
      <c r="C81" s="122" t="s">
        <v>605</v>
      </c>
      <c r="D81" s="122" t="s">
        <v>1021</v>
      </c>
      <c r="E81" s="124" t="s">
        <v>1394</v>
      </c>
      <c r="F81" s="122" t="s">
        <v>53</v>
      </c>
      <c r="G81" s="122" t="s">
        <v>503</v>
      </c>
      <c r="H81" s="125" t="s">
        <v>1256</v>
      </c>
      <c r="I81" s="122" t="s">
        <v>1250</v>
      </c>
      <c r="J81" s="122" t="s">
        <v>361</v>
      </c>
      <c r="K81" s="36"/>
      <c r="L81" s="36">
        <v>2065144.23</v>
      </c>
      <c r="M81" s="36"/>
      <c r="N81" s="36">
        <v>108691.8</v>
      </c>
      <c r="O81" s="36"/>
      <c r="P81" s="36">
        <v>2065144.23</v>
      </c>
      <c r="Q81" s="25">
        <f>SUM(PAC!$M81:$P81)</f>
        <v>2173836.0299999998</v>
      </c>
      <c r="R81" s="38">
        <v>1653372.57</v>
      </c>
      <c r="S81" s="25">
        <f>IF(PAC!$R81&gt;0,PAC!$R81,PAC!$Q81)</f>
        <v>1653372.57</v>
      </c>
      <c r="T81" s="38" t="s">
        <v>1603</v>
      </c>
      <c r="U81" s="126" t="s">
        <v>1589</v>
      </c>
      <c r="V81" s="126" t="s">
        <v>1792</v>
      </c>
      <c r="W81" s="127">
        <v>10</v>
      </c>
      <c r="X81" s="127" t="s">
        <v>1710</v>
      </c>
      <c r="Y81" s="123" t="s">
        <v>2501</v>
      </c>
      <c r="Z81" s="128">
        <v>46421</v>
      </c>
      <c r="AA81" s="129">
        <v>3.1</v>
      </c>
      <c r="AB81" s="125" t="s">
        <v>1488</v>
      </c>
      <c r="AC81" s="125" t="s">
        <v>1714</v>
      </c>
      <c r="AD81" s="130">
        <v>46421</v>
      </c>
      <c r="AE81" s="125" t="s">
        <v>1508</v>
      </c>
      <c r="AF81" s="125" t="s">
        <v>1007</v>
      </c>
      <c r="AG81" s="125" t="s">
        <v>1289</v>
      </c>
      <c r="AH81" s="125"/>
      <c r="AI81" s="125"/>
      <c r="AJ81" s="128"/>
      <c r="AK81" s="125" t="s">
        <v>1128</v>
      </c>
      <c r="AL81" s="125" t="s">
        <v>1277</v>
      </c>
      <c r="AM81" s="125"/>
      <c r="AN81" s="128">
        <v>45966</v>
      </c>
      <c r="AO81" s="128">
        <v>45993</v>
      </c>
      <c r="AP81" s="128">
        <v>46037</v>
      </c>
      <c r="AQ81" s="128">
        <v>46052</v>
      </c>
      <c r="AR81" s="131">
        <v>46421</v>
      </c>
      <c r="AS81" s="131">
        <v>46421</v>
      </c>
      <c r="AT81" s="124" t="s">
        <v>2798</v>
      </c>
      <c r="AU81" s="132" t="s">
        <v>2017</v>
      </c>
      <c r="AV81" s="130"/>
      <c r="AW81" s="129"/>
      <c r="AX81" s="119" t="str">
        <f>IFERROR(IF(PAC!$X81="F01 - CAPTAÇÃO DE RECURSO",1,""),"")</f>
        <v/>
      </c>
      <c r="AY81" s="119" t="str">
        <f>IFERROR(IF(PAC!$X81="F02 - LICITAÇÃO",1,""),"")</f>
        <v/>
      </c>
      <c r="AZ81" s="120">
        <f>IFERROR(IF(PAC!$X$6:$X$580="F03 - EXECUÇÃO DO OBJETO",1,""),"")</f>
        <v>1</v>
      </c>
      <c r="BA81" s="120" t="str">
        <f>IFERROR(IF(PAC!$X$6:$X$580="F04 - CONCLUÍDA",1,""),"")</f>
        <v/>
      </c>
      <c r="BB81" s="206">
        <f>IF(PAC!$R81&gt;0,0,PAC!$Q81)</f>
        <v>0</v>
      </c>
    </row>
    <row r="82" spans="1:54" s="4" customFormat="1" ht="188.25" customHeight="1" thickBot="1">
      <c r="A82" s="96">
        <f t="shared" si="1"/>
        <v>77</v>
      </c>
      <c r="B82" s="111">
        <v>2023</v>
      </c>
      <c r="C82" s="96" t="s">
        <v>605</v>
      </c>
      <c r="D82" s="96" t="s">
        <v>1021</v>
      </c>
      <c r="E82" s="112" t="s">
        <v>1395</v>
      </c>
      <c r="F82" s="96" t="s">
        <v>53</v>
      </c>
      <c r="G82" s="96" t="s">
        <v>503</v>
      </c>
      <c r="H82" s="45" t="s">
        <v>1256</v>
      </c>
      <c r="I82" s="96" t="s">
        <v>1250</v>
      </c>
      <c r="J82" s="96" t="s">
        <v>361</v>
      </c>
      <c r="K82" s="23"/>
      <c r="L82" s="23">
        <v>1308299.82</v>
      </c>
      <c r="M82" s="23"/>
      <c r="N82" s="23">
        <v>68857.89</v>
      </c>
      <c r="O82" s="23"/>
      <c r="P82" s="23">
        <v>1308299.82</v>
      </c>
      <c r="Q82" s="25">
        <f>SUM(PAC!$M82:$P82)</f>
        <v>1377157.71</v>
      </c>
      <c r="R82" s="25">
        <v>917721.66</v>
      </c>
      <c r="S82" s="25">
        <f>IF(PAC!$R82&gt;0,PAC!$R82,PAC!$Q82)</f>
        <v>917721.66</v>
      </c>
      <c r="T82" s="25" t="s">
        <v>1603</v>
      </c>
      <c r="U82" s="113" t="s">
        <v>1589</v>
      </c>
      <c r="V82" s="113" t="s">
        <v>1792</v>
      </c>
      <c r="W82" s="114">
        <v>10</v>
      </c>
      <c r="X82" s="114" t="s">
        <v>1710</v>
      </c>
      <c r="Y82" s="111" t="s">
        <v>2501</v>
      </c>
      <c r="Z82" s="95">
        <v>46421</v>
      </c>
      <c r="AA82" s="115">
        <v>3.5</v>
      </c>
      <c r="AB82" s="45" t="s">
        <v>1488</v>
      </c>
      <c r="AC82" s="45" t="s">
        <v>1714</v>
      </c>
      <c r="AD82" s="116">
        <v>46421</v>
      </c>
      <c r="AE82" s="45" t="s">
        <v>1508</v>
      </c>
      <c r="AF82" s="45" t="s">
        <v>1007</v>
      </c>
      <c r="AG82" s="45" t="s">
        <v>1289</v>
      </c>
      <c r="AH82" s="45"/>
      <c r="AI82" s="45"/>
      <c r="AJ82" s="95"/>
      <c r="AK82" s="45" t="s">
        <v>1129</v>
      </c>
      <c r="AL82" s="45" t="s">
        <v>1276</v>
      </c>
      <c r="AM82" s="45"/>
      <c r="AN82" s="95">
        <v>45966</v>
      </c>
      <c r="AO82" s="95">
        <v>45993</v>
      </c>
      <c r="AP82" s="95">
        <v>46037</v>
      </c>
      <c r="AQ82" s="95">
        <v>46052</v>
      </c>
      <c r="AR82" s="117">
        <v>46421</v>
      </c>
      <c r="AS82" s="117">
        <v>46421</v>
      </c>
      <c r="AT82" s="112" t="s">
        <v>2797</v>
      </c>
      <c r="AU82" s="118" t="s">
        <v>2017</v>
      </c>
      <c r="AV82" s="116"/>
      <c r="AW82" s="115"/>
      <c r="AX82" s="119" t="str">
        <f>IFERROR(IF(PAC!$X82="F01 - CAPTAÇÃO DE RECURSO",1,""),"")</f>
        <v/>
      </c>
      <c r="AY82" s="119" t="str">
        <f>IFERROR(IF(PAC!$X82="F02 - LICITAÇÃO",1,""),"")</f>
        <v/>
      </c>
      <c r="AZ82" s="120">
        <f>IFERROR(IF(PAC!$X$6:$X$580="F03 - EXECUÇÃO DO OBJETO",1,""),"")</f>
        <v>1</v>
      </c>
      <c r="BA82" s="120" t="str">
        <f>IFERROR(IF(PAC!$X$6:$X$580="F04 - CONCLUÍDA",1,""),"")</f>
        <v/>
      </c>
      <c r="BB82" s="121">
        <f>IF(PAC!$R82&gt;0,0,PAC!$Q82)</f>
        <v>0</v>
      </c>
    </row>
    <row r="83" spans="1:54" s="4" customFormat="1" ht="99" customHeight="1" thickBot="1">
      <c r="A83" s="96">
        <f t="shared" si="1"/>
        <v>78</v>
      </c>
      <c r="B83" s="123">
        <v>2023</v>
      </c>
      <c r="C83" s="122" t="s">
        <v>605</v>
      </c>
      <c r="D83" s="122" t="s">
        <v>1021</v>
      </c>
      <c r="E83" s="124" t="s">
        <v>1378</v>
      </c>
      <c r="F83" s="122" t="s">
        <v>53</v>
      </c>
      <c r="G83" s="122" t="s">
        <v>503</v>
      </c>
      <c r="H83" s="125" t="s">
        <v>1256</v>
      </c>
      <c r="I83" s="122" t="s">
        <v>1250</v>
      </c>
      <c r="J83" s="122" t="s">
        <v>92</v>
      </c>
      <c r="K83" s="36"/>
      <c r="L83" s="36">
        <v>1851314.58</v>
      </c>
      <c r="M83" s="36">
        <v>1851314.58</v>
      </c>
      <c r="N83" s="36"/>
      <c r="O83" s="36"/>
      <c r="P83" s="36"/>
      <c r="Q83" s="25">
        <f>SUM(PAC!$M83:$P83)</f>
        <v>1851314.58</v>
      </c>
      <c r="R83" s="38">
        <v>3991375.19</v>
      </c>
      <c r="S83" s="25">
        <f>IF(PAC!$R83&gt;0,PAC!$R83,PAC!$Q83)</f>
        <v>3991375.19</v>
      </c>
      <c r="T83" s="38" t="s">
        <v>1606</v>
      </c>
      <c r="U83" s="126" t="s">
        <v>1586</v>
      </c>
      <c r="V83" s="126"/>
      <c r="W83" s="127">
        <v>12</v>
      </c>
      <c r="X83" s="127" t="s">
        <v>1710</v>
      </c>
      <c r="Y83" s="123" t="s">
        <v>2501</v>
      </c>
      <c r="Z83" s="128">
        <v>46433</v>
      </c>
      <c r="AA83" s="129">
        <v>45</v>
      </c>
      <c r="AB83" s="125" t="s">
        <v>1488</v>
      </c>
      <c r="AC83" s="125" t="s">
        <v>1714</v>
      </c>
      <c r="AD83" s="130">
        <v>46433</v>
      </c>
      <c r="AE83" s="125" t="s">
        <v>1753</v>
      </c>
      <c r="AF83" s="125" t="s">
        <v>648</v>
      </c>
      <c r="AG83" s="125" t="s">
        <v>511</v>
      </c>
      <c r="AH83" s="125" t="s">
        <v>988</v>
      </c>
      <c r="AI83" s="125"/>
      <c r="AJ83" s="128"/>
      <c r="AK83" s="125" t="s">
        <v>1225</v>
      </c>
      <c r="AL83" s="125" t="s">
        <v>1224</v>
      </c>
      <c r="AM83" s="125"/>
      <c r="AN83" s="128">
        <v>45882</v>
      </c>
      <c r="AO83" s="128">
        <v>45947</v>
      </c>
      <c r="AP83" s="128">
        <v>45992</v>
      </c>
      <c r="AQ83" s="128">
        <v>46002</v>
      </c>
      <c r="AR83" s="131">
        <v>46433</v>
      </c>
      <c r="AS83" s="131">
        <v>46433</v>
      </c>
      <c r="AT83" s="124" t="s">
        <v>2718</v>
      </c>
      <c r="AU83" s="132" t="s">
        <v>1752</v>
      </c>
      <c r="AV83" s="130"/>
      <c r="AW83" s="129"/>
      <c r="AX83" s="119" t="str">
        <f>IFERROR(IF(PAC!$X83="F01 - CAPTAÇÃO DE RECURSO",1,""),"")</f>
        <v/>
      </c>
      <c r="AY83" s="119" t="str">
        <f>IFERROR(IF(PAC!$X83="F02 - LICITAÇÃO",1,""),"")</f>
        <v/>
      </c>
      <c r="AZ83" s="120">
        <f>IFERROR(IF(PAC!$X$6:$X$580="F03 - EXECUÇÃO DO OBJETO",1,""),"")</f>
        <v>1</v>
      </c>
      <c r="BA83" s="120" t="str">
        <f>IFERROR(IF(PAC!$X$6:$X$580="F04 - CONCLUÍDA",1,""),"")</f>
        <v/>
      </c>
      <c r="BB83" s="206">
        <f>IF(PAC!$R83&gt;0,0,PAC!$Q83)</f>
        <v>0</v>
      </c>
    </row>
    <row r="84" spans="1:54" s="4" customFormat="1" ht="93" customHeight="1" thickBot="1">
      <c r="A84" s="96">
        <f t="shared" si="1"/>
        <v>79</v>
      </c>
      <c r="B84" s="111">
        <v>2023</v>
      </c>
      <c r="C84" s="96" t="s">
        <v>605</v>
      </c>
      <c r="D84" s="96" t="s">
        <v>1021</v>
      </c>
      <c r="E84" s="112" t="s">
        <v>1379</v>
      </c>
      <c r="F84" s="96" t="s">
        <v>53</v>
      </c>
      <c r="G84" s="96" t="s">
        <v>503</v>
      </c>
      <c r="H84" s="45" t="s">
        <v>1256</v>
      </c>
      <c r="I84" s="96" t="s">
        <v>1250</v>
      </c>
      <c r="J84" s="96" t="s">
        <v>94</v>
      </c>
      <c r="K84" s="23"/>
      <c r="L84" s="23">
        <v>2112974.5499999998</v>
      </c>
      <c r="M84" s="23">
        <v>2112974.5499999998</v>
      </c>
      <c r="N84" s="23"/>
      <c r="O84" s="23"/>
      <c r="P84" s="23"/>
      <c r="Q84" s="25">
        <f>SUM(PAC!$M84:$P84)</f>
        <v>2112974.5499999998</v>
      </c>
      <c r="R84" s="25">
        <v>4388669.0199999996</v>
      </c>
      <c r="S84" s="25">
        <f>IF(PAC!$R84&gt;0,PAC!$R84,PAC!$Q84)</f>
        <v>4388669.0199999996</v>
      </c>
      <c r="T84" s="25" t="s">
        <v>1903</v>
      </c>
      <c r="U84" s="113" t="s">
        <v>1586</v>
      </c>
      <c r="V84" s="113"/>
      <c r="W84" s="114">
        <v>7</v>
      </c>
      <c r="X84" s="114" t="s">
        <v>1710</v>
      </c>
      <c r="Y84" s="111" t="s">
        <v>2501</v>
      </c>
      <c r="Z84" s="95">
        <v>46548</v>
      </c>
      <c r="AA84" s="115">
        <v>3</v>
      </c>
      <c r="AB84" s="45" t="s">
        <v>1488</v>
      </c>
      <c r="AC84" s="45" t="s">
        <v>1504</v>
      </c>
      <c r="AD84" s="116"/>
      <c r="AE84" s="45" t="s">
        <v>1714</v>
      </c>
      <c r="AF84" s="45" t="s">
        <v>648</v>
      </c>
      <c r="AG84" s="45" t="s">
        <v>511</v>
      </c>
      <c r="AH84" s="45" t="s">
        <v>988</v>
      </c>
      <c r="AI84" s="45"/>
      <c r="AJ84" s="95"/>
      <c r="AK84" s="45" t="s">
        <v>1192</v>
      </c>
      <c r="AL84" s="45" t="s">
        <v>1216</v>
      </c>
      <c r="AM84" s="45"/>
      <c r="AN84" s="95">
        <v>45955</v>
      </c>
      <c r="AO84" s="95">
        <v>46035</v>
      </c>
      <c r="AP84" s="95">
        <v>46088</v>
      </c>
      <c r="AQ84" s="95">
        <v>46120</v>
      </c>
      <c r="AR84" s="117">
        <v>46548</v>
      </c>
      <c r="AS84" s="117">
        <v>46548</v>
      </c>
      <c r="AT84" s="112" t="s">
        <v>2638</v>
      </c>
      <c r="AU84" s="118" t="s">
        <v>2014</v>
      </c>
      <c r="AV84" s="116"/>
      <c r="AW84" s="115"/>
      <c r="AX84" s="119" t="str">
        <f>IFERROR(IF(PAC!$X84="F01 - CAPTAÇÃO DE RECURSO",1,""),"")</f>
        <v/>
      </c>
      <c r="AY84" s="119" t="str">
        <f>IFERROR(IF(PAC!$X84="F02 - LICITAÇÃO",1,""),"")</f>
        <v/>
      </c>
      <c r="AZ84" s="120">
        <f>IFERROR(IF(PAC!$X$6:$X$580="F03 - EXECUÇÃO DO OBJETO",1,""),"")</f>
        <v>1</v>
      </c>
      <c r="BA84" s="120" t="str">
        <f>IFERROR(IF(PAC!$X$6:$X$580="F04 - CONCLUÍDA",1,""),"")</f>
        <v/>
      </c>
      <c r="BB84" s="121">
        <f>IF(PAC!$R84&gt;0,0,PAC!$Q84)</f>
        <v>0</v>
      </c>
    </row>
    <row r="85" spans="1:54" s="4" customFormat="1" ht="87.75" customHeight="1" thickBot="1">
      <c r="A85" s="96">
        <f t="shared" si="1"/>
        <v>80</v>
      </c>
      <c r="B85" s="123">
        <v>2023</v>
      </c>
      <c r="C85" s="122" t="s">
        <v>605</v>
      </c>
      <c r="D85" s="122" t="s">
        <v>1021</v>
      </c>
      <c r="E85" s="124" t="s">
        <v>1341</v>
      </c>
      <c r="F85" s="122" t="s">
        <v>53</v>
      </c>
      <c r="G85" s="122" t="s">
        <v>503</v>
      </c>
      <c r="H85" s="125" t="s">
        <v>1256</v>
      </c>
      <c r="I85" s="122" t="s">
        <v>1250</v>
      </c>
      <c r="J85" s="122" t="s">
        <v>361</v>
      </c>
      <c r="K85" s="36"/>
      <c r="L85" s="36">
        <v>4303340</v>
      </c>
      <c r="M85" s="36">
        <v>4303340</v>
      </c>
      <c r="N85" s="36"/>
      <c r="O85" s="36"/>
      <c r="P85" s="36"/>
      <c r="Q85" s="25">
        <f>SUM(PAC!$M85:$P85)</f>
        <v>4303340</v>
      </c>
      <c r="R85" s="38">
        <v>5012395.63</v>
      </c>
      <c r="S85" s="25">
        <f>IF(PAC!$R85&gt;0,PAC!$R85,PAC!$Q85)</f>
        <v>5012395.63</v>
      </c>
      <c r="T85" s="38" t="s">
        <v>1605</v>
      </c>
      <c r="U85" s="126" t="s">
        <v>1586</v>
      </c>
      <c r="V85" s="126"/>
      <c r="W85" s="127">
        <v>15</v>
      </c>
      <c r="X85" s="127" t="s">
        <v>1710</v>
      </c>
      <c r="Y85" s="123" t="s">
        <v>2501</v>
      </c>
      <c r="Z85" s="128">
        <v>46507</v>
      </c>
      <c r="AA85" s="129">
        <v>3.5</v>
      </c>
      <c r="AB85" s="125" t="s">
        <v>1488</v>
      </c>
      <c r="AC85" s="125" t="s">
        <v>1714</v>
      </c>
      <c r="AD85" s="130">
        <v>46507</v>
      </c>
      <c r="AE85" s="125" t="s">
        <v>1714</v>
      </c>
      <c r="AF85" s="125" t="s">
        <v>646</v>
      </c>
      <c r="AG85" s="125" t="s">
        <v>509</v>
      </c>
      <c r="AH85" s="125" t="s">
        <v>988</v>
      </c>
      <c r="AI85" s="125"/>
      <c r="AJ85" s="128"/>
      <c r="AK85" s="125" t="s">
        <v>1144</v>
      </c>
      <c r="AL85" s="125" t="s">
        <v>1076</v>
      </c>
      <c r="AM85" s="125"/>
      <c r="AN85" s="128">
        <v>45878</v>
      </c>
      <c r="AO85" s="128">
        <v>45946</v>
      </c>
      <c r="AP85" s="128">
        <v>45986</v>
      </c>
      <c r="AQ85" s="128">
        <v>46050</v>
      </c>
      <c r="AR85" s="131">
        <v>46507</v>
      </c>
      <c r="AS85" s="131">
        <v>46507</v>
      </c>
      <c r="AT85" s="124" t="s">
        <v>2629</v>
      </c>
      <c r="AU85" s="132" t="s">
        <v>2019</v>
      </c>
      <c r="AV85" s="130"/>
      <c r="AW85" s="129"/>
      <c r="AX85" s="119" t="str">
        <f>IFERROR(IF(PAC!$X85="F01 - CAPTAÇÃO DE RECURSO",1,""),"")</f>
        <v/>
      </c>
      <c r="AY85" s="119" t="str">
        <f>IFERROR(IF(PAC!$X85="F02 - LICITAÇÃO",1,""),"")</f>
        <v/>
      </c>
      <c r="AZ85" s="120">
        <f>IFERROR(IF(PAC!$X$6:$X$580="F03 - EXECUÇÃO DO OBJETO",1,""),"")</f>
        <v>1</v>
      </c>
      <c r="BA85" s="120" t="str">
        <f>IFERROR(IF(PAC!$X$6:$X$580="F04 - CONCLUÍDA",1,""),"")</f>
        <v/>
      </c>
      <c r="BB85" s="206">
        <f>IF(PAC!$R85&gt;0,0,PAC!$Q85)</f>
        <v>0</v>
      </c>
    </row>
    <row r="86" spans="1:54" s="4" customFormat="1" ht="84" customHeight="1" thickBot="1">
      <c r="A86" s="96">
        <f t="shared" si="1"/>
        <v>81</v>
      </c>
      <c r="B86" s="111">
        <v>2023</v>
      </c>
      <c r="C86" s="96" t="s">
        <v>605</v>
      </c>
      <c r="D86" s="96" t="s">
        <v>1021</v>
      </c>
      <c r="E86" s="112" t="s">
        <v>1342</v>
      </c>
      <c r="F86" s="96" t="s">
        <v>53</v>
      </c>
      <c r="G86" s="96" t="s">
        <v>503</v>
      </c>
      <c r="H86" s="45" t="s">
        <v>1256</v>
      </c>
      <c r="I86" s="96" t="s">
        <v>1250</v>
      </c>
      <c r="J86" s="96" t="s">
        <v>361</v>
      </c>
      <c r="K86" s="23"/>
      <c r="L86" s="23">
        <v>3467691.4210000001</v>
      </c>
      <c r="M86" s="23">
        <v>3467691.4210000001</v>
      </c>
      <c r="N86" s="23"/>
      <c r="O86" s="23"/>
      <c r="P86" s="23"/>
      <c r="Q86" s="25">
        <f>SUM(PAC!$M86:$P86)</f>
        <v>3467691.4210000001</v>
      </c>
      <c r="R86" s="25">
        <v>1084676.6299999999</v>
      </c>
      <c r="S86" s="25">
        <f>IF(PAC!$R86&gt;0,PAC!$R86,PAC!$Q86)</f>
        <v>1084676.6299999999</v>
      </c>
      <c r="T86" s="25" t="s">
        <v>1605</v>
      </c>
      <c r="U86" s="113" t="s">
        <v>1586</v>
      </c>
      <c r="V86" s="113"/>
      <c r="W86" s="114">
        <v>8</v>
      </c>
      <c r="X86" s="114" t="s">
        <v>1710</v>
      </c>
      <c r="Y86" s="111" t="s">
        <v>2501</v>
      </c>
      <c r="Z86" s="95">
        <v>46507</v>
      </c>
      <c r="AA86" s="115">
        <v>44.42</v>
      </c>
      <c r="AB86" s="45" t="s">
        <v>1488</v>
      </c>
      <c r="AC86" s="45" t="s">
        <v>1714</v>
      </c>
      <c r="AD86" s="116">
        <v>46507</v>
      </c>
      <c r="AE86" s="45" t="s">
        <v>1714</v>
      </c>
      <c r="AF86" s="45" t="s">
        <v>646</v>
      </c>
      <c r="AG86" s="45" t="s">
        <v>509</v>
      </c>
      <c r="AH86" s="45" t="s">
        <v>988</v>
      </c>
      <c r="AI86" s="45"/>
      <c r="AJ86" s="95"/>
      <c r="AK86" s="45" t="s">
        <v>1171</v>
      </c>
      <c r="AL86" s="45" t="s">
        <v>1097</v>
      </c>
      <c r="AM86" s="45"/>
      <c r="AN86" s="95">
        <v>45878</v>
      </c>
      <c r="AO86" s="95">
        <v>45946</v>
      </c>
      <c r="AP86" s="95">
        <v>45986</v>
      </c>
      <c r="AQ86" s="95">
        <v>46050</v>
      </c>
      <c r="AR86" s="117">
        <v>46507</v>
      </c>
      <c r="AS86" s="117">
        <v>46507</v>
      </c>
      <c r="AT86" s="112" t="s">
        <v>2630</v>
      </c>
      <c r="AU86" s="118" t="s">
        <v>2019</v>
      </c>
      <c r="AV86" s="116"/>
      <c r="AW86" s="115"/>
      <c r="AX86" s="119" t="str">
        <f>IFERROR(IF(PAC!$X86="F01 - CAPTAÇÃO DE RECURSO",1,""),"")</f>
        <v/>
      </c>
      <c r="AY86" s="119" t="str">
        <f>IFERROR(IF(PAC!$X86="F02 - LICITAÇÃO",1,""),"")</f>
        <v/>
      </c>
      <c r="AZ86" s="120">
        <f>IFERROR(IF(PAC!$X$6:$X$580="F03 - EXECUÇÃO DO OBJETO",1,""),"")</f>
        <v>1</v>
      </c>
      <c r="BA86" s="120" t="str">
        <f>IFERROR(IF(PAC!$X$6:$X$580="F04 - CONCLUÍDA",1,""),"")</f>
        <v/>
      </c>
      <c r="BB86" s="121">
        <f>IF(PAC!$R86&gt;0,0,PAC!$Q86)</f>
        <v>0</v>
      </c>
    </row>
    <row r="87" spans="1:54" s="1" customFormat="1" ht="162" customHeight="1" thickBot="1">
      <c r="A87" s="96">
        <f t="shared" si="1"/>
        <v>82</v>
      </c>
      <c r="B87" s="123">
        <v>2023</v>
      </c>
      <c r="C87" s="122" t="s">
        <v>605</v>
      </c>
      <c r="D87" s="122" t="s">
        <v>1021</v>
      </c>
      <c r="E87" s="124" t="s">
        <v>1343</v>
      </c>
      <c r="F87" s="122" t="s">
        <v>53</v>
      </c>
      <c r="G87" s="122" t="s">
        <v>503</v>
      </c>
      <c r="H87" s="125" t="s">
        <v>1256</v>
      </c>
      <c r="I87" s="122" t="s">
        <v>1250</v>
      </c>
      <c r="J87" s="122" t="s">
        <v>361</v>
      </c>
      <c r="K87" s="36"/>
      <c r="L87" s="36">
        <v>887672.74</v>
      </c>
      <c r="M87" s="36">
        <v>887672.74</v>
      </c>
      <c r="N87" s="36"/>
      <c r="O87" s="36"/>
      <c r="P87" s="36"/>
      <c r="Q87" s="25">
        <f>SUM(PAC!$M87:$P87)</f>
        <v>887672.74</v>
      </c>
      <c r="R87" s="38">
        <v>582631.24</v>
      </c>
      <c r="S87" s="25">
        <f>IF(PAC!$R87&gt;0,PAC!$R87,PAC!$Q87)</f>
        <v>582631.24</v>
      </c>
      <c r="T87" s="38" t="s">
        <v>1599</v>
      </c>
      <c r="U87" s="126" t="s">
        <v>1586</v>
      </c>
      <c r="V87" s="126"/>
      <c r="W87" s="127">
        <v>7</v>
      </c>
      <c r="X87" s="127" t="s">
        <v>1506</v>
      </c>
      <c r="Y87" s="123" t="s">
        <v>2500</v>
      </c>
      <c r="Z87" s="128">
        <v>46158</v>
      </c>
      <c r="AA87" s="129">
        <v>100</v>
      </c>
      <c r="AB87" s="125" t="s">
        <v>1489</v>
      </c>
      <c r="AC87" s="125" t="s">
        <v>1712</v>
      </c>
      <c r="AD87" s="130"/>
      <c r="AE87" s="125"/>
      <c r="AF87" s="125" t="s">
        <v>646</v>
      </c>
      <c r="AG87" s="125" t="s">
        <v>509</v>
      </c>
      <c r="AH87" s="125" t="s">
        <v>988</v>
      </c>
      <c r="AI87" s="125"/>
      <c r="AJ87" s="128"/>
      <c r="AK87" s="125" t="s">
        <v>1143</v>
      </c>
      <c r="AL87" s="125" t="s">
        <v>1073</v>
      </c>
      <c r="AM87" s="125"/>
      <c r="AN87" s="128">
        <v>45715</v>
      </c>
      <c r="AO87" s="128">
        <v>45762</v>
      </c>
      <c r="AP87" s="128">
        <v>45812</v>
      </c>
      <c r="AQ87" s="128">
        <v>45901</v>
      </c>
      <c r="AR87" s="131">
        <v>46158</v>
      </c>
      <c r="AS87" s="131">
        <v>46158</v>
      </c>
      <c r="AT87" s="137" t="s">
        <v>2789</v>
      </c>
      <c r="AU87" s="132" t="s">
        <v>2094</v>
      </c>
      <c r="AV87" s="130"/>
      <c r="AW87" s="129"/>
      <c r="AX87" s="119" t="str">
        <f>IFERROR(IF(PAC!$X87="F01 - CAPTAÇÃO DE RECURSO",1,""),"")</f>
        <v/>
      </c>
      <c r="AY87" s="119" t="str">
        <f>IFERROR(IF(PAC!$X87="F02 - LICITAÇÃO",1,""),"")</f>
        <v/>
      </c>
      <c r="AZ87" s="120" t="str">
        <f>IFERROR(IF(PAC!$X$6:$X$580="F03 - EXECUÇÃO DO OBJETO",1,""),"")</f>
        <v/>
      </c>
      <c r="BA87" s="120">
        <f>IFERROR(IF(PAC!$X$6:$X$580="F04 - CONCLUÍDA",1,""),"")</f>
        <v>1</v>
      </c>
      <c r="BB87" s="206">
        <f>IF(PAC!$R87&gt;0,0,PAC!$Q87)</f>
        <v>0</v>
      </c>
    </row>
    <row r="88" spans="1:54" s="1" customFormat="1" ht="95.25" customHeight="1" thickBot="1">
      <c r="A88" s="96">
        <f t="shared" si="1"/>
        <v>83</v>
      </c>
      <c r="B88" s="111">
        <v>2023</v>
      </c>
      <c r="C88" s="96" t="s">
        <v>605</v>
      </c>
      <c r="D88" s="96" t="s">
        <v>1021</v>
      </c>
      <c r="E88" s="112" t="s">
        <v>1344</v>
      </c>
      <c r="F88" s="96" t="s">
        <v>53</v>
      </c>
      <c r="G88" s="96" t="s">
        <v>503</v>
      </c>
      <c r="H88" s="45" t="s">
        <v>1256</v>
      </c>
      <c r="I88" s="96" t="s">
        <v>1250</v>
      </c>
      <c r="J88" s="96" t="s">
        <v>361</v>
      </c>
      <c r="K88" s="23"/>
      <c r="L88" s="23">
        <v>5064376.93</v>
      </c>
      <c r="M88" s="23">
        <v>5064376.93</v>
      </c>
      <c r="N88" s="23"/>
      <c r="O88" s="23"/>
      <c r="P88" s="23"/>
      <c r="Q88" s="25">
        <f>SUM(PAC!$M88:$P88)</f>
        <v>5064376.93</v>
      </c>
      <c r="R88" s="25">
        <v>3352854.71</v>
      </c>
      <c r="S88" s="25">
        <f>IF(PAC!$R88&gt;0,PAC!$R88,PAC!$Q88)</f>
        <v>3352854.71</v>
      </c>
      <c r="T88" s="25" t="s">
        <v>1918</v>
      </c>
      <c r="U88" s="113" t="s">
        <v>1586</v>
      </c>
      <c r="V88" s="113"/>
      <c r="W88" s="114">
        <v>13</v>
      </c>
      <c r="X88" s="114" t="s">
        <v>1710</v>
      </c>
      <c r="Y88" s="111" t="s">
        <v>2501</v>
      </c>
      <c r="Z88" s="95">
        <v>46486</v>
      </c>
      <c r="AA88" s="115">
        <v>3</v>
      </c>
      <c r="AB88" s="45" t="s">
        <v>1488</v>
      </c>
      <c r="AC88" s="45" t="s">
        <v>1714</v>
      </c>
      <c r="AD88" s="116"/>
      <c r="AE88" s="45" t="s">
        <v>1714</v>
      </c>
      <c r="AF88" s="45" t="s">
        <v>646</v>
      </c>
      <c r="AG88" s="45" t="s">
        <v>509</v>
      </c>
      <c r="AH88" s="45" t="s">
        <v>988</v>
      </c>
      <c r="AI88" s="45"/>
      <c r="AJ88" s="95"/>
      <c r="AK88" s="45" t="s">
        <v>1161</v>
      </c>
      <c r="AL88" s="45" t="s">
        <v>1048</v>
      </c>
      <c r="AM88" s="45"/>
      <c r="AN88" s="95">
        <v>45946</v>
      </c>
      <c r="AO88" s="95">
        <v>46027</v>
      </c>
      <c r="AP88" s="95">
        <v>46092</v>
      </c>
      <c r="AQ88" s="95">
        <v>46121</v>
      </c>
      <c r="AR88" s="117">
        <v>46486</v>
      </c>
      <c r="AS88" s="117">
        <v>46486</v>
      </c>
      <c r="AT88" s="138" t="s">
        <v>2631</v>
      </c>
      <c r="AU88" s="118" t="s">
        <v>2033</v>
      </c>
      <c r="AV88" s="116"/>
      <c r="AW88" s="115"/>
      <c r="AX88" s="119" t="str">
        <f>IFERROR(IF(PAC!$X88="F01 - CAPTAÇÃO DE RECURSO",1,""),"")</f>
        <v/>
      </c>
      <c r="AY88" s="119" t="str">
        <f>IFERROR(IF(PAC!$X88="F02 - LICITAÇÃO",1,""),"")</f>
        <v/>
      </c>
      <c r="AZ88" s="120">
        <f>IFERROR(IF(PAC!$X$6:$X$580="F03 - EXECUÇÃO DO OBJETO",1,""),"")</f>
        <v>1</v>
      </c>
      <c r="BA88" s="120" t="str">
        <f>IFERROR(IF(PAC!$X$6:$X$580="F04 - CONCLUÍDA",1,""),"")</f>
        <v/>
      </c>
      <c r="BB88" s="121">
        <f>IF(PAC!$R88&gt;0,0,PAC!$Q88)</f>
        <v>0</v>
      </c>
    </row>
    <row r="89" spans="1:54" s="1" customFormat="1" ht="117" customHeight="1" thickBot="1">
      <c r="A89" s="96">
        <f t="shared" si="1"/>
        <v>84</v>
      </c>
      <c r="B89" s="123">
        <v>2023</v>
      </c>
      <c r="C89" s="122" t="s">
        <v>605</v>
      </c>
      <c r="D89" s="122" t="s">
        <v>1021</v>
      </c>
      <c r="E89" s="124" t="s">
        <v>1345</v>
      </c>
      <c r="F89" s="122" t="s">
        <v>53</v>
      </c>
      <c r="G89" s="122" t="s">
        <v>503</v>
      </c>
      <c r="H89" s="125" t="s">
        <v>1256</v>
      </c>
      <c r="I89" s="122" t="s">
        <v>1250</v>
      </c>
      <c r="J89" s="122" t="s">
        <v>361</v>
      </c>
      <c r="K89" s="36"/>
      <c r="L89" s="36">
        <v>1737214.3</v>
      </c>
      <c r="M89" s="36">
        <v>1737214.3</v>
      </c>
      <c r="N89" s="36"/>
      <c r="O89" s="36"/>
      <c r="P89" s="36"/>
      <c r="Q89" s="25">
        <f>SUM(PAC!$M89:$P89)</f>
        <v>1737214.3</v>
      </c>
      <c r="R89" s="38">
        <v>1256096.46</v>
      </c>
      <c r="S89" s="25">
        <f>IF(PAC!$R89&gt;0,PAC!$R89,PAC!$Q89)</f>
        <v>1256096.46</v>
      </c>
      <c r="T89" s="38" t="s">
        <v>1600</v>
      </c>
      <c r="U89" s="126" t="s">
        <v>1586</v>
      </c>
      <c r="V89" s="126"/>
      <c r="W89" s="127">
        <v>11</v>
      </c>
      <c r="X89" s="127" t="s">
        <v>1710</v>
      </c>
      <c r="Y89" s="123" t="s">
        <v>2501</v>
      </c>
      <c r="Z89" s="128">
        <v>46329</v>
      </c>
      <c r="AA89" s="129">
        <v>64.38</v>
      </c>
      <c r="AB89" s="125" t="s">
        <v>1488</v>
      </c>
      <c r="AC89" s="125" t="s">
        <v>1508</v>
      </c>
      <c r="AD89" s="130">
        <v>46329</v>
      </c>
      <c r="AE89" s="125" t="s">
        <v>1508</v>
      </c>
      <c r="AF89" s="125" t="s">
        <v>646</v>
      </c>
      <c r="AG89" s="125" t="s">
        <v>509</v>
      </c>
      <c r="AH89" s="125" t="s">
        <v>988</v>
      </c>
      <c r="AI89" s="125"/>
      <c r="AJ89" s="128"/>
      <c r="AK89" s="125" t="s">
        <v>1183</v>
      </c>
      <c r="AL89" s="125" t="s">
        <v>1041</v>
      </c>
      <c r="AM89" s="125"/>
      <c r="AN89" s="128">
        <v>45715</v>
      </c>
      <c r="AO89" s="128">
        <v>45762</v>
      </c>
      <c r="AP89" s="128">
        <v>45812</v>
      </c>
      <c r="AQ89" s="128">
        <v>45901</v>
      </c>
      <c r="AR89" s="131">
        <v>46329</v>
      </c>
      <c r="AS89" s="131">
        <v>46329</v>
      </c>
      <c r="AT89" s="124" t="s">
        <v>2779</v>
      </c>
      <c r="AU89" s="132" t="s">
        <v>2025</v>
      </c>
      <c r="AV89" s="130"/>
      <c r="AW89" s="129"/>
      <c r="AX89" s="119" t="str">
        <f>IFERROR(IF(PAC!$X89="F01 - CAPTAÇÃO DE RECURSO",1,""),"")</f>
        <v/>
      </c>
      <c r="AY89" s="119" t="str">
        <f>IFERROR(IF(PAC!$X89="F02 - LICITAÇÃO",1,""),"")</f>
        <v/>
      </c>
      <c r="AZ89" s="120">
        <f>IFERROR(IF(PAC!$X$6:$X$580="F03 - EXECUÇÃO DO OBJETO",1,""),"")</f>
        <v>1</v>
      </c>
      <c r="BA89" s="120" t="str">
        <f>IFERROR(IF(PAC!$X$6:$X$580="F04 - CONCLUÍDA",1,""),"")</f>
        <v/>
      </c>
      <c r="BB89" s="206">
        <f>IF(PAC!$R89&gt;0,0,PAC!$Q89)</f>
        <v>0</v>
      </c>
    </row>
    <row r="90" spans="1:54" s="1" customFormat="1" ht="153.75" customHeight="1" thickBot="1">
      <c r="A90" s="96">
        <f t="shared" si="1"/>
        <v>85</v>
      </c>
      <c r="B90" s="111">
        <v>2023</v>
      </c>
      <c r="C90" s="96" t="s">
        <v>605</v>
      </c>
      <c r="D90" s="96" t="s">
        <v>1021</v>
      </c>
      <c r="E90" s="112" t="s">
        <v>1346</v>
      </c>
      <c r="F90" s="96" t="s">
        <v>53</v>
      </c>
      <c r="G90" s="96" t="s">
        <v>503</v>
      </c>
      <c r="H90" s="45" t="s">
        <v>1256</v>
      </c>
      <c r="I90" s="96" t="s">
        <v>1250</v>
      </c>
      <c r="J90" s="96" t="s">
        <v>361</v>
      </c>
      <c r="K90" s="23"/>
      <c r="L90" s="23">
        <v>4185649.63</v>
      </c>
      <c r="M90" s="23">
        <v>4185649.63</v>
      </c>
      <c r="N90" s="23"/>
      <c r="O90" s="23"/>
      <c r="P90" s="23"/>
      <c r="Q90" s="25">
        <f>SUM(PAC!$M90:$P90)</f>
        <v>4185649.63</v>
      </c>
      <c r="R90" s="25">
        <v>6905022.54</v>
      </c>
      <c r="S90" s="25">
        <f>IF(PAC!$R90&gt;0,PAC!$R90,PAC!$Q90)</f>
        <v>6905022.54</v>
      </c>
      <c r="T90" s="25" t="s">
        <v>1599</v>
      </c>
      <c r="U90" s="113" t="s">
        <v>1586</v>
      </c>
      <c r="V90" s="113"/>
      <c r="W90" s="114">
        <v>20</v>
      </c>
      <c r="X90" s="114" t="s">
        <v>1710</v>
      </c>
      <c r="Y90" s="111" t="s">
        <v>2501</v>
      </c>
      <c r="Z90" s="95">
        <v>46510</v>
      </c>
      <c r="AA90" s="115">
        <v>15</v>
      </c>
      <c r="AB90" s="45" t="s">
        <v>1488</v>
      </c>
      <c r="AC90" s="45" t="s">
        <v>1308</v>
      </c>
      <c r="AD90" s="116">
        <v>46510</v>
      </c>
      <c r="AE90" s="45" t="s">
        <v>1508</v>
      </c>
      <c r="AF90" s="45" t="s">
        <v>646</v>
      </c>
      <c r="AG90" s="45" t="s">
        <v>509</v>
      </c>
      <c r="AH90" s="45" t="s">
        <v>988</v>
      </c>
      <c r="AI90" s="45"/>
      <c r="AJ90" s="95"/>
      <c r="AK90" s="45" t="s">
        <v>1156</v>
      </c>
      <c r="AL90" s="45" t="s">
        <v>1078</v>
      </c>
      <c r="AM90" s="45"/>
      <c r="AN90" s="95">
        <v>45715</v>
      </c>
      <c r="AO90" s="95">
        <v>45762</v>
      </c>
      <c r="AP90" s="95">
        <v>45812</v>
      </c>
      <c r="AQ90" s="95">
        <v>45901</v>
      </c>
      <c r="AR90" s="117">
        <v>46510</v>
      </c>
      <c r="AS90" s="117">
        <v>46510</v>
      </c>
      <c r="AT90" s="112" t="s">
        <v>2790</v>
      </c>
      <c r="AU90" s="118" t="s">
        <v>2020</v>
      </c>
      <c r="AV90" s="116"/>
      <c r="AW90" s="115"/>
      <c r="AX90" s="119" t="str">
        <f>IFERROR(IF(PAC!$X90="F01 - CAPTAÇÃO DE RECURSO",1,""),"")</f>
        <v/>
      </c>
      <c r="AY90" s="119" t="str">
        <f>IFERROR(IF(PAC!$X90="F02 - LICITAÇÃO",1,""),"")</f>
        <v/>
      </c>
      <c r="AZ90" s="120">
        <f>IFERROR(IF(PAC!$X$6:$X$580="F03 - EXECUÇÃO DO OBJETO",1,""),"")</f>
        <v>1</v>
      </c>
      <c r="BA90" s="120" t="str">
        <f>IFERROR(IF(PAC!$X$6:$X$580="F04 - CONCLUÍDA",1,""),"")</f>
        <v/>
      </c>
      <c r="BB90" s="121">
        <f>IF(PAC!$R90&gt;0,0,PAC!$Q90)</f>
        <v>0</v>
      </c>
    </row>
    <row r="91" spans="1:54" s="1" customFormat="1" ht="93.75" customHeight="1" thickBot="1">
      <c r="A91" s="96">
        <f t="shared" si="1"/>
        <v>86</v>
      </c>
      <c r="B91" s="123">
        <v>2023</v>
      </c>
      <c r="C91" s="122" t="s">
        <v>605</v>
      </c>
      <c r="D91" s="122" t="s">
        <v>1021</v>
      </c>
      <c r="E91" s="124" t="s">
        <v>1683</v>
      </c>
      <c r="F91" s="122" t="s">
        <v>53</v>
      </c>
      <c r="G91" s="122" t="s">
        <v>503</v>
      </c>
      <c r="H91" s="125" t="s">
        <v>1256</v>
      </c>
      <c r="I91" s="122" t="s">
        <v>1250</v>
      </c>
      <c r="J91" s="122" t="s">
        <v>361</v>
      </c>
      <c r="K91" s="36"/>
      <c r="L91" s="36">
        <v>1048046.63</v>
      </c>
      <c r="M91" s="36">
        <v>1048046.63</v>
      </c>
      <c r="N91" s="36"/>
      <c r="O91" s="36"/>
      <c r="P91" s="36"/>
      <c r="Q91" s="25">
        <f>SUM(PAC!$M91:$P91)</f>
        <v>1048046.63</v>
      </c>
      <c r="R91" s="38">
        <v>1007391.14</v>
      </c>
      <c r="S91" s="25">
        <f>IF(PAC!$R91&gt;0,PAC!$R91,PAC!$Q91)</f>
        <v>1007391.14</v>
      </c>
      <c r="T91" s="38" t="s">
        <v>1600</v>
      </c>
      <c r="U91" s="126" t="s">
        <v>1586</v>
      </c>
      <c r="V91" s="126"/>
      <c r="W91" s="127">
        <v>10</v>
      </c>
      <c r="X91" s="127" t="s">
        <v>1710</v>
      </c>
      <c r="Y91" s="123" t="s">
        <v>2501</v>
      </c>
      <c r="Z91" s="128">
        <v>46329</v>
      </c>
      <c r="AA91" s="129">
        <v>33.770000000000003</v>
      </c>
      <c r="AB91" s="125" t="s">
        <v>1488</v>
      </c>
      <c r="AC91" s="125" t="s">
        <v>2627</v>
      </c>
      <c r="AD91" s="130">
        <v>46329</v>
      </c>
      <c r="AE91" s="125" t="s">
        <v>1508</v>
      </c>
      <c r="AF91" s="125" t="s">
        <v>646</v>
      </c>
      <c r="AG91" s="125" t="s">
        <v>509</v>
      </c>
      <c r="AH91" s="125" t="s">
        <v>988</v>
      </c>
      <c r="AI91" s="125"/>
      <c r="AJ91" s="128"/>
      <c r="AK91" s="125" t="s">
        <v>1154</v>
      </c>
      <c r="AL91" s="125" t="s">
        <v>1060</v>
      </c>
      <c r="AM91" s="125"/>
      <c r="AN91" s="128">
        <v>45715</v>
      </c>
      <c r="AO91" s="128">
        <v>45762</v>
      </c>
      <c r="AP91" s="128">
        <v>45812</v>
      </c>
      <c r="AQ91" s="128">
        <v>45901</v>
      </c>
      <c r="AR91" s="131">
        <v>46329</v>
      </c>
      <c r="AS91" s="131">
        <v>46329</v>
      </c>
      <c r="AT91" s="124" t="s">
        <v>2787</v>
      </c>
      <c r="AU91" s="132" t="s">
        <v>2025</v>
      </c>
      <c r="AV91" s="130"/>
      <c r="AW91" s="129"/>
      <c r="AX91" s="119" t="str">
        <f>IFERROR(IF(PAC!$X91="F01 - CAPTAÇÃO DE RECURSO",1,""),"")</f>
        <v/>
      </c>
      <c r="AY91" s="119" t="str">
        <f>IFERROR(IF(PAC!$X91="F02 - LICITAÇÃO",1,""),"")</f>
        <v/>
      </c>
      <c r="AZ91" s="120">
        <f>IFERROR(IF(PAC!$X$6:$X$580="F03 - EXECUÇÃO DO OBJETO",1,""),"")</f>
        <v>1</v>
      </c>
      <c r="BA91" s="120" t="str">
        <f>IFERROR(IF(PAC!$X$6:$X$580="F04 - CONCLUÍDA",1,""),"")</f>
        <v/>
      </c>
      <c r="BB91" s="206">
        <f>IF(PAC!$R91&gt;0,0,PAC!$Q91)</f>
        <v>0</v>
      </c>
    </row>
    <row r="92" spans="1:54" s="1" customFormat="1" ht="122.25" customHeight="1" thickBot="1">
      <c r="A92" s="96">
        <f t="shared" si="1"/>
        <v>87</v>
      </c>
      <c r="B92" s="111">
        <v>2023</v>
      </c>
      <c r="C92" s="96" t="s">
        <v>605</v>
      </c>
      <c r="D92" s="96" t="s">
        <v>1021</v>
      </c>
      <c r="E92" s="112" t="s">
        <v>1347</v>
      </c>
      <c r="F92" s="96" t="s">
        <v>53</v>
      </c>
      <c r="G92" s="96" t="s">
        <v>503</v>
      </c>
      <c r="H92" s="45" t="s">
        <v>1256</v>
      </c>
      <c r="I92" s="96" t="s">
        <v>1250</v>
      </c>
      <c r="J92" s="96" t="s">
        <v>361</v>
      </c>
      <c r="K92" s="23"/>
      <c r="L92" s="23">
        <v>800452.91</v>
      </c>
      <c r="M92" s="23">
        <v>800452.91</v>
      </c>
      <c r="N92" s="23"/>
      <c r="O92" s="23"/>
      <c r="P92" s="23"/>
      <c r="Q92" s="25">
        <f>SUM(PAC!$M92:$P92)</f>
        <v>800452.91</v>
      </c>
      <c r="R92" s="25">
        <v>633856.19999999995</v>
      </c>
      <c r="S92" s="25">
        <f>IF(PAC!$R92&gt;0,PAC!$R92,PAC!$Q92)</f>
        <v>633856.19999999995</v>
      </c>
      <c r="T92" s="25" t="s">
        <v>1599</v>
      </c>
      <c r="U92" s="113" t="s">
        <v>1586</v>
      </c>
      <c r="V92" s="113"/>
      <c r="W92" s="114">
        <v>8</v>
      </c>
      <c r="X92" s="114" t="s">
        <v>1506</v>
      </c>
      <c r="Y92" s="111" t="s">
        <v>2500</v>
      </c>
      <c r="Z92" s="95">
        <v>46158</v>
      </c>
      <c r="AA92" s="115">
        <v>100</v>
      </c>
      <c r="AB92" s="45" t="s">
        <v>1489</v>
      </c>
      <c r="AC92" s="45" t="s">
        <v>1712</v>
      </c>
      <c r="AD92" s="116"/>
      <c r="AE92" s="45"/>
      <c r="AF92" s="45" t="s">
        <v>646</v>
      </c>
      <c r="AG92" s="45" t="s">
        <v>509</v>
      </c>
      <c r="AH92" s="45" t="s">
        <v>988</v>
      </c>
      <c r="AI92" s="45"/>
      <c r="AJ92" s="95"/>
      <c r="AK92" s="45" t="s">
        <v>1142</v>
      </c>
      <c r="AL92" s="45" t="s">
        <v>1072</v>
      </c>
      <c r="AM92" s="45"/>
      <c r="AN92" s="95">
        <v>45715</v>
      </c>
      <c r="AO92" s="95">
        <v>45762</v>
      </c>
      <c r="AP92" s="95">
        <v>45812</v>
      </c>
      <c r="AQ92" s="95">
        <v>45901</v>
      </c>
      <c r="AR92" s="117">
        <v>46158</v>
      </c>
      <c r="AS92" s="117">
        <v>46158</v>
      </c>
      <c r="AT92" s="112" t="s">
        <v>2266</v>
      </c>
      <c r="AU92" s="118" t="s">
        <v>2094</v>
      </c>
      <c r="AV92" s="116"/>
      <c r="AW92" s="115"/>
      <c r="AX92" s="119" t="str">
        <f>IFERROR(IF(PAC!$X92="F01 - CAPTAÇÃO DE RECURSO",1,""),"")</f>
        <v/>
      </c>
      <c r="AY92" s="119" t="str">
        <f>IFERROR(IF(PAC!$X92="F02 - LICITAÇÃO",1,""),"")</f>
        <v/>
      </c>
      <c r="AZ92" s="120" t="str">
        <f>IFERROR(IF(PAC!$X$6:$X$580="F03 - EXECUÇÃO DO OBJETO",1,""),"")</f>
        <v/>
      </c>
      <c r="BA92" s="120">
        <f>IFERROR(IF(PAC!$X$6:$X$580="F04 - CONCLUÍDA",1,""),"")</f>
        <v>1</v>
      </c>
      <c r="BB92" s="121">
        <f>IF(PAC!$R92&gt;0,0,PAC!$Q92)</f>
        <v>0</v>
      </c>
    </row>
    <row r="93" spans="1:54" s="1" customFormat="1" ht="174.75" customHeight="1" thickBot="1">
      <c r="A93" s="96">
        <f t="shared" si="1"/>
        <v>88</v>
      </c>
      <c r="B93" s="123">
        <v>2023</v>
      </c>
      <c r="C93" s="122" t="s">
        <v>605</v>
      </c>
      <c r="D93" s="122" t="s">
        <v>1021</v>
      </c>
      <c r="E93" s="124" t="s">
        <v>1348</v>
      </c>
      <c r="F93" s="122" t="s">
        <v>53</v>
      </c>
      <c r="G93" s="122" t="s">
        <v>503</v>
      </c>
      <c r="H93" s="125" t="s">
        <v>1256</v>
      </c>
      <c r="I93" s="122" t="s">
        <v>1250</v>
      </c>
      <c r="J93" s="122" t="s">
        <v>361</v>
      </c>
      <c r="K93" s="36"/>
      <c r="L93" s="36">
        <v>852441.65</v>
      </c>
      <c r="M93" s="36">
        <v>852441.65</v>
      </c>
      <c r="N93" s="36"/>
      <c r="O93" s="36"/>
      <c r="P93" s="36"/>
      <c r="Q93" s="25">
        <f>SUM(PAC!$M93:$P93)</f>
        <v>852441.65</v>
      </c>
      <c r="R93" s="38">
        <v>1734440.47</v>
      </c>
      <c r="S93" s="25">
        <f>IF(PAC!$R93&gt;0,PAC!$R93,PAC!$Q93)</f>
        <v>1734440.47</v>
      </c>
      <c r="T93" s="38" t="s">
        <v>1605</v>
      </c>
      <c r="U93" s="126" t="s">
        <v>1586</v>
      </c>
      <c r="V93" s="126"/>
      <c r="W93" s="127">
        <v>10</v>
      </c>
      <c r="X93" s="127" t="s">
        <v>1710</v>
      </c>
      <c r="Y93" s="123" t="s">
        <v>2501</v>
      </c>
      <c r="Z93" s="128">
        <v>46507</v>
      </c>
      <c r="AA93" s="129">
        <v>3.5</v>
      </c>
      <c r="AB93" s="125" t="s">
        <v>1488</v>
      </c>
      <c r="AC93" s="125" t="s">
        <v>1714</v>
      </c>
      <c r="AD93" s="130">
        <v>46507</v>
      </c>
      <c r="AE93" s="125" t="s">
        <v>1714</v>
      </c>
      <c r="AF93" s="125" t="s">
        <v>646</v>
      </c>
      <c r="AG93" s="125" t="s">
        <v>509</v>
      </c>
      <c r="AH93" s="125" t="s">
        <v>988</v>
      </c>
      <c r="AI93" s="125"/>
      <c r="AJ93" s="128"/>
      <c r="AK93" s="125" t="s">
        <v>1170</v>
      </c>
      <c r="AL93" s="125" t="s">
        <v>1278</v>
      </c>
      <c r="AM93" s="125"/>
      <c r="AN93" s="128">
        <v>45878</v>
      </c>
      <c r="AO93" s="128">
        <v>45946</v>
      </c>
      <c r="AP93" s="128">
        <v>45986</v>
      </c>
      <c r="AQ93" s="128">
        <v>46050</v>
      </c>
      <c r="AR93" s="131">
        <v>46507</v>
      </c>
      <c r="AS93" s="131">
        <v>46507</v>
      </c>
      <c r="AT93" s="124" t="s">
        <v>2632</v>
      </c>
      <c r="AU93" s="132" t="s">
        <v>2019</v>
      </c>
      <c r="AV93" s="130"/>
      <c r="AW93" s="129"/>
      <c r="AX93" s="119" t="str">
        <f>IFERROR(IF(PAC!$X93="F01 - CAPTAÇÃO DE RECURSO",1,""),"")</f>
        <v/>
      </c>
      <c r="AY93" s="119" t="str">
        <f>IFERROR(IF(PAC!$X93="F02 - LICITAÇÃO",1,""),"")</f>
        <v/>
      </c>
      <c r="AZ93" s="120">
        <f>IFERROR(IF(PAC!$X$6:$X$580="F03 - EXECUÇÃO DO OBJETO",1,""),"")</f>
        <v>1</v>
      </c>
      <c r="BA93" s="120" t="str">
        <f>IFERROR(IF(PAC!$X$6:$X$580="F04 - CONCLUÍDA",1,""),"")</f>
        <v/>
      </c>
      <c r="BB93" s="206">
        <f>IF(PAC!$R93&gt;0,0,PAC!$Q93)</f>
        <v>0</v>
      </c>
    </row>
    <row r="94" spans="1:54" s="1" customFormat="1" ht="165.75" customHeight="1" thickBot="1">
      <c r="A94" s="96">
        <f t="shared" si="1"/>
        <v>89</v>
      </c>
      <c r="B94" s="111">
        <v>2023</v>
      </c>
      <c r="C94" s="96" t="s">
        <v>605</v>
      </c>
      <c r="D94" s="96" t="s">
        <v>1021</v>
      </c>
      <c r="E94" s="112" t="s">
        <v>1349</v>
      </c>
      <c r="F94" s="96" t="s">
        <v>53</v>
      </c>
      <c r="G94" s="96" t="s">
        <v>503</v>
      </c>
      <c r="H94" s="45" t="s">
        <v>1256</v>
      </c>
      <c r="I94" s="96" t="s">
        <v>1250</v>
      </c>
      <c r="J94" s="96" t="s">
        <v>361</v>
      </c>
      <c r="K94" s="23"/>
      <c r="L94" s="23">
        <v>6514271.4199999999</v>
      </c>
      <c r="M94" s="23">
        <v>6514271.4199999999</v>
      </c>
      <c r="N94" s="23"/>
      <c r="O94" s="23"/>
      <c r="P94" s="23"/>
      <c r="Q94" s="25">
        <f>SUM(PAC!$M94:$P94)</f>
        <v>6514271.4199999999</v>
      </c>
      <c r="R94" s="25">
        <v>4550964.74</v>
      </c>
      <c r="S94" s="25">
        <f>IF(PAC!$R94&gt;0,PAC!$R94,PAC!$Q94)</f>
        <v>4550964.74</v>
      </c>
      <c r="T94" s="25" t="s">
        <v>1600</v>
      </c>
      <c r="U94" s="113" t="s">
        <v>1586</v>
      </c>
      <c r="V94" s="113"/>
      <c r="W94" s="114">
        <v>14</v>
      </c>
      <c r="X94" s="114" t="s">
        <v>1710</v>
      </c>
      <c r="Y94" s="111" t="s">
        <v>2501</v>
      </c>
      <c r="Z94" s="95">
        <v>46329</v>
      </c>
      <c r="AA94" s="115">
        <v>58.78</v>
      </c>
      <c r="AB94" s="45" t="s">
        <v>1488</v>
      </c>
      <c r="AC94" s="45" t="s">
        <v>1714</v>
      </c>
      <c r="AD94" s="116">
        <v>46329</v>
      </c>
      <c r="AE94" s="45" t="s">
        <v>1508</v>
      </c>
      <c r="AF94" s="45" t="s">
        <v>646</v>
      </c>
      <c r="AG94" s="45" t="s">
        <v>509</v>
      </c>
      <c r="AH94" s="45" t="s">
        <v>988</v>
      </c>
      <c r="AI94" s="45"/>
      <c r="AJ94" s="95"/>
      <c r="AK94" s="45" t="s">
        <v>1168</v>
      </c>
      <c r="AL94" s="45" t="s">
        <v>1089</v>
      </c>
      <c r="AM94" s="45"/>
      <c r="AN94" s="95">
        <v>45715</v>
      </c>
      <c r="AO94" s="95">
        <v>45762</v>
      </c>
      <c r="AP94" s="95">
        <v>45812</v>
      </c>
      <c r="AQ94" s="95">
        <v>45901</v>
      </c>
      <c r="AR94" s="117">
        <v>46329</v>
      </c>
      <c r="AS94" s="117">
        <v>46329</v>
      </c>
      <c r="AT94" s="112" t="s">
        <v>2788</v>
      </c>
      <c r="AU94" s="118" t="s">
        <v>2025</v>
      </c>
      <c r="AV94" s="116"/>
      <c r="AW94" s="115"/>
      <c r="AX94" s="119" t="str">
        <f>IFERROR(IF(PAC!$X94="F01 - CAPTAÇÃO DE RECURSO",1,""),"")</f>
        <v/>
      </c>
      <c r="AY94" s="119" t="str">
        <f>IFERROR(IF(PAC!$X94="F02 - LICITAÇÃO",1,""),"")</f>
        <v/>
      </c>
      <c r="AZ94" s="120">
        <f>IFERROR(IF(PAC!$X$6:$X$580="F03 - EXECUÇÃO DO OBJETO",1,""),"")</f>
        <v>1</v>
      </c>
      <c r="BA94" s="120" t="str">
        <f>IFERROR(IF(PAC!$X$6:$X$580="F04 - CONCLUÍDA",1,""),"")</f>
        <v/>
      </c>
      <c r="BB94" s="121">
        <f>IF(PAC!$R94&gt;0,0,PAC!$Q94)</f>
        <v>0</v>
      </c>
    </row>
    <row r="95" spans="1:54" s="1" customFormat="1" ht="186" customHeight="1" thickBot="1">
      <c r="A95" s="96">
        <f t="shared" si="1"/>
        <v>90</v>
      </c>
      <c r="B95" s="123">
        <v>2023</v>
      </c>
      <c r="C95" s="122" t="s">
        <v>605</v>
      </c>
      <c r="D95" s="122" t="s">
        <v>1021</v>
      </c>
      <c r="E95" s="124" t="s">
        <v>1350</v>
      </c>
      <c r="F95" s="122" t="s">
        <v>53</v>
      </c>
      <c r="G95" s="122" t="s">
        <v>503</v>
      </c>
      <c r="H95" s="125" t="s">
        <v>1256</v>
      </c>
      <c r="I95" s="122" t="s">
        <v>1250</v>
      </c>
      <c r="J95" s="122" t="s">
        <v>361</v>
      </c>
      <c r="K95" s="36"/>
      <c r="L95" s="36">
        <v>1452260.94</v>
      </c>
      <c r="M95" s="36">
        <v>1452260.94</v>
      </c>
      <c r="N95" s="36"/>
      <c r="O95" s="36"/>
      <c r="P95" s="36"/>
      <c r="Q95" s="25">
        <f>SUM(PAC!$M95:$P95)</f>
        <v>1452260.94</v>
      </c>
      <c r="R95" s="38">
        <v>1359782.5</v>
      </c>
      <c r="S95" s="25">
        <f>IF(PAC!$R95&gt;0,PAC!$R95,PAC!$Q95)</f>
        <v>1359782.5</v>
      </c>
      <c r="T95" s="38" t="s">
        <v>1636</v>
      </c>
      <c r="U95" s="126" t="s">
        <v>1586</v>
      </c>
      <c r="V95" s="126"/>
      <c r="W95" s="127">
        <v>6</v>
      </c>
      <c r="X95" s="127" t="s">
        <v>1710</v>
      </c>
      <c r="Y95" s="123" t="s">
        <v>2501</v>
      </c>
      <c r="Z95" s="128">
        <v>46476</v>
      </c>
      <c r="AA95" s="129">
        <v>2.5</v>
      </c>
      <c r="AB95" s="125" t="s">
        <v>1488</v>
      </c>
      <c r="AC95" s="125" t="s">
        <v>1504</v>
      </c>
      <c r="AD95" s="130"/>
      <c r="AE95" s="125" t="s">
        <v>1839</v>
      </c>
      <c r="AF95" s="125" t="s">
        <v>646</v>
      </c>
      <c r="AG95" s="125" t="s">
        <v>509</v>
      </c>
      <c r="AH95" s="125" t="s">
        <v>988</v>
      </c>
      <c r="AI95" s="125"/>
      <c r="AJ95" s="128"/>
      <c r="AK95" s="125" t="s">
        <v>1147</v>
      </c>
      <c r="AL95" s="125" t="s">
        <v>1090</v>
      </c>
      <c r="AM95" s="125"/>
      <c r="AN95" s="128">
        <v>45897</v>
      </c>
      <c r="AO95" s="128">
        <v>45964</v>
      </c>
      <c r="AP95" s="128">
        <v>46011</v>
      </c>
      <c r="AQ95" s="128">
        <v>46050</v>
      </c>
      <c r="AR95" s="131">
        <v>46476</v>
      </c>
      <c r="AS95" s="131">
        <v>46476</v>
      </c>
      <c r="AT95" s="124" t="s">
        <v>2291</v>
      </c>
      <c r="AU95" s="132" t="s">
        <v>2031</v>
      </c>
      <c r="AV95" s="130"/>
      <c r="AW95" s="129"/>
      <c r="AX95" s="119" t="str">
        <f>IFERROR(IF(PAC!$X95="F01 - CAPTAÇÃO DE RECURSO",1,""),"")</f>
        <v/>
      </c>
      <c r="AY95" s="119" t="str">
        <f>IFERROR(IF(PAC!$X95="F02 - LICITAÇÃO",1,""),"")</f>
        <v/>
      </c>
      <c r="AZ95" s="120">
        <f>IFERROR(IF(PAC!$X$6:$X$580="F03 - EXECUÇÃO DO OBJETO",1,""),"")</f>
        <v>1</v>
      </c>
      <c r="BA95" s="120" t="str">
        <f>IFERROR(IF(PAC!$X$6:$X$580="F04 - CONCLUÍDA",1,""),"")</f>
        <v/>
      </c>
      <c r="BB95" s="206">
        <f>IF(PAC!$R95&gt;0,0,PAC!$Q95)</f>
        <v>0</v>
      </c>
    </row>
    <row r="96" spans="1:54" s="1" customFormat="1" ht="188.25" customHeight="1" thickBot="1">
      <c r="A96" s="96">
        <f t="shared" si="1"/>
        <v>91</v>
      </c>
      <c r="B96" s="111">
        <v>2023</v>
      </c>
      <c r="C96" s="96" t="s">
        <v>605</v>
      </c>
      <c r="D96" s="96" t="s">
        <v>1021</v>
      </c>
      <c r="E96" s="112" t="s">
        <v>1351</v>
      </c>
      <c r="F96" s="96" t="s">
        <v>53</v>
      </c>
      <c r="G96" s="96" t="s">
        <v>503</v>
      </c>
      <c r="H96" s="45" t="s">
        <v>1256</v>
      </c>
      <c r="I96" s="96" t="s">
        <v>1250</v>
      </c>
      <c r="J96" s="96" t="s">
        <v>361</v>
      </c>
      <c r="K96" s="23"/>
      <c r="L96" s="23">
        <v>1793636.85</v>
      </c>
      <c r="M96" s="23">
        <v>1793636.85</v>
      </c>
      <c r="N96" s="23"/>
      <c r="O96" s="23"/>
      <c r="P96" s="23"/>
      <c r="Q96" s="25">
        <f>SUM(PAC!$M96:$P96)</f>
        <v>1793636.85</v>
      </c>
      <c r="R96" s="25">
        <v>3371545.18</v>
      </c>
      <c r="S96" s="25">
        <f>IF(PAC!$R96&gt;0,PAC!$R96,PAC!$Q96)</f>
        <v>3371545.18</v>
      </c>
      <c r="T96" s="25" t="s">
        <v>1605</v>
      </c>
      <c r="U96" s="113" t="s">
        <v>1586</v>
      </c>
      <c r="V96" s="113"/>
      <c r="W96" s="114">
        <v>14</v>
      </c>
      <c r="X96" s="114" t="s">
        <v>1710</v>
      </c>
      <c r="Y96" s="111" t="s">
        <v>2501</v>
      </c>
      <c r="Z96" s="95">
        <v>46507</v>
      </c>
      <c r="AA96" s="115">
        <v>3.1</v>
      </c>
      <c r="AB96" s="45" t="s">
        <v>1488</v>
      </c>
      <c r="AC96" s="45" t="s">
        <v>1714</v>
      </c>
      <c r="AD96" s="116">
        <v>46507</v>
      </c>
      <c r="AE96" s="45" t="s">
        <v>1714</v>
      </c>
      <c r="AF96" s="45" t="s">
        <v>646</v>
      </c>
      <c r="AG96" s="45" t="s">
        <v>509</v>
      </c>
      <c r="AH96" s="45" t="s">
        <v>988</v>
      </c>
      <c r="AI96" s="45"/>
      <c r="AJ96" s="95"/>
      <c r="AK96" s="45" t="s">
        <v>1229</v>
      </c>
      <c r="AL96" s="45" t="s">
        <v>1279</v>
      </c>
      <c r="AM96" s="45"/>
      <c r="AN96" s="95">
        <v>45878</v>
      </c>
      <c r="AO96" s="95">
        <v>45946</v>
      </c>
      <c r="AP96" s="95">
        <v>45986</v>
      </c>
      <c r="AQ96" s="95">
        <v>46050</v>
      </c>
      <c r="AR96" s="117">
        <v>46507</v>
      </c>
      <c r="AS96" s="117">
        <v>46507</v>
      </c>
      <c r="AT96" s="112" t="s">
        <v>2633</v>
      </c>
      <c r="AU96" s="118" t="s">
        <v>2019</v>
      </c>
      <c r="AV96" s="116"/>
      <c r="AW96" s="115"/>
      <c r="AX96" s="119" t="str">
        <f>IFERROR(IF(PAC!$X96="F01 - CAPTAÇÃO DE RECURSO",1,""),"")</f>
        <v/>
      </c>
      <c r="AY96" s="119" t="str">
        <f>IFERROR(IF(PAC!$X96="F02 - LICITAÇÃO",1,""),"")</f>
        <v/>
      </c>
      <c r="AZ96" s="120">
        <f>IFERROR(IF(PAC!$X$6:$X$580="F03 - EXECUÇÃO DO OBJETO",1,""),"")</f>
        <v>1</v>
      </c>
      <c r="BA96" s="120" t="str">
        <f>IFERROR(IF(PAC!$X$6:$X$580="F04 - CONCLUÍDA",1,""),"")</f>
        <v/>
      </c>
      <c r="BB96" s="121">
        <f>IF(PAC!$R96&gt;0,0,PAC!$Q96)</f>
        <v>0</v>
      </c>
    </row>
    <row r="97" spans="1:54" s="1" customFormat="1" ht="124.5" customHeight="1" thickBot="1">
      <c r="A97" s="96">
        <f t="shared" si="1"/>
        <v>92</v>
      </c>
      <c r="B97" s="123">
        <v>2023</v>
      </c>
      <c r="C97" s="122" t="s">
        <v>605</v>
      </c>
      <c r="D97" s="122" t="s">
        <v>1021</v>
      </c>
      <c r="E97" s="124" t="s">
        <v>1352</v>
      </c>
      <c r="F97" s="122" t="s">
        <v>53</v>
      </c>
      <c r="G97" s="122" t="s">
        <v>503</v>
      </c>
      <c r="H97" s="125" t="s">
        <v>1256</v>
      </c>
      <c r="I97" s="122" t="s">
        <v>1250</v>
      </c>
      <c r="J97" s="122" t="s">
        <v>361</v>
      </c>
      <c r="K97" s="36"/>
      <c r="L97" s="36">
        <v>1616314.19</v>
      </c>
      <c r="M97" s="36">
        <v>1616314.19</v>
      </c>
      <c r="N97" s="36"/>
      <c r="O97" s="36"/>
      <c r="P97" s="36"/>
      <c r="Q97" s="25">
        <f>SUM(PAC!$M97:$P97)</f>
        <v>1616314.19</v>
      </c>
      <c r="R97" s="38">
        <v>1432645.14</v>
      </c>
      <c r="S97" s="25">
        <f>IF(PAC!$R97&gt;0,PAC!$R97,PAC!$Q97)</f>
        <v>1432645.14</v>
      </c>
      <c r="T97" s="38" t="s">
        <v>1636</v>
      </c>
      <c r="U97" s="126" t="s">
        <v>1586</v>
      </c>
      <c r="V97" s="126"/>
      <c r="W97" s="127">
        <v>6</v>
      </c>
      <c r="X97" s="127" t="s">
        <v>1710</v>
      </c>
      <c r="Y97" s="123" t="s">
        <v>2501</v>
      </c>
      <c r="Z97" s="128">
        <v>46476</v>
      </c>
      <c r="AA97" s="129">
        <v>2.5</v>
      </c>
      <c r="AB97" s="125" t="s">
        <v>1488</v>
      </c>
      <c r="AC97" s="125" t="s">
        <v>1504</v>
      </c>
      <c r="AD97" s="130"/>
      <c r="AE97" s="125" t="s">
        <v>1839</v>
      </c>
      <c r="AF97" s="125" t="s">
        <v>646</v>
      </c>
      <c r="AG97" s="125" t="s">
        <v>509</v>
      </c>
      <c r="AH97" s="125" t="s">
        <v>988</v>
      </c>
      <c r="AI97" s="125"/>
      <c r="AJ97" s="128"/>
      <c r="AK97" s="125" t="s">
        <v>1145</v>
      </c>
      <c r="AL97" s="125" t="s">
        <v>1079</v>
      </c>
      <c r="AM97" s="125"/>
      <c r="AN97" s="128">
        <v>45897</v>
      </c>
      <c r="AO97" s="128">
        <v>45964</v>
      </c>
      <c r="AP97" s="128">
        <v>46011</v>
      </c>
      <c r="AQ97" s="128">
        <v>46050</v>
      </c>
      <c r="AR97" s="131">
        <v>46476</v>
      </c>
      <c r="AS97" s="131">
        <v>46476</v>
      </c>
      <c r="AT97" s="124" t="s">
        <v>2290</v>
      </c>
      <c r="AU97" s="132" t="s">
        <v>2032</v>
      </c>
      <c r="AV97" s="130"/>
      <c r="AW97" s="129"/>
      <c r="AX97" s="119" t="str">
        <f>IFERROR(IF(PAC!$X97="F01 - CAPTAÇÃO DE RECURSO",1,""),"")</f>
        <v/>
      </c>
      <c r="AY97" s="119" t="str">
        <f>IFERROR(IF(PAC!$X97="F02 - LICITAÇÃO",1,""),"")</f>
        <v/>
      </c>
      <c r="AZ97" s="120">
        <f>IFERROR(IF(PAC!$X$6:$X$580="F03 - EXECUÇÃO DO OBJETO",1,""),"")</f>
        <v>1</v>
      </c>
      <c r="BA97" s="120" t="str">
        <f>IFERROR(IF(PAC!$X$6:$X$580="F04 - CONCLUÍDA",1,""),"")</f>
        <v/>
      </c>
      <c r="BB97" s="206">
        <f>IF(PAC!$R97&gt;0,0,PAC!$Q97)</f>
        <v>0</v>
      </c>
    </row>
    <row r="98" spans="1:54" s="1" customFormat="1" ht="158.25" customHeight="1" thickBot="1">
      <c r="A98" s="96">
        <f t="shared" si="1"/>
        <v>93</v>
      </c>
      <c r="B98" s="111">
        <v>2023</v>
      </c>
      <c r="C98" s="96" t="s">
        <v>605</v>
      </c>
      <c r="D98" s="96" t="s">
        <v>1021</v>
      </c>
      <c r="E98" s="112" t="s">
        <v>1353</v>
      </c>
      <c r="F98" s="96" t="s">
        <v>53</v>
      </c>
      <c r="G98" s="96" t="s">
        <v>503</v>
      </c>
      <c r="H98" s="45" t="s">
        <v>1256</v>
      </c>
      <c r="I98" s="96" t="s">
        <v>1250</v>
      </c>
      <c r="J98" s="96" t="s">
        <v>361</v>
      </c>
      <c r="K98" s="23"/>
      <c r="L98" s="23">
        <v>626014.43000000005</v>
      </c>
      <c r="M98" s="23">
        <v>626014.43000000005</v>
      </c>
      <c r="N98" s="23"/>
      <c r="O98" s="23"/>
      <c r="P98" s="23"/>
      <c r="Q98" s="25">
        <f>SUM(PAC!$M98:$P98)</f>
        <v>626014.43000000005</v>
      </c>
      <c r="R98" s="25">
        <v>410637.61</v>
      </c>
      <c r="S98" s="25">
        <f>IF(PAC!$R98&gt;0,PAC!$R98,PAC!$Q98)</f>
        <v>410637.61</v>
      </c>
      <c r="T98" s="25" t="s">
        <v>1918</v>
      </c>
      <c r="U98" s="113" t="s">
        <v>1586</v>
      </c>
      <c r="V98" s="113"/>
      <c r="W98" s="114">
        <v>4</v>
      </c>
      <c r="X98" s="114" t="s">
        <v>1710</v>
      </c>
      <c r="Y98" s="111" t="s">
        <v>2501</v>
      </c>
      <c r="Z98" s="95">
        <v>46486</v>
      </c>
      <c r="AA98" s="115">
        <v>1</v>
      </c>
      <c r="AB98" s="45" t="s">
        <v>1488</v>
      </c>
      <c r="AC98" s="45" t="s">
        <v>1504</v>
      </c>
      <c r="AD98" s="116"/>
      <c r="AE98" s="45" t="s">
        <v>2003</v>
      </c>
      <c r="AF98" s="45" t="s">
        <v>646</v>
      </c>
      <c r="AG98" s="45" t="s">
        <v>509</v>
      </c>
      <c r="AH98" s="45" t="s">
        <v>988</v>
      </c>
      <c r="AI98" s="45"/>
      <c r="AJ98" s="95"/>
      <c r="AK98" s="45" t="s">
        <v>1160</v>
      </c>
      <c r="AL98" s="45" t="s">
        <v>1280</v>
      </c>
      <c r="AM98" s="45"/>
      <c r="AN98" s="95">
        <v>45946</v>
      </c>
      <c r="AO98" s="95">
        <v>46027</v>
      </c>
      <c r="AP98" s="95">
        <v>46092</v>
      </c>
      <c r="AQ98" s="95">
        <v>46121</v>
      </c>
      <c r="AR98" s="117">
        <v>46486</v>
      </c>
      <c r="AS98" s="117">
        <v>46486</v>
      </c>
      <c r="AT98" s="112" t="s">
        <v>2267</v>
      </c>
      <c r="AU98" s="118" t="s">
        <v>2033</v>
      </c>
      <c r="AV98" s="116"/>
      <c r="AW98" s="115"/>
      <c r="AX98" s="119" t="str">
        <f>IFERROR(IF(PAC!$X98="F01 - CAPTAÇÃO DE RECURSO",1,""),"")</f>
        <v/>
      </c>
      <c r="AY98" s="119" t="str">
        <f>IFERROR(IF(PAC!$X98="F02 - LICITAÇÃO",1,""),"")</f>
        <v/>
      </c>
      <c r="AZ98" s="120">
        <f>IFERROR(IF(PAC!$X$6:$X$580="F03 - EXECUÇÃO DO OBJETO",1,""),"")</f>
        <v>1</v>
      </c>
      <c r="BA98" s="120" t="str">
        <f>IFERROR(IF(PAC!$X$6:$X$580="F04 - CONCLUÍDA",1,""),"")</f>
        <v/>
      </c>
      <c r="BB98" s="121">
        <f>IF(PAC!$R98&gt;0,0,PAC!$Q98)</f>
        <v>0</v>
      </c>
    </row>
    <row r="99" spans="1:54" s="1" customFormat="1" ht="69.75" customHeight="1" thickBot="1">
      <c r="A99" s="96">
        <f t="shared" si="1"/>
        <v>94</v>
      </c>
      <c r="B99" s="123">
        <v>2023</v>
      </c>
      <c r="C99" s="122" t="s">
        <v>605</v>
      </c>
      <c r="D99" s="122" t="s">
        <v>1021</v>
      </c>
      <c r="E99" s="124" t="s">
        <v>1354</v>
      </c>
      <c r="F99" s="122" t="s">
        <v>53</v>
      </c>
      <c r="G99" s="122" t="s">
        <v>503</v>
      </c>
      <c r="H99" s="125" t="s">
        <v>1256</v>
      </c>
      <c r="I99" s="122" t="s">
        <v>1250</v>
      </c>
      <c r="J99" s="122" t="s">
        <v>361</v>
      </c>
      <c r="K99" s="36"/>
      <c r="L99" s="36">
        <v>1733145.57</v>
      </c>
      <c r="M99" s="36">
        <v>1733145.57</v>
      </c>
      <c r="N99" s="36"/>
      <c r="O99" s="36"/>
      <c r="P99" s="36"/>
      <c r="Q99" s="25">
        <f>SUM(PAC!$M99:$P99)</f>
        <v>1733145.57</v>
      </c>
      <c r="R99" s="38">
        <v>1572818.29</v>
      </c>
      <c r="S99" s="25">
        <f>IF(PAC!$R99&gt;0,PAC!$R99,PAC!$Q99)</f>
        <v>1572818.29</v>
      </c>
      <c r="T99" s="38" t="s">
        <v>1600</v>
      </c>
      <c r="U99" s="126" t="s">
        <v>1586</v>
      </c>
      <c r="V99" s="126"/>
      <c r="W99" s="127">
        <v>10</v>
      </c>
      <c r="X99" s="127" t="s">
        <v>1710</v>
      </c>
      <c r="Y99" s="123" t="s">
        <v>2501</v>
      </c>
      <c r="Z99" s="128">
        <v>46329</v>
      </c>
      <c r="AA99" s="129">
        <v>64.33</v>
      </c>
      <c r="AB99" s="125" t="s">
        <v>1488</v>
      </c>
      <c r="AC99" s="125" t="s">
        <v>1714</v>
      </c>
      <c r="AD99" s="130">
        <v>46329</v>
      </c>
      <c r="AE99" s="125" t="s">
        <v>1508</v>
      </c>
      <c r="AF99" s="125" t="s">
        <v>646</v>
      </c>
      <c r="AG99" s="125" t="s">
        <v>509</v>
      </c>
      <c r="AH99" s="125" t="s">
        <v>988</v>
      </c>
      <c r="AI99" s="125"/>
      <c r="AJ99" s="128"/>
      <c r="AK99" s="125" t="s">
        <v>1184</v>
      </c>
      <c r="AL99" s="125" t="s">
        <v>1281</v>
      </c>
      <c r="AM99" s="125"/>
      <c r="AN99" s="128">
        <v>45715</v>
      </c>
      <c r="AO99" s="128">
        <v>45762</v>
      </c>
      <c r="AP99" s="128">
        <v>45812</v>
      </c>
      <c r="AQ99" s="128">
        <v>45901</v>
      </c>
      <c r="AR99" s="131">
        <v>46329</v>
      </c>
      <c r="AS99" s="131">
        <v>46329</v>
      </c>
      <c r="AT99" s="124" t="s">
        <v>2786</v>
      </c>
      <c r="AU99" s="132" t="s">
        <v>2025</v>
      </c>
      <c r="AV99" s="130"/>
      <c r="AW99" s="129"/>
      <c r="AX99" s="119" t="str">
        <f>IFERROR(IF(PAC!$X99="F01 - CAPTAÇÃO DE RECURSO",1,""),"")</f>
        <v/>
      </c>
      <c r="AY99" s="119" t="str">
        <f>IFERROR(IF(PAC!$X99="F02 - LICITAÇÃO",1,""),"")</f>
        <v/>
      </c>
      <c r="AZ99" s="120">
        <f>IFERROR(IF(PAC!$X$6:$X$580="F03 - EXECUÇÃO DO OBJETO",1,""),"")</f>
        <v>1</v>
      </c>
      <c r="BA99" s="120" t="str">
        <f>IFERROR(IF(PAC!$X$6:$X$580="F04 - CONCLUÍDA",1,""),"")</f>
        <v/>
      </c>
      <c r="BB99" s="206">
        <f>IF(PAC!$R99&gt;0,0,PAC!$Q99)</f>
        <v>0</v>
      </c>
    </row>
    <row r="100" spans="1:54" s="1" customFormat="1" ht="180.75" customHeight="1" thickBot="1">
      <c r="A100" s="96">
        <f t="shared" si="1"/>
        <v>95</v>
      </c>
      <c r="B100" s="111">
        <v>2023</v>
      </c>
      <c r="C100" s="96" t="s">
        <v>605</v>
      </c>
      <c r="D100" s="96" t="s">
        <v>1021</v>
      </c>
      <c r="E100" s="112" t="s">
        <v>1355</v>
      </c>
      <c r="F100" s="96" t="s">
        <v>53</v>
      </c>
      <c r="G100" s="96" t="s">
        <v>503</v>
      </c>
      <c r="H100" s="45" t="s">
        <v>1256</v>
      </c>
      <c r="I100" s="96" t="s">
        <v>1250</v>
      </c>
      <c r="J100" s="96" t="s">
        <v>361</v>
      </c>
      <c r="K100" s="23"/>
      <c r="L100" s="23">
        <v>1450240</v>
      </c>
      <c r="M100" s="23">
        <v>1450240</v>
      </c>
      <c r="N100" s="23"/>
      <c r="O100" s="23"/>
      <c r="P100" s="23"/>
      <c r="Q100" s="25">
        <f>SUM(PAC!$M100:$P100)</f>
        <v>1450240</v>
      </c>
      <c r="R100" s="25">
        <v>1504355.24</v>
      </c>
      <c r="S100" s="25">
        <f>IF(PAC!$R100&gt;0,PAC!$R100,PAC!$Q100)</f>
        <v>1504355.24</v>
      </c>
      <c r="T100" s="25" t="s">
        <v>1918</v>
      </c>
      <c r="U100" s="113" t="s">
        <v>1586</v>
      </c>
      <c r="V100" s="113"/>
      <c r="W100" s="114">
        <v>6</v>
      </c>
      <c r="X100" s="114" t="s">
        <v>1710</v>
      </c>
      <c r="Y100" s="111" t="s">
        <v>2501</v>
      </c>
      <c r="Z100" s="95">
        <v>46486</v>
      </c>
      <c r="AA100" s="115">
        <v>1</v>
      </c>
      <c r="AB100" s="45" t="s">
        <v>1488</v>
      </c>
      <c r="AC100" s="45" t="s">
        <v>1504</v>
      </c>
      <c r="AD100" s="116"/>
      <c r="AE100" s="45" t="s">
        <v>2003</v>
      </c>
      <c r="AF100" s="45" t="s">
        <v>646</v>
      </c>
      <c r="AG100" s="45" t="s">
        <v>509</v>
      </c>
      <c r="AH100" s="45" t="s">
        <v>988</v>
      </c>
      <c r="AI100" s="45"/>
      <c r="AJ100" s="95"/>
      <c r="AK100" s="45" t="s">
        <v>1193</v>
      </c>
      <c r="AL100" s="45" t="s">
        <v>1075</v>
      </c>
      <c r="AM100" s="45"/>
      <c r="AN100" s="95">
        <v>45946</v>
      </c>
      <c r="AO100" s="95">
        <v>46027</v>
      </c>
      <c r="AP100" s="95">
        <v>46092</v>
      </c>
      <c r="AQ100" s="95">
        <v>46121</v>
      </c>
      <c r="AR100" s="117">
        <v>46486</v>
      </c>
      <c r="AS100" s="117">
        <v>46486</v>
      </c>
      <c r="AT100" s="112" t="s">
        <v>2268</v>
      </c>
      <c r="AU100" s="118" t="s">
        <v>2033</v>
      </c>
      <c r="AV100" s="116"/>
      <c r="AW100" s="115"/>
      <c r="AX100" s="119" t="str">
        <f>IFERROR(IF(PAC!$X100="F01 - CAPTAÇÃO DE RECURSO",1,""),"")</f>
        <v/>
      </c>
      <c r="AY100" s="119" t="str">
        <f>IFERROR(IF(PAC!$X100="F02 - LICITAÇÃO",1,""),"")</f>
        <v/>
      </c>
      <c r="AZ100" s="120">
        <f>IFERROR(IF(PAC!$X$6:$X$580="F03 - EXECUÇÃO DO OBJETO",1,""),"")</f>
        <v>1</v>
      </c>
      <c r="BA100" s="120" t="str">
        <f>IFERROR(IF(PAC!$X$6:$X$580="F04 - CONCLUÍDA",1,""),"")</f>
        <v/>
      </c>
      <c r="BB100" s="121">
        <f>IF(PAC!$R100&gt;0,0,PAC!$Q100)</f>
        <v>0</v>
      </c>
    </row>
    <row r="101" spans="1:54" s="1" customFormat="1" ht="154.5" customHeight="1" thickBot="1">
      <c r="A101" s="96">
        <f t="shared" si="1"/>
        <v>96</v>
      </c>
      <c r="B101" s="123">
        <v>2023</v>
      </c>
      <c r="C101" s="122" t="s">
        <v>605</v>
      </c>
      <c r="D101" s="122" t="s">
        <v>1021</v>
      </c>
      <c r="E101" s="124" t="s">
        <v>1356</v>
      </c>
      <c r="F101" s="122" t="s">
        <v>53</v>
      </c>
      <c r="G101" s="122" t="s">
        <v>503</v>
      </c>
      <c r="H101" s="125" t="s">
        <v>1256</v>
      </c>
      <c r="I101" s="122" t="s">
        <v>1250</v>
      </c>
      <c r="J101" s="122" t="s">
        <v>361</v>
      </c>
      <c r="K101" s="36"/>
      <c r="L101" s="36">
        <v>3516928.43</v>
      </c>
      <c r="M101" s="36">
        <v>3516928.43</v>
      </c>
      <c r="N101" s="36"/>
      <c r="O101" s="36"/>
      <c r="P101" s="36"/>
      <c r="Q101" s="25">
        <f>SUM(PAC!$M101:$P101)</f>
        <v>3516928.43</v>
      </c>
      <c r="R101" s="38">
        <v>1683980.15</v>
      </c>
      <c r="S101" s="25">
        <f>IF(PAC!$R101&gt;0,PAC!$R101,PAC!$Q101)</f>
        <v>1683980.15</v>
      </c>
      <c r="T101" s="38" t="s">
        <v>1599</v>
      </c>
      <c r="U101" s="126" t="s">
        <v>1586</v>
      </c>
      <c r="V101" s="126"/>
      <c r="W101" s="127">
        <v>10</v>
      </c>
      <c r="X101" s="127" t="s">
        <v>1710</v>
      </c>
      <c r="Y101" s="123" t="s">
        <v>2501</v>
      </c>
      <c r="Z101" s="128">
        <v>46510</v>
      </c>
      <c r="AA101" s="129">
        <v>12.1</v>
      </c>
      <c r="AB101" s="125" t="s">
        <v>1488</v>
      </c>
      <c r="AC101" s="125" t="s">
        <v>1673</v>
      </c>
      <c r="AD101" s="130">
        <v>46510</v>
      </c>
      <c r="AE101" s="125" t="s">
        <v>1436</v>
      </c>
      <c r="AF101" s="125" t="s">
        <v>646</v>
      </c>
      <c r="AG101" s="125" t="s">
        <v>509</v>
      </c>
      <c r="AH101" s="125" t="s">
        <v>988</v>
      </c>
      <c r="AI101" s="125"/>
      <c r="AJ101" s="128"/>
      <c r="AK101" s="125" t="s">
        <v>1230</v>
      </c>
      <c r="AL101" s="125" t="s">
        <v>1081</v>
      </c>
      <c r="AM101" s="125"/>
      <c r="AN101" s="128">
        <v>45715</v>
      </c>
      <c r="AO101" s="128">
        <v>45762</v>
      </c>
      <c r="AP101" s="128">
        <v>45812</v>
      </c>
      <c r="AQ101" s="128">
        <v>45901</v>
      </c>
      <c r="AR101" s="131">
        <v>46510</v>
      </c>
      <c r="AS101" s="131">
        <v>46510</v>
      </c>
      <c r="AT101" s="124" t="s">
        <v>2791</v>
      </c>
      <c r="AU101" s="132" t="s">
        <v>2020</v>
      </c>
      <c r="AV101" s="130"/>
      <c r="AW101" s="129"/>
      <c r="AX101" s="119" t="str">
        <f>IFERROR(IF(PAC!$X101="F01 - CAPTAÇÃO DE RECURSO",1,""),"")</f>
        <v/>
      </c>
      <c r="AY101" s="119" t="str">
        <f>IFERROR(IF(PAC!$X101="F02 - LICITAÇÃO",1,""),"")</f>
        <v/>
      </c>
      <c r="AZ101" s="120">
        <f>IFERROR(IF(PAC!$X$6:$X$580="F03 - EXECUÇÃO DO OBJETO",1,""),"")</f>
        <v>1</v>
      </c>
      <c r="BA101" s="120" t="str">
        <f>IFERROR(IF(PAC!$X$6:$X$580="F04 - CONCLUÍDA",1,""),"")</f>
        <v/>
      </c>
      <c r="BB101" s="206">
        <f>IF(PAC!$R101&gt;0,0,PAC!$Q101)</f>
        <v>0</v>
      </c>
    </row>
    <row r="102" spans="1:54" s="1" customFormat="1" ht="173.25" customHeight="1" thickBot="1">
      <c r="A102" s="96">
        <f t="shared" si="1"/>
        <v>97</v>
      </c>
      <c r="B102" s="111">
        <v>2023</v>
      </c>
      <c r="C102" s="96" t="s">
        <v>605</v>
      </c>
      <c r="D102" s="96" t="s">
        <v>1021</v>
      </c>
      <c r="E102" s="112" t="s">
        <v>1357</v>
      </c>
      <c r="F102" s="96" t="s">
        <v>53</v>
      </c>
      <c r="G102" s="96" t="s">
        <v>503</v>
      </c>
      <c r="H102" s="45" t="s">
        <v>1256</v>
      </c>
      <c r="I102" s="96" t="s">
        <v>1250</v>
      </c>
      <c r="J102" s="96" t="s">
        <v>361</v>
      </c>
      <c r="K102" s="23"/>
      <c r="L102" s="23">
        <v>5943872.5</v>
      </c>
      <c r="M102" s="23">
        <v>5943872.5</v>
      </c>
      <c r="N102" s="23"/>
      <c r="O102" s="23"/>
      <c r="P102" s="23"/>
      <c r="Q102" s="25">
        <f>SUM(PAC!$M102:$P102)</f>
        <v>5943872.5</v>
      </c>
      <c r="R102" s="25">
        <v>3654743.06</v>
      </c>
      <c r="S102" s="25">
        <f>IF(PAC!$R102&gt;0,PAC!$R102,PAC!$Q102)</f>
        <v>3654743.06</v>
      </c>
      <c r="T102" s="25" t="s">
        <v>1918</v>
      </c>
      <c r="U102" s="113" t="s">
        <v>1586</v>
      </c>
      <c r="V102" s="113"/>
      <c r="W102" s="114">
        <v>15</v>
      </c>
      <c r="X102" s="114" t="s">
        <v>1710</v>
      </c>
      <c r="Y102" s="111" t="s">
        <v>2501</v>
      </c>
      <c r="Z102" s="95">
        <v>46486</v>
      </c>
      <c r="AA102" s="115">
        <v>1</v>
      </c>
      <c r="AB102" s="45" t="s">
        <v>1488</v>
      </c>
      <c r="AC102" s="45" t="s">
        <v>1504</v>
      </c>
      <c r="AD102" s="116"/>
      <c r="AE102" s="45" t="s">
        <v>1840</v>
      </c>
      <c r="AF102" s="45" t="s">
        <v>646</v>
      </c>
      <c r="AG102" s="45" t="s">
        <v>509</v>
      </c>
      <c r="AH102" s="45" t="s">
        <v>988</v>
      </c>
      <c r="AI102" s="45"/>
      <c r="AJ102" s="95"/>
      <c r="AK102" s="45" t="s">
        <v>1176</v>
      </c>
      <c r="AL102" s="45" t="s">
        <v>1099</v>
      </c>
      <c r="AM102" s="45"/>
      <c r="AN102" s="95">
        <v>45946</v>
      </c>
      <c r="AO102" s="95">
        <v>46027</v>
      </c>
      <c r="AP102" s="95">
        <v>46092</v>
      </c>
      <c r="AQ102" s="95">
        <v>46121</v>
      </c>
      <c r="AR102" s="117">
        <v>46486</v>
      </c>
      <c r="AS102" s="117">
        <v>46486</v>
      </c>
      <c r="AT102" s="112" t="s">
        <v>2269</v>
      </c>
      <c r="AU102" s="118" t="s">
        <v>2033</v>
      </c>
      <c r="AV102" s="116"/>
      <c r="AW102" s="115"/>
      <c r="AX102" s="119" t="str">
        <f>IFERROR(IF(PAC!$X102="F01 - CAPTAÇÃO DE RECURSO",1,""),"")</f>
        <v/>
      </c>
      <c r="AY102" s="119" t="str">
        <f>IFERROR(IF(PAC!$X102="F02 - LICITAÇÃO",1,""),"")</f>
        <v/>
      </c>
      <c r="AZ102" s="120">
        <f>IFERROR(IF(PAC!$X$6:$X$580="F03 - EXECUÇÃO DO OBJETO",1,""),"")</f>
        <v>1</v>
      </c>
      <c r="BA102" s="120" t="str">
        <f>IFERROR(IF(PAC!$X$6:$X$580="F04 - CONCLUÍDA",1,""),"")</f>
        <v/>
      </c>
      <c r="BB102" s="121">
        <f>IF(PAC!$R102&gt;0,0,PAC!$Q102)</f>
        <v>0</v>
      </c>
    </row>
    <row r="103" spans="1:54" s="1" customFormat="1" ht="207" customHeight="1" thickBot="1">
      <c r="A103" s="96">
        <f t="shared" si="1"/>
        <v>98</v>
      </c>
      <c r="B103" s="123">
        <v>2023</v>
      </c>
      <c r="C103" s="122" t="s">
        <v>605</v>
      </c>
      <c r="D103" s="122" t="s">
        <v>1021</v>
      </c>
      <c r="E103" s="124" t="s">
        <v>1571</v>
      </c>
      <c r="F103" s="122" t="s">
        <v>53</v>
      </c>
      <c r="G103" s="122" t="s">
        <v>503</v>
      </c>
      <c r="H103" s="125" t="s">
        <v>1256</v>
      </c>
      <c r="I103" s="122" t="s">
        <v>1250</v>
      </c>
      <c r="J103" s="122" t="s">
        <v>361</v>
      </c>
      <c r="K103" s="36"/>
      <c r="L103" s="36">
        <v>6657325.8200000003</v>
      </c>
      <c r="M103" s="36">
        <v>6657325.8200000003</v>
      </c>
      <c r="N103" s="36"/>
      <c r="O103" s="36"/>
      <c r="P103" s="36"/>
      <c r="Q103" s="25">
        <f>SUM(PAC!$M103:$P103)</f>
        <v>6657325.8200000003</v>
      </c>
      <c r="R103" s="38">
        <v>14559546.42</v>
      </c>
      <c r="S103" s="25">
        <f>IF(PAC!$R103&gt;0,PAC!$R103,PAC!$Q103)</f>
        <v>14559546.42</v>
      </c>
      <c r="T103" s="38" t="s">
        <v>2305</v>
      </c>
      <c r="U103" s="126" t="s">
        <v>1586</v>
      </c>
      <c r="V103" s="126"/>
      <c r="W103" s="127">
        <v>16</v>
      </c>
      <c r="X103" s="127" t="s">
        <v>1434</v>
      </c>
      <c r="Y103" s="123" t="s">
        <v>2503</v>
      </c>
      <c r="Z103" s="128"/>
      <c r="AA103" s="129"/>
      <c r="AB103" s="125" t="s">
        <v>1482</v>
      </c>
      <c r="AC103" s="125" t="s">
        <v>2412</v>
      </c>
      <c r="AD103" s="130"/>
      <c r="AE103" s="124" t="s">
        <v>2413</v>
      </c>
      <c r="AF103" s="125" t="s">
        <v>646</v>
      </c>
      <c r="AG103" s="125" t="s">
        <v>509</v>
      </c>
      <c r="AH103" s="125" t="s">
        <v>988</v>
      </c>
      <c r="AI103" s="125"/>
      <c r="AJ103" s="128"/>
      <c r="AK103" s="125" t="s">
        <v>1166</v>
      </c>
      <c r="AL103" s="125" t="s">
        <v>1080</v>
      </c>
      <c r="AM103" s="125"/>
      <c r="AN103" s="128">
        <v>46058</v>
      </c>
      <c r="AO103" s="128">
        <v>46134</v>
      </c>
      <c r="AP103" s="128"/>
      <c r="AQ103" s="128"/>
      <c r="AR103" s="131"/>
      <c r="AS103" s="131"/>
      <c r="AT103" s="124" t="s">
        <v>2499</v>
      </c>
      <c r="AU103" s="132" t="s">
        <v>2307</v>
      </c>
      <c r="AV103" s="130"/>
      <c r="AW103" s="129"/>
      <c r="AX103" s="119" t="str">
        <f>IFERROR(IF(PAC!$X103="F01 - CAPTAÇÃO DE RECURSO",1,""),"")</f>
        <v/>
      </c>
      <c r="AY103" s="119">
        <f>IFERROR(IF(PAC!$X103="F02 - LICITAÇÃO",1,""),"")</f>
        <v>1</v>
      </c>
      <c r="AZ103" s="120" t="str">
        <f>IFERROR(IF(PAC!$X$6:$X$580="F03 - EXECUÇÃO DO OBJETO",1,""),"")</f>
        <v/>
      </c>
      <c r="BA103" s="120" t="str">
        <f>IFERROR(IF(PAC!$X$6:$X$580="F04 - CONCLUÍDA",1,""),"")</f>
        <v/>
      </c>
      <c r="BB103" s="206">
        <f>IF(PAC!$R103&gt;0,0,PAC!$Q103)</f>
        <v>0</v>
      </c>
    </row>
    <row r="104" spans="1:54" s="1" customFormat="1" ht="111" customHeight="1" thickBot="1">
      <c r="A104" s="96">
        <f t="shared" si="1"/>
        <v>99</v>
      </c>
      <c r="B104" s="111">
        <v>2023</v>
      </c>
      <c r="C104" s="96" t="s">
        <v>605</v>
      </c>
      <c r="D104" s="96" t="s">
        <v>1021</v>
      </c>
      <c r="E104" s="112" t="s">
        <v>1358</v>
      </c>
      <c r="F104" s="96" t="s">
        <v>53</v>
      </c>
      <c r="G104" s="96" t="s">
        <v>503</v>
      </c>
      <c r="H104" s="45" t="s">
        <v>1256</v>
      </c>
      <c r="I104" s="96" t="s">
        <v>1250</v>
      </c>
      <c r="J104" s="96" t="s">
        <v>361</v>
      </c>
      <c r="K104" s="23"/>
      <c r="L104" s="23">
        <v>4631446.5</v>
      </c>
      <c r="M104" s="23">
        <v>4631446.5</v>
      </c>
      <c r="N104" s="23"/>
      <c r="O104" s="23"/>
      <c r="P104" s="23"/>
      <c r="Q104" s="25">
        <f>SUM(PAC!$M104:$P104)</f>
        <v>4631446.5</v>
      </c>
      <c r="R104" s="25">
        <v>6380323.3700000001</v>
      </c>
      <c r="S104" s="25">
        <f>IF(PAC!$R104&gt;0,PAC!$R104,PAC!$Q104)</f>
        <v>6380323.3700000001</v>
      </c>
      <c r="T104" s="25" t="s">
        <v>1636</v>
      </c>
      <c r="U104" s="113" t="s">
        <v>1586</v>
      </c>
      <c r="V104" s="113"/>
      <c r="W104" s="114">
        <v>14</v>
      </c>
      <c r="X104" s="114" t="s">
        <v>1710</v>
      </c>
      <c r="Y104" s="111" t="s">
        <v>2501</v>
      </c>
      <c r="Z104" s="95">
        <v>46476</v>
      </c>
      <c r="AA104" s="115">
        <v>21</v>
      </c>
      <c r="AB104" s="45" t="s">
        <v>1488</v>
      </c>
      <c r="AC104" s="45" t="s">
        <v>1714</v>
      </c>
      <c r="AD104" s="116"/>
      <c r="AE104" s="45" t="s">
        <v>1714</v>
      </c>
      <c r="AF104" s="45" t="s">
        <v>646</v>
      </c>
      <c r="AG104" s="45" t="s">
        <v>509</v>
      </c>
      <c r="AH104" s="45" t="s">
        <v>988</v>
      </c>
      <c r="AI104" s="45"/>
      <c r="AJ104" s="95"/>
      <c r="AK104" s="45" t="s">
        <v>1132</v>
      </c>
      <c r="AL104" s="45" t="s">
        <v>1098</v>
      </c>
      <c r="AM104" s="45"/>
      <c r="AN104" s="95">
        <v>45897</v>
      </c>
      <c r="AO104" s="95">
        <v>45964</v>
      </c>
      <c r="AP104" s="95">
        <v>46011</v>
      </c>
      <c r="AQ104" s="95">
        <v>46050</v>
      </c>
      <c r="AR104" s="117">
        <v>46476</v>
      </c>
      <c r="AS104" s="117">
        <v>46476</v>
      </c>
      <c r="AT104" s="112" t="s">
        <v>2634</v>
      </c>
      <c r="AU104" s="118" t="s">
        <v>2032</v>
      </c>
      <c r="AV104" s="116"/>
      <c r="AW104" s="115"/>
      <c r="AX104" s="119" t="str">
        <f>IFERROR(IF(PAC!$X104="F01 - CAPTAÇÃO DE RECURSO",1,""),"")</f>
        <v/>
      </c>
      <c r="AY104" s="119" t="str">
        <f>IFERROR(IF(PAC!$X104="F02 - LICITAÇÃO",1,""),"")</f>
        <v/>
      </c>
      <c r="AZ104" s="120">
        <f>IFERROR(IF(PAC!$X$6:$X$580="F03 - EXECUÇÃO DO OBJETO",1,""),"")</f>
        <v>1</v>
      </c>
      <c r="BA104" s="120" t="str">
        <f>IFERROR(IF(PAC!$X$6:$X$580="F04 - CONCLUÍDA",1,""),"")</f>
        <v/>
      </c>
      <c r="BB104" s="121">
        <f>IF(PAC!$R104&gt;0,0,PAC!$Q104)</f>
        <v>0</v>
      </c>
    </row>
    <row r="105" spans="1:54" s="1" customFormat="1" ht="137.25" customHeight="1" thickBot="1">
      <c r="A105" s="96">
        <f t="shared" si="1"/>
        <v>100</v>
      </c>
      <c r="B105" s="123">
        <v>2023</v>
      </c>
      <c r="C105" s="122" t="s">
        <v>605</v>
      </c>
      <c r="D105" s="122" t="s">
        <v>1021</v>
      </c>
      <c r="E105" s="124" t="s">
        <v>1359</v>
      </c>
      <c r="F105" s="122" t="s">
        <v>53</v>
      </c>
      <c r="G105" s="122" t="s">
        <v>503</v>
      </c>
      <c r="H105" s="125" t="s">
        <v>1256</v>
      </c>
      <c r="I105" s="122" t="s">
        <v>1250</v>
      </c>
      <c r="J105" s="122" t="s">
        <v>361</v>
      </c>
      <c r="K105" s="36"/>
      <c r="L105" s="36">
        <v>4946217.38</v>
      </c>
      <c r="M105" s="36">
        <v>4946217.38</v>
      </c>
      <c r="N105" s="36"/>
      <c r="O105" s="36"/>
      <c r="P105" s="36"/>
      <c r="Q105" s="25">
        <f>SUM(PAC!$M105:$P105)</f>
        <v>4946217.38</v>
      </c>
      <c r="R105" s="38">
        <v>4676380.28</v>
      </c>
      <c r="S105" s="25">
        <f>IF(PAC!$R105&gt;0,PAC!$R105,PAC!$Q105)</f>
        <v>4676380.28</v>
      </c>
      <c r="T105" s="38" t="s">
        <v>1918</v>
      </c>
      <c r="U105" s="126" t="s">
        <v>1586</v>
      </c>
      <c r="V105" s="126"/>
      <c r="W105" s="127">
        <v>13</v>
      </c>
      <c r="X105" s="127" t="s">
        <v>1710</v>
      </c>
      <c r="Y105" s="123" t="s">
        <v>2501</v>
      </c>
      <c r="Z105" s="128">
        <v>46486</v>
      </c>
      <c r="AA105" s="129">
        <v>11.61</v>
      </c>
      <c r="AB105" s="125" t="s">
        <v>1488</v>
      </c>
      <c r="AC105" s="125" t="s">
        <v>1714</v>
      </c>
      <c r="AD105" s="130"/>
      <c r="AE105" s="125" t="s">
        <v>1839</v>
      </c>
      <c r="AF105" s="125" t="s">
        <v>646</v>
      </c>
      <c r="AG105" s="125" t="s">
        <v>509</v>
      </c>
      <c r="AH105" s="125" t="s">
        <v>988</v>
      </c>
      <c r="AI105" s="125"/>
      <c r="AJ105" s="128"/>
      <c r="AK105" s="125" t="s">
        <v>1177</v>
      </c>
      <c r="AL105" s="125" t="s">
        <v>1100</v>
      </c>
      <c r="AM105" s="125"/>
      <c r="AN105" s="128">
        <v>45946</v>
      </c>
      <c r="AO105" s="128">
        <v>46027</v>
      </c>
      <c r="AP105" s="128">
        <v>46092</v>
      </c>
      <c r="AQ105" s="128">
        <v>46121</v>
      </c>
      <c r="AR105" s="131">
        <v>46486</v>
      </c>
      <c r="AS105" s="131">
        <v>46486</v>
      </c>
      <c r="AT105" s="124" t="s">
        <v>2635</v>
      </c>
      <c r="AU105" s="132" t="s">
        <v>2033</v>
      </c>
      <c r="AV105" s="130"/>
      <c r="AW105" s="129"/>
      <c r="AX105" s="119" t="str">
        <f>IFERROR(IF(PAC!$X105="F01 - CAPTAÇÃO DE RECURSO",1,""),"")</f>
        <v/>
      </c>
      <c r="AY105" s="119" t="str">
        <f>IFERROR(IF(PAC!$X105="F02 - LICITAÇÃO",1,""),"")</f>
        <v/>
      </c>
      <c r="AZ105" s="120">
        <f>IFERROR(IF(PAC!$X$6:$X$580="F03 - EXECUÇÃO DO OBJETO",1,""),"")</f>
        <v>1</v>
      </c>
      <c r="BA105" s="120" t="str">
        <f>IFERROR(IF(PAC!$X$6:$X$580="F04 - CONCLUÍDA",1,""),"")</f>
        <v/>
      </c>
      <c r="BB105" s="206">
        <f>IF(PAC!$R105&gt;0,0,PAC!$Q105)</f>
        <v>0</v>
      </c>
    </row>
    <row r="106" spans="1:54" s="1" customFormat="1" ht="102" customHeight="1" thickBot="1">
      <c r="A106" s="96">
        <f t="shared" si="1"/>
        <v>101</v>
      </c>
      <c r="B106" s="111">
        <v>2023</v>
      </c>
      <c r="C106" s="96" t="s">
        <v>605</v>
      </c>
      <c r="D106" s="96" t="s">
        <v>1021</v>
      </c>
      <c r="E106" s="112" t="s">
        <v>1360</v>
      </c>
      <c r="F106" s="96" t="s">
        <v>53</v>
      </c>
      <c r="G106" s="96" t="s">
        <v>503</v>
      </c>
      <c r="H106" s="45" t="s">
        <v>1256</v>
      </c>
      <c r="I106" s="96" t="s">
        <v>1250</v>
      </c>
      <c r="J106" s="96" t="s">
        <v>361</v>
      </c>
      <c r="K106" s="23"/>
      <c r="L106" s="23">
        <v>1450240</v>
      </c>
      <c r="M106" s="23">
        <v>1450240</v>
      </c>
      <c r="N106" s="23"/>
      <c r="O106" s="23"/>
      <c r="P106" s="23"/>
      <c r="Q106" s="25">
        <f>SUM(PAC!$M106:$P106)</f>
        <v>1450240</v>
      </c>
      <c r="R106" s="25">
        <v>2501249.94</v>
      </c>
      <c r="S106" s="25">
        <f>IF(PAC!$R106&gt;0,PAC!$R106,PAC!$Q106)</f>
        <v>2501249.94</v>
      </c>
      <c r="T106" s="25" t="s">
        <v>1603</v>
      </c>
      <c r="U106" s="113" t="s">
        <v>1586</v>
      </c>
      <c r="V106" s="113"/>
      <c r="W106" s="114">
        <v>6</v>
      </c>
      <c r="X106" s="114" t="s">
        <v>1710</v>
      </c>
      <c r="Y106" s="111" t="s">
        <v>2501</v>
      </c>
      <c r="Z106" s="95">
        <v>46569</v>
      </c>
      <c r="AA106" s="115">
        <v>24.95</v>
      </c>
      <c r="AB106" s="45" t="s">
        <v>1488</v>
      </c>
      <c r="AC106" s="45" t="s">
        <v>1714</v>
      </c>
      <c r="AD106" s="116">
        <v>46569</v>
      </c>
      <c r="AE106" s="45" t="s">
        <v>1508</v>
      </c>
      <c r="AF106" s="45" t="s">
        <v>647</v>
      </c>
      <c r="AG106" s="45" t="s">
        <v>510</v>
      </c>
      <c r="AH106" s="45" t="s">
        <v>988</v>
      </c>
      <c r="AI106" s="45"/>
      <c r="AJ106" s="95"/>
      <c r="AK106" s="45" t="s">
        <v>1148</v>
      </c>
      <c r="AL106" s="45" t="s">
        <v>1203</v>
      </c>
      <c r="AM106" s="45"/>
      <c r="AN106" s="95">
        <v>45787</v>
      </c>
      <c r="AO106" s="95">
        <v>45835</v>
      </c>
      <c r="AP106" s="95">
        <v>45911</v>
      </c>
      <c r="AQ106" s="95">
        <v>45931</v>
      </c>
      <c r="AR106" s="117">
        <v>46569</v>
      </c>
      <c r="AS106" s="117">
        <v>46569</v>
      </c>
      <c r="AT106" s="138" t="s">
        <v>2622</v>
      </c>
      <c r="AU106" s="118" t="s">
        <v>2026</v>
      </c>
      <c r="AV106" s="116"/>
      <c r="AW106" s="115"/>
      <c r="AX106" s="119" t="str">
        <f>IFERROR(IF(PAC!$X106="F01 - CAPTAÇÃO DE RECURSO",1,""),"")</f>
        <v/>
      </c>
      <c r="AY106" s="119" t="str">
        <f>IFERROR(IF(PAC!$X106="F02 - LICITAÇÃO",1,""),"")</f>
        <v/>
      </c>
      <c r="AZ106" s="120">
        <f>IFERROR(IF(PAC!$X$6:$X$580="F03 - EXECUÇÃO DO OBJETO",1,""),"")</f>
        <v>1</v>
      </c>
      <c r="BA106" s="120" t="str">
        <f>IFERROR(IF(PAC!$X$6:$X$580="F04 - CONCLUÍDA",1,""),"")</f>
        <v/>
      </c>
      <c r="BB106" s="121">
        <f>IF(PAC!$R106&gt;0,0,PAC!$Q106)</f>
        <v>0</v>
      </c>
    </row>
    <row r="107" spans="1:54" s="1" customFormat="1" ht="124.5" customHeight="1" thickBot="1">
      <c r="A107" s="96">
        <f t="shared" si="1"/>
        <v>102</v>
      </c>
      <c r="B107" s="123">
        <v>2023</v>
      </c>
      <c r="C107" s="122" t="s">
        <v>605</v>
      </c>
      <c r="D107" s="122" t="s">
        <v>1021</v>
      </c>
      <c r="E107" s="124" t="s">
        <v>1361</v>
      </c>
      <c r="F107" s="122" t="s">
        <v>53</v>
      </c>
      <c r="G107" s="122" t="s">
        <v>503</v>
      </c>
      <c r="H107" s="125" t="s">
        <v>1256</v>
      </c>
      <c r="I107" s="122" t="s">
        <v>1250</v>
      </c>
      <c r="J107" s="122" t="s">
        <v>361</v>
      </c>
      <c r="K107" s="36"/>
      <c r="L107" s="36">
        <v>1428683.24</v>
      </c>
      <c r="M107" s="36">
        <v>1428683.24</v>
      </c>
      <c r="N107" s="36"/>
      <c r="O107" s="36"/>
      <c r="P107" s="36"/>
      <c r="Q107" s="25">
        <f>SUM(PAC!$M107:$P107)</f>
        <v>1428683.24</v>
      </c>
      <c r="R107" s="38">
        <v>937293.53</v>
      </c>
      <c r="S107" s="25">
        <f>IF(PAC!$R107&gt;0,PAC!$R107,PAC!$Q107)</f>
        <v>937293.53</v>
      </c>
      <c r="T107" s="38" t="s">
        <v>1891</v>
      </c>
      <c r="U107" s="126" t="s">
        <v>1586</v>
      </c>
      <c r="V107" s="126"/>
      <c r="W107" s="127">
        <v>6</v>
      </c>
      <c r="X107" s="127" t="s">
        <v>1710</v>
      </c>
      <c r="Y107" s="123" t="s">
        <v>2501</v>
      </c>
      <c r="Z107" s="128">
        <v>46431</v>
      </c>
      <c r="AA107" s="129">
        <v>3</v>
      </c>
      <c r="AB107" s="125" t="s">
        <v>1488</v>
      </c>
      <c r="AC107" s="125" t="s">
        <v>1714</v>
      </c>
      <c r="AD107" s="130"/>
      <c r="AE107" s="125" t="s">
        <v>1840</v>
      </c>
      <c r="AF107" s="125" t="s">
        <v>647</v>
      </c>
      <c r="AG107" s="125" t="s">
        <v>510</v>
      </c>
      <c r="AH107" s="125" t="s">
        <v>988</v>
      </c>
      <c r="AI107" s="125"/>
      <c r="AJ107" s="128"/>
      <c r="AK107" s="125" t="s">
        <v>1141</v>
      </c>
      <c r="AL107" s="125" t="s">
        <v>1103</v>
      </c>
      <c r="AM107" s="125"/>
      <c r="AN107" s="128">
        <v>45945</v>
      </c>
      <c r="AO107" s="128">
        <v>46014</v>
      </c>
      <c r="AP107" s="128">
        <v>46065</v>
      </c>
      <c r="AQ107" s="128">
        <v>46125</v>
      </c>
      <c r="AR107" s="131">
        <v>46431</v>
      </c>
      <c r="AS107" s="131">
        <v>46431</v>
      </c>
      <c r="AT107" s="124" t="s">
        <v>2385</v>
      </c>
      <c r="AU107" s="132" t="s">
        <v>2034</v>
      </c>
      <c r="AV107" s="130"/>
      <c r="AW107" s="129"/>
      <c r="AX107" s="119" t="str">
        <f>IFERROR(IF(PAC!$X107="F01 - CAPTAÇÃO DE RECURSO",1,""),"")</f>
        <v/>
      </c>
      <c r="AY107" s="119" t="str">
        <f>IFERROR(IF(PAC!$X107="F02 - LICITAÇÃO",1,""),"")</f>
        <v/>
      </c>
      <c r="AZ107" s="120">
        <f>IFERROR(IF(PAC!$X$6:$X$580="F03 - EXECUÇÃO DO OBJETO",1,""),"")</f>
        <v>1</v>
      </c>
      <c r="BA107" s="120" t="str">
        <f>IFERROR(IF(PAC!$X$6:$X$580="F04 - CONCLUÍDA",1,""),"")</f>
        <v/>
      </c>
      <c r="BB107" s="206">
        <f>IF(PAC!$R107&gt;0,0,PAC!$Q107)</f>
        <v>0</v>
      </c>
    </row>
    <row r="108" spans="1:54" s="1" customFormat="1" ht="158.25" customHeight="1" thickBot="1">
      <c r="A108" s="96">
        <f t="shared" si="1"/>
        <v>103</v>
      </c>
      <c r="B108" s="111">
        <v>2023</v>
      </c>
      <c r="C108" s="96" t="s">
        <v>605</v>
      </c>
      <c r="D108" s="96" t="s">
        <v>1021</v>
      </c>
      <c r="E108" s="112" t="s">
        <v>1362</v>
      </c>
      <c r="F108" s="96" t="s">
        <v>53</v>
      </c>
      <c r="G108" s="96" t="s">
        <v>503</v>
      </c>
      <c r="H108" s="45" t="s">
        <v>1256</v>
      </c>
      <c r="I108" s="96" t="s">
        <v>1250</v>
      </c>
      <c r="J108" s="96" t="s">
        <v>361</v>
      </c>
      <c r="K108" s="23"/>
      <c r="L108" s="23">
        <v>2484066.7200000002</v>
      </c>
      <c r="M108" s="23">
        <v>2484066.7200000002</v>
      </c>
      <c r="N108" s="23"/>
      <c r="O108" s="23"/>
      <c r="P108" s="23"/>
      <c r="Q108" s="25">
        <f>SUM(PAC!$M108:$P108)</f>
        <v>2484066.7200000002</v>
      </c>
      <c r="R108" s="25">
        <v>2486321.5</v>
      </c>
      <c r="S108" s="25">
        <f>IF(PAC!$R108&gt;0,PAC!$R108,PAC!$Q108)</f>
        <v>2486321.5</v>
      </c>
      <c r="T108" s="25" t="s">
        <v>1603</v>
      </c>
      <c r="U108" s="113" t="s">
        <v>1586</v>
      </c>
      <c r="V108" s="113"/>
      <c r="W108" s="114">
        <v>12</v>
      </c>
      <c r="X108" s="114" t="s">
        <v>1710</v>
      </c>
      <c r="Y108" s="111" t="s">
        <v>2501</v>
      </c>
      <c r="Z108" s="95">
        <v>46614</v>
      </c>
      <c r="AA108" s="115">
        <v>2</v>
      </c>
      <c r="AB108" s="45" t="s">
        <v>1488</v>
      </c>
      <c r="AC108" s="45" t="s">
        <v>1504</v>
      </c>
      <c r="AD108" s="116"/>
      <c r="AE108" s="45" t="s">
        <v>1839</v>
      </c>
      <c r="AF108" s="45" t="s">
        <v>647</v>
      </c>
      <c r="AG108" s="45" t="s">
        <v>510</v>
      </c>
      <c r="AH108" s="45" t="s">
        <v>988</v>
      </c>
      <c r="AI108" s="45"/>
      <c r="AJ108" s="95"/>
      <c r="AK108" s="45" t="s">
        <v>1195</v>
      </c>
      <c r="AL108" s="45" t="s">
        <v>1125</v>
      </c>
      <c r="AM108" s="45"/>
      <c r="AN108" s="95">
        <v>45972</v>
      </c>
      <c r="AO108" s="95">
        <v>46002</v>
      </c>
      <c r="AP108" s="95">
        <v>46078</v>
      </c>
      <c r="AQ108" s="95">
        <v>46125</v>
      </c>
      <c r="AR108" s="117">
        <v>46614</v>
      </c>
      <c r="AS108" s="117">
        <v>46614</v>
      </c>
      <c r="AT108" s="112" t="s">
        <v>2720</v>
      </c>
      <c r="AU108" s="118" t="s">
        <v>2023</v>
      </c>
      <c r="AV108" s="116"/>
      <c r="AW108" s="115"/>
      <c r="AX108" s="119" t="str">
        <f>IFERROR(IF(PAC!$X108="F01 - CAPTAÇÃO DE RECURSO",1,""),"")</f>
        <v/>
      </c>
      <c r="AY108" s="119" t="str">
        <f>IFERROR(IF(PAC!$X108="F02 - LICITAÇÃO",1,""),"")</f>
        <v/>
      </c>
      <c r="AZ108" s="120">
        <f>IFERROR(IF(PAC!$X$6:$X$580="F03 - EXECUÇÃO DO OBJETO",1,""),"")</f>
        <v>1</v>
      </c>
      <c r="BA108" s="120" t="str">
        <f>IFERROR(IF(PAC!$X$6:$X$580="F04 - CONCLUÍDA",1,""),"")</f>
        <v/>
      </c>
      <c r="BB108" s="121">
        <f>IF(PAC!$R108&gt;0,0,PAC!$Q108)</f>
        <v>0</v>
      </c>
    </row>
    <row r="109" spans="1:54" s="1" customFormat="1" ht="165.75" customHeight="1" thickBot="1">
      <c r="A109" s="96">
        <f t="shared" si="1"/>
        <v>104</v>
      </c>
      <c r="B109" s="123">
        <v>2023</v>
      </c>
      <c r="C109" s="122" t="s">
        <v>605</v>
      </c>
      <c r="D109" s="122" t="s">
        <v>1021</v>
      </c>
      <c r="E109" s="124" t="s">
        <v>1363</v>
      </c>
      <c r="F109" s="122" t="s">
        <v>53</v>
      </c>
      <c r="G109" s="122" t="s">
        <v>503</v>
      </c>
      <c r="H109" s="125" t="s">
        <v>1256</v>
      </c>
      <c r="I109" s="122" t="s">
        <v>1250</v>
      </c>
      <c r="J109" s="122" t="s">
        <v>361</v>
      </c>
      <c r="K109" s="36"/>
      <c r="L109" s="36">
        <v>1491609.95</v>
      </c>
      <c r="M109" s="36">
        <v>1491609.95</v>
      </c>
      <c r="N109" s="36"/>
      <c r="O109" s="36"/>
      <c r="P109" s="36"/>
      <c r="Q109" s="25">
        <f>SUM(PAC!$M109:$P109)</f>
        <v>1491609.95</v>
      </c>
      <c r="R109" s="38">
        <v>2353178.33</v>
      </c>
      <c r="S109" s="25">
        <f>IF(PAC!$R109&gt;0,PAC!$R109,PAC!$Q109)</f>
        <v>2353178.33</v>
      </c>
      <c r="T109" s="38" t="s">
        <v>1603</v>
      </c>
      <c r="U109" s="126" t="s">
        <v>1586</v>
      </c>
      <c r="V109" s="126"/>
      <c r="W109" s="127">
        <v>11</v>
      </c>
      <c r="X109" s="127" t="s">
        <v>1710</v>
      </c>
      <c r="Y109" s="123" t="s">
        <v>2501</v>
      </c>
      <c r="Z109" s="128">
        <v>46614</v>
      </c>
      <c r="AA109" s="129">
        <v>10.5</v>
      </c>
      <c r="AB109" s="125" t="s">
        <v>1488</v>
      </c>
      <c r="AC109" s="125" t="s">
        <v>1714</v>
      </c>
      <c r="AD109" s="130"/>
      <c r="AE109" s="125" t="s">
        <v>1714</v>
      </c>
      <c r="AF109" s="125" t="s">
        <v>647</v>
      </c>
      <c r="AG109" s="125" t="s">
        <v>510</v>
      </c>
      <c r="AH109" s="125" t="s">
        <v>988</v>
      </c>
      <c r="AI109" s="125"/>
      <c r="AJ109" s="128"/>
      <c r="AK109" s="125" t="s">
        <v>1194</v>
      </c>
      <c r="AL109" s="125" t="s">
        <v>1123</v>
      </c>
      <c r="AM109" s="125"/>
      <c r="AN109" s="128">
        <v>45972</v>
      </c>
      <c r="AO109" s="128">
        <v>46002</v>
      </c>
      <c r="AP109" s="128">
        <v>46078</v>
      </c>
      <c r="AQ109" s="128">
        <v>46125</v>
      </c>
      <c r="AR109" s="131">
        <v>46614</v>
      </c>
      <c r="AS109" s="131">
        <v>46614</v>
      </c>
      <c r="AT109" s="124" t="s">
        <v>2721</v>
      </c>
      <c r="AU109" s="132" t="s">
        <v>2024</v>
      </c>
      <c r="AV109" s="130"/>
      <c r="AW109" s="129"/>
      <c r="AX109" s="119" t="str">
        <f>IFERROR(IF(PAC!$X109="F01 - CAPTAÇÃO DE RECURSO",1,""),"")</f>
        <v/>
      </c>
      <c r="AY109" s="119" t="str">
        <f>IFERROR(IF(PAC!$X109="F02 - LICITAÇÃO",1,""),"")</f>
        <v/>
      </c>
      <c r="AZ109" s="120">
        <f>IFERROR(IF(PAC!$X$6:$X$580="F03 - EXECUÇÃO DO OBJETO",1,""),"")</f>
        <v>1</v>
      </c>
      <c r="BA109" s="120" t="str">
        <f>IFERROR(IF(PAC!$X$6:$X$580="F04 - CONCLUÍDA",1,""),"")</f>
        <v/>
      </c>
      <c r="BB109" s="206">
        <f>IF(PAC!$R109&gt;0,0,PAC!$Q109)</f>
        <v>0</v>
      </c>
    </row>
    <row r="110" spans="1:54" s="1" customFormat="1" ht="148.5" customHeight="1" thickBot="1">
      <c r="A110" s="96">
        <f t="shared" si="1"/>
        <v>105</v>
      </c>
      <c r="B110" s="111">
        <v>2023</v>
      </c>
      <c r="C110" s="96" t="s">
        <v>605</v>
      </c>
      <c r="D110" s="96" t="s">
        <v>1021</v>
      </c>
      <c r="E110" s="112" t="s">
        <v>1364</v>
      </c>
      <c r="F110" s="96" t="s">
        <v>53</v>
      </c>
      <c r="G110" s="96" t="s">
        <v>503</v>
      </c>
      <c r="H110" s="45" t="s">
        <v>1256</v>
      </c>
      <c r="I110" s="96" t="s">
        <v>1250</v>
      </c>
      <c r="J110" s="96" t="s">
        <v>361</v>
      </c>
      <c r="K110" s="23"/>
      <c r="L110" s="23">
        <v>4283166.83</v>
      </c>
      <c r="M110" s="23">
        <v>4283166.83</v>
      </c>
      <c r="N110" s="23"/>
      <c r="O110" s="23"/>
      <c r="P110" s="23"/>
      <c r="Q110" s="25">
        <f>SUM(PAC!$M110:$P110)</f>
        <v>4283166.83</v>
      </c>
      <c r="R110" s="25">
        <v>5011578.9800000004</v>
      </c>
      <c r="S110" s="25">
        <f>IF(PAC!$R110&gt;0,PAC!$R110,PAC!$Q110)</f>
        <v>5011578.9800000004</v>
      </c>
      <c r="T110" s="25" t="s">
        <v>1603</v>
      </c>
      <c r="U110" s="113" t="s">
        <v>1586</v>
      </c>
      <c r="V110" s="113"/>
      <c r="W110" s="114">
        <v>12</v>
      </c>
      <c r="X110" s="114" t="s">
        <v>1710</v>
      </c>
      <c r="Y110" s="111" t="s">
        <v>2501</v>
      </c>
      <c r="Z110" s="95">
        <v>46569</v>
      </c>
      <c r="AA110" s="115">
        <v>17.3</v>
      </c>
      <c r="AB110" s="45" t="s">
        <v>1488</v>
      </c>
      <c r="AC110" s="45" t="s">
        <v>1714</v>
      </c>
      <c r="AD110" s="116">
        <v>46569</v>
      </c>
      <c r="AE110" s="45" t="s">
        <v>1508</v>
      </c>
      <c r="AF110" s="45" t="s">
        <v>647</v>
      </c>
      <c r="AG110" s="45" t="s">
        <v>510</v>
      </c>
      <c r="AH110" s="45" t="s">
        <v>988</v>
      </c>
      <c r="AI110" s="45"/>
      <c r="AJ110" s="95"/>
      <c r="AK110" s="45" t="s">
        <v>1126</v>
      </c>
      <c r="AL110" s="45" t="s">
        <v>1101</v>
      </c>
      <c r="AM110" s="45"/>
      <c r="AN110" s="95">
        <v>45787</v>
      </c>
      <c r="AO110" s="95">
        <v>45835</v>
      </c>
      <c r="AP110" s="95">
        <v>45911</v>
      </c>
      <c r="AQ110" s="95">
        <v>45931</v>
      </c>
      <c r="AR110" s="117">
        <v>46569</v>
      </c>
      <c r="AS110" s="117">
        <v>46569</v>
      </c>
      <c r="AT110" s="112" t="s">
        <v>2623</v>
      </c>
      <c r="AU110" s="118" t="s">
        <v>2026</v>
      </c>
      <c r="AV110" s="116"/>
      <c r="AW110" s="115"/>
      <c r="AX110" s="119" t="str">
        <f>IFERROR(IF(PAC!$X110="F01 - CAPTAÇÃO DE RECURSO",1,""),"")</f>
        <v/>
      </c>
      <c r="AY110" s="119" t="str">
        <f>IFERROR(IF(PAC!$X110="F02 - LICITAÇÃO",1,""),"")</f>
        <v/>
      </c>
      <c r="AZ110" s="120">
        <f>IFERROR(IF(PAC!$X$6:$X$580="F03 - EXECUÇÃO DO OBJETO",1,""),"")</f>
        <v>1</v>
      </c>
      <c r="BA110" s="120" t="str">
        <f>IFERROR(IF(PAC!$X$6:$X$580="F04 - CONCLUÍDA",1,""),"")</f>
        <v/>
      </c>
      <c r="BB110" s="121">
        <f>IF(PAC!$R110&gt;0,0,PAC!$Q110)</f>
        <v>0</v>
      </c>
    </row>
    <row r="111" spans="1:54" s="1" customFormat="1" ht="132" customHeight="1" thickBot="1">
      <c r="A111" s="96">
        <f t="shared" si="1"/>
        <v>106</v>
      </c>
      <c r="B111" s="123">
        <v>2023</v>
      </c>
      <c r="C111" s="122" t="s">
        <v>605</v>
      </c>
      <c r="D111" s="122" t="s">
        <v>1021</v>
      </c>
      <c r="E111" s="124" t="s">
        <v>1365</v>
      </c>
      <c r="F111" s="122" t="s">
        <v>53</v>
      </c>
      <c r="G111" s="122" t="s">
        <v>503</v>
      </c>
      <c r="H111" s="125" t="s">
        <v>1256</v>
      </c>
      <c r="I111" s="122" t="s">
        <v>1250</v>
      </c>
      <c r="J111" s="122" t="s">
        <v>361</v>
      </c>
      <c r="K111" s="36"/>
      <c r="L111" s="36">
        <v>3716696.91</v>
      </c>
      <c r="M111" s="36">
        <v>3716696.91</v>
      </c>
      <c r="N111" s="36"/>
      <c r="O111" s="36"/>
      <c r="P111" s="36"/>
      <c r="Q111" s="25">
        <f>SUM(PAC!$M111:$P111)</f>
        <v>3716696.91</v>
      </c>
      <c r="R111" s="38">
        <v>1804342.57</v>
      </c>
      <c r="S111" s="25">
        <f>IF(PAC!$R111&gt;0,PAC!$R111,PAC!$Q111)</f>
        <v>1804342.57</v>
      </c>
      <c r="T111" s="38" t="s">
        <v>1968</v>
      </c>
      <c r="U111" s="126" t="s">
        <v>1586</v>
      </c>
      <c r="V111" s="126"/>
      <c r="W111" s="127">
        <v>10</v>
      </c>
      <c r="X111" s="127" t="s">
        <v>1710</v>
      </c>
      <c r="Y111" s="123" t="s">
        <v>2501</v>
      </c>
      <c r="Z111" s="128">
        <v>46526</v>
      </c>
      <c r="AA111" s="129">
        <v>1</v>
      </c>
      <c r="AB111" s="125" t="s">
        <v>1488</v>
      </c>
      <c r="AC111" s="125" t="s">
        <v>1504</v>
      </c>
      <c r="AD111" s="130"/>
      <c r="AE111" s="124" t="s">
        <v>1840</v>
      </c>
      <c r="AF111" s="125" t="s">
        <v>647</v>
      </c>
      <c r="AG111" s="125" t="s">
        <v>510</v>
      </c>
      <c r="AH111" s="125" t="s">
        <v>988</v>
      </c>
      <c r="AI111" s="125"/>
      <c r="AJ111" s="128"/>
      <c r="AK111" s="125" t="s">
        <v>1185</v>
      </c>
      <c r="AL111" s="125" t="s">
        <v>1207</v>
      </c>
      <c r="AM111" s="125"/>
      <c r="AN111" s="128">
        <v>45890</v>
      </c>
      <c r="AO111" s="128">
        <v>45958</v>
      </c>
      <c r="AP111" s="128">
        <v>46112</v>
      </c>
      <c r="AQ111" s="128">
        <v>46157</v>
      </c>
      <c r="AR111" s="131">
        <v>46526</v>
      </c>
      <c r="AS111" s="131">
        <v>46526</v>
      </c>
      <c r="AT111" s="124" t="s">
        <v>2685</v>
      </c>
      <c r="AU111" s="132" t="s">
        <v>2108</v>
      </c>
      <c r="AV111" s="130"/>
      <c r="AW111" s="129"/>
      <c r="AX111" s="119" t="str">
        <f>IFERROR(IF(PAC!$X111="F01 - CAPTAÇÃO DE RECURSO",1,""),"")</f>
        <v/>
      </c>
      <c r="AY111" s="119" t="str">
        <f>IFERROR(IF(PAC!$X111="F02 - LICITAÇÃO",1,""),"")</f>
        <v/>
      </c>
      <c r="AZ111" s="120">
        <f>IFERROR(IF(PAC!$X$6:$X$580="F03 - EXECUÇÃO DO OBJETO",1,""),"")</f>
        <v>1</v>
      </c>
      <c r="BA111" s="120" t="str">
        <f>IFERROR(IF(PAC!$X$6:$X$580="F04 - CONCLUÍDA",1,""),"")</f>
        <v/>
      </c>
      <c r="BB111" s="206">
        <f>IF(PAC!$R111&gt;0,0,PAC!$Q111)</f>
        <v>0</v>
      </c>
    </row>
    <row r="112" spans="1:54" s="1" customFormat="1" ht="167.25" customHeight="1" thickBot="1">
      <c r="A112" s="96">
        <f t="shared" si="1"/>
        <v>107</v>
      </c>
      <c r="B112" s="111">
        <v>2023</v>
      </c>
      <c r="C112" s="96" t="s">
        <v>605</v>
      </c>
      <c r="D112" s="96" t="s">
        <v>1021</v>
      </c>
      <c r="E112" s="112" t="s">
        <v>1366</v>
      </c>
      <c r="F112" s="96" t="s">
        <v>53</v>
      </c>
      <c r="G112" s="96" t="s">
        <v>503</v>
      </c>
      <c r="H112" s="45" t="s">
        <v>1256</v>
      </c>
      <c r="I112" s="96" t="s">
        <v>1250</v>
      </c>
      <c r="J112" s="96" t="s">
        <v>361</v>
      </c>
      <c r="K112" s="23"/>
      <c r="L112" s="23">
        <v>7996103.4199999999</v>
      </c>
      <c r="M112" s="23">
        <v>7996103.4199999999</v>
      </c>
      <c r="N112" s="23"/>
      <c r="O112" s="23"/>
      <c r="P112" s="23"/>
      <c r="Q112" s="25">
        <f>SUM(PAC!$M112:$P112)</f>
        <v>7996103.4199999999</v>
      </c>
      <c r="R112" s="25">
        <v>3041090.06</v>
      </c>
      <c r="S112" s="25">
        <f>IF(PAC!$R112&gt;0,PAC!$R112,PAC!$Q112)</f>
        <v>3041090.06</v>
      </c>
      <c r="T112" s="25" t="s">
        <v>1603</v>
      </c>
      <c r="U112" s="113" t="s">
        <v>1586</v>
      </c>
      <c r="V112" s="113"/>
      <c r="W112" s="114">
        <v>19</v>
      </c>
      <c r="X112" s="114" t="s">
        <v>1710</v>
      </c>
      <c r="Y112" s="111" t="s">
        <v>2501</v>
      </c>
      <c r="Z112" s="95">
        <v>46569</v>
      </c>
      <c r="AA112" s="115">
        <v>24.2</v>
      </c>
      <c r="AB112" s="45" t="s">
        <v>1488</v>
      </c>
      <c r="AC112" s="45" t="s">
        <v>1714</v>
      </c>
      <c r="AD112" s="116">
        <v>46569</v>
      </c>
      <c r="AE112" s="45" t="s">
        <v>1508</v>
      </c>
      <c r="AF112" s="45" t="s">
        <v>647</v>
      </c>
      <c r="AG112" s="45" t="s">
        <v>510</v>
      </c>
      <c r="AH112" s="45" t="s">
        <v>988</v>
      </c>
      <c r="AI112" s="45"/>
      <c r="AJ112" s="95"/>
      <c r="AK112" s="45" t="s">
        <v>1172</v>
      </c>
      <c r="AL112" s="45" t="s">
        <v>1282</v>
      </c>
      <c r="AM112" s="45"/>
      <c r="AN112" s="95">
        <v>45787</v>
      </c>
      <c r="AO112" s="95">
        <v>45835</v>
      </c>
      <c r="AP112" s="95">
        <v>45911</v>
      </c>
      <c r="AQ112" s="95">
        <v>45931</v>
      </c>
      <c r="AR112" s="117">
        <v>46569</v>
      </c>
      <c r="AS112" s="117">
        <v>46569</v>
      </c>
      <c r="AT112" s="112" t="s">
        <v>2725</v>
      </c>
      <c r="AU112" s="118" t="s">
        <v>2026</v>
      </c>
      <c r="AV112" s="116"/>
      <c r="AW112" s="115"/>
      <c r="AX112" s="119" t="str">
        <f>IFERROR(IF(PAC!$X112="F01 - CAPTAÇÃO DE RECURSO",1,""),"")</f>
        <v/>
      </c>
      <c r="AY112" s="119" t="str">
        <f>IFERROR(IF(PAC!$X112="F02 - LICITAÇÃO",1,""),"")</f>
        <v/>
      </c>
      <c r="AZ112" s="120">
        <f>IFERROR(IF(PAC!$X$6:$X$580="F03 - EXECUÇÃO DO OBJETO",1,""),"")</f>
        <v>1</v>
      </c>
      <c r="BA112" s="120" t="str">
        <f>IFERROR(IF(PAC!$X$6:$X$580="F04 - CONCLUÍDA",1,""),"")</f>
        <v/>
      </c>
      <c r="BB112" s="121">
        <f>IF(PAC!$R112&gt;0,0,PAC!$Q112)</f>
        <v>0</v>
      </c>
    </row>
    <row r="113" spans="1:54" s="1" customFormat="1" ht="129.75" customHeight="1" thickBot="1">
      <c r="A113" s="96">
        <f t="shared" si="1"/>
        <v>108</v>
      </c>
      <c r="B113" s="123">
        <v>2023</v>
      </c>
      <c r="C113" s="122" t="s">
        <v>605</v>
      </c>
      <c r="D113" s="122" t="s">
        <v>1021</v>
      </c>
      <c r="E113" s="124" t="s">
        <v>1367</v>
      </c>
      <c r="F113" s="122" t="s">
        <v>53</v>
      </c>
      <c r="G113" s="122" t="s">
        <v>503</v>
      </c>
      <c r="H113" s="125" t="s">
        <v>1256</v>
      </c>
      <c r="I113" s="122" t="s">
        <v>1250</v>
      </c>
      <c r="J113" s="122" t="s">
        <v>361</v>
      </c>
      <c r="K113" s="36"/>
      <c r="L113" s="36">
        <v>6991666.7800000003</v>
      </c>
      <c r="M113" s="36">
        <v>6991666.7800000003</v>
      </c>
      <c r="N113" s="36"/>
      <c r="O113" s="36"/>
      <c r="P113" s="36"/>
      <c r="Q113" s="25">
        <f>SUM(PAC!$M113:$P113)</f>
        <v>6991666.7800000003</v>
      </c>
      <c r="R113" s="38">
        <v>2420510.3199999998</v>
      </c>
      <c r="S113" s="25">
        <f>IF(PAC!$R113&gt;0,PAC!$R113,PAC!$Q113)</f>
        <v>2420510.3199999998</v>
      </c>
      <c r="T113" s="38" t="s">
        <v>1968</v>
      </c>
      <c r="U113" s="126" t="s">
        <v>1586</v>
      </c>
      <c r="V113" s="126"/>
      <c r="W113" s="127">
        <v>17</v>
      </c>
      <c r="X113" s="127" t="s">
        <v>1710</v>
      </c>
      <c r="Y113" s="123" t="s">
        <v>2501</v>
      </c>
      <c r="Z113" s="128">
        <v>46526</v>
      </c>
      <c r="AA113" s="129">
        <v>1</v>
      </c>
      <c r="AB113" s="125" t="s">
        <v>1488</v>
      </c>
      <c r="AC113" s="125" t="s">
        <v>1504</v>
      </c>
      <c r="AD113" s="130"/>
      <c r="AE113" s="124" t="s">
        <v>1839</v>
      </c>
      <c r="AF113" s="125" t="s">
        <v>647</v>
      </c>
      <c r="AG113" s="125" t="s">
        <v>510</v>
      </c>
      <c r="AH113" s="125" t="s">
        <v>988</v>
      </c>
      <c r="AI113" s="125"/>
      <c r="AJ113" s="128"/>
      <c r="AK113" s="125" t="s">
        <v>1173</v>
      </c>
      <c r="AL113" s="125" t="s">
        <v>1204</v>
      </c>
      <c r="AM113" s="125"/>
      <c r="AN113" s="128">
        <v>45890</v>
      </c>
      <c r="AO113" s="128">
        <v>45958</v>
      </c>
      <c r="AP113" s="128">
        <v>46112</v>
      </c>
      <c r="AQ113" s="128">
        <v>46157</v>
      </c>
      <c r="AR113" s="131">
        <v>46526</v>
      </c>
      <c r="AS113" s="131">
        <v>46526</v>
      </c>
      <c r="AT113" s="124" t="s">
        <v>2686</v>
      </c>
      <c r="AU113" s="132" t="s">
        <v>2108</v>
      </c>
      <c r="AV113" s="130"/>
      <c r="AW113" s="129"/>
      <c r="AX113" s="119" t="str">
        <f>IFERROR(IF(PAC!$X113="F01 - CAPTAÇÃO DE RECURSO",1,""),"")</f>
        <v/>
      </c>
      <c r="AY113" s="119" t="str">
        <f>IFERROR(IF(PAC!$X113="F02 - LICITAÇÃO",1,""),"")</f>
        <v/>
      </c>
      <c r="AZ113" s="120">
        <f>IFERROR(IF(PAC!$X$6:$X$580="F03 - EXECUÇÃO DO OBJETO",1,""),"")</f>
        <v>1</v>
      </c>
      <c r="BA113" s="120" t="str">
        <f>IFERROR(IF(PAC!$X$6:$X$580="F04 - CONCLUÍDA",1,""),"")</f>
        <v/>
      </c>
      <c r="BB113" s="206">
        <f>IF(PAC!$R113&gt;0,0,PAC!$Q113)</f>
        <v>0</v>
      </c>
    </row>
    <row r="114" spans="1:54" s="1" customFormat="1" ht="128.25" customHeight="1" thickBot="1">
      <c r="A114" s="96">
        <f t="shared" si="1"/>
        <v>109</v>
      </c>
      <c r="B114" s="111">
        <v>2023</v>
      </c>
      <c r="C114" s="96" t="s">
        <v>605</v>
      </c>
      <c r="D114" s="96" t="s">
        <v>1021</v>
      </c>
      <c r="E114" s="112" t="s">
        <v>1368</v>
      </c>
      <c r="F114" s="96" t="s">
        <v>53</v>
      </c>
      <c r="G114" s="96" t="s">
        <v>503</v>
      </c>
      <c r="H114" s="45" t="s">
        <v>1256</v>
      </c>
      <c r="I114" s="96" t="s">
        <v>1250</v>
      </c>
      <c r="J114" s="96" t="s">
        <v>361</v>
      </c>
      <c r="K114" s="23"/>
      <c r="L114" s="23">
        <v>2621556.4300000002</v>
      </c>
      <c r="M114" s="23">
        <v>2621556.4300000002</v>
      </c>
      <c r="N114" s="23"/>
      <c r="O114" s="23"/>
      <c r="P114" s="23"/>
      <c r="Q114" s="25">
        <f>SUM(PAC!$M114:$P114)</f>
        <v>2621556.4300000002</v>
      </c>
      <c r="R114" s="25">
        <v>3685281.91</v>
      </c>
      <c r="S114" s="25">
        <f>IF(PAC!$R114&gt;0,PAC!$R114,PAC!$Q114)</f>
        <v>3685281.91</v>
      </c>
      <c r="T114" s="25" t="s">
        <v>1968</v>
      </c>
      <c r="U114" s="113" t="s">
        <v>1586</v>
      </c>
      <c r="V114" s="113"/>
      <c r="W114" s="114">
        <v>8</v>
      </c>
      <c r="X114" s="114" t="s">
        <v>1710</v>
      </c>
      <c r="Y114" s="111" t="s">
        <v>2501</v>
      </c>
      <c r="Z114" s="95">
        <v>46526</v>
      </c>
      <c r="AA114" s="115">
        <v>1</v>
      </c>
      <c r="AB114" s="45" t="s">
        <v>1488</v>
      </c>
      <c r="AC114" s="45" t="s">
        <v>1504</v>
      </c>
      <c r="AD114" s="116"/>
      <c r="AE114" s="112" t="s">
        <v>1840</v>
      </c>
      <c r="AF114" s="45" t="s">
        <v>647</v>
      </c>
      <c r="AG114" s="45" t="s">
        <v>510</v>
      </c>
      <c r="AH114" s="45" t="s">
        <v>988</v>
      </c>
      <c r="AI114" s="45"/>
      <c r="AJ114" s="95"/>
      <c r="AK114" s="45" t="s">
        <v>1196</v>
      </c>
      <c r="AL114" s="45" t="s">
        <v>1124</v>
      </c>
      <c r="AM114" s="45"/>
      <c r="AN114" s="95">
        <v>45890</v>
      </c>
      <c r="AO114" s="95">
        <v>45958</v>
      </c>
      <c r="AP114" s="95">
        <v>46112</v>
      </c>
      <c r="AQ114" s="95">
        <v>46157</v>
      </c>
      <c r="AR114" s="117">
        <v>46526</v>
      </c>
      <c r="AS114" s="117">
        <v>46526</v>
      </c>
      <c r="AT114" s="112" t="s">
        <v>2687</v>
      </c>
      <c r="AU114" s="118" t="s">
        <v>2108</v>
      </c>
      <c r="AV114" s="116"/>
      <c r="AW114" s="115"/>
      <c r="AX114" s="119" t="str">
        <f>IFERROR(IF(PAC!$X114="F01 - CAPTAÇÃO DE RECURSO",1,""),"")</f>
        <v/>
      </c>
      <c r="AY114" s="119" t="str">
        <f>IFERROR(IF(PAC!$X114="F02 - LICITAÇÃO",1,""),"")</f>
        <v/>
      </c>
      <c r="AZ114" s="120">
        <f>IFERROR(IF(PAC!$X$6:$X$580="F03 - EXECUÇÃO DO OBJETO",1,""),"")</f>
        <v>1</v>
      </c>
      <c r="BA114" s="120" t="str">
        <f>IFERROR(IF(PAC!$X$6:$X$580="F04 - CONCLUÍDA",1,""),"")</f>
        <v/>
      </c>
      <c r="BB114" s="121">
        <f>IF(PAC!$R114&gt;0,0,PAC!$Q114)</f>
        <v>0</v>
      </c>
    </row>
    <row r="115" spans="1:54" s="1" customFormat="1" ht="170.25" customHeight="1" thickBot="1">
      <c r="A115" s="96">
        <f t="shared" si="1"/>
        <v>110</v>
      </c>
      <c r="B115" s="123">
        <v>2023</v>
      </c>
      <c r="C115" s="122" t="s">
        <v>605</v>
      </c>
      <c r="D115" s="122" t="s">
        <v>1021</v>
      </c>
      <c r="E115" s="124" t="s">
        <v>1369</v>
      </c>
      <c r="F115" s="122" t="s">
        <v>53</v>
      </c>
      <c r="G115" s="122" t="s">
        <v>503</v>
      </c>
      <c r="H115" s="125" t="s">
        <v>1256</v>
      </c>
      <c r="I115" s="122" t="s">
        <v>1250</v>
      </c>
      <c r="J115" s="122" t="s">
        <v>361</v>
      </c>
      <c r="K115" s="36"/>
      <c r="L115" s="36">
        <v>323557.40999999997</v>
      </c>
      <c r="M115" s="36">
        <v>323557.40999999997</v>
      </c>
      <c r="N115" s="36"/>
      <c r="O115" s="36"/>
      <c r="P115" s="36"/>
      <c r="Q115" s="25">
        <f>SUM(PAC!$M115:$P115)</f>
        <v>323557.40999999997</v>
      </c>
      <c r="R115" s="38">
        <v>277065.71999999997</v>
      </c>
      <c r="S115" s="25">
        <f>IF(PAC!$R115&gt;0,PAC!$R115,PAC!$Q115)</f>
        <v>277065.71999999997</v>
      </c>
      <c r="T115" s="38" t="s">
        <v>1968</v>
      </c>
      <c r="U115" s="126" t="s">
        <v>1586</v>
      </c>
      <c r="V115" s="126"/>
      <c r="W115" s="127">
        <v>4</v>
      </c>
      <c r="X115" s="127" t="s">
        <v>1710</v>
      </c>
      <c r="Y115" s="123" t="s">
        <v>2501</v>
      </c>
      <c r="Z115" s="128">
        <v>46526</v>
      </c>
      <c r="AA115" s="129">
        <v>82</v>
      </c>
      <c r="AB115" s="125" t="s">
        <v>1488</v>
      </c>
      <c r="AC115" s="125" t="s">
        <v>1839</v>
      </c>
      <c r="AD115" s="130"/>
      <c r="AE115" s="124" t="s">
        <v>1840</v>
      </c>
      <c r="AF115" s="125" t="s">
        <v>647</v>
      </c>
      <c r="AG115" s="125" t="s">
        <v>510</v>
      </c>
      <c r="AH115" s="125" t="s">
        <v>988</v>
      </c>
      <c r="AI115" s="125"/>
      <c r="AJ115" s="128"/>
      <c r="AK115" s="125" t="s">
        <v>1140</v>
      </c>
      <c r="AL115" s="125" t="s">
        <v>1102</v>
      </c>
      <c r="AM115" s="125"/>
      <c r="AN115" s="128">
        <v>45890</v>
      </c>
      <c r="AO115" s="128">
        <v>45958</v>
      </c>
      <c r="AP115" s="128">
        <v>46112</v>
      </c>
      <c r="AQ115" s="128">
        <v>46157</v>
      </c>
      <c r="AR115" s="131">
        <v>46526</v>
      </c>
      <c r="AS115" s="131">
        <v>46526</v>
      </c>
      <c r="AT115" s="124" t="s">
        <v>2624</v>
      </c>
      <c r="AU115" s="132" t="s">
        <v>2108</v>
      </c>
      <c r="AV115" s="130"/>
      <c r="AW115" s="129"/>
      <c r="AX115" s="119" t="str">
        <f>IFERROR(IF(PAC!$X115="F01 - CAPTAÇÃO DE RECURSO",1,""),"")</f>
        <v/>
      </c>
      <c r="AY115" s="119" t="str">
        <f>IFERROR(IF(PAC!$X115="F02 - LICITAÇÃO",1,""),"")</f>
        <v/>
      </c>
      <c r="AZ115" s="120">
        <f>IFERROR(IF(PAC!$X$6:$X$580="F03 - EXECUÇÃO DO OBJETO",1,""),"")</f>
        <v>1</v>
      </c>
      <c r="BA115" s="120" t="str">
        <f>IFERROR(IF(PAC!$X$6:$X$580="F04 - CONCLUÍDA",1,""),"")</f>
        <v/>
      </c>
      <c r="BB115" s="206">
        <f>IF(PAC!$R115&gt;0,0,PAC!$Q115)</f>
        <v>0</v>
      </c>
    </row>
    <row r="116" spans="1:54" s="1" customFormat="1" ht="206.25" customHeight="1" thickBot="1">
      <c r="A116" s="96">
        <f t="shared" si="1"/>
        <v>111</v>
      </c>
      <c r="B116" s="111">
        <v>2023</v>
      </c>
      <c r="C116" s="96" t="s">
        <v>605</v>
      </c>
      <c r="D116" s="96" t="s">
        <v>1021</v>
      </c>
      <c r="E116" s="112" t="s">
        <v>1370</v>
      </c>
      <c r="F116" s="96" t="s">
        <v>53</v>
      </c>
      <c r="G116" s="96" t="s">
        <v>503</v>
      </c>
      <c r="H116" s="45" t="s">
        <v>1256</v>
      </c>
      <c r="I116" s="96" t="s">
        <v>1250</v>
      </c>
      <c r="J116" s="96" t="s">
        <v>361</v>
      </c>
      <c r="K116" s="23"/>
      <c r="L116" s="23">
        <v>2520152.5</v>
      </c>
      <c r="M116" s="23">
        <v>2520152.5</v>
      </c>
      <c r="N116" s="23"/>
      <c r="O116" s="23"/>
      <c r="P116" s="23"/>
      <c r="Q116" s="25">
        <f>SUM(PAC!$M116:$P116)</f>
        <v>2520152.5</v>
      </c>
      <c r="R116" s="25">
        <v>1775227.74</v>
      </c>
      <c r="S116" s="25">
        <f>IF(PAC!$R116&gt;0,PAC!$R116,PAC!$Q116)</f>
        <v>1775227.74</v>
      </c>
      <c r="T116" s="25" t="s">
        <v>1891</v>
      </c>
      <c r="U116" s="113" t="s">
        <v>1586</v>
      </c>
      <c r="V116" s="113"/>
      <c r="W116" s="114">
        <v>8</v>
      </c>
      <c r="X116" s="114" t="s">
        <v>1710</v>
      </c>
      <c r="Y116" s="111" t="s">
        <v>2501</v>
      </c>
      <c r="Z116" s="95">
        <v>46431</v>
      </c>
      <c r="AA116" s="115">
        <v>3</v>
      </c>
      <c r="AB116" s="45" t="s">
        <v>1488</v>
      </c>
      <c r="AC116" s="45" t="s">
        <v>1714</v>
      </c>
      <c r="AD116" s="116"/>
      <c r="AE116" s="45" t="s">
        <v>1714</v>
      </c>
      <c r="AF116" s="45" t="s">
        <v>647</v>
      </c>
      <c r="AG116" s="45" t="s">
        <v>510</v>
      </c>
      <c r="AH116" s="45" t="s">
        <v>988</v>
      </c>
      <c r="AI116" s="45"/>
      <c r="AJ116" s="95"/>
      <c r="AK116" s="45" t="s">
        <v>1187</v>
      </c>
      <c r="AL116" s="45" t="s">
        <v>1211</v>
      </c>
      <c r="AM116" s="45"/>
      <c r="AN116" s="95">
        <v>45945</v>
      </c>
      <c r="AO116" s="95">
        <v>46014</v>
      </c>
      <c r="AP116" s="95">
        <v>46065</v>
      </c>
      <c r="AQ116" s="95">
        <v>46125</v>
      </c>
      <c r="AR116" s="117">
        <v>46431</v>
      </c>
      <c r="AS116" s="117">
        <v>46431</v>
      </c>
      <c r="AT116" s="112" t="s">
        <v>2386</v>
      </c>
      <c r="AU116" s="118" t="s">
        <v>2034</v>
      </c>
      <c r="AV116" s="116"/>
      <c r="AW116" s="115"/>
      <c r="AX116" s="119" t="str">
        <f>IFERROR(IF(PAC!$X116="F01 - CAPTAÇÃO DE RECURSO",1,""),"")</f>
        <v/>
      </c>
      <c r="AY116" s="119" t="str">
        <f>IFERROR(IF(PAC!$X116="F02 - LICITAÇÃO",1,""),"")</f>
        <v/>
      </c>
      <c r="AZ116" s="120">
        <f>IFERROR(IF(PAC!$X$6:$X$580="F03 - EXECUÇÃO DO OBJETO",1,""),"")</f>
        <v>1</v>
      </c>
      <c r="BA116" s="120" t="str">
        <f>IFERROR(IF(PAC!$X$6:$X$580="F04 - CONCLUÍDA",1,""),"")</f>
        <v/>
      </c>
      <c r="BB116" s="121">
        <f>IF(PAC!$R116&gt;0,0,PAC!$Q116)</f>
        <v>0</v>
      </c>
    </row>
    <row r="117" spans="1:54" s="1" customFormat="1" ht="163.5" customHeight="1" thickBot="1">
      <c r="A117" s="96">
        <f t="shared" si="1"/>
        <v>112</v>
      </c>
      <c r="B117" s="123">
        <v>2023</v>
      </c>
      <c r="C117" s="122" t="s">
        <v>605</v>
      </c>
      <c r="D117" s="122" t="s">
        <v>1021</v>
      </c>
      <c r="E117" s="124" t="s">
        <v>1371</v>
      </c>
      <c r="F117" s="122" t="s">
        <v>53</v>
      </c>
      <c r="G117" s="122" t="s">
        <v>503</v>
      </c>
      <c r="H117" s="125" t="s">
        <v>1256</v>
      </c>
      <c r="I117" s="122" t="s">
        <v>1250</v>
      </c>
      <c r="J117" s="122" t="s">
        <v>361</v>
      </c>
      <c r="K117" s="36"/>
      <c r="L117" s="36">
        <v>1509679.58</v>
      </c>
      <c r="M117" s="36">
        <v>1509679.58</v>
      </c>
      <c r="N117" s="36"/>
      <c r="O117" s="36"/>
      <c r="P117" s="36"/>
      <c r="Q117" s="25">
        <f>SUM(PAC!$M117:$P117)</f>
        <v>1509679.58</v>
      </c>
      <c r="R117" s="38">
        <v>2691657.2</v>
      </c>
      <c r="S117" s="25">
        <f>IF(PAC!$R117&gt;0,PAC!$R117,PAC!$Q117)</f>
        <v>2691657.2</v>
      </c>
      <c r="T117" s="38" t="s">
        <v>1891</v>
      </c>
      <c r="U117" s="126" t="s">
        <v>1586</v>
      </c>
      <c r="V117" s="126"/>
      <c r="W117" s="127">
        <v>6</v>
      </c>
      <c r="X117" s="127" t="s">
        <v>1710</v>
      </c>
      <c r="Y117" s="123" t="s">
        <v>2501</v>
      </c>
      <c r="Z117" s="128">
        <v>46431</v>
      </c>
      <c r="AA117" s="129">
        <v>2</v>
      </c>
      <c r="AB117" s="125" t="s">
        <v>1488</v>
      </c>
      <c r="AC117" s="125" t="s">
        <v>1504</v>
      </c>
      <c r="AD117" s="130"/>
      <c r="AE117" s="125" t="s">
        <v>1839</v>
      </c>
      <c r="AF117" s="125" t="s">
        <v>647</v>
      </c>
      <c r="AG117" s="125" t="s">
        <v>510</v>
      </c>
      <c r="AH117" s="125" t="s">
        <v>988</v>
      </c>
      <c r="AI117" s="125"/>
      <c r="AJ117" s="128"/>
      <c r="AK117" s="125" t="s">
        <v>1130</v>
      </c>
      <c r="AL117" s="125" t="s">
        <v>1202</v>
      </c>
      <c r="AM117" s="125"/>
      <c r="AN117" s="128">
        <v>45945</v>
      </c>
      <c r="AO117" s="128">
        <v>46014</v>
      </c>
      <c r="AP117" s="128">
        <v>46065</v>
      </c>
      <c r="AQ117" s="128">
        <v>46125</v>
      </c>
      <c r="AR117" s="131">
        <v>46431</v>
      </c>
      <c r="AS117" s="131">
        <v>46431</v>
      </c>
      <c r="AT117" s="124" t="s">
        <v>2688</v>
      </c>
      <c r="AU117" s="132" t="s">
        <v>2034</v>
      </c>
      <c r="AV117" s="130"/>
      <c r="AW117" s="129"/>
      <c r="AX117" s="119" t="str">
        <f>IFERROR(IF(PAC!$X117="F01 - CAPTAÇÃO DE RECURSO",1,""),"")</f>
        <v/>
      </c>
      <c r="AY117" s="119" t="str">
        <f>IFERROR(IF(PAC!$X117="F02 - LICITAÇÃO",1,""),"")</f>
        <v/>
      </c>
      <c r="AZ117" s="120">
        <f>IFERROR(IF(PAC!$X$6:$X$580="F03 - EXECUÇÃO DO OBJETO",1,""),"")</f>
        <v>1</v>
      </c>
      <c r="BA117" s="120" t="str">
        <f>IFERROR(IF(PAC!$X$6:$X$580="F04 - CONCLUÍDA",1,""),"")</f>
        <v/>
      </c>
      <c r="BB117" s="206">
        <f>IF(PAC!$R117&gt;0,0,PAC!$Q117)</f>
        <v>0</v>
      </c>
    </row>
    <row r="118" spans="1:54" s="1" customFormat="1" ht="139.5" customHeight="1" thickBot="1">
      <c r="A118" s="96">
        <f t="shared" si="1"/>
        <v>113</v>
      </c>
      <c r="B118" s="111">
        <v>2023</v>
      </c>
      <c r="C118" s="96" t="s">
        <v>605</v>
      </c>
      <c r="D118" s="96" t="s">
        <v>1021</v>
      </c>
      <c r="E118" s="112" t="s">
        <v>1572</v>
      </c>
      <c r="F118" s="96" t="s">
        <v>53</v>
      </c>
      <c r="G118" s="96" t="s">
        <v>503</v>
      </c>
      <c r="H118" s="45" t="s">
        <v>1256</v>
      </c>
      <c r="I118" s="96" t="s">
        <v>1250</v>
      </c>
      <c r="J118" s="96" t="s">
        <v>361</v>
      </c>
      <c r="K118" s="23"/>
      <c r="L118" s="23">
        <v>11089599.439999999</v>
      </c>
      <c r="M118" s="23">
        <v>11089599.439999999</v>
      </c>
      <c r="N118" s="23"/>
      <c r="O118" s="23"/>
      <c r="P118" s="23"/>
      <c r="Q118" s="25">
        <f>SUM(PAC!$M118:$P118)</f>
        <v>11089599.439999999</v>
      </c>
      <c r="R118" s="25">
        <v>17154422.789999999</v>
      </c>
      <c r="S118" s="25">
        <f>IF(PAC!$R118&gt;0,PAC!$R118,PAC!$Q118)</f>
        <v>17154422.789999999</v>
      </c>
      <c r="T118" s="25" t="s">
        <v>2305</v>
      </c>
      <c r="U118" s="113" t="s">
        <v>1586</v>
      </c>
      <c r="V118" s="113"/>
      <c r="W118" s="114">
        <v>25</v>
      </c>
      <c r="X118" s="114" t="s">
        <v>1434</v>
      </c>
      <c r="Y118" s="111" t="s">
        <v>2503</v>
      </c>
      <c r="Z118" s="95"/>
      <c r="AA118" s="115"/>
      <c r="AB118" s="45" t="s">
        <v>1482</v>
      </c>
      <c r="AC118" s="45" t="s">
        <v>2412</v>
      </c>
      <c r="AD118" s="116"/>
      <c r="AE118" s="112" t="s">
        <v>2414</v>
      </c>
      <c r="AF118" s="45" t="s">
        <v>647</v>
      </c>
      <c r="AG118" s="45" t="s">
        <v>510</v>
      </c>
      <c r="AH118" s="45" t="s">
        <v>988</v>
      </c>
      <c r="AI118" s="45"/>
      <c r="AJ118" s="95"/>
      <c r="AK118" s="45" t="s">
        <v>1169</v>
      </c>
      <c r="AL118" s="45" t="s">
        <v>1197</v>
      </c>
      <c r="AM118" s="45"/>
      <c r="AN118" s="95">
        <v>46058</v>
      </c>
      <c r="AO118" s="95">
        <v>46134</v>
      </c>
      <c r="AP118" s="95"/>
      <c r="AQ118" s="95"/>
      <c r="AR118" s="117"/>
      <c r="AS118" s="117"/>
      <c r="AT118" s="112" t="s">
        <v>2689</v>
      </c>
      <c r="AU118" s="118" t="s">
        <v>2308</v>
      </c>
      <c r="AV118" s="116"/>
      <c r="AW118" s="115"/>
      <c r="AX118" s="119" t="str">
        <f>IFERROR(IF(PAC!$X118="F01 - CAPTAÇÃO DE RECURSO",1,""),"")</f>
        <v/>
      </c>
      <c r="AY118" s="119">
        <f>IFERROR(IF(PAC!$X118="F02 - LICITAÇÃO",1,""),"")</f>
        <v>1</v>
      </c>
      <c r="AZ118" s="120" t="str">
        <f>IFERROR(IF(PAC!$X$6:$X$580="F03 - EXECUÇÃO DO OBJETO",1,""),"")</f>
        <v/>
      </c>
      <c r="BA118" s="120" t="str">
        <f>IFERROR(IF(PAC!$X$6:$X$580="F04 - CONCLUÍDA",1,""),"")</f>
        <v/>
      </c>
      <c r="BB118" s="121">
        <f>IF(PAC!$R118&gt;0,0,PAC!$Q118)</f>
        <v>0</v>
      </c>
    </row>
    <row r="119" spans="1:54" s="1" customFormat="1" ht="151.5" customHeight="1" thickBot="1">
      <c r="A119" s="96">
        <f t="shared" si="1"/>
        <v>114</v>
      </c>
      <c r="B119" s="123">
        <v>2023</v>
      </c>
      <c r="C119" s="122" t="s">
        <v>605</v>
      </c>
      <c r="D119" s="122" t="s">
        <v>1021</v>
      </c>
      <c r="E119" s="124" t="s">
        <v>1372</v>
      </c>
      <c r="F119" s="122" t="s">
        <v>53</v>
      </c>
      <c r="G119" s="122" t="s">
        <v>503</v>
      </c>
      <c r="H119" s="125" t="s">
        <v>1256</v>
      </c>
      <c r="I119" s="122" t="s">
        <v>1250</v>
      </c>
      <c r="J119" s="122" t="s">
        <v>361</v>
      </c>
      <c r="K119" s="36"/>
      <c r="L119" s="36">
        <v>2150957.4500000002</v>
      </c>
      <c r="M119" s="36">
        <v>2150957.4500000002</v>
      </c>
      <c r="N119" s="36"/>
      <c r="O119" s="36"/>
      <c r="P119" s="36"/>
      <c r="Q119" s="25">
        <f>SUM(PAC!$M119:$P119)</f>
        <v>2150957.4500000002</v>
      </c>
      <c r="R119" s="38">
        <v>1069825.79</v>
      </c>
      <c r="S119" s="25">
        <f>IF(PAC!$R119&gt;0,PAC!$R119,PAC!$Q119)</f>
        <v>1069825.79</v>
      </c>
      <c r="T119" s="38" t="s">
        <v>1891</v>
      </c>
      <c r="U119" s="126" t="s">
        <v>1586</v>
      </c>
      <c r="V119" s="126"/>
      <c r="W119" s="127">
        <v>7</v>
      </c>
      <c r="X119" s="127" t="s">
        <v>1710</v>
      </c>
      <c r="Y119" s="123" t="s">
        <v>2501</v>
      </c>
      <c r="Z119" s="128">
        <v>46431</v>
      </c>
      <c r="AA119" s="129">
        <v>2</v>
      </c>
      <c r="AB119" s="125" t="s">
        <v>1488</v>
      </c>
      <c r="AC119" s="125" t="s">
        <v>1504</v>
      </c>
      <c r="AD119" s="130"/>
      <c r="AE119" s="125" t="s">
        <v>1714</v>
      </c>
      <c r="AF119" s="125" t="s">
        <v>647</v>
      </c>
      <c r="AG119" s="125" t="s">
        <v>510</v>
      </c>
      <c r="AH119" s="125" t="s">
        <v>988</v>
      </c>
      <c r="AI119" s="125"/>
      <c r="AJ119" s="128"/>
      <c r="AK119" s="125" t="s">
        <v>1189</v>
      </c>
      <c r="AL119" s="125" t="s">
        <v>1212</v>
      </c>
      <c r="AM119" s="125"/>
      <c r="AN119" s="128">
        <v>45945</v>
      </c>
      <c r="AO119" s="128">
        <v>46014</v>
      </c>
      <c r="AP119" s="128">
        <v>46065</v>
      </c>
      <c r="AQ119" s="128">
        <v>46125</v>
      </c>
      <c r="AR119" s="131">
        <v>46431</v>
      </c>
      <c r="AS119" s="131">
        <v>46431</v>
      </c>
      <c r="AT119" s="124" t="s">
        <v>2690</v>
      </c>
      <c r="AU119" s="132" t="s">
        <v>2034</v>
      </c>
      <c r="AV119" s="130"/>
      <c r="AW119" s="129"/>
      <c r="AX119" s="119" t="str">
        <f>IFERROR(IF(PAC!$X119="F01 - CAPTAÇÃO DE RECURSO",1,""),"")</f>
        <v/>
      </c>
      <c r="AY119" s="119" t="str">
        <f>IFERROR(IF(PAC!$X119="F02 - LICITAÇÃO",1,""),"")</f>
        <v/>
      </c>
      <c r="AZ119" s="120">
        <f>IFERROR(IF(PAC!$X$6:$X$580="F03 - EXECUÇÃO DO OBJETO",1,""),"")</f>
        <v>1</v>
      </c>
      <c r="BA119" s="120" t="str">
        <f>IFERROR(IF(PAC!$X$6:$X$580="F04 - CONCLUÍDA",1,""),"")</f>
        <v/>
      </c>
      <c r="BB119" s="206">
        <f>IF(PAC!$R119&gt;0,0,PAC!$Q119)</f>
        <v>0</v>
      </c>
    </row>
    <row r="120" spans="1:54" s="1" customFormat="1" ht="143.25" customHeight="1" thickBot="1">
      <c r="A120" s="96">
        <f t="shared" si="1"/>
        <v>115</v>
      </c>
      <c r="B120" s="111">
        <v>2023</v>
      </c>
      <c r="C120" s="96" t="s">
        <v>605</v>
      </c>
      <c r="D120" s="96" t="s">
        <v>1021</v>
      </c>
      <c r="E120" s="112" t="s">
        <v>1373</v>
      </c>
      <c r="F120" s="96" t="s">
        <v>53</v>
      </c>
      <c r="G120" s="96" t="s">
        <v>503</v>
      </c>
      <c r="H120" s="45" t="s">
        <v>1256</v>
      </c>
      <c r="I120" s="96" t="s">
        <v>1250</v>
      </c>
      <c r="J120" s="96" t="s">
        <v>361</v>
      </c>
      <c r="K120" s="23"/>
      <c r="L120" s="23">
        <v>1899144.9</v>
      </c>
      <c r="M120" s="23">
        <v>1899144.9</v>
      </c>
      <c r="N120" s="23"/>
      <c r="O120" s="23"/>
      <c r="P120" s="23"/>
      <c r="Q120" s="25">
        <f>SUM(PAC!$M120:$P120)</f>
        <v>1899144.9</v>
      </c>
      <c r="R120" s="25">
        <v>880203.06</v>
      </c>
      <c r="S120" s="25">
        <f>IF(PAC!$R120&gt;0,PAC!$R120,PAC!$Q120)</f>
        <v>880203.06</v>
      </c>
      <c r="T120" s="25" t="s">
        <v>1891</v>
      </c>
      <c r="U120" s="113" t="s">
        <v>1586</v>
      </c>
      <c r="V120" s="113"/>
      <c r="W120" s="114">
        <v>6</v>
      </c>
      <c r="X120" s="114" t="s">
        <v>1710</v>
      </c>
      <c r="Y120" s="111" t="s">
        <v>2501</v>
      </c>
      <c r="Z120" s="95">
        <v>46431</v>
      </c>
      <c r="AA120" s="115">
        <v>32</v>
      </c>
      <c r="AB120" s="45" t="s">
        <v>1488</v>
      </c>
      <c r="AC120" s="45" t="s">
        <v>1714</v>
      </c>
      <c r="AD120" s="116"/>
      <c r="AE120" s="45" t="s">
        <v>1839</v>
      </c>
      <c r="AF120" s="45" t="s">
        <v>647</v>
      </c>
      <c r="AG120" s="45" t="s">
        <v>510</v>
      </c>
      <c r="AH120" s="45" t="s">
        <v>988</v>
      </c>
      <c r="AI120" s="45"/>
      <c r="AJ120" s="95"/>
      <c r="AK120" s="45" t="s">
        <v>1190</v>
      </c>
      <c r="AL120" s="45" t="s">
        <v>1213</v>
      </c>
      <c r="AM120" s="45"/>
      <c r="AN120" s="95">
        <v>45945</v>
      </c>
      <c r="AO120" s="95">
        <v>46014</v>
      </c>
      <c r="AP120" s="95">
        <v>46065</v>
      </c>
      <c r="AQ120" s="95">
        <v>46125</v>
      </c>
      <c r="AR120" s="117">
        <v>46431</v>
      </c>
      <c r="AS120" s="117">
        <v>46431</v>
      </c>
      <c r="AT120" s="112" t="s">
        <v>2625</v>
      </c>
      <c r="AU120" s="118" t="s">
        <v>2034</v>
      </c>
      <c r="AV120" s="116"/>
      <c r="AW120" s="115"/>
      <c r="AX120" s="119" t="str">
        <f>IFERROR(IF(PAC!$X120="F01 - CAPTAÇÃO DE RECURSO",1,""),"")</f>
        <v/>
      </c>
      <c r="AY120" s="119" t="str">
        <f>IFERROR(IF(PAC!$X120="F02 - LICITAÇÃO",1,""),"")</f>
        <v/>
      </c>
      <c r="AZ120" s="120">
        <f>IFERROR(IF(PAC!$X$6:$X$580="F03 - EXECUÇÃO DO OBJETO",1,""),"")</f>
        <v>1</v>
      </c>
      <c r="BA120" s="120" t="str">
        <f>IFERROR(IF(PAC!$X$6:$X$580="F04 - CONCLUÍDA",1,""),"")</f>
        <v/>
      </c>
      <c r="BB120" s="121">
        <f>IF(PAC!$R120&gt;0,0,PAC!$Q120)</f>
        <v>0</v>
      </c>
    </row>
    <row r="121" spans="1:54" s="1" customFormat="1" ht="108.75" customHeight="1" thickBot="1">
      <c r="A121" s="96">
        <f t="shared" si="1"/>
        <v>116</v>
      </c>
      <c r="B121" s="123">
        <v>2023</v>
      </c>
      <c r="C121" s="122" t="s">
        <v>605</v>
      </c>
      <c r="D121" s="122" t="s">
        <v>1021</v>
      </c>
      <c r="E121" s="124" t="s">
        <v>1374</v>
      </c>
      <c r="F121" s="122" t="s">
        <v>53</v>
      </c>
      <c r="G121" s="122" t="s">
        <v>503</v>
      </c>
      <c r="H121" s="125" t="s">
        <v>1256</v>
      </c>
      <c r="I121" s="122" t="s">
        <v>1250</v>
      </c>
      <c r="J121" s="122" t="s">
        <v>361</v>
      </c>
      <c r="K121" s="36"/>
      <c r="L121" s="36">
        <v>5779027.5899999999</v>
      </c>
      <c r="M121" s="36">
        <v>5779027.5899999999</v>
      </c>
      <c r="N121" s="36"/>
      <c r="O121" s="36"/>
      <c r="P121" s="36"/>
      <c r="Q121" s="25">
        <f>SUM(PAC!$M121:$P121)</f>
        <v>5779027.5899999999</v>
      </c>
      <c r="R121" s="38">
        <v>4346240.95</v>
      </c>
      <c r="S121" s="25">
        <f>IF(PAC!$R121&gt;0,PAC!$R121,PAC!$Q121)</f>
        <v>4346240.95</v>
      </c>
      <c r="T121" s="38" t="s">
        <v>1603</v>
      </c>
      <c r="U121" s="126" t="s">
        <v>1586</v>
      </c>
      <c r="V121" s="126"/>
      <c r="W121" s="127">
        <v>16</v>
      </c>
      <c r="X121" s="127" t="s">
        <v>1710</v>
      </c>
      <c r="Y121" s="123" t="s">
        <v>2501</v>
      </c>
      <c r="Z121" s="128">
        <v>46614</v>
      </c>
      <c r="AA121" s="129">
        <v>2</v>
      </c>
      <c r="AB121" s="125" t="s">
        <v>1488</v>
      </c>
      <c r="AC121" s="125" t="s">
        <v>1504</v>
      </c>
      <c r="AD121" s="130"/>
      <c r="AE121" s="125" t="s">
        <v>1840</v>
      </c>
      <c r="AF121" s="125" t="s">
        <v>647</v>
      </c>
      <c r="AG121" s="125" t="s">
        <v>510</v>
      </c>
      <c r="AH121" s="125" t="s">
        <v>988</v>
      </c>
      <c r="AI121" s="125"/>
      <c r="AJ121" s="128"/>
      <c r="AK121" s="125" t="s">
        <v>1174</v>
      </c>
      <c r="AL121" s="125" t="s">
        <v>1208</v>
      </c>
      <c r="AM121" s="125"/>
      <c r="AN121" s="128">
        <v>45972</v>
      </c>
      <c r="AO121" s="128">
        <v>46002</v>
      </c>
      <c r="AP121" s="128">
        <v>46078</v>
      </c>
      <c r="AQ121" s="128">
        <v>46125</v>
      </c>
      <c r="AR121" s="131">
        <v>46614</v>
      </c>
      <c r="AS121" s="131">
        <v>46614</v>
      </c>
      <c r="AT121" s="124" t="s">
        <v>2722</v>
      </c>
      <c r="AU121" s="132" t="s">
        <v>2024</v>
      </c>
      <c r="AV121" s="130"/>
      <c r="AW121" s="129"/>
      <c r="AX121" s="119" t="str">
        <f>IFERROR(IF(PAC!$X121="F01 - CAPTAÇÃO DE RECURSO",1,""),"")</f>
        <v/>
      </c>
      <c r="AY121" s="119" t="str">
        <f>IFERROR(IF(PAC!$X121="F02 - LICITAÇÃO",1,""),"")</f>
        <v/>
      </c>
      <c r="AZ121" s="120">
        <f>IFERROR(IF(PAC!$X$6:$X$580="F03 - EXECUÇÃO DO OBJETO",1,""),"")</f>
        <v>1</v>
      </c>
      <c r="BA121" s="120" t="str">
        <f>IFERROR(IF(PAC!$X$6:$X$580="F04 - CONCLUÍDA",1,""),"")</f>
        <v/>
      </c>
      <c r="BB121" s="206">
        <f>IF(PAC!$R121&gt;0,0,PAC!$Q121)</f>
        <v>0</v>
      </c>
    </row>
    <row r="122" spans="1:54" s="1" customFormat="1" ht="107.25" customHeight="1" thickBot="1">
      <c r="A122" s="96">
        <f t="shared" si="1"/>
        <v>117</v>
      </c>
      <c r="B122" s="111">
        <v>2023</v>
      </c>
      <c r="C122" s="96" t="s">
        <v>605</v>
      </c>
      <c r="D122" s="96" t="s">
        <v>1021</v>
      </c>
      <c r="E122" s="112" t="s">
        <v>1375</v>
      </c>
      <c r="F122" s="96" t="s">
        <v>53</v>
      </c>
      <c r="G122" s="96" t="s">
        <v>503</v>
      </c>
      <c r="H122" s="45" t="s">
        <v>1256</v>
      </c>
      <c r="I122" s="96" t="s">
        <v>1250</v>
      </c>
      <c r="J122" s="96" t="s">
        <v>361</v>
      </c>
      <c r="K122" s="23"/>
      <c r="L122" s="23">
        <v>990368.9</v>
      </c>
      <c r="M122" s="23">
        <v>990368.9</v>
      </c>
      <c r="N122" s="23"/>
      <c r="O122" s="23"/>
      <c r="P122" s="23"/>
      <c r="Q122" s="25">
        <f>SUM(PAC!$M122:$P122)</f>
        <v>990368.9</v>
      </c>
      <c r="R122" s="25">
        <v>1975958.15</v>
      </c>
      <c r="S122" s="25">
        <f>IF(PAC!$R122&gt;0,PAC!$R122,PAC!$Q122)</f>
        <v>1975958.15</v>
      </c>
      <c r="T122" s="25" t="s">
        <v>1603</v>
      </c>
      <c r="U122" s="113" t="s">
        <v>1586</v>
      </c>
      <c r="V122" s="113"/>
      <c r="W122" s="114">
        <v>7</v>
      </c>
      <c r="X122" s="114" t="s">
        <v>1710</v>
      </c>
      <c r="Y122" s="111" t="s">
        <v>2501</v>
      </c>
      <c r="Z122" s="95">
        <v>46614</v>
      </c>
      <c r="AA122" s="115">
        <v>2</v>
      </c>
      <c r="AB122" s="45" t="s">
        <v>1488</v>
      </c>
      <c r="AC122" s="45" t="s">
        <v>1504</v>
      </c>
      <c r="AD122" s="116"/>
      <c r="AE122" s="45" t="s">
        <v>1840</v>
      </c>
      <c r="AF122" s="45" t="s">
        <v>647</v>
      </c>
      <c r="AG122" s="45" t="s">
        <v>510</v>
      </c>
      <c r="AH122" s="45" t="s">
        <v>988</v>
      </c>
      <c r="AI122" s="45"/>
      <c r="AJ122" s="95"/>
      <c r="AK122" s="45" t="s">
        <v>1175</v>
      </c>
      <c r="AL122" s="45" t="s">
        <v>1209</v>
      </c>
      <c r="AM122" s="45"/>
      <c r="AN122" s="95">
        <v>45972</v>
      </c>
      <c r="AO122" s="95">
        <v>46002</v>
      </c>
      <c r="AP122" s="95">
        <v>46078</v>
      </c>
      <c r="AQ122" s="95">
        <v>46125</v>
      </c>
      <c r="AR122" s="117">
        <v>46614</v>
      </c>
      <c r="AS122" s="117">
        <v>46614</v>
      </c>
      <c r="AT122" s="112" t="s">
        <v>2723</v>
      </c>
      <c r="AU122" s="118" t="s">
        <v>2024</v>
      </c>
      <c r="AV122" s="116"/>
      <c r="AW122" s="115"/>
      <c r="AX122" s="119" t="str">
        <f>IFERROR(IF(PAC!$X122="F01 - CAPTAÇÃO DE RECURSO",1,""),"")</f>
        <v/>
      </c>
      <c r="AY122" s="119" t="str">
        <f>IFERROR(IF(PAC!$X122="F02 - LICITAÇÃO",1,""),"")</f>
        <v/>
      </c>
      <c r="AZ122" s="120">
        <f>IFERROR(IF(PAC!$X$6:$X$580="F03 - EXECUÇÃO DO OBJETO",1,""),"")</f>
        <v>1</v>
      </c>
      <c r="BA122" s="120" t="str">
        <f>IFERROR(IF(PAC!$X$6:$X$580="F04 - CONCLUÍDA",1,""),"")</f>
        <v/>
      </c>
      <c r="BB122" s="121">
        <f>IF(PAC!$R122&gt;0,0,PAC!$Q122)</f>
        <v>0</v>
      </c>
    </row>
    <row r="123" spans="1:54" s="1" customFormat="1" ht="177" customHeight="1" thickBot="1">
      <c r="A123" s="96">
        <f t="shared" si="1"/>
        <v>118</v>
      </c>
      <c r="B123" s="123">
        <v>2023</v>
      </c>
      <c r="C123" s="122" t="s">
        <v>605</v>
      </c>
      <c r="D123" s="122" t="s">
        <v>1021</v>
      </c>
      <c r="E123" s="124" t="s">
        <v>1376</v>
      </c>
      <c r="F123" s="122" t="s">
        <v>53</v>
      </c>
      <c r="G123" s="122" t="s">
        <v>503</v>
      </c>
      <c r="H123" s="125" t="s">
        <v>1256</v>
      </c>
      <c r="I123" s="122" t="s">
        <v>1250</v>
      </c>
      <c r="J123" s="122" t="s">
        <v>361</v>
      </c>
      <c r="K123" s="36"/>
      <c r="L123" s="36">
        <v>1387079.16</v>
      </c>
      <c r="M123" s="36">
        <v>1387079.16</v>
      </c>
      <c r="N123" s="36"/>
      <c r="O123" s="36"/>
      <c r="P123" s="36"/>
      <c r="Q123" s="25">
        <f>SUM(PAC!$M123:$P123)</f>
        <v>1387079.16</v>
      </c>
      <c r="R123" s="38">
        <v>1439328.09</v>
      </c>
      <c r="S123" s="25">
        <f>IF(PAC!$R123&gt;0,PAC!$R123,PAC!$Q123)</f>
        <v>1439328.09</v>
      </c>
      <c r="T123" s="38" t="s">
        <v>1968</v>
      </c>
      <c r="U123" s="126" t="s">
        <v>1586</v>
      </c>
      <c r="V123" s="126"/>
      <c r="W123" s="127">
        <v>7</v>
      </c>
      <c r="X123" s="127" t="s">
        <v>1710</v>
      </c>
      <c r="Y123" s="123" t="s">
        <v>2501</v>
      </c>
      <c r="Z123" s="128">
        <v>46526</v>
      </c>
      <c r="AA123" s="129">
        <v>1</v>
      </c>
      <c r="AB123" s="125" t="s">
        <v>1488</v>
      </c>
      <c r="AC123" s="125" t="s">
        <v>1504</v>
      </c>
      <c r="AD123" s="130"/>
      <c r="AE123" s="124" t="s">
        <v>1840</v>
      </c>
      <c r="AF123" s="125" t="s">
        <v>647</v>
      </c>
      <c r="AG123" s="125" t="s">
        <v>510</v>
      </c>
      <c r="AH123" s="125" t="s">
        <v>988</v>
      </c>
      <c r="AI123" s="125"/>
      <c r="AJ123" s="128"/>
      <c r="AK123" s="125" t="s">
        <v>1186</v>
      </c>
      <c r="AL123" s="125" t="s">
        <v>1210</v>
      </c>
      <c r="AM123" s="125"/>
      <c r="AN123" s="128">
        <v>45890</v>
      </c>
      <c r="AO123" s="128">
        <v>45958</v>
      </c>
      <c r="AP123" s="128">
        <v>46112</v>
      </c>
      <c r="AQ123" s="128">
        <v>46157</v>
      </c>
      <c r="AR123" s="131">
        <v>46526</v>
      </c>
      <c r="AS123" s="131">
        <v>46526</v>
      </c>
      <c r="AT123" s="124" t="s">
        <v>2691</v>
      </c>
      <c r="AU123" s="132" t="s">
        <v>2108</v>
      </c>
      <c r="AV123" s="130"/>
      <c r="AW123" s="129"/>
      <c r="AX123" s="119" t="str">
        <f>IFERROR(IF(PAC!$X123="F01 - CAPTAÇÃO DE RECURSO",1,""),"")</f>
        <v/>
      </c>
      <c r="AY123" s="119" t="str">
        <f>IFERROR(IF(PAC!$X123="F02 - LICITAÇÃO",1,""),"")</f>
        <v/>
      </c>
      <c r="AZ123" s="120">
        <f>IFERROR(IF(PAC!$X$6:$X$580="F03 - EXECUÇÃO DO OBJETO",1,""),"")</f>
        <v>1</v>
      </c>
      <c r="BA123" s="120" t="str">
        <f>IFERROR(IF(PAC!$X$6:$X$580="F04 - CONCLUÍDA",1,""),"")</f>
        <v/>
      </c>
      <c r="BB123" s="206">
        <f>IF(PAC!$R123&gt;0,0,PAC!$Q123)</f>
        <v>0</v>
      </c>
    </row>
    <row r="124" spans="1:54" s="1" customFormat="1" ht="173.25" customHeight="1" thickBot="1">
      <c r="A124" s="96">
        <f t="shared" si="1"/>
        <v>119</v>
      </c>
      <c r="B124" s="111">
        <v>2023</v>
      </c>
      <c r="C124" s="96" t="s">
        <v>605</v>
      </c>
      <c r="D124" s="96" t="s">
        <v>1021</v>
      </c>
      <c r="E124" s="112" t="s">
        <v>1377</v>
      </c>
      <c r="F124" s="96" t="s">
        <v>53</v>
      </c>
      <c r="G124" s="96" t="s">
        <v>503</v>
      </c>
      <c r="H124" s="45" t="s">
        <v>1256</v>
      </c>
      <c r="I124" s="96" t="s">
        <v>1250</v>
      </c>
      <c r="J124" s="96" t="s">
        <v>361</v>
      </c>
      <c r="K124" s="23"/>
      <c r="L124" s="23">
        <v>834216.98</v>
      </c>
      <c r="M124" s="23">
        <v>834216.98</v>
      </c>
      <c r="N124" s="23"/>
      <c r="O124" s="23"/>
      <c r="P124" s="23"/>
      <c r="Q124" s="25">
        <f>SUM(PAC!$M124:$P124)</f>
        <v>834216.98</v>
      </c>
      <c r="R124" s="25">
        <v>740439.58</v>
      </c>
      <c r="S124" s="25">
        <f>IF(PAC!$R124&gt;0,PAC!$R124,PAC!$Q124)</f>
        <v>740439.58</v>
      </c>
      <c r="T124" s="25" t="s">
        <v>1603</v>
      </c>
      <c r="U124" s="113" t="s">
        <v>1586</v>
      </c>
      <c r="V124" s="113"/>
      <c r="W124" s="114">
        <v>5</v>
      </c>
      <c r="X124" s="114" t="s">
        <v>1710</v>
      </c>
      <c r="Y124" s="111" t="s">
        <v>2501</v>
      </c>
      <c r="Z124" s="95">
        <v>46614</v>
      </c>
      <c r="AA124" s="115">
        <v>2</v>
      </c>
      <c r="AB124" s="45" t="s">
        <v>1488</v>
      </c>
      <c r="AC124" s="45" t="s">
        <v>1504</v>
      </c>
      <c r="AD124" s="116"/>
      <c r="AE124" s="45" t="s">
        <v>1840</v>
      </c>
      <c r="AF124" s="45" t="s">
        <v>647</v>
      </c>
      <c r="AG124" s="45" t="s">
        <v>510</v>
      </c>
      <c r="AH124" s="45" t="s">
        <v>988</v>
      </c>
      <c r="AI124" s="45"/>
      <c r="AJ124" s="95"/>
      <c r="AK124" s="45" t="s">
        <v>1155</v>
      </c>
      <c r="AL124" s="45" t="s">
        <v>1214</v>
      </c>
      <c r="AM124" s="45"/>
      <c r="AN124" s="95">
        <v>45972</v>
      </c>
      <c r="AO124" s="95">
        <v>46002</v>
      </c>
      <c r="AP124" s="95">
        <v>46078</v>
      </c>
      <c r="AQ124" s="95">
        <v>46125</v>
      </c>
      <c r="AR124" s="117">
        <v>46614</v>
      </c>
      <c r="AS124" s="117">
        <v>46614</v>
      </c>
      <c r="AT124" s="112" t="s">
        <v>2724</v>
      </c>
      <c r="AU124" s="118" t="s">
        <v>2024</v>
      </c>
      <c r="AV124" s="116"/>
      <c r="AW124" s="115"/>
      <c r="AX124" s="119" t="str">
        <f>IFERROR(IF(PAC!$X124="F01 - CAPTAÇÃO DE RECURSO",1,""),"")</f>
        <v/>
      </c>
      <c r="AY124" s="119" t="str">
        <f>IFERROR(IF(PAC!$X124="F02 - LICITAÇÃO",1,""),"")</f>
        <v/>
      </c>
      <c r="AZ124" s="120">
        <f>IFERROR(IF(PAC!$X$6:$X$580="F03 - EXECUÇÃO DO OBJETO",1,""),"")</f>
        <v>1</v>
      </c>
      <c r="BA124" s="120" t="str">
        <f>IFERROR(IF(PAC!$X$6:$X$580="F04 - CONCLUÍDA",1,""),"")</f>
        <v/>
      </c>
      <c r="BB124" s="121">
        <f>IF(PAC!$R124&gt;0,0,PAC!$Q124)</f>
        <v>0</v>
      </c>
    </row>
    <row r="125" spans="1:54" s="1" customFormat="1" ht="126" customHeight="1" thickBot="1">
      <c r="A125" s="96">
        <f t="shared" si="1"/>
        <v>120</v>
      </c>
      <c r="B125" s="123">
        <v>2023</v>
      </c>
      <c r="C125" s="122" t="s">
        <v>605</v>
      </c>
      <c r="D125" s="122" t="s">
        <v>1021</v>
      </c>
      <c r="E125" s="124" t="s">
        <v>1380</v>
      </c>
      <c r="F125" s="122" t="s">
        <v>53</v>
      </c>
      <c r="G125" s="122" t="s">
        <v>503</v>
      </c>
      <c r="H125" s="125" t="s">
        <v>1256</v>
      </c>
      <c r="I125" s="122" t="s">
        <v>1250</v>
      </c>
      <c r="J125" s="122" t="s">
        <v>96</v>
      </c>
      <c r="K125" s="36"/>
      <c r="L125" s="36">
        <v>1339248.8466666667</v>
      </c>
      <c r="M125" s="36">
        <v>1339248.8466666667</v>
      </c>
      <c r="N125" s="36"/>
      <c r="O125" s="36"/>
      <c r="P125" s="36"/>
      <c r="Q125" s="25">
        <f>SUM(PAC!$M125:$P125)</f>
        <v>1339248.8466666667</v>
      </c>
      <c r="R125" s="38">
        <v>2098685.44</v>
      </c>
      <c r="S125" s="25">
        <f>IF(PAC!$R125&gt;0,PAC!$R125,PAC!$Q125)</f>
        <v>2098685.44</v>
      </c>
      <c r="T125" s="38" t="s">
        <v>1903</v>
      </c>
      <c r="U125" s="126" t="s">
        <v>1586</v>
      </c>
      <c r="V125" s="126"/>
      <c r="W125" s="127">
        <v>9</v>
      </c>
      <c r="X125" s="127" t="s">
        <v>1710</v>
      </c>
      <c r="Y125" s="123" t="s">
        <v>2501</v>
      </c>
      <c r="Z125" s="128">
        <v>46548</v>
      </c>
      <c r="AA125" s="129">
        <v>2</v>
      </c>
      <c r="AB125" s="125" t="s">
        <v>1488</v>
      </c>
      <c r="AC125" s="125" t="s">
        <v>1504</v>
      </c>
      <c r="AD125" s="130"/>
      <c r="AE125" s="125" t="s">
        <v>1839</v>
      </c>
      <c r="AF125" s="125" t="s">
        <v>648</v>
      </c>
      <c r="AG125" s="125" t="s">
        <v>511</v>
      </c>
      <c r="AH125" s="125" t="s">
        <v>988</v>
      </c>
      <c r="AI125" s="125"/>
      <c r="AJ125" s="128"/>
      <c r="AK125" s="125" t="s">
        <v>1158</v>
      </c>
      <c r="AL125" s="125" t="s">
        <v>1217</v>
      </c>
      <c r="AM125" s="125"/>
      <c r="AN125" s="128">
        <v>45955</v>
      </c>
      <c r="AO125" s="128">
        <v>46035</v>
      </c>
      <c r="AP125" s="128">
        <v>46088</v>
      </c>
      <c r="AQ125" s="128">
        <v>46120</v>
      </c>
      <c r="AR125" s="131">
        <v>46548</v>
      </c>
      <c r="AS125" s="131">
        <v>46548</v>
      </c>
      <c r="AT125" s="124" t="s">
        <v>2639</v>
      </c>
      <c r="AU125" s="132" t="s">
        <v>2014</v>
      </c>
      <c r="AV125" s="130"/>
      <c r="AW125" s="129"/>
      <c r="AX125" s="119" t="str">
        <f>IFERROR(IF(PAC!$X125="F01 - CAPTAÇÃO DE RECURSO",1,""),"")</f>
        <v/>
      </c>
      <c r="AY125" s="119" t="str">
        <f>IFERROR(IF(PAC!$X125="F02 - LICITAÇÃO",1,""),"")</f>
        <v/>
      </c>
      <c r="AZ125" s="120">
        <f>IFERROR(IF(PAC!$X$6:$X$580="F03 - EXECUÇÃO DO OBJETO",1,""),"")</f>
        <v>1</v>
      </c>
      <c r="BA125" s="120" t="str">
        <f>IFERROR(IF(PAC!$X$6:$X$580="F04 - CONCLUÍDA",1,""),"")</f>
        <v/>
      </c>
      <c r="BB125" s="206">
        <f>IF(PAC!$R125&gt;0,0,PAC!$Q125)</f>
        <v>0</v>
      </c>
    </row>
    <row r="126" spans="1:54" s="1" customFormat="1" ht="134.25" customHeight="1" thickBot="1">
      <c r="A126" s="96">
        <f t="shared" si="1"/>
        <v>121</v>
      </c>
      <c r="B126" s="111">
        <v>2023</v>
      </c>
      <c r="C126" s="96" t="s">
        <v>605</v>
      </c>
      <c r="D126" s="96" t="s">
        <v>1021</v>
      </c>
      <c r="E126" s="112" t="s">
        <v>1381</v>
      </c>
      <c r="F126" s="96" t="s">
        <v>53</v>
      </c>
      <c r="G126" s="96" t="s">
        <v>503</v>
      </c>
      <c r="H126" s="45" t="s">
        <v>1256</v>
      </c>
      <c r="I126" s="96" t="s">
        <v>1250</v>
      </c>
      <c r="J126" s="96" t="s">
        <v>161</v>
      </c>
      <c r="K126" s="23"/>
      <c r="L126" s="23">
        <v>3435342.11</v>
      </c>
      <c r="M126" s="23">
        <v>3435342.11</v>
      </c>
      <c r="N126" s="23"/>
      <c r="O126" s="23"/>
      <c r="P126" s="23"/>
      <c r="Q126" s="25">
        <f>SUM(PAC!$M126:$P126)</f>
        <v>3435342.11</v>
      </c>
      <c r="R126" s="25">
        <v>3399775.32</v>
      </c>
      <c r="S126" s="25">
        <f>IF(PAC!$R126&gt;0,PAC!$R126,PAC!$Q126)</f>
        <v>3399775.32</v>
      </c>
      <c r="T126" s="25" t="s">
        <v>1607</v>
      </c>
      <c r="U126" s="113" t="s">
        <v>1586</v>
      </c>
      <c r="V126" s="113"/>
      <c r="W126" s="114">
        <v>10</v>
      </c>
      <c r="X126" s="114" t="s">
        <v>1710</v>
      </c>
      <c r="Y126" s="111" t="s">
        <v>2501</v>
      </c>
      <c r="Z126" s="95">
        <v>46433</v>
      </c>
      <c r="AA126" s="115">
        <v>19.510000000000002</v>
      </c>
      <c r="AB126" s="45" t="s">
        <v>1488</v>
      </c>
      <c r="AC126" s="45" t="s">
        <v>1714</v>
      </c>
      <c r="AD126" s="116">
        <v>46433</v>
      </c>
      <c r="AE126" s="45" t="s">
        <v>1839</v>
      </c>
      <c r="AF126" s="45" t="s">
        <v>648</v>
      </c>
      <c r="AG126" s="45" t="s">
        <v>511</v>
      </c>
      <c r="AH126" s="45" t="s">
        <v>988</v>
      </c>
      <c r="AI126" s="45"/>
      <c r="AJ126" s="95"/>
      <c r="AK126" s="45" t="s">
        <v>1188</v>
      </c>
      <c r="AL126" s="45" t="s">
        <v>1222</v>
      </c>
      <c r="AM126" s="45"/>
      <c r="AN126" s="95">
        <v>45882</v>
      </c>
      <c r="AO126" s="95">
        <v>45947</v>
      </c>
      <c r="AP126" s="95">
        <v>45992</v>
      </c>
      <c r="AQ126" s="95">
        <v>46002</v>
      </c>
      <c r="AR126" s="117">
        <v>46433</v>
      </c>
      <c r="AS126" s="117">
        <v>46433</v>
      </c>
      <c r="AT126" s="112" t="s">
        <v>2743</v>
      </c>
      <c r="AU126" s="118" t="s">
        <v>2029</v>
      </c>
      <c r="AV126" s="116"/>
      <c r="AW126" s="115"/>
      <c r="AX126" s="119" t="str">
        <f>IFERROR(IF(PAC!$X126="F01 - CAPTAÇÃO DE RECURSO",1,""),"")</f>
        <v/>
      </c>
      <c r="AY126" s="119" t="str">
        <f>IFERROR(IF(PAC!$X126="F02 - LICITAÇÃO",1,""),"")</f>
        <v/>
      </c>
      <c r="AZ126" s="120">
        <f>IFERROR(IF(PAC!$X$6:$X$580="F03 - EXECUÇÃO DO OBJETO",1,""),"")</f>
        <v>1</v>
      </c>
      <c r="BA126" s="120" t="str">
        <f>IFERROR(IF(PAC!$X$6:$X$580="F04 - CONCLUÍDA",1,""),"")</f>
        <v/>
      </c>
      <c r="BB126" s="121">
        <f>IF(PAC!$R126&gt;0,0,PAC!$Q126)</f>
        <v>0</v>
      </c>
    </row>
    <row r="127" spans="1:54" s="1" customFormat="1" ht="119.25" customHeight="1" thickBot="1">
      <c r="A127" s="96">
        <f t="shared" si="1"/>
        <v>122</v>
      </c>
      <c r="B127" s="123">
        <v>2023</v>
      </c>
      <c r="C127" s="122" t="s">
        <v>605</v>
      </c>
      <c r="D127" s="122" t="s">
        <v>1021</v>
      </c>
      <c r="E127" s="124" t="s">
        <v>1396</v>
      </c>
      <c r="F127" s="122" t="s">
        <v>53</v>
      </c>
      <c r="G127" s="122" t="s">
        <v>503</v>
      </c>
      <c r="H127" s="125" t="s">
        <v>1256</v>
      </c>
      <c r="I127" s="122" t="s">
        <v>1250</v>
      </c>
      <c r="J127" s="122" t="s">
        <v>189</v>
      </c>
      <c r="K127" s="36"/>
      <c r="L127" s="36">
        <v>1947850.57</v>
      </c>
      <c r="M127" s="36"/>
      <c r="N127" s="36">
        <v>102518.45</v>
      </c>
      <c r="O127" s="36"/>
      <c r="P127" s="36">
        <v>1947850.57</v>
      </c>
      <c r="Q127" s="25">
        <f>SUM(PAC!$M127:$P127)</f>
        <v>2050369.02</v>
      </c>
      <c r="R127" s="38">
        <v>3099609.31</v>
      </c>
      <c r="S127" s="25">
        <f>IF(PAC!$R127&gt;0,PAC!$R127,PAC!$Q127)</f>
        <v>3099609.31</v>
      </c>
      <c r="T127" s="38" t="s">
        <v>1604</v>
      </c>
      <c r="U127" s="126" t="s">
        <v>1589</v>
      </c>
      <c r="V127" s="126" t="s">
        <v>1792</v>
      </c>
      <c r="W127" s="127">
        <v>9</v>
      </c>
      <c r="X127" s="127" t="s">
        <v>1710</v>
      </c>
      <c r="Y127" s="123" t="s">
        <v>2501</v>
      </c>
      <c r="Z127" s="128">
        <v>46294</v>
      </c>
      <c r="AA127" s="129">
        <v>19.68</v>
      </c>
      <c r="AB127" s="125" t="s">
        <v>1488</v>
      </c>
      <c r="AC127" s="125" t="s">
        <v>1714</v>
      </c>
      <c r="AD127" s="130">
        <v>46294</v>
      </c>
      <c r="AE127" s="125" t="s">
        <v>1714</v>
      </c>
      <c r="AF127" s="125" t="s">
        <v>1008</v>
      </c>
      <c r="AG127" s="125" t="s">
        <v>1289</v>
      </c>
      <c r="AH127" s="125"/>
      <c r="AI127" s="125"/>
      <c r="AJ127" s="128"/>
      <c r="AK127" s="125" t="s">
        <v>1231</v>
      </c>
      <c r="AL127" s="125" t="s">
        <v>1283</v>
      </c>
      <c r="AM127" s="125"/>
      <c r="AN127" s="128">
        <v>45874</v>
      </c>
      <c r="AO127" s="128">
        <v>45940</v>
      </c>
      <c r="AP127" s="128">
        <v>45969</v>
      </c>
      <c r="AQ127" s="128">
        <v>46013</v>
      </c>
      <c r="AR127" s="131">
        <v>46294</v>
      </c>
      <c r="AS127" s="131">
        <v>46294</v>
      </c>
      <c r="AT127" s="124" t="s">
        <v>2799</v>
      </c>
      <c r="AU127" s="132" t="s">
        <v>2027</v>
      </c>
      <c r="AV127" s="130"/>
      <c r="AW127" s="129"/>
      <c r="AX127" s="119" t="str">
        <f>IFERROR(IF(PAC!$X127="F01 - CAPTAÇÃO DE RECURSO",1,""),"")</f>
        <v/>
      </c>
      <c r="AY127" s="119" t="str">
        <f>IFERROR(IF(PAC!$X127="F02 - LICITAÇÃO",1,""),"")</f>
        <v/>
      </c>
      <c r="AZ127" s="120">
        <f>IFERROR(IF(PAC!$X$6:$X$580="F03 - EXECUÇÃO DO OBJETO",1,""),"")</f>
        <v>1</v>
      </c>
      <c r="BA127" s="120" t="str">
        <f>IFERROR(IF(PAC!$X$6:$X$580="F04 - CONCLUÍDA",1,""),"")</f>
        <v/>
      </c>
      <c r="BB127" s="206">
        <f>IF(PAC!$R127&gt;0,0,PAC!$Q127)</f>
        <v>0</v>
      </c>
    </row>
    <row r="128" spans="1:54" s="1" customFormat="1" ht="197.25" customHeight="1" thickBot="1">
      <c r="A128" s="96">
        <f t="shared" si="1"/>
        <v>123</v>
      </c>
      <c r="B128" s="111">
        <v>2023</v>
      </c>
      <c r="C128" s="96" t="s">
        <v>605</v>
      </c>
      <c r="D128" s="96" t="s">
        <v>1021</v>
      </c>
      <c r="E128" s="112" t="s">
        <v>1382</v>
      </c>
      <c r="F128" s="96" t="s">
        <v>53</v>
      </c>
      <c r="G128" s="96" t="s">
        <v>503</v>
      </c>
      <c r="H128" s="45" t="s">
        <v>1256</v>
      </c>
      <c r="I128" s="96" t="s">
        <v>1250</v>
      </c>
      <c r="J128" s="96" t="s">
        <v>189</v>
      </c>
      <c r="K128" s="23"/>
      <c r="L128" s="23">
        <v>1644167.1125</v>
      </c>
      <c r="M128" s="23">
        <v>1644167.1125</v>
      </c>
      <c r="N128" s="23"/>
      <c r="O128" s="23"/>
      <c r="P128" s="23"/>
      <c r="Q128" s="25">
        <f>SUM(PAC!$M128:$P128)</f>
        <v>1644167.1125</v>
      </c>
      <c r="R128" s="25">
        <v>1928710.93</v>
      </c>
      <c r="S128" s="25">
        <f>IF(PAC!$R128&gt;0,PAC!$R128,PAC!$Q128)</f>
        <v>1928710.93</v>
      </c>
      <c r="T128" s="25" t="s">
        <v>1903</v>
      </c>
      <c r="U128" s="113" t="s">
        <v>1586</v>
      </c>
      <c r="V128" s="113"/>
      <c r="W128" s="114">
        <v>10</v>
      </c>
      <c r="X128" s="114" t="s">
        <v>1710</v>
      </c>
      <c r="Y128" s="111" t="s">
        <v>2501</v>
      </c>
      <c r="Z128" s="95">
        <v>46548</v>
      </c>
      <c r="AA128" s="115">
        <v>15</v>
      </c>
      <c r="AB128" s="45" t="s">
        <v>1488</v>
      </c>
      <c r="AC128" s="45" t="s">
        <v>1714</v>
      </c>
      <c r="AD128" s="116">
        <v>46548</v>
      </c>
      <c r="AE128" s="45" t="s">
        <v>2003</v>
      </c>
      <c r="AF128" s="45" t="s">
        <v>648</v>
      </c>
      <c r="AG128" s="45" t="s">
        <v>1820</v>
      </c>
      <c r="AH128" s="45" t="s">
        <v>988</v>
      </c>
      <c r="AI128" s="45"/>
      <c r="AJ128" s="95"/>
      <c r="AK128" s="45" t="s">
        <v>1179</v>
      </c>
      <c r="AL128" s="45" t="s">
        <v>1221</v>
      </c>
      <c r="AM128" s="45"/>
      <c r="AN128" s="95">
        <v>45955</v>
      </c>
      <c r="AO128" s="95">
        <v>46035</v>
      </c>
      <c r="AP128" s="95">
        <v>46088</v>
      </c>
      <c r="AQ128" s="95">
        <v>46120</v>
      </c>
      <c r="AR128" s="117">
        <v>46548</v>
      </c>
      <c r="AS128" s="117">
        <v>46548</v>
      </c>
      <c r="AT128" s="112" t="s">
        <v>2640</v>
      </c>
      <c r="AU128" s="118" t="s">
        <v>2014</v>
      </c>
      <c r="AV128" s="116"/>
      <c r="AW128" s="115"/>
      <c r="AX128" s="119" t="str">
        <f>IFERROR(IF(PAC!$X128="F01 - CAPTAÇÃO DE RECURSO",1,""),"")</f>
        <v/>
      </c>
      <c r="AY128" s="119" t="str">
        <f>IFERROR(IF(PAC!$X128="F02 - LICITAÇÃO",1,""),"")</f>
        <v/>
      </c>
      <c r="AZ128" s="120">
        <f>IFERROR(IF(PAC!$X$6:$X$580="F03 - EXECUÇÃO DO OBJETO",1,""),"")</f>
        <v>1</v>
      </c>
      <c r="BA128" s="120" t="str">
        <f>IFERROR(IF(PAC!$X$6:$X$580="F04 - CONCLUÍDA",1,""),"")</f>
        <v/>
      </c>
      <c r="BB128" s="121">
        <f>IF(PAC!$R128&gt;0,0,PAC!$Q128)</f>
        <v>0</v>
      </c>
    </row>
    <row r="129" spans="1:54" s="1" customFormat="1" ht="164.25" customHeight="1" thickBot="1">
      <c r="A129" s="96">
        <f t="shared" si="1"/>
        <v>124</v>
      </c>
      <c r="B129" s="123">
        <v>2023</v>
      </c>
      <c r="C129" s="122" t="s">
        <v>605</v>
      </c>
      <c r="D129" s="122" t="s">
        <v>1021</v>
      </c>
      <c r="E129" s="124" t="s">
        <v>1397</v>
      </c>
      <c r="F129" s="122" t="s">
        <v>53</v>
      </c>
      <c r="G129" s="122" t="s">
        <v>503</v>
      </c>
      <c r="H129" s="125" t="s">
        <v>1256</v>
      </c>
      <c r="I129" s="122" t="s">
        <v>1250</v>
      </c>
      <c r="J129" s="122" t="s">
        <v>202</v>
      </c>
      <c r="K129" s="36"/>
      <c r="L129" s="36">
        <v>580882.81000000006</v>
      </c>
      <c r="M129" s="36"/>
      <c r="N129" s="36">
        <v>30572.77</v>
      </c>
      <c r="O129" s="36"/>
      <c r="P129" s="36">
        <v>580882.81000000006</v>
      </c>
      <c r="Q129" s="25">
        <f>SUM(PAC!$M129:$P129)</f>
        <v>611455.58000000007</v>
      </c>
      <c r="R129" s="38">
        <v>749278.33</v>
      </c>
      <c r="S129" s="25">
        <f>IF(PAC!$R129&gt;0,PAC!$R129,PAC!$Q129)</f>
        <v>749278.33</v>
      </c>
      <c r="T129" s="38" t="s">
        <v>1604</v>
      </c>
      <c r="U129" s="126" t="s">
        <v>1589</v>
      </c>
      <c r="V129" s="126" t="s">
        <v>1792</v>
      </c>
      <c r="W129" s="127">
        <v>7</v>
      </c>
      <c r="X129" s="127" t="s">
        <v>1710</v>
      </c>
      <c r="Y129" s="123" t="s">
        <v>2501</v>
      </c>
      <c r="Z129" s="128">
        <v>46294</v>
      </c>
      <c r="AA129" s="129">
        <v>9</v>
      </c>
      <c r="AB129" s="125" t="s">
        <v>1488</v>
      </c>
      <c r="AC129" s="125" t="s">
        <v>1714</v>
      </c>
      <c r="AD129" s="130">
        <v>46294</v>
      </c>
      <c r="AE129" s="125" t="s">
        <v>2013</v>
      </c>
      <c r="AF129" s="125" t="s">
        <v>1008</v>
      </c>
      <c r="AG129" s="125" t="s">
        <v>1289</v>
      </c>
      <c r="AH129" s="125"/>
      <c r="AI129" s="125"/>
      <c r="AJ129" s="128"/>
      <c r="AK129" s="125" t="s">
        <v>1191</v>
      </c>
      <c r="AL129" s="125" t="s">
        <v>1284</v>
      </c>
      <c r="AM129" s="125"/>
      <c r="AN129" s="128">
        <v>45874</v>
      </c>
      <c r="AO129" s="128">
        <v>45940</v>
      </c>
      <c r="AP129" s="128">
        <v>45969</v>
      </c>
      <c r="AQ129" s="128">
        <v>46013</v>
      </c>
      <c r="AR129" s="131">
        <v>46294</v>
      </c>
      <c r="AS129" s="131">
        <v>46294</v>
      </c>
      <c r="AT129" s="124" t="s">
        <v>2800</v>
      </c>
      <c r="AU129" s="132" t="s">
        <v>2028</v>
      </c>
      <c r="AV129" s="130"/>
      <c r="AW129" s="129"/>
      <c r="AX129" s="119" t="str">
        <f>IFERROR(IF(PAC!$X129="F01 - CAPTAÇÃO DE RECURSO",1,""),"")</f>
        <v/>
      </c>
      <c r="AY129" s="119" t="str">
        <f>IFERROR(IF(PAC!$X129="F02 - LICITAÇÃO",1,""),"")</f>
        <v/>
      </c>
      <c r="AZ129" s="120">
        <f>IFERROR(IF(PAC!$X$6:$X$580="F03 - EXECUÇÃO DO OBJETO",1,""),"")</f>
        <v>1</v>
      </c>
      <c r="BA129" s="120" t="str">
        <f>IFERROR(IF(PAC!$X$6:$X$580="F04 - CONCLUÍDA",1,""),"")</f>
        <v/>
      </c>
      <c r="BB129" s="206">
        <f>IF(PAC!$R129&gt;0,0,PAC!$Q129)</f>
        <v>0</v>
      </c>
    </row>
    <row r="130" spans="1:54" s="1" customFormat="1" ht="162" customHeight="1" thickBot="1">
      <c r="A130" s="96">
        <f t="shared" si="1"/>
        <v>125</v>
      </c>
      <c r="B130" s="111">
        <v>2023</v>
      </c>
      <c r="C130" s="96" t="s">
        <v>605</v>
      </c>
      <c r="D130" s="96" t="s">
        <v>1021</v>
      </c>
      <c r="E130" s="112" t="s">
        <v>1383</v>
      </c>
      <c r="F130" s="96" t="s">
        <v>53</v>
      </c>
      <c r="G130" s="96" t="s">
        <v>503</v>
      </c>
      <c r="H130" s="45" t="s">
        <v>1256</v>
      </c>
      <c r="I130" s="96" t="s">
        <v>1250</v>
      </c>
      <c r="J130" s="96" t="s">
        <v>203</v>
      </c>
      <c r="K130" s="23"/>
      <c r="L130" s="23">
        <v>1280516.0325</v>
      </c>
      <c r="M130" s="23">
        <v>1280516.0325</v>
      </c>
      <c r="N130" s="23"/>
      <c r="O130" s="23"/>
      <c r="P130" s="23"/>
      <c r="Q130" s="25">
        <f>SUM(PAC!$M130:$P130)</f>
        <v>1280516.0325</v>
      </c>
      <c r="R130" s="25">
        <v>1130830.6200000001</v>
      </c>
      <c r="S130" s="25">
        <f>IF(PAC!$R130&gt;0,PAC!$R130,PAC!$Q130)</f>
        <v>1130830.6200000001</v>
      </c>
      <c r="T130" s="25" t="s">
        <v>1607</v>
      </c>
      <c r="U130" s="113" t="s">
        <v>1586</v>
      </c>
      <c r="V130" s="113"/>
      <c r="W130" s="114">
        <v>7</v>
      </c>
      <c r="X130" s="114" t="s">
        <v>1710</v>
      </c>
      <c r="Y130" s="111" t="s">
        <v>2501</v>
      </c>
      <c r="Z130" s="95">
        <v>46433</v>
      </c>
      <c r="AA130" s="115">
        <v>11</v>
      </c>
      <c r="AB130" s="45" t="s">
        <v>1488</v>
      </c>
      <c r="AC130" s="45" t="s">
        <v>1714</v>
      </c>
      <c r="AD130" s="116">
        <v>46433</v>
      </c>
      <c r="AE130" s="45" t="s">
        <v>1839</v>
      </c>
      <c r="AF130" s="45" t="s">
        <v>648</v>
      </c>
      <c r="AG130" s="45" t="s">
        <v>511</v>
      </c>
      <c r="AH130" s="45" t="s">
        <v>988</v>
      </c>
      <c r="AI130" s="45"/>
      <c r="AJ130" s="95"/>
      <c r="AK130" s="45" t="s">
        <v>1178</v>
      </c>
      <c r="AL130" s="45" t="s">
        <v>1220</v>
      </c>
      <c r="AM130" s="45"/>
      <c r="AN130" s="95">
        <v>45882</v>
      </c>
      <c r="AO130" s="95">
        <v>45947</v>
      </c>
      <c r="AP130" s="95">
        <v>45992</v>
      </c>
      <c r="AQ130" s="95">
        <v>46002</v>
      </c>
      <c r="AR130" s="117">
        <v>46433</v>
      </c>
      <c r="AS130" s="117">
        <v>46433</v>
      </c>
      <c r="AT130" s="112" t="s">
        <v>2744</v>
      </c>
      <c r="AU130" s="118" t="s">
        <v>2030</v>
      </c>
      <c r="AV130" s="116"/>
      <c r="AW130" s="115"/>
      <c r="AX130" s="119" t="str">
        <f>IFERROR(IF(PAC!$X130="F01 - CAPTAÇÃO DE RECURSO",1,""),"")</f>
        <v/>
      </c>
      <c r="AY130" s="119" t="str">
        <f>IFERROR(IF(PAC!$X130="F02 - LICITAÇÃO",1,""),"")</f>
        <v/>
      </c>
      <c r="AZ130" s="120">
        <f>IFERROR(IF(PAC!$X$6:$X$580="F03 - EXECUÇÃO DO OBJETO",1,""),"")</f>
        <v>1</v>
      </c>
      <c r="BA130" s="120" t="str">
        <f>IFERROR(IF(PAC!$X$6:$X$580="F04 - CONCLUÍDA",1,""),"")</f>
        <v/>
      </c>
      <c r="BB130" s="121">
        <f>IF(PAC!$R130&gt;0,0,PAC!$Q130)</f>
        <v>0</v>
      </c>
    </row>
    <row r="131" spans="1:54" s="1" customFormat="1" ht="105" customHeight="1" thickBot="1">
      <c r="A131" s="96">
        <f t="shared" si="1"/>
        <v>126</v>
      </c>
      <c r="B131" s="123">
        <v>2023</v>
      </c>
      <c r="C131" s="122" t="s">
        <v>605</v>
      </c>
      <c r="D131" s="122" t="s">
        <v>1021</v>
      </c>
      <c r="E131" s="124" t="s">
        <v>1384</v>
      </c>
      <c r="F131" s="122" t="s">
        <v>53</v>
      </c>
      <c r="G131" s="122" t="s">
        <v>503</v>
      </c>
      <c r="H131" s="125" t="s">
        <v>1256</v>
      </c>
      <c r="I131" s="122" t="s">
        <v>1250</v>
      </c>
      <c r="J131" s="122" t="s">
        <v>211</v>
      </c>
      <c r="K131" s="36"/>
      <c r="L131" s="36">
        <v>1264689.825</v>
      </c>
      <c r="M131" s="36">
        <v>1264689.825</v>
      </c>
      <c r="N131" s="36"/>
      <c r="O131" s="36"/>
      <c r="P131" s="36"/>
      <c r="Q131" s="25">
        <f>SUM(PAC!$M131:$P131)</f>
        <v>1264689.825</v>
      </c>
      <c r="R131" s="38">
        <v>1831635.29</v>
      </c>
      <c r="S131" s="25">
        <f>IF(PAC!$R131&gt;0,PAC!$R131,PAC!$Q131)</f>
        <v>1831635.29</v>
      </c>
      <c r="T131" s="38" t="s">
        <v>1888</v>
      </c>
      <c r="U131" s="126" t="s">
        <v>1586</v>
      </c>
      <c r="V131" s="126"/>
      <c r="W131" s="127">
        <v>8</v>
      </c>
      <c r="X131" s="127" t="s">
        <v>1710</v>
      </c>
      <c r="Y131" s="123" t="s">
        <v>2501</v>
      </c>
      <c r="Z131" s="128">
        <v>46632</v>
      </c>
      <c r="AA131" s="129">
        <v>3</v>
      </c>
      <c r="AB131" s="125" t="s">
        <v>1488</v>
      </c>
      <c r="AC131" s="125" t="s">
        <v>1504</v>
      </c>
      <c r="AD131" s="130"/>
      <c r="AE131" s="125" t="s">
        <v>1840</v>
      </c>
      <c r="AF131" s="125" t="s">
        <v>648</v>
      </c>
      <c r="AG131" s="125" t="s">
        <v>511</v>
      </c>
      <c r="AH131" s="125" t="s">
        <v>988</v>
      </c>
      <c r="AI131" s="125"/>
      <c r="AJ131" s="128"/>
      <c r="AK131" s="125" t="s">
        <v>1180</v>
      </c>
      <c r="AL131" s="125" t="s">
        <v>1223</v>
      </c>
      <c r="AM131" s="125"/>
      <c r="AN131" s="128">
        <v>45955</v>
      </c>
      <c r="AO131" s="128">
        <v>46035</v>
      </c>
      <c r="AP131" s="128">
        <v>46063</v>
      </c>
      <c r="AQ131" s="128">
        <v>46112</v>
      </c>
      <c r="AR131" s="131">
        <v>46632</v>
      </c>
      <c r="AS131" s="131">
        <v>46632</v>
      </c>
      <c r="AT131" s="124" t="s">
        <v>2641</v>
      </c>
      <c r="AU131" s="132" t="s">
        <v>2021</v>
      </c>
      <c r="AV131" s="130"/>
      <c r="AW131" s="129"/>
      <c r="AX131" s="119" t="str">
        <f>IFERROR(IF(PAC!$X131="F01 - CAPTAÇÃO DE RECURSO",1,""),"")</f>
        <v/>
      </c>
      <c r="AY131" s="119" t="str">
        <f>IFERROR(IF(PAC!$X131="F02 - LICITAÇÃO",1,""),"")</f>
        <v/>
      </c>
      <c r="AZ131" s="120">
        <f>IFERROR(IF(PAC!$X$6:$X$580="F03 - EXECUÇÃO DO OBJETO",1,""),"")</f>
        <v>1</v>
      </c>
      <c r="BA131" s="120" t="str">
        <f>IFERROR(IF(PAC!$X$6:$X$580="F04 - CONCLUÍDA",1,""),"")</f>
        <v/>
      </c>
      <c r="BB131" s="206">
        <f>IF(PAC!$R131&gt;0,0,PAC!$Q131)</f>
        <v>0</v>
      </c>
    </row>
    <row r="132" spans="1:54" s="1" customFormat="1" ht="409.5" customHeight="1" thickBot="1">
      <c r="A132" s="96">
        <f t="shared" ref="A132:A195" si="2">ROW()-5</f>
        <v>127</v>
      </c>
      <c r="B132" s="111">
        <v>2023</v>
      </c>
      <c r="C132" s="96" t="s">
        <v>605</v>
      </c>
      <c r="D132" s="96" t="s">
        <v>1021</v>
      </c>
      <c r="E132" s="112" t="s">
        <v>1385</v>
      </c>
      <c r="F132" s="96" t="s">
        <v>53</v>
      </c>
      <c r="G132" s="96" t="s">
        <v>503</v>
      </c>
      <c r="H132" s="45" t="s">
        <v>1256</v>
      </c>
      <c r="I132" s="96" t="s">
        <v>1250</v>
      </c>
      <c r="J132" s="96" t="s">
        <v>256</v>
      </c>
      <c r="K132" s="23"/>
      <c r="L132" s="23">
        <v>3005466</v>
      </c>
      <c r="M132" s="23">
        <v>3005466</v>
      </c>
      <c r="N132" s="23"/>
      <c r="O132" s="23"/>
      <c r="P132" s="23"/>
      <c r="Q132" s="25">
        <f>SUM(PAC!$M132:$P132)</f>
        <v>3005466</v>
      </c>
      <c r="R132" s="25">
        <v>4947133.43</v>
      </c>
      <c r="S132" s="25">
        <f>IF(PAC!$R132&gt;0,PAC!$R132,PAC!$Q132)</f>
        <v>4947133.43</v>
      </c>
      <c r="T132" s="25" t="s">
        <v>1606</v>
      </c>
      <c r="U132" s="113" t="s">
        <v>1586</v>
      </c>
      <c r="V132" s="113"/>
      <c r="W132" s="114">
        <v>14</v>
      </c>
      <c r="X132" s="114" t="s">
        <v>1710</v>
      </c>
      <c r="Y132" s="111" t="s">
        <v>2501</v>
      </c>
      <c r="Z132" s="95">
        <v>46433</v>
      </c>
      <c r="AA132" s="115">
        <v>29</v>
      </c>
      <c r="AB132" s="45" t="s">
        <v>1488</v>
      </c>
      <c r="AC132" s="45" t="s">
        <v>1714</v>
      </c>
      <c r="AD132" s="116">
        <v>46433</v>
      </c>
      <c r="AE132" s="45" t="s">
        <v>1436</v>
      </c>
      <c r="AF132" s="45" t="s">
        <v>648</v>
      </c>
      <c r="AG132" s="45" t="s">
        <v>511</v>
      </c>
      <c r="AH132" s="45" t="s">
        <v>988</v>
      </c>
      <c r="AI132" s="45"/>
      <c r="AJ132" s="95"/>
      <c r="AK132" s="45" t="s">
        <v>1181</v>
      </c>
      <c r="AL132" s="45" t="s">
        <v>1285</v>
      </c>
      <c r="AM132" s="45"/>
      <c r="AN132" s="95">
        <v>45882</v>
      </c>
      <c r="AO132" s="95">
        <v>45947</v>
      </c>
      <c r="AP132" s="95">
        <v>45992</v>
      </c>
      <c r="AQ132" s="95">
        <v>46002</v>
      </c>
      <c r="AR132" s="117">
        <v>46433</v>
      </c>
      <c r="AS132" s="117">
        <v>46433</v>
      </c>
      <c r="AT132" s="112" t="s">
        <v>2719</v>
      </c>
      <c r="AU132" s="118" t="s">
        <v>1752</v>
      </c>
      <c r="AV132" s="116"/>
      <c r="AW132" s="115"/>
      <c r="AX132" s="119" t="str">
        <f>IFERROR(IF(PAC!$X132="F01 - CAPTAÇÃO DE RECURSO",1,""),"")</f>
        <v/>
      </c>
      <c r="AY132" s="119" t="str">
        <f>IFERROR(IF(PAC!$X132="F02 - LICITAÇÃO",1,""),"")</f>
        <v/>
      </c>
      <c r="AZ132" s="120">
        <f>IFERROR(IF(PAC!$X$6:$X$580="F03 - EXECUÇÃO DO OBJETO",1,""),"")</f>
        <v>1</v>
      </c>
      <c r="BA132" s="120" t="str">
        <f>IFERROR(IF(PAC!$X$6:$X$580="F04 - CONCLUÍDA",1,""),"")</f>
        <v/>
      </c>
      <c r="BB132" s="121">
        <f>IF(PAC!$R132&gt;0,0,PAC!$Q132)</f>
        <v>0</v>
      </c>
    </row>
    <row r="133" spans="1:54" s="1" customFormat="1" ht="189.75" customHeight="1" thickBot="1">
      <c r="A133" s="96">
        <f t="shared" si="2"/>
        <v>128</v>
      </c>
      <c r="B133" s="123">
        <v>2023</v>
      </c>
      <c r="C133" s="122" t="s">
        <v>605</v>
      </c>
      <c r="D133" s="122" t="s">
        <v>1021</v>
      </c>
      <c r="E133" s="124" t="s">
        <v>1386</v>
      </c>
      <c r="F133" s="122" t="s">
        <v>53</v>
      </c>
      <c r="G133" s="122" t="s">
        <v>503</v>
      </c>
      <c r="H133" s="125" t="s">
        <v>1256</v>
      </c>
      <c r="I133" s="122" t="s">
        <v>1250</v>
      </c>
      <c r="J133" s="122" t="s">
        <v>280</v>
      </c>
      <c r="K133" s="36"/>
      <c r="L133" s="36">
        <v>8108233.46</v>
      </c>
      <c r="M133" s="36">
        <v>8108233.46</v>
      </c>
      <c r="N133" s="36"/>
      <c r="O133" s="36"/>
      <c r="P133" s="36"/>
      <c r="Q133" s="25">
        <f>SUM(PAC!$M133:$P133)</f>
        <v>8108233.46</v>
      </c>
      <c r="R133" s="38">
        <v>5999749.6900000004</v>
      </c>
      <c r="S133" s="25">
        <f>IF(PAC!$R133&gt;0,PAC!$R133,PAC!$Q133)</f>
        <v>5999749.6900000004</v>
      </c>
      <c r="T133" s="38" t="s">
        <v>1888</v>
      </c>
      <c r="U133" s="126" t="s">
        <v>1586</v>
      </c>
      <c r="V133" s="126"/>
      <c r="W133" s="127">
        <v>17</v>
      </c>
      <c r="X133" s="127" t="s">
        <v>1710</v>
      </c>
      <c r="Y133" s="123" t="s">
        <v>2501</v>
      </c>
      <c r="Z133" s="128">
        <v>46632</v>
      </c>
      <c r="AA133" s="129">
        <v>75</v>
      </c>
      <c r="AB133" s="125" t="s">
        <v>1488</v>
      </c>
      <c r="AC133" s="125" t="s">
        <v>1714</v>
      </c>
      <c r="AD133" s="130">
        <v>46632</v>
      </c>
      <c r="AE133" s="125" t="s">
        <v>1840</v>
      </c>
      <c r="AF133" s="125" t="s">
        <v>648</v>
      </c>
      <c r="AG133" s="125" t="s">
        <v>511</v>
      </c>
      <c r="AH133" s="125" t="s">
        <v>988</v>
      </c>
      <c r="AI133" s="125"/>
      <c r="AJ133" s="128"/>
      <c r="AK133" s="125" t="s">
        <v>1157</v>
      </c>
      <c r="AL133" s="125" t="s">
        <v>1219</v>
      </c>
      <c r="AM133" s="125"/>
      <c r="AN133" s="128">
        <v>45955</v>
      </c>
      <c r="AO133" s="128">
        <v>46035</v>
      </c>
      <c r="AP133" s="128">
        <v>46063</v>
      </c>
      <c r="AQ133" s="128">
        <v>46112</v>
      </c>
      <c r="AR133" s="131">
        <v>46632</v>
      </c>
      <c r="AS133" s="131">
        <v>46632</v>
      </c>
      <c r="AT133" s="124" t="s">
        <v>2642</v>
      </c>
      <c r="AU133" s="132" t="s">
        <v>2022</v>
      </c>
      <c r="AV133" s="130"/>
      <c r="AW133" s="129"/>
      <c r="AX133" s="119" t="str">
        <f>IFERROR(IF(PAC!$X133="F01 - CAPTAÇÃO DE RECURSO",1,""),"")</f>
        <v/>
      </c>
      <c r="AY133" s="119" t="str">
        <f>IFERROR(IF(PAC!$X133="F02 - LICITAÇÃO",1,""),"")</f>
        <v/>
      </c>
      <c r="AZ133" s="120">
        <f>IFERROR(IF(PAC!$X$6:$X$580="F03 - EXECUÇÃO DO OBJETO",1,""),"")</f>
        <v>1</v>
      </c>
      <c r="BA133" s="120" t="str">
        <f>IFERROR(IF(PAC!$X$6:$X$580="F04 - CONCLUÍDA",1,""),"")</f>
        <v/>
      </c>
      <c r="BB133" s="206">
        <f>IF(PAC!$R133&gt;0,0,PAC!$Q133)</f>
        <v>0</v>
      </c>
    </row>
    <row r="134" spans="1:54" s="1" customFormat="1" ht="409.5" customHeight="1" thickBot="1">
      <c r="A134" s="96">
        <f t="shared" si="2"/>
        <v>129</v>
      </c>
      <c r="B134" s="111">
        <v>2023</v>
      </c>
      <c r="C134" s="96" t="s">
        <v>605</v>
      </c>
      <c r="D134" s="96" t="s">
        <v>1021</v>
      </c>
      <c r="E134" s="112" t="s">
        <v>1387</v>
      </c>
      <c r="F134" s="96" t="s">
        <v>53</v>
      </c>
      <c r="G134" s="96" t="s">
        <v>503</v>
      </c>
      <c r="H134" s="45" t="s">
        <v>1256</v>
      </c>
      <c r="I134" s="96" t="s">
        <v>1250</v>
      </c>
      <c r="J134" s="96" t="s">
        <v>415</v>
      </c>
      <c r="K134" s="23"/>
      <c r="L134" s="23">
        <v>4635019.0999999996</v>
      </c>
      <c r="M134" s="23">
        <v>4635019.0999999996</v>
      </c>
      <c r="N134" s="23"/>
      <c r="O134" s="23"/>
      <c r="P134" s="23"/>
      <c r="Q134" s="25">
        <f>SUM(PAC!$M134:$P134)</f>
        <v>4635019.0999999996</v>
      </c>
      <c r="R134" s="25">
        <v>4255156.09</v>
      </c>
      <c r="S134" s="25">
        <f>IF(PAC!$R134&gt;0,PAC!$R134,PAC!$Q134)</f>
        <v>4255156.09</v>
      </c>
      <c r="T134" s="25" t="s">
        <v>1607</v>
      </c>
      <c r="U134" s="113" t="s">
        <v>1586</v>
      </c>
      <c r="V134" s="113"/>
      <c r="W134" s="114">
        <v>14</v>
      </c>
      <c r="X134" s="114" t="s">
        <v>1710</v>
      </c>
      <c r="Y134" s="111" t="s">
        <v>2501</v>
      </c>
      <c r="Z134" s="95">
        <v>46433</v>
      </c>
      <c r="AA134" s="115">
        <v>6</v>
      </c>
      <c r="AB134" s="45" t="s">
        <v>1488</v>
      </c>
      <c r="AC134" s="45" t="s">
        <v>1714</v>
      </c>
      <c r="AD134" s="116">
        <v>46433</v>
      </c>
      <c r="AE134" s="45" t="s">
        <v>1839</v>
      </c>
      <c r="AF134" s="45" t="s">
        <v>648</v>
      </c>
      <c r="AG134" s="45" t="s">
        <v>511</v>
      </c>
      <c r="AH134" s="45" t="s">
        <v>988</v>
      </c>
      <c r="AI134" s="45"/>
      <c r="AJ134" s="95"/>
      <c r="AK134" s="45" t="s">
        <v>1138</v>
      </c>
      <c r="AL134" s="45" t="s">
        <v>1215</v>
      </c>
      <c r="AM134" s="45"/>
      <c r="AN134" s="95">
        <v>45882</v>
      </c>
      <c r="AO134" s="95">
        <v>45947</v>
      </c>
      <c r="AP134" s="95">
        <v>45992</v>
      </c>
      <c r="AQ134" s="95">
        <v>46002</v>
      </c>
      <c r="AR134" s="117">
        <v>46433</v>
      </c>
      <c r="AS134" s="117">
        <v>46433</v>
      </c>
      <c r="AT134" s="112" t="s">
        <v>2745</v>
      </c>
      <c r="AU134" s="118" t="s">
        <v>2029</v>
      </c>
      <c r="AV134" s="116"/>
      <c r="AW134" s="115"/>
      <c r="AX134" s="119" t="str">
        <f>IFERROR(IF(PAC!$X134="F01 - CAPTAÇÃO DE RECURSO",1,""),"")</f>
        <v/>
      </c>
      <c r="AY134" s="119" t="str">
        <f>IFERROR(IF(PAC!$X134="F02 - LICITAÇÃO",1,""),"")</f>
        <v/>
      </c>
      <c r="AZ134" s="120">
        <f>IFERROR(IF(PAC!$X$6:$X$580="F03 - EXECUÇÃO DO OBJETO",1,""),"")</f>
        <v>1</v>
      </c>
      <c r="BA134" s="120" t="str">
        <f>IFERROR(IF(PAC!$X$6:$X$580="F04 - CONCLUÍDA",1,""),"")</f>
        <v/>
      </c>
      <c r="BB134" s="121">
        <f>IF(PAC!$R134&gt;0,0,PAC!$Q134)</f>
        <v>0</v>
      </c>
    </row>
    <row r="135" spans="1:54" s="1" customFormat="1" ht="358.5" customHeight="1" thickBot="1">
      <c r="A135" s="96">
        <f t="shared" si="2"/>
        <v>130</v>
      </c>
      <c r="B135" s="123">
        <v>2023</v>
      </c>
      <c r="C135" s="122" t="s">
        <v>605</v>
      </c>
      <c r="D135" s="122" t="s">
        <v>1021</v>
      </c>
      <c r="E135" s="124" t="s">
        <v>1388</v>
      </c>
      <c r="F135" s="122" t="s">
        <v>53</v>
      </c>
      <c r="G135" s="122" t="s">
        <v>503</v>
      </c>
      <c r="H135" s="125" t="s">
        <v>1256</v>
      </c>
      <c r="I135" s="122" t="s">
        <v>1250</v>
      </c>
      <c r="J135" s="122" t="s">
        <v>421</v>
      </c>
      <c r="K135" s="36"/>
      <c r="L135" s="36">
        <v>1685877.9620000001</v>
      </c>
      <c r="M135" s="36">
        <v>1685877.9620000001</v>
      </c>
      <c r="N135" s="36"/>
      <c r="O135" s="36"/>
      <c r="P135" s="36"/>
      <c r="Q135" s="25">
        <f>SUM(PAC!$M135:$P135)</f>
        <v>1685877.9620000001</v>
      </c>
      <c r="R135" s="38">
        <v>891516.32</v>
      </c>
      <c r="S135" s="25">
        <f>IF(PAC!$R135&gt;0,PAC!$R135,PAC!$Q135)</f>
        <v>891516.32</v>
      </c>
      <c r="T135" s="38" t="s">
        <v>1903</v>
      </c>
      <c r="U135" s="126" t="s">
        <v>1586</v>
      </c>
      <c r="V135" s="126"/>
      <c r="W135" s="127">
        <v>14</v>
      </c>
      <c r="X135" s="127" t="s">
        <v>1710</v>
      </c>
      <c r="Y135" s="123" t="s">
        <v>2501</v>
      </c>
      <c r="Z135" s="128">
        <v>46548</v>
      </c>
      <c r="AA135" s="129">
        <v>3</v>
      </c>
      <c r="AB135" s="125" t="s">
        <v>1488</v>
      </c>
      <c r="AC135" s="125" t="s">
        <v>1504</v>
      </c>
      <c r="AD135" s="130"/>
      <c r="AE135" s="125" t="s">
        <v>1840</v>
      </c>
      <c r="AF135" s="125" t="s">
        <v>648</v>
      </c>
      <c r="AG135" s="125" t="s">
        <v>511</v>
      </c>
      <c r="AH135" s="125" t="s">
        <v>988</v>
      </c>
      <c r="AI135" s="125"/>
      <c r="AJ135" s="128"/>
      <c r="AK135" s="125" t="s">
        <v>1182</v>
      </c>
      <c r="AL135" s="125" t="s">
        <v>1218</v>
      </c>
      <c r="AM135" s="125"/>
      <c r="AN135" s="128">
        <v>45955</v>
      </c>
      <c r="AO135" s="128">
        <v>46035</v>
      </c>
      <c r="AP135" s="128">
        <v>46088</v>
      </c>
      <c r="AQ135" s="128">
        <v>46120</v>
      </c>
      <c r="AR135" s="131">
        <v>46548</v>
      </c>
      <c r="AS135" s="131">
        <v>46548</v>
      </c>
      <c r="AT135" s="124" t="s">
        <v>2643</v>
      </c>
      <c r="AU135" s="132" t="s">
        <v>2014</v>
      </c>
      <c r="AV135" s="130"/>
      <c r="AW135" s="129"/>
      <c r="AX135" s="119" t="str">
        <f>IFERROR(IF(PAC!$X135="F01 - CAPTAÇÃO DE RECURSO",1,""),"")</f>
        <v/>
      </c>
      <c r="AY135" s="119" t="str">
        <f>IFERROR(IF(PAC!$X135="F02 - LICITAÇÃO",1,""),"")</f>
        <v/>
      </c>
      <c r="AZ135" s="120">
        <f>IFERROR(IF(PAC!$X$6:$X$580="F03 - EXECUÇÃO DO OBJETO",1,""),"")</f>
        <v>1</v>
      </c>
      <c r="BA135" s="120" t="str">
        <f>IFERROR(IF(PAC!$X$6:$X$580="F04 - CONCLUÍDA",1,""),"")</f>
        <v/>
      </c>
      <c r="BB135" s="206">
        <f>IF(PAC!$R135&gt;0,0,PAC!$Q135)</f>
        <v>0</v>
      </c>
    </row>
    <row r="136" spans="1:54" s="1" customFormat="1" ht="409.5" customHeight="1" thickBot="1">
      <c r="A136" s="96">
        <f t="shared" si="2"/>
        <v>131</v>
      </c>
      <c r="B136" s="111">
        <v>2023</v>
      </c>
      <c r="C136" s="96" t="s">
        <v>605</v>
      </c>
      <c r="D136" s="96" t="s">
        <v>1021</v>
      </c>
      <c r="E136" s="112" t="s">
        <v>1339</v>
      </c>
      <c r="F136" s="96" t="s">
        <v>53</v>
      </c>
      <c r="G136" s="96" t="s">
        <v>503</v>
      </c>
      <c r="H136" s="45" t="s">
        <v>1256</v>
      </c>
      <c r="I136" s="96" t="s">
        <v>1250</v>
      </c>
      <c r="J136" s="96" t="s">
        <v>361</v>
      </c>
      <c r="K136" s="23"/>
      <c r="L136" s="23">
        <v>201574.1827</v>
      </c>
      <c r="M136" s="23">
        <v>201574.1827</v>
      </c>
      <c r="N136" s="145"/>
      <c r="O136" s="145"/>
      <c r="P136" s="145"/>
      <c r="Q136" s="25">
        <f>SUM(PAC!$M136:$P136)</f>
        <v>201574.1827</v>
      </c>
      <c r="R136" s="25">
        <v>27755.98</v>
      </c>
      <c r="S136" s="25">
        <f>IF(PAC!$R136&gt;0,PAC!$R136,PAC!$Q136)</f>
        <v>27755.98</v>
      </c>
      <c r="T136" s="25" t="s">
        <v>1597</v>
      </c>
      <c r="U136" s="113" t="s">
        <v>1586</v>
      </c>
      <c r="V136" s="113"/>
      <c r="W136" s="114">
        <v>9</v>
      </c>
      <c r="X136" s="114" t="s">
        <v>1506</v>
      </c>
      <c r="Y136" s="111" t="s">
        <v>2500</v>
      </c>
      <c r="Z136" s="95">
        <v>45777</v>
      </c>
      <c r="AA136" s="115">
        <v>100</v>
      </c>
      <c r="AB136" s="45" t="s">
        <v>1489</v>
      </c>
      <c r="AC136" s="45" t="s">
        <v>1712</v>
      </c>
      <c r="AD136" s="116"/>
      <c r="AE136" s="45"/>
      <c r="AF136" s="45" t="s">
        <v>649</v>
      </c>
      <c r="AG136" s="45" t="s">
        <v>512</v>
      </c>
      <c r="AH136" s="45" t="s">
        <v>988</v>
      </c>
      <c r="AI136" s="45"/>
      <c r="AJ136" s="95"/>
      <c r="AK136" s="45" t="s">
        <v>1151</v>
      </c>
      <c r="AL136" s="45" t="s">
        <v>1227</v>
      </c>
      <c r="AM136" s="45"/>
      <c r="AN136" s="95">
        <v>45371</v>
      </c>
      <c r="AO136" s="95">
        <v>45394</v>
      </c>
      <c r="AP136" s="95">
        <v>45401</v>
      </c>
      <c r="AQ136" s="95">
        <v>45407</v>
      </c>
      <c r="AR136" s="117">
        <v>45777</v>
      </c>
      <c r="AS136" s="117">
        <v>45777</v>
      </c>
      <c r="AT136" s="138" t="s">
        <v>2194</v>
      </c>
      <c r="AU136" s="118" t="s">
        <v>1831</v>
      </c>
      <c r="AV136" s="116"/>
      <c r="AW136" s="115"/>
      <c r="AX136" s="119" t="str">
        <f>IFERROR(IF(PAC!$X136="F01 - CAPTAÇÃO DE RECURSO",1,""),"")</f>
        <v/>
      </c>
      <c r="AY136" s="119" t="str">
        <f>IFERROR(IF(PAC!$X136="F02 - LICITAÇÃO",1,""),"")</f>
        <v/>
      </c>
      <c r="AZ136" s="120" t="str">
        <f>IFERROR(IF(PAC!$X$6:$X$580="F03 - EXECUÇÃO DO OBJETO",1,""),"")</f>
        <v/>
      </c>
      <c r="BA136" s="120">
        <f>IFERROR(IF(PAC!$X$6:$X$580="F04 - CONCLUÍDA",1,""),"")</f>
        <v>1</v>
      </c>
      <c r="BB136" s="121">
        <f>IF(PAC!$R136&gt;0,0,PAC!$Q136)</f>
        <v>0</v>
      </c>
    </row>
    <row r="137" spans="1:54" s="1" customFormat="1" ht="409.5" customHeight="1" thickBot="1">
      <c r="A137" s="96">
        <f t="shared" si="2"/>
        <v>132</v>
      </c>
      <c r="B137" s="123">
        <v>2023</v>
      </c>
      <c r="C137" s="122" t="s">
        <v>605</v>
      </c>
      <c r="D137" s="122" t="s">
        <v>1021</v>
      </c>
      <c r="E137" s="124" t="s">
        <v>1338</v>
      </c>
      <c r="F137" s="122" t="s">
        <v>53</v>
      </c>
      <c r="G137" s="122" t="s">
        <v>503</v>
      </c>
      <c r="H137" s="125" t="s">
        <v>1256</v>
      </c>
      <c r="I137" s="122" t="s">
        <v>1250</v>
      </c>
      <c r="J137" s="122" t="s">
        <v>361</v>
      </c>
      <c r="K137" s="36"/>
      <c r="L137" s="36">
        <v>393895.98</v>
      </c>
      <c r="M137" s="36">
        <v>393895.98</v>
      </c>
      <c r="N137" s="36"/>
      <c r="O137" s="36"/>
      <c r="P137" s="36"/>
      <c r="Q137" s="25">
        <f>SUM(PAC!$M137:$P137)</f>
        <v>393895.98</v>
      </c>
      <c r="R137" s="38">
        <v>510840.8</v>
      </c>
      <c r="S137" s="25">
        <f>IF(PAC!$R137&gt;0,PAC!$R137,PAC!$Q137)</f>
        <v>510840.8</v>
      </c>
      <c r="T137" s="38" t="s">
        <v>1597</v>
      </c>
      <c r="U137" s="126" t="s">
        <v>1586</v>
      </c>
      <c r="V137" s="126"/>
      <c r="W137" s="127">
        <v>9</v>
      </c>
      <c r="X137" s="127" t="s">
        <v>1506</v>
      </c>
      <c r="Y137" s="123" t="s">
        <v>2500</v>
      </c>
      <c r="Z137" s="128">
        <v>45978</v>
      </c>
      <c r="AA137" s="129">
        <v>100</v>
      </c>
      <c r="AB137" s="125" t="s">
        <v>1489</v>
      </c>
      <c r="AC137" s="125" t="s">
        <v>1712</v>
      </c>
      <c r="AD137" s="130"/>
      <c r="AE137" s="125"/>
      <c r="AF137" s="125" t="s">
        <v>649</v>
      </c>
      <c r="AG137" s="125" t="s">
        <v>512</v>
      </c>
      <c r="AH137" s="125" t="s">
        <v>988</v>
      </c>
      <c r="AI137" s="125"/>
      <c r="AJ137" s="128"/>
      <c r="AK137" s="125" t="s">
        <v>1150</v>
      </c>
      <c r="AL137" s="125" t="s">
        <v>1286</v>
      </c>
      <c r="AM137" s="125"/>
      <c r="AN137" s="128">
        <v>45371</v>
      </c>
      <c r="AO137" s="128">
        <v>45394</v>
      </c>
      <c r="AP137" s="128">
        <v>45401</v>
      </c>
      <c r="AQ137" s="128">
        <v>45407</v>
      </c>
      <c r="AR137" s="131">
        <v>45867</v>
      </c>
      <c r="AS137" s="131">
        <v>45978</v>
      </c>
      <c r="AT137" s="137" t="s">
        <v>2195</v>
      </c>
      <c r="AU137" s="132" t="s">
        <v>1713</v>
      </c>
      <c r="AV137" s="130"/>
      <c r="AW137" s="129"/>
      <c r="AX137" s="119" t="str">
        <f>IFERROR(IF(PAC!$X137="F01 - CAPTAÇÃO DE RECURSO",1,""),"")</f>
        <v/>
      </c>
      <c r="AY137" s="119" t="str">
        <f>IFERROR(IF(PAC!$X137="F02 - LICITAÇÃO",1,""),"")</f>
        <v/>
      </c>
      <c r="AZ137" s="120" t="str">
        <f>IFERROR(IF(PAC!$X$6:$X$580="F03 - EXECUÇÃO DO OBJETO",1,""),"")</f>
        <v/>
      </c>
      <c r="BA137" s="120">
        <f>IFERROR(IF(PAC!$X$6:$X$580="F04 - CONCLUÍDA",1,""),"")</f>
        <v>1</v>
      </c>
      <c r="BB137" s="206">
        <f>IF(PAC!$R137&gt;0,0,PAC!$Q137)</f>
        <v>0</v>
      </c>
    </row>
    <row r="138" spans="1:54" s="1" customFormat="1" ht="409.5" customHeight="1" thickBot="1">
      <c r="A138" s="96">
        <f t="shared" si="2"/>
        <v>133</v>
      </c>
      <c r="B138" s="111">
        <v>2023</v>
      </c>
      <c r="C138" s="96" t="s">
        <v>605</v>
      </c>
      <c r="D138" s="96" t="s">
        <v>1021</v>
      </c>
      <c r="E138" s="112" t="s">
        <v>1337</v>
      </c>
      <c r="F138" s="96" t="s">
        <v>53</v>
      </c>
      <c r="G138" s="96" t="s">
        <v>503</v>
      </c>
      <c r="H138" s="45" t="s">
        <v>1256</v>
      </c>
      <c r="I138" s="96" t="s">
        <v>1250</v>
      </c>
      <c r="J138" s="96" t="s">
        <v>296</v>
      </c>
      <c r="K138" s="23"/>
      <c r="L138" s="23">
        <v>7928503.1500000004</v>
      </c>
      <c r="M138" s="23">
        <v>7928503.1500000004</v>
      </c>
      <c r="N138" s="23"/>
      <c r="O138" s="23"/>
      <c r="P138" s="23"/>
      <c r="Q138" s="25">
        <f>SUM(PAC!$M138:$P138)</f>
        <v>7928503.1500000004</v>
      </c>
      <c r="R138" s="25">
        <v>7928503.1500000004</v>
      </c>
      <c r="S138" s="25">
        <f>IF(PAC!$R138&gt;0,PAC!$R138,PAC!$Q138)</f>
        <v>7928503.1500000004</v>
      </c>
      <c r="T138" s="25" t="s">
        <v>1598</v>
      </c>
      <c r="U138" s="113" t="s">
        <v>1586</v>
      </c>
      <c r="V138" s="113"/>
      <c r="W138" s="114">
        <v>16</v>
      </c>
      <c r="X138" s="114" t="s">
        <v>1506</v>
      </c>
      <c r="Y138" s="111" t="s">
        <v>2500</v>
      </c>
      <c r="Z138" s="95">
        <v>46175</v>
      </c>
      <c r="AA138" s="115">
        <v>100</v>
      </c>
      <c r="AB138" s="45" t="s">
        <v>1489</v>
      </c>
      <c r="AC138" s="45" t="s">
        <v>1712</v>
      </c>
      <c r="AD138" s="116"/>
      <c r="AE138" s="45"/>
      <c r="AF138" s="45" t="s">
        <v>649</v>
      </c>
      <c r="AG138" s="45" t="s">
        <v>512</v>
      </c>
      <c r="AH138" s="45" t="s">
        <v>988</v>
      </c>
      <c r="AI138" s="45"/>
      <c r="AJ138" s="95"/>
      <c r="AK138" s="45" t="s">
        <v>1137</v>
      </c>
      <c r="AL138" s="45" t="s">
        <v>1226</v>
      </c>
      <c r="AM138" s="45"/>
      <c r="AN138" s="95">
        <v>45388</v>
      </c>
      <c r="AO138" s="95">
        <v>45412</v>
      </c>
      <c r="AP138" s="95">
        <v>45489</v>
      </c>
      <c r="AQ138" s="95">
        <v>45498</v>
      </c>
      <c r="AR138" s="117">
        <v>45990</v>
      </c>
      <c r="AS138" s="117">
        <v>46175</v>
      </c>
      <c r="AT138" s="138" t="s">
        <v>2707</v>
      </c>
      <c r="AU138" s="118" t="s">
        <v>2285</v>
      </c>
      <c r="AV138" s="116"/>
      <c r="AW138" s="115"/>
      <c r="AX138" s="119" t="str">
        <f>IFERROR(IF(PAC!$X138="F01 - CAPTAÇÃO DE RECURSO",1,""),"")</f>
        <v/>
      </c>
      <c r="AY138" s="119" t="str">
        <f>IFERROR(IF(PAC!$X138="F02 - LICITAÇÃO",1,""),"")</f>
        <v/>
      </c>
      <c r="AZ138" s="120" t="str">
        <f>IFERROR(IF(PAC!$X$6:$X$580="F03 - EXECUÇÃO DO OBJETO",1,""),"")</f>
        <v/>
      </c>
      <c r="BA138" s="120">
        <f>IFERROR(IF(PAC!$X$6:$X$580="F04 - CONCLUÍDA",1,""),"")</f>
        <v>1</v>
      </c>
      <c r="BB138" s="121">
        <f>IF(PAC!$R138&gt;0,0,PAC!$Q138)</f>
        <v>0</v>
      </c>
    </row>
    <row r="139" spans="1:54" s="1" customFormat="1" ht="409.5" customHeight="1" thickBot="1">
      <c r="A139" s="96">
        <f t="shared" si="2"/>
        <v>134</v>
      </c>
      <c r="B139" s="123">
        <v>2023</v>
      </c>
      <c r="C139" s="122" t="s">
        <v>605</v>
      </c>
      <c r="D139" s="122" t="s">
        <v>1021</v>
      </c>
      <c r="E139" s="124" t="s">
        <v>1336</v>
      </c>
      <c r="F139" s="122" t="s">
        <v>53</v>
      </c>
      <c r="G139" s="122" t="s">
        <v>503</v>
      </c>
      <c r="H139" s="125" t="s">
        <v>1256</v>
      </c>
      <c r="I139" s="122" t="s">
        <v>1250</v>
      </c>
      <c r="J139" s="122" t="s">
        <v>415</v>
      </c>
      <c r="K139" s="36"/>
      <c r="L139" s="36">
        <v>7872071.3200000003</v>
      </c>
      <c r="M139" s="36">
        <v>7872071.3200000003</v>
      </c>
      <c r="N139" s="36"/>
      <c r="O139" s="36"/>
      <c r="P139" s="36"/>
      <c r="Q139" s="25">
        <f>SUM(PAC!$M139:$P139)</f>
        <v>7872071.3200000003</v>
      </c>
      <c r="R139" s="38">
        <v>5703002.2999999998</v>
      </c>
      <c r="S139" s="25">
        <f>IF(PAC!$R139&gt;0,PAC!$R139,PAC!$Q139)</f>
        <v>5703002.2999999998</v>
      </c>
      <c r="T139" s="38" t="s">
        <v>1598</v>
      </c>
      <c r="U139" s="126" t="s">
        <v>1586</v>
      </c>
      <c r="V139" s="126"/>
      <c r="W139" s="127">
        <v>18</v>
      </c>
      <c r="X139" s="127" t="s">
        <v>1506</v>
      </c>
      <c r="Y139" s="123" t="s">
        <v>2500</v>
      </c>
      <c r="Z139" s="128">
        <v>45905</v>
      </c>
      <c r="AA139" s="129">
        <v>100</v>
      </c>
      <c r="AB139" s="125" t="s">
        <v>1489</v>
      </c>
      <c r="AC139" s="125" t="s">
        <v>1712</v>
      </c>
      <c r="AD139" s="130"/>
      <c r="AE139" s="125"/>
      <c r="AF139" s="125" t="s">
        <v>649</v>
      </c>
      <c r="AG139" s="125" t="s">
        <v>512</v>
      </c>
      <c r="AH139" s="125" t="s">
        <v>988</v>
      </c>
      <c r="AI139" s="125"/>
      <c r="AJ139" s="128"/>
      <c r="AK139" s="125" t="s">
        <v>1139</v>
      </c>
      <c r="AL139" s="125" t="s">
        <v>1228</v>
      </c>
      <c r="AM139" s="125"/>
      <c r="AN139" s="128">
        <v>45248</v>
      </c>
      <c r="AO139" s="128">
        <v>45272</v>
      </c>
      <c r="AP139" s="128">
        <v>45295</v>
      </c>
      <c r="AQ139" s="128">
        <v>45300</v>
      </c>
      <c r="AR139" s="131">
        <v>45905</v>
      </c>
      <c r="AS139" s="131">
        <v>45905</v>
      </c>
      <c r="AT139" s="137" t="s">
        <v>2196</v>
      </c>
      <c r="AU139" s="132" t="s">
        <v>1503</v>
      </c>
      <c r="AV139" s="130"/>
      <c r="AW139" s="129"/>
      <c r="AX139" s="119" t="str">
        <f>IFERROR(IF(PAC!$X139="F01 - CAPTAÇÃO DE RECURSO",1,""),"")</f>
        <v/>
      </c>
      <c r="AY139" s="119" t="str">
        <f>IFERROR(IF(PAC!$X139="F02 - LICITAÇÃO",1,""),"")</f>
        <v/>
      </c>
      <c r="AZ139" s="120" t="str">
        <f>IFERROR(IF(PAC!$X$6:$X$580="F03 - EXECUÇÃO DO OBJETO",1,""),"")</f>
        <v/>
      </c>
      <c r="BA139" s="120">
        <f>IFERROR(IF(PAC!$X$6:$X$580="F04 - CONCLUÍDA",1,""),"")</f>
        <v>1</v>
      </c>
      <c r="BB139" s="206">
        <f>IF(PAC!$R139&gt;0,0,PAC!$Q139)</f>
        <v>0</v>
      </c>
    </row>
    <row r="140" spans="1:54" s="1" customFormat="1" ht="409.5" customHeight="1" thickBot="1">
      <c r="A140" s="96">
        <f t="shared" si="2"/>
        <v>135</v>
      </c>
      <c r="B140" s="111">
        <v>2023</v>
      </c>
      <c r="C140" s="96" t="s">
        <v>605</v>
      </c>
      <c r="D140" s="96" t="s">
        <v>1021</v>
      </c>
      <c r="E140" s="112" t="s">
        <v>1340</v>
      </c>
      <c r="F140" s="96" t="s">
        <v>53</v>
      </c>
      <c r="G140" s="96" t="s">
        <v>503</v>
      </c>
      <c r="H140" s="45" t="s">
        <v>1256</v>
      </c>
      <c r="I140" s="96" t="s">
        <v>1250</v>
      </c>
      <c r="J140" s="96" t="s">
        <v>361</v>
      </c>
      <c r="K140" s="23"/>
      <c r="L140" s="23">
        <v>6779480.75</v>
      </c>
      <c r="M140" s="23">
        <v>7888547.9699999997</v>
      </c>
      <c r="N140" s="23"/>
      <c r="O140" s="23"/>
      <c r="P140" s="23"/>
      <c r="Q140" s="25">
        <f>SUM(PAC!$M140:$P140)</f>
        <v>7888547.9699999997</v>
      </c>
      <c r="R140" s="25">
        <v>3068958.39</v>
      </c>
      <c r="S140" s="25">
        <f>IF(PAC!$R140&gt;0,PAC!$R140,PAC!$Q140)</f>
        <v>3068958.39</v>
      </c>
      <c r="T140" s="25" t="s">
        <v>1888</v>
      </c>
      <c r="U140" s="113" t="s">
        <v>1586</v>
      </c>
      <c r="V140" s="113"/>
      <c r="W140" s="114">
        <v>18</v>
      </c>
      <c r="X140" s="114" t="s">
        <v>1710</v>
      </c>
      <c r="Y140" s="111" t="s">
        <v>2501</v>
      </c>
      <c r="Z140" s="95">
        <v>46541</v>
      </c>
      <c r="AA140" s="115">
        <v>3.5</v>
      </c>
      <c r="AB140" s="45" t="s">
        <v>1488</v>
      </c>
      <c r="AC140" s="45" t="s">
        <v>1839</v>
      </c>
      <c r="AD140" s="116"/>
      <c r="AE140" s="112" t="s">
        <v>2003</v>
      </c>
      <c r="AF140" s="45" t="s">
        <v>1009</v>
      </c>
      <c r="AG140" s="45" t="s">
        <v>1010</v>
      </c>
      <c r="AH140" s="45" t="s">
        <v>988</v>
      </c>
      <c r="AI140" s="45"/>
      <c r="AJ140" s="95"/>
      <c r="AK140" s="45" t="s">
        <v>1232</v>
      </c>
      <c r="AL140" s="45" t="s">
        <v>1287</v>
      </c>
      <c r="AM140" s="45"/>
      <c r="AN140" s="95">
        <v>46058</v>
      </c>
      <c r="AO140" s="95">
        <v>46087</v>
      </c>
      <c r="AP140" s="95">
        <v>46114</v>
      </c>
      <c r="AQ140" s="95">
        <v>46176</v>
      </c>
      <c r="AR140" s="117">
        <v>46541</v>
      </c>
      <c r="AS140" s="117">
        <v>46541</v>
      </c>
      <c r="AT140" s="112" t="s">
        <v>2466</v>
      </c>
      <c r="AU140" s="118" t="s">
        <v>2270</v>
      </c>
      <c r="AV140" s="116"/>
      <c r="AW140" s="115"/>
      <c r="AX140" s="119" t="str">
        <f>IFERROR(IF(PAC!$X140="F01 - CAPTAÇÃO DE RECURSO",1,""),"")</f>
        <v/>
      </c>
      <c r="AY140" s="119" t="str">
        <f>IFERROR(IF(PAC!$X140="F02 - LICITAÇÃO",1,""),"")</f>
        <v/>
      </c>
      <c r="AZ140" s="120">
        <f>IFERROR(IF(PAC!$X$6:$X$580="F03 - EXECUÇÃO DO OBJETO",1,""),"")</f>
        <v>1</v>
      </c>
      <c r="BA140" s="120" t="str">
        <f>IFERROR(IF(PAC!$X$6:$X$580="F04 - CONCLUÍDA",1,""),"")</f>
        <v/>
      </c>
      <c r="BB140" s="121">
        <f>IF(PAC!$R140&gt;0,0,PAC!$Q140)</f>
        <v>0</v>
      </c>
    </row>
    <row r="141" spans="1:54" s="1" customFormat="1" ht="399" customHeight="1" thickBot="1">
      <c r="A141" s="96">
        <f t="shared" si="2"/>
        <v>136</v>
      </c>
      <c r="B141" s="122">
        <v>2025</v>
      </c>
      <c r="C141" s="122" t="s">
        <v>605</v>
      </c>
      <c r="D141" s="122" t="s">
        <v>1021</v>
      </c>
      <c r="E141" s="124" t="s">
        <v>718</v>
      </c>
      <c r="F141" s="122" t="s">
        <v>53</v>
      </c>
      <c r="G141" s="122" t="s">
        <v>503</v>
      </c>
      <c r="H141" s="125" t="s">
        <v>1256</v>
      </c>
      <c r="I141" s="122" t="s">
        <v>1250</v>
      </c>
      <c r="J141" s="122" t="s">
        <v>72</v>
      </c>
      <c r="K141" s="36">
        <v>6858023.2500000009</v>
      </c>
      <c r="L141" s="36">
        <v>6858023.2500000009</v>
      </c>
      <c r="M141" s="36"/>
      <c r="N141" s="36"/>
      <c r="O141" s="36"/>
      <c r="P141" s="36"/>
      <c r="Q141" s="25">
        <f>SUM(PAC!$M141:$P141)</f>
        <v>0</v>
      </c>
      <c r="R141" s="38"/>
      <c r="S141" s="25">
        <f>IF(PAC!$R141&gt;0,PAC!$R141,PAC!$Q141)</f>
        <v>0</v>
      </c>
      <c r="T141" s="38"/>
      <c r="U141" s="126" t="s">
        <v>1590</v>
      </c>
      <c r="V141" s="126"/>
      <c r="W141" s="127"/>
      <c r="X141" s="127" t="s">
        <v>1435</v>
      </c>
      <c r="Y141" s="123" t="s">
        <v>2509</v>
      </c>
      <c r="Z141" s="128"/>
      <c r="AA141" s="129"/>
      <c r="AB141" s="132"/>
      <c r="AC141" s="125"/>
      <c r="AD141" s="130"/>
      <c r="AE141" s="124"/>
      <c r="AF141" s="125" t="s">
        <v>998</v>
      </c>
      <c r="AG141" s="125"/>
      <c r="AH141" s="125"/>
      <c r="AI141" s="125"/>
      <c r="AJ141" s="128"/>
      <c r="AK141" s="125"/>
      <c r="AL141" s="125"/>
      <c r="AM141" s="125"/>
      <c r="AN141" s="128"/>
      <c r="AO141" s="128"/>
      <c r="AP141" s="128"/>
      <c r="AQ141" s="128"/>
      <c r="AR141" s="131"/>
      <c r="AS141" s="131"/>
      <c r="AT141" s="126" t="s">
        <v>518</v>
      </c>
      <c r="AU141" s="132"/>
      <c r="AV141" s="130"/>
      <c r="AW141" s="143" t="s">
        <v>847</v>
      </c>
      <c r="AX141" s="119">
        <f>IFERROR(IF(PAC!$X141="F01 - CAPTAÇÃO DE RECURSO",1,""),"")</f>
        <v>1</v>
      </c>
      <c r="AY141" s="119" t="str">
        <f>IFERROR(IF(PAC!$X141="F02 - LICITAÇÃO",1,""),"")</f>
        <v/>
      </c>
      <c r="AZ141" s="120" t="str">
        <f>IFERROR(IF(PAC!$X$6:$X$580="F03 - EXECUÇÃO DO OBJETO",1,""),"")</f>
        <v/>
      </c>
      <c r="BA141" s="120" t="str">
        <f>IFERROR(IF(PAC!$X$6:$X$580="F04 - CONCLUÍDA",1,""),"")</f>
        <v/>
      </c>
      <c r="BB141" s="206">
        <f>IF(PAC!$R141&gt;0,0,PAC!$Q141)</f>
        <v>0</v>
      </c>
    </row>
    <row r="142" spans="1:54" s="1" customFormat="1" ht="409.5" customHeight="1" thickBot="1">
      <c r="A142" s="96">
        <f t="shared" si="2"/>
        <v>137</v>
      </c>
      <c r="B142" s="96">
        <v>2025</v>
      </c>
      <c r="C142" s="96" t="s">
        <v>605</v>
      </c>
      <c r="D142" s="96" t="s">
        <v>1021</v>
      </c>
      <c r="E142" s="112" t="s">
        <v>719</v>
      </c>
      <c r="F142" s="96" t="s">
        <v>53</v>
      </c>
      <c r="G142" s="96" t="s">
        <v>503</v>
      </c>
      <c r="H142" s="45" t="s">
        <v>1256</v>
      </c>
      <c r="I142" s="96" t="s">
        <v>1250</v>
      </c>
      <c r="J142" s="96" t="s">
        <v>92</v>
      </c>
      <c r="K142" s="23">
        <v>15289880.23</v>
      </c>
      <c r="L142" s="23">
        <v>15289880.23</v>
      </c>
      <c r="M142" s="23"/>
      <c r="N142" s="23"/>
      <c r="O142" s="23"/>
      <c r="P142" s="23"/>
      <c r="Q142" s="25">
        <f>SUM(PAC!$M142:$P142)</f>
        <v>0</v>
      </c>
      <c r="R142" s="25"/>
      <c r="S142" s="25">
        <f>IF(PAC!$R142&gt;0,PAC!$R142,PAC!$Q142)</f>
        <v>0</v>
      </c>
      <c r="T142" s="25"/>
      <c r="U142" s="113" t="s">
        <v>1590</v>
      </c>
      <c r="V142" s="113"/>
      <c r="W142" s="114"/>
      <c r="X142" s="114" t="s">
        <v>1435</v>
      </c>
      <c r="Y142" s="111" t="s">
        <v>2509</v>
      </c>
      <c r="Z142" s="95"/>
      <c r="AA142" s="115"/>
      <c r="AB142" s="118"/>
      <c r="AC142" s="45"/>
      <c r="AD142" s="116"/>
      <c r="AE142" s="112"/>
      <c r="AF142" s="45" t="s">
        <v>998</v>
      </c>
      <c r="AG142" s="45"/>
      <c r="AH142" s="45"/>
      <c r="AI142" s="45"/>
      <c r="AJ142" s="95"/>
      <c r="AK142" s="45"/>
      <c r="AL142" s="45"/>
      <c r="AM142" s="45" t="s">
        <v>716</v>
      </c>
      <c r="AN142" s="95"/>
      <c r="AO142" s="95"/>
      <c r="AP142" s="95"/>
      <c r="AQ142" s="95"/>
      <c r="AR142" s="117"/>
      <c r="AS142" s="117"/>
      <c r="AT142" s="113" t="s">
        <v>518</v>
      </c>
      <c r="AU142" s="118"/>
      <c r="AV142" s="116"/>
      <c r="AW142" s="142" t="s">
        <v>847</v>
      </c>
      <c r="AX142" s="119">
        <f>IFERROR(IF(PAC!$X142="F01 - CAPTAÇÃO DE RECURSO",1,""),"")</f>
        <v>1</v>
      </c>
      <c r="AY142" s="119" t="str">
        <f>IFERROR(IF(PAC!$X142="F02 - LICITAÇÃO",1,""),"")</f>
        <v/>
      </c>
      <c r="AZ142" s="120" t="str">
        <f>IFERROR(IF(PAC!$X$6:$X$580="F03 - EXECUÇÃO DO OBJETO",1,""),"")</f>
        <v/>
      </c>
      <c r="BA142" s="120" t="str">
        <f>IFERROR(IF(PAC!$X$6:$X$580="F04 - CONCLUÍDA",1,""),"")</f>
        <v/>
      </c>
      <c r="BB142" s="121">
        <f>IF(PAC!$R142&gt;0,0,PAC!$Q142)</f>
        <v>0</v>
      </c>
    </row>
    <row r="143" spans="1:54" s="1" customFormat="1" ht="409.5" customHeight="1" thickBot="1">
      <c r="A143" s="96">
        <f t="shared" si="2"/>
        <v>138</v>
      </c>
      <c r="B143" s="122">
        <v>2025</v>
      </c>
      <c r="C143" s="122" t="s">
        <v>605</v>
      </c>
      <c r="D143" s="122" t="s">
        <v>1021</v>
      </c>
      <c r="E143" s="124" t="s">
        <v>720</v>
      </c>
      <c r="F143" s="122" t="s">
        <v>53</v>
      </c>
      <c r="G143" s="122" t="s">
        <v>503</v>
      </c>
      <c r="H143" s="125" t="s">
        <v>1256</v>
      </c>
      <c r="I143" s="122" t="s">
        <v>1250</v>
      </c>
      <c r="J143" s="122" t="s">
        <v>92</v>
      </c>
      <c r="K143" s="36">
        <v>2832786.44</v>
      </c>
      <c r="L143" s="36">
        <v>2832786.44</v>
      </c>
      <c r="M143" s="36"/>
      <c r="N143" s="36"/>
      <c r="O143" s="36"/>
      <c r="P143" s="36"/>
      <c r="Q143" s="25">
        <f>SUM(PAC!$M143:$P143)</f>
        <v>0</v>
      </c>
      <c r="R143" s="38"/>
      <c r="S143" s="25">
        <f>IF(PAC!$R143&gt;0,PAC!$R143,PAC!$Q143)</f>
        <v>0</v>
      </c>
      <c r="T143" s="38"/>
      <c r="U143" s="126" t="s">
        <v>1590</v>
      </c>
      <c r="V143" s="126"/>
      <c r="W143" s="127"/>
      <c r="X143" s="127" t="s">
        <v>1435</v>
      </c>
      <c r="Y143" s="123" t="s">
        <v>2509</v>
      </c>
      <c r="Z143" s="128"/>
      <c r="AA143" s="129"/>
      <c r="AB143" s="132"/>
      <c r="AC143" s="125"/>
      <c r="AD143" s="130"/>
      <c r="AE143" s="124"/>
      <c r="AF143" s="125" t="s">
        <v>998</v>
      </c>
      <c r="AG143" s="125"/>
      <c r="AH143" s="125"/>
      <c r="AI143" s="125"/>
      <c r="AJ143" s="128"/>
      <c r="AK143" s="125"/>
      <c r="AL143" s="125"/>
      <c r="AM143" s="125"/>
      <c r="AN143" s="128"/>
      <c r="AO143" s="128"/>
      <c r="AP143" s="128"/>
      <c r="AQ143" s="128"/>
      <c r="AR143" s="131"/>
      <c r="AS143" s="131"/>
      <c r="AT143" s="126" t="s">
        <v>518</v>
      </c>
      <c r="AU143" s="132"/>
      <c r="AV143" s="130"/>
      <c r="AW143" s="143" t="s">
        <v>848</v>
      </c>
      <c r="AX143" s="119">
        <f>IFERROR(IF(PAC!$X143="F01 - CAPTAÇÃO DE RECURSO",1,""),"")</f>
        <v>1</v>
      </c>
      <c r="AY143" s="119" t="str">
        <f>IFERROR(IF(PAC!$X143="F02 - LICITAÇÃO",1,""),"")</f>
        <v/>
      </c>
      <c r="AZ143" s="120" t="str">
        <f>IFERROR(IF(PAC!$X$6:$X$580="F03 - EXECUÇÃO DO OBJETO",1,""),"")</f>
        <v/>
      </c>
      <c r="BA143" s="120" t="str">
        <f>IFERROR(IF(PAC!$X$6:$X$580="F04 - CONCLUÍDA",1,""),"")</f>
        <v/>
      </c>
      <c r="BB143" s="206">
        <f>IF(PAC!$R143&gt;0,0,PAC!$Q143)</f>
        <v>0</v>
      </c>
    </row>
    <row r="144" spans="1:54" s="1" customFormat="1" ht="120.75" customHeight="1" thickBot="1">
      <c r="A144" s="96">
        <f t="shared" si="2"/>
        <v>139</v>
      </c>
      <c r="B144" s="96">
        <v>2025</v>
      </c>
      <c r="C144" s="96" t="s">
        <v>605</v>
      </c>
      <c r="D144" s="96" t="s">
        <v>1021</v>
      </c>
      <c r="E144" s="112" t="s">
        <v>721</v>
      </c>
      <c r="F144" s="96" t="s">
        <v>53</v>
      </c>
      <c r="G144" s="96" t="s">
        <v>503</v>
      </c>
      <c r="H144" s="45" t="s">
        <v>1256</v>
      </c>
      <c r="I144" s="96" t="s">
        <v>1250</v>
      </c>
      <c r="J144" s="96" t="s">
        <v>95</v>
      </c>
      <c r="K144" s="23">
        <v>1614127.2</v>
      </c>
      <c r="L144" s="23">
        <v>1614127.2</v>
      </c>
      <c r="M144" s="23"/>
      <c r="N144" s="23"/>
      <c r="O144" s="23"/>
      <c r="P144" s="23"/>
      <c r="Q144" s="25">
        <f>SUM(PAC!$M144:$P144)</f>
        <v>0</v>
      </c>
      <c r="R144" s="25"/>
      <c r="S144" s="25">
        <f>IF(PAC!$R144&gt;0,PAC!$R144,PAC!$Q144)</f>
        <v>0</v>
      </c>
      <c r="T144" s="25"/>
      <c r="U144" s="113" t="s">
        <v>1590</v>
      </c>
      <c r="V144" s="113"/>
      <c r="W144" s="114"/>
      <c r="X144" s="114" t="s">
        <v>1435</v>
      </c>
      <c r="Y144" s="111" t="s">
        <v>2509</v>
      </c>
      <c r="Z144" s="95"/>
      <c r="AA144" s="115"/>
      <c r="AB144" s="118"/>
      <c r="AC144" s="45"/>
      <c r="AD144" s="116"/>
      <c r="AE144" s="112"/>
      <c r="AF144" s="45" t="s">
        <v>998</v>
      </c>
      <c r="AG144" s="45"/>
      <c r="AH144" s="45"/>
      <c r="AI144" s="45"/>
      <c r="AJ144" s="95"/>
      <c r="AK144" s="45"/>
      <c r="AL144" s="45"/>
      <c r="AM144" s="45"/>
      <c r="AN144" s="95"/>
      <c r="AO144" s="95"/>
      <c r="AP144" s="95"/>
      <c r="AQ144" s="95"/>
      <c r="AR144" s="117"/>
      <c r="AS144" s="117"/>
      <c r="AT144" s="113" t="s">
        <v>518</v>
      </c>
      <c r="AU144" s="118"/>
      <c r="AV144" s="116"/>
      <c r="AW144" s="142" t="s">
        <v>847</v>
      </c>
      <c r="AX144" s="119">
        <f>IFERROR(IF(PAC!$X144="F01 - CAPTAÇÃO DE RECURSO",1,""),"")</f>
        <v>1</v>
      </c>
      <c r="AY144" s="119" t="str">
        <f>IFERROR(IF(PAC!$X144="F02 - LICITAÇÃO",1,""),"")</f>
        <v/>
      </c>
      <c r="AZ144" s="120" t="str">
        <f>IFERROR(IF(PAC!$X$6:$X$580="F03 - EXECUÇÃO DO OBJETO",1,""),"")</f>
        <v/>
      </c>
      <c r="BA144" s="120" t="str">
        <f>IFERROR(IF(PAC!$X$6:$X$580="F04 - CONCLUÍDA",1,""),"")</f>
        <v/>
      </c>
      <c r="BB144" s="121">
        <f>IF(PAC!$R144&gt;0,0,PAC!$Q144)</f>
        <v>0</v>
      </c>
    </row>
    <row r="145" spans="1:54" s="1" customFormat="1" ht="409.5" customHeight="1" thickBot="1">
      <c r="A145" s="96">
        <f t="shared" si="2"/>
        <v>140</v>
      </c>
      <c r="B145" s="122">
        <v>2025</v>
      </c>
      <c r="C145" s="122" t="s">
        <v>605</v>
      </c>
      <c r="D145" s="122" t="s">
        <v>1021</v>
      </c>
      <c r="E145" s="124" t="s">
        <v>722</v>
      </c>
      <c r="F145" s="122" t="s">
        <v>53</v>
      </c>
      <c r="G145" s="122" t="s">
        <v>503</v>
      </c>
      <c r="H145" s="125" t="s">
        <v>1256</v>
      </c>
      <c r="I145" s="122" t="s">
        <v>1250</v>
      </c>
      <c r="J145" s="122" t="s">
        <v>95</v>
      </c>
      <c r="K145" s="36">
        <v>2008873.27</v>
      </c>
      <c r="L145" s="36">
        <v>2008873.27</v>
      </c>
      <c r="M145" s="36"/>
      <c r="N145" s="36"/>
      <c r="O145" s="36"/>
      <c r="P145" s="36"/>
      <c r="Q145" s="25">
        <f>SUM(PAC!$M145:$P145)</f>
        <v>0</v>
      </c>
      <c r="R145" s="38"/>
      <c r="S145" s="25">
        <f>IF(PAC!$R145&gt;0,PAC!$R145,PAC!$Q145)</f>
        <v>0</v>
      </c>
      <c r="T145" s="38"/>
      <c r="U145" s="126" t="s">
        <v>1590</v>
      </c>
      <c r="V145" s="126"/>
      <c r="W145" s="127"/>
      <c r="X145" s="127" t="s">
        <v>1435</v>
      </c>
      <c r="Y145" s="123" t="s">
        <v>2509</v>
      </c>
      <c r="Z145" s="128"/>
      <c r="AA145" s="129"/>
      <c r="AB145" s="132"/>
      <c r="AC145" s="125"/>
      <c r="AD145" s="130"/>
      <c r="AE145" s="124"/>
      <c r="AF145" s="125" t="s">
        <v>998</v>
      </c>
      <c r="AG145" s="125"/>
      <c r="AH145" s="125"/>
      <c r="AI145" s="125"/>
      <c r="AJ145" s="128"/>
      <c r="AK145" s="125"/>
      <c r="AL145" s="125"/>
      <c r="AM145" s="125" t="s">
        <v>716</v>
      </c>
      <c r="AN145" s="128"/>
      <c r="AO145" s="128"/>
      <c r="AP145" s="128"/>
      <c r="AQ145" s="128"/>
      <c r="AR145" s="131"/>
      <c r="AS145" s="131"/>
      <c r="AT145" s="126" t="s">
        <v>518</v>
      </c>
      <c r="AU145" s="132"/>
      <c r="AV145" s="130"/>
      <c r="AW145" s="143" t="s">
        <v>707</v>
      </c>
      <c r="AX145" s="119">
        <f>IFERROR(IF(PAC!$X145="F01 - CAPTAÇÃO DE RECURSO",1,""),"")</f>
        <v>1</v>
      </c>
      <c r="AY145" s="119" t="str">
        <f>IFERROR(IF(PAC!$X145="F02 - LICITAÇÃO",1,""),"")</f>
        <v/>
      </c>
      <c r="AZ145" s="120" t="str">
        <f>IFERROR(IF(PAC!$X$6:$X$580="F03 - EXECUÇÃO DO OBJETO",1,""),"")</f>
        <v/>
      </c>
      <c r="BA145" s="120" t="str">
        <f>IFERROR(IF(PAC!$X$6:$X$580="F04 - CONCLUÍDA",1,""),"")</f>
        <v/>
      </c>
      <c r="BB145" s="206">
        <f>IF(PAC!$R145&gt;0,0,PAC!$Q145)</f>
        <v>0</v>
      </c>
    </row>
    <row r="146" spans="1:54" s="1" customFormat="1" ht="225.75" customHeight="1" thickBot="1">
      <c r="A146" s="96">
        <f t="shared" si="2"/>
        <v>141</v>
      </c>
      <c r="B146" s="96">
        <v>2025</v>
      </c>
      <c r="C146" s="96" t="s">
        <v>605</v>
      </c>
      <c r="D146" s="96" t="s">
        <v>1021</v>
      </c>
      <c r="E146" s="112" t="s">
        <v>723</v>
      </c>
      <c r="F146" s="96" t="s">
        <v>53</v>
      </c>
      <c r="G146" s="96" t="s">
        <v>503</v>
      </c>
      <c r="H146" s="45" t="s">
        <v>1256</v>
      </c>
      <c r="I146" s="96" t="s">
        <v>1250</v>
      </c>
      <c r="J146" s="96" t="s">
        <v>95</v>
      </c>
      <c r="K146" s="23">
        <v>1498832.4</v>
      </c>
      <c r="L146" s="23">
        <v>1498832.4</v>
      </c>
      <c r="M146" s="23"/>
      <c r="N146" s="23"/>
      <c r="O146" s="23"/>
      <c r="P146" s="23"/>
      <c r="Q146" s="25">
        <f>SUM(PAC!$M146:$P146)</f>
        <v>0</v>
      </c>
      <c r="R146" s="25"/>
      <c r="S146" s="25">
        <f>IF(PAC!$R146&gt;0,PAC!$R146,PAC!$Q146)</f>
        <v>0</v>
      </c>
      <c r="T146" s="25"/>
      <c r="U146" s="113" t="s">
        <v>1590</v>
      </c>
      <c r="V146" s="113"/>
      <c r="W146" s="114"/>
      <c r="X146" s="114" t="s">
        <v>1435</v>
      </c>
      <c r="Y146" s="111" t="s">
        <v>2509</v>
      </c>
      <c r="Z146" s="95"/>
      <c r="AA146" s="115"/>
      <c r="AB146" s="118"/>
      <c r="AC146" s="45"/>
      <c r="AD146" s="116"/>
      <c r="AE146" s="112"/>
      <c r="AF146" s="45" t="s">
        <v>998</v>
      </c>
      <c r="AG146" s="45"/>
      <c r="AH146" s="45"/>
      <c r="AI146" s="45"/>
      <c r="AJ146" s="95"/>
      <c r="AK146" s="45"/>
      <c r="AL146" s="45"/>
      <c r="AM146" s="45"/>
      <c r="AN146" s="95"/>
      <c r="AO146" s="95"/>
      <c r="AP146" s="95"/>
      <c r="AQ146" s="95"/>
      <c r="AR146" s="117"/>
      <c r="AS146" s="117"/>
      <c r="AT146" s="113" t="s">
        <v>518</v>
      </c>
      <c r="AU146" s="118"/>
      <c r="AV146" s="116"/>
      <c r="AW146" s="142" t="s">
        <v>847</v>
      </c>
      <c r="AX146" s="119">
        <f>IFERROR(IF(PAC!$X146="F01 - CAPTAÇÃO DE RECURSO",1,""),"")</f>
        <v>1</v>
      </c>
      <c r="AY146" s="119" t="str">
        <f>IFERROR(IF(PAC!$X146="F02 - LICITAÇÃO",1,""),"")</f>
        <v/>
      </c>
      <c r="AZ146" s="120" t="str">
        <f>IFERROR(IF(PAC!$X$6:$X$580="F03 - EXECUÇÃO DO OBJETO",1,""),"")</f>
        <v/>
      </c>
      <c r="BA146" s="120" t="str">
        <f>IFERROR(IF(PAC!$X$6:$X$580="F04 - CONCLUÍDA",1,""),"")</f>
        <v/>
      </c>
      <c r="BB146" s="121">
        <f>IF(PAC!$R146&gt;0,0,PAC!$Q146)</f>
        <v>0</v>
      </c>
    </row>
    <row r="147" spans="1:54" s="1" customFormat="1" ht="409.6" customHeight="1" thickBot="1">
      <c r="A147" s="96">
        <f t="shared" si="2"/>
        <v>142</v>
      </c>
      <c r="B147" s="122">
        <v>2025</v>
      </c>
      <c r="C147" s="122" t="s">
        <v>605</v>
      </c>
      <c r="D147" s="122" t="s">
        <v>1021</v>
      </c>
      <c r="E147" s="124" t="s">
        <v>724</v>
      </c>
      <c r="F147" s="122" t="s">
        <v>53</v>
      </c>
      <c r="G147" s="122" t="s">
        <v>503</v>
      </c>
      <c r="H147" s="125" t="s">
        <v>1256</v>
      </c>
      <c r="I147" s="122" t="s">
        <v>1250</v>
      </c>
      <c r="J147" s="122" t="s">
        <v>96</v>
      </c>
      <c r="K147" s="36">
        <v>3105466</v>
      </c>
      <c r="L147" s="36">
        <v>3105466</v>
      </c>
      <c r="M147" s="36"/>
      <c r="N147" s="36"/>
      <c r="O147" s="36"/>
      <c r="P147" s="36"/>
      <c r="Q147" s="25">
        <f>SUM(PAC!$M147:$P147)</f>
        <v>0</v>
      </c>
      <c r="R147" s="38"/>
      <c r="S147" s="25">
        <f>IF(PAC!$R147&gt;0,PAC!$R147,PAC!$Q147)</f>
        <v>0</v>
      </c>
      <c r="T147" s="38"/>
      <c r="U147" s="126" t="s">
        <v>1590</v>
      </c>
      <c r="V147" s="126"/>
      <c r="W147" s="127"/>
      <c r="X147" s="127" t="s">
        <v>1435</v>
      </c>
      <c r="Y147" s="123" t="s">
        <v>2509</v>
      </c>
      <c r="Z147" s="128"/>
      <c r="AA147" s="129"/>
      <c r="AB147" s="132"/>
      <c r="AC147" s="125"/>
      <c r="AD147" s="130"/>
      <c r="AE147" s="124"/>
      <c r="AF147" s="125" t="s">
        <v>998</v>
      </c>
      <c r="AG147" s="125"/>
      <c r="AH147" s="125"/>
      <c r="AI147" s="125"/>
      <c r="AJ147" s="128"/>
      <c r="AK147" s="125"/>
      <c r="AL147" s="125"/>
      <c r="AM147" s="125" t="s">
        <v>716</v>
      </c>
      <c r="AN147" s="128"/>
      <c r="AO147" s="128"/>
      <c r="AP147" s="128"/>
      <c r="AQ147" s="128"/>
      <c r="AR147" s="131"/>
      <c r="AS147" s="131"/>
      <c r="AT147" s="126" t="s">
        <v>518</v>
      </c>
      <c r="AU147" s="132"/>
      <c r="AV147" s="130"/>
      <c r="AW147" s="143" t="s">
        <v>847</v>
      </c>
      <c r="AX147" s="119">
        <f>IFERROR(IF(PAC!$X147="F01 - CAPTAÇÃO DE RECURSO",1,""),"")</f>
        <v>1</v>
      </c>
      <c r="AY147" s="119" t="str">
        <f>IFERROR(IF(PAC!$X147="F02 - LICITAÇÃO",1,""),"")</f>
        <v/>
      </c>
      <c r="AZ147" s="120" t="str">
        <f>IFERROR(IF(PAC!$X$6:$X$580="F03 - EXECUÇÃO DO OBJETO",1,""),"")</f>
        <v/>
      </c>
      <c r="BA147" s="120" t="str">
        <f>IFERROR(IF(PAC!$X$6:$X$580="F04 - CONCLUÍDA",1,""),"")</f>
        <v/>
      </c>
      <c r="BB147" s="206">
        <f>IF(PAC!$R147&gt;0,0,PAC!$Q147)</f>
        <v>0</v>
      </c>
    </row>
    <row r="148" spans="1:54" s="1" customFormat="1" ht="409.5" customHeight="1" thickBot="1">
      <c r="A148" s="96">
        <f t="shared" si="2"/>
        <v>143</v>
      </c>
      <c r="B148" s="96">
        <v>2025</v>
      </c>
      <c r="C148" s="96" t="s">
        <v>605</v>
      </c>
      <c r="D148" s="96" t="s">
        <v>1021</v>
      </c>
      <c r="E148" s="112" t="s">
        <v>725</v>
      </c>
      <c r="F148" s="96" t="s">
        <v>53</v>
      </c>
      <c r="G148" s="96" t="s">
        <v>503</v>
      </c>
      <c r="H148" s="45" t="s">
        <v>1256</v>
      </c>
      <c r="I148" s="96" t="s">
        <v>1250</v>
      </c>
      <c r="J148" s="96" t="s">
        <v>96</v>
      </c>
      <c r="K148" s="23">
        <v>2458414</v>
      </c>
      <c r="L148" s="23">
        <v>2458414</v>
      </c>
      <c r="M148" s="23"/>
      <c r="N148" s="23"/>
      <c r="O148" s="23"/>
      <c r="P148" s="23"/>
      <c r="Q148" s="25">
        <f>SUM(PAC!$M148:$P148)</f>
        <v>0</v>
      </c>
      <c r="R148" s="25"/>
      <c r="S148" s="25">
        <f>IF(PAC!$R148&gt;0,PAC!$R148,PAC!$Q148)</f>
        <v>0</v>
      </c>
      <c r="T148" s="25"/>
      <c r="U148" s="113" t="s">
        <v>1590</v>
      </c>
      <c r="V148" s="113"/>
      <c r="W148" s="114"/>
      <c r="X148" s="114" t="s">
        <v>1435</v>
      </c>
      <c r="Y148" s="111" t="s">
        <v>2509</v>
      </c>
      <c r="Z148" s="95"/>
      <c r="AA148" s="115"/>
      <c r="AB148" s="118"/>
      <c r="AC148" s="45"/>
      <c r="AD148" s="116"/>
      <c r="AE148" s="112"/>
      <c r="AF148" s="45" t="s">
        <v>998</v>
      </c>
      <c r="AG148" s="45"/>
      <c r="AH148" s="45"/>
      <c r="AI148" s="45"/>
      <c r="AJ148" s="95"/>
      <c r="AK148" s="45"/>
      <c r="AL148" s="45"/>
      <c r="AM148" s="45" t="s">
        <v>716</v>
      </c>
      <c r="AN148" s="95"/>
      <c r="AO148" s="95"/>
      <c r="AP148" s="95"/>
      <c r="AQ148" s="95"/>
      <c r="AR148" s="117"/>
      <c r="AS148" s="117"/>
      <c r="AT148" s="113" t="s">
        <v>518</v>
      </c>
      <c r="AU148" s="118"/>
      <c r="AV148" s="116"/>
      <c r="AW148" s="142" t="s">
        <v>847</v>
      </c>
      <c r="AX148" s="119">
        <f>IFERROR(IF(PAC!$X148="F01 - CAPTAÇÃO DE RECURSO",1,""),"")</f>
        <v>1</v>
      </c>
      <c r="AY148" s="119" t="str">
        <f>IFERROR(IF(PAC!$X148="F02 - LICITAÇÃO",1,""),"")</f>
        <v/>
      </c>
      <c r="AZ148" s="120" t="str">
        <f>IFERROR(IF(PAC!$X$6:$X$580="F03 - EXECUÇÃO DO OBJETO",1,""),"")</f>
        <v/>
      </c>
      <c r="BA148" s="120" t="str">
        <f>IFERROR(IF(PAC!$X$6:$X$580="F04 - CONCLUÍDA",1,""),"")</f>
        <v/>
      </c>
      <c r="BB148" s="121">
        <f>IF(PAC!$R148&gt;0,0,PAC!$Q148)</f>
        <v>0</v>
      </c>
    </row>
    <row r="149" spans="1:54" s="1" customFormat="1" ht="177.75" customHeight="1" thickBot="1">
      <c r="A149" s="96">
        <f t="shared" si="2"/>
        <v>144</v>
      </c>
      <c r="B149" s="122">
        <v>2025</v>
      </c>
      <c r="C149" s="122" t="s">
        <v>605</v>
      </c>
      <c r="D149" s="122" t="s">
        <v>1021</v>
      </c>
      <c r="E149" s="124" t="s">
        <v>726</v>
      </c>
      <c r="F149" s="122" t="s">
        <v>53</v>
      </c>
      <c r="G149" s="122" t="s">
        <v>503</v>
      </c>
      <c r="H149" s="125" t="s">
        <v>1256</v>
      </c>
      <c r="I149" s="122" t="s">
        <v>1250</v>
      </c>
      <c r="J149" s="122" t="s">
        <v>103</v>
      </c>
      <c r="K149" s="36">
        <v>818580.6</v>
      </c>
      <c r="L149" s="36">
        <v>818580.6</v>
      </c>
      <c r="M149" s="36"/>
      <c r="N149" s="36"/>
      <c r="O149" s="36"/>
      <c r="P149" s="36"/>
      <c r="Q149" s="25">
        <f>SUM(PAC!$M149:$P149)</f>
        <v>0</v>
      </c>
      <c r="R149" s="38"/>
      <c r="S149" s="25">
        <f>IF(PAC!$R149&gt;0,PAC!$R149,PAC!$Q149)</f>
        <v>0</v>
      </c>
      <c r="T149" s="38"/>
      <c r="U149" s="126" t="s">
        <v>1590</v>
      </c>
      <c r="V149" s="126"/>
      <c r="W149" s="127"/>
      <c r="X149" s="127" t="s">
        <v>1435</v>
      </c>
      <c r="Y149" s="123" t="s">
        <v>2509</v>
      </c>
      <c r="Z149" s="128"/>
      <c r="AA149" s="129"/>
      <c r="AB149" s="132"/>
      <c r="AC149" s="125"/>
      <c r="AD149" s="130"/>
      <c r="AE149" s="124"/>
      <c r="AF149" s="125" t="s">
        <v>998</v>
      </c>
      <c r="AG149" s="125"/>
      <c r="AH149" s="125"/>
      <c r="AI149" s="125"/>
      <c r="AJ149" s="128"/>
      <c r="AK149" s="125"/>
      <c r="AL149" s="125"/>
      <c r="AM149" s="125"/>
      <c r="AN149" s="128"/>
      <c r="AO149" s="128"/>
      <c r="AP149" s="128"/>
      <c r="AQ149" s="128"/>
      <c r="AR149" s="131"/>
      <c r="AS149" s="131"/>
      <c r="AT149" s="126" t="s">
        <v>518</v>
      </c>
      <c r="AU149" s="132"/>
      <c r="AV149" s="130"/>
      <c r="AW149" s="143" t="s">
        <v>847</v>
      </c>
      <c r="AX149" s="119">
        <f>IFERROR(IF(PAC!$X149="F01 - CAPTAÇÃO DE RECURSO",1,""),"")</f>
        <v>1</v>
      </c>
      <c r="AY149" s="119" t="str">
        <f>IFERROR(IF(PAC!$X149="F02 - LICITAÇÃO",1,""),"")</f>
        <v/>
      </c>
      <c r="AZ149" s="120" t="str">
        <f>IFERROR(IF(PAC!$X$6:$X$580="F03 - EXECUÇÃO DO OBJETO",1,""),"")</f>
        <v/>
      </c>
      <c r="BA149" s="120" t="str">
        <f>IFERROR(IF(PAC!$X$6:$X$580="F04 - CONCLUÍDA",1,""),"")</f>
        <v/>
      </c>
      <c r="BB149" s="206">
        <f>IF(PAC!$R149&gt;0,0,PAC!$Q149)</f>
        <v>0</v>
      </c>
    </row>
    <row r="150" spans="1:54" s="1" customFormat="1" ht="409.5" customHeight="1" thickBot="1">
      <c r="A150" s="96">
        <f t="shared" si="2"/>
        <v>145</v>
      </c>
      <c r="B150" s="96">
        <v>2025</v>
      </c>
      <c r="C150" s="96" t="s">
        <v>605</v>
      </c>
      <c r="D150" s="96" t="s">
        <v>1021</v>
      </c>
      <c r="E150" s="112" t="s">
        <v>727</v>
      </c>
      <c r="F150" s="96" t="s">
        <v>53</v>
      </c>
      <c r="G150" s="96" t="s">
        <v>503</v>
      </c>
      <c r="H150" s="45" t="s">
        <v>1256</v>
      </c>
      <c r="I150" s="96" t="s">
        <v>1250</v>
      </c>
      <c r="J150" s="96" t="s">
        <v>103</v>
      </c>
      <c r="K150" s="23"/>
      <c r="L150" s="23">
        <v>1227870.93</v>
      </c>
      <c r="M150" s="23">
        <v>1227870.93</v>
      </c>
      <c r="N150" s="23"/>
      <c r="O150" s="23"/>
      <c r="P150" s="23"/>
      <c r="Q150" s="25">
        <f>SUM(PAC!$M150:$P150)</f>
        <v>1227870.93</v>
      </c>
      <c r="R150" s="25"/>
      <c r="S150" s="25">
        <f>IF(PAC!$R150&gt;0,PAC!$R150,PAC!$Q150)</f>
        <v>1227870.93</v>
      </c>
      <c r="T150" s="25"/>
      <c r="U150" s="113" t="s">
        <v>1586</v>
      </c>
      <c r="V150" s="113"/>
      <c r="W150" s="114">
        <v>6</v>
      </c>
      <c r="X150" s="114" t="s">
        <v>1434</v>
      </c>
      <c r="Y150" s="111" t="s">
        <v>2503</v>
      </c>
      <c r="Z150" s="95"/>
      <c r="AA150" s="115"/>
      <c r="AB150" s="118" t="s">
        <v>1480</v>
      </c>
      <c r="AC150" s="45" t="s">
        <v>2702</v>
      </c>
      <c r="AD150" s="116">
        <v>46274</v>
      </c>
      <c r="AE150" s="112" t="s">
        <v>2730</v>
      </c>
      <c r="AF150" s="45" t="s">
        <v>1654</v>
      </c>
      <c r="AG150" s="45" t="s">
        <v>1738</v>
      </c>
      <c r="AH150" s="45" t="s">
        <v>988</v>
      </c>
      <c r="AI150" s="45"/>
      <c r="AJ150" s="95"/>
      <c r="AK150" s="45" t="s">
        <v>1686</v>
      </c>
      <c r="AL150" s="45" t="s">
        <v>2136</v>
      </c>
      <c r="AM150" s="45" t="s">
        <v>716</v>
      </c>
      <c r="AN150" s="95">
        <v>46247</v>
      </c>
      <c r="AO150" s="95">
        <v>46274</v>
      </c>
      <c r="AP150" s="95"/>
      <c r="AQ150" s="95"/>
      <c r="AR150" s="117"/>
      <c r="AS150" s="117"/>
      <c r="AT150" s="113" t="s">
        <v>2362</v>
      </c>
      <c r="AU150" s="118" t="s">
        <v>2703</v>
      </c>
      <c r="AV150" s="116"/>
      <c r="AW150" s="142" t="s">
        <v>707</v>
      </c>
      <c r="AX150" s="119" t="str">
        <f>IFERROR(IF(PAC!$X150="F01 - CAPTAÇÃO DE RECURSO",1,""),"")</f>
        <v/>
      </c>
      <c r="AY150" s="119">
        <f>IFERROR(IF(PAC!$X150="F02 - LICITAÇÃO",1,""),"")</f>
        <v>1</v>
      </c>
      <c r="AZ150" s="120" t="str">
        <f>IFERROR(IF(PAC!$X$6:$X$580="F03 - EXECUÇÃO DO OBJETO",1,""),"")</f>
        <v/>
      </c>
      <c r="BA150" s="120" t="str">
        <f>IFERROR(IF(PAC!$X$6:$X$580="F04 - CONCLUÍDA",1,""),"")</f>
        <v/>
      </c>
      <c r="BB150" s="121">
        <f>IF(PAC!$R150&gt;0,0,PAC!$Q150)</f>
        <v>1227870.93</v>
      </c>
    </row>
    <row r="151" spans="1:54" s="1" customFormat="1" ht="299.25" customHeight="1" thickBot="1">
      <c r="A151" s="96">
        <f t="shared" si="2"/>
        <v>146</v>
      </c>
      <c r="B151" s="122">
        <v>2025</v>
      </c>
      <c r="C151" s="122" t="s">
        <v>605</v>
      </c>
      <c r="D151" s="122" t="s">
        <v>1021</v>
      </c>
      <c r="E151" s="124" t="s">
        <v>728</v>
      </c>
      <c r="F151" s="122" t="s">
        <v>53</v>
      </c>
      <c r="G151" s="122" t="s">
        <v>503</v>
      </c>
      <c r="H151" s="125" t="s">
        <v>1256</v>
      </c>
      <c r="I151" s="122" t="s">
        <v>1250</v>
      </c>
      <c r="J151" s="122" t="s">
        <v>103</v>
      </c>
      <c r="K151" s="36">
        <v>645581.61</v>
      </c>
      <c r="L151" s="36">
        <v>645581.61</v>
      </c>
      <c r="M151" s="36"/>
      <c r="N151" s="36"/>
      <c r="O151" s="36"/>
      <c r="P151" s="36"/>
      <c r="Q151" s="25">
        <f>SUM(PAC!$M151:$P151)</f>
        <v>0</v>
      </c>
      <c r="R151" s="38"/>
      <c r="S151" s="25">
        <f>IF(PAC!$R151&gt;0,PAC!$R151,PAC!$Q151)</f>
        <v>0</v>
      </c>
      <c r="T151" s="38"/>
      <c r="U151" s="126" t="s">
        <v>1590</v>
      </c>
      <c r="V151" s="126"/>
      <c r="W151" s="127"/>
      <c r="X151" s="127" t="s">
        <v>1435</v>
      </c>
      <c r="Y151" s="123" t="s">
        <v>2509</v>
      </c>
      <c r="Z151" s="128"/>
      <c r="AA151" s="129"/>
      <c r="AB151" s="132"/>
      <c r="AC151" s="125"/>
      <c r="AD151" s="130"/>
      <c r="AE151" s="124"/>
      <c r="AF151" s="125" t="s">
        <v>998</v>
      </c>
      <c r="AG151" s="125"/>
      <c r="AH151" s="125"/>
      <c r="AI151" s="125"/>
      <c r="AJ151" s="128"/>
      <c r="AK151" s="125"/>
      <c r="AL151" s="125"/>
      <c r="AM151" s="125" t="s">
        <v>716</v>
      </c>
      <c r="AN151" s="128"/>
      <c r="AO151" s="128"/>
      <c r="AP151" s="128"/>
      <c r="AQ151" s="128"/>
      <c r="AR151" s="131"/>
      <c r="AS151" s="131"/>
      <c r="AT151" s="126" t="s">
        <v>518</v>
      </c>
      <c r="AU151" s="132"/>
      <c r="AV151" s="130"/>
      <c r="AW151" s="143" t="s">
        <v>847</v>
      </c>
      <c r="AX151" s="119">
        <f>IFERROR(IF(PAC!$X151="F01 - CAPTAÇÃO DE RECURSO",1,""),"")</f>
        <v>1</v>
      </c>
      <c r="AY151" s="119" t="str">
        <f>IFERROR(IF(PAC!$X151="F02 - LICITAÇÃO",1,""),"")</f>
        <v/>
      </c>
      <c r="AZ151" s="120" t="str">
        <f>IFERROR(IF(PAC!$X$6:$X$580="F03 - EXECUÇÃO DO OBJETO",1,""),"")</f>
        <v/>
      </c>
      <c r="BA151" s="120" t="str">
        <f>IFERROR(IF(PAC!$X$6:$X$580="F04 - CONCLUÍDA",1,""),"")</f>
        <v/>
      </c>
      <c r="BB151" s="206">
        <f>IF(PAC!$R151&gt;0,0,PAC!$Q151)</f>
        <v>0</v>
      </c>
    </row>
    <row r="152" spans="1:54" s="1" customFormat="1" ht="409.5" customHeight="1" thickBot="1">
      <c r="A152" s="96">
        <f t="shared" si="2"/>
        <v>147</v>
      </c>
      <c r="B152" s="96">
        <v>2025</v>
      </c>
      <c r="C152" s="96" t="s">
        <v>605</v>
      </c>
      <c r="D152" s="96" t="s">
        <v>1021</v>
      </c>
      <c r="E152" s="112" t="s">
        <v>729</v>
      </c>
      <c r="F152" s="96" t="s">
        <v>53</v>
      </c>
      <c r="G152" s="96" t="s">
        <v>503</v>
      </c>
      <c r="H152" s="45" t="s">
        <v>1256</v>
      </c>
      <c r="I152" s="96" t="s">
        <v>1250</v>
      </c>
      <c r="J152" s="96" t="s">
        <v>103</v>
      </c>
      <c r="K152" s="23">
        <v>2298776.91</v>
      </c>
      <c r="L152" s="23">
        <v>2298776.91</v>
      </c>
      <c r="M152" s="23"/>
      <c r="N152" s="23"/>
      <c r="O152" s="23"/>
      <c r="P152" s="23"/>
      <c r="Q152" s="25">
        <f>SUM(PAC!$M152:$P152)</f>
        <v>0</v>
      </c>
      <c r="R152" s="25"/>
      <c r="S152" s="25">
        <f>IF(PAC!$R152&gt;0,PAC!$R152,PAC!$Q152)</f>
        <v>0</v>
      </c>
      <c r="T152" s="25"/>
      <c r="U152" s="113" t="s">
        <v>1590</v>
      </c>
      <c r="V152" s="113"/>
      <c r="W152" s="114"/>
      <c r="X152" s="114" t="s">
        <v>1435</v>
      </c>
      <c r="Y152" s="111" t="s">
        <v>2509</v>
      </c>
      <c r="Z152" s="95"/>
      <c r="AA152" s="115"/>
      <c r="AB152" s="118"/>
      <c r="AC152" s="45"/>
      <c r="AD152" s="116"/>
      <c r="AE152" s="112"/>
      <c r="AF152" s="45" t="s">
        <v>998</v>
      </c>
      <c r="AG152" s="45"/>
      <c r="AH152" s="45"/>
      <c r="AI152" s="45"/>
      <c r="AJ152" s="95"/>
      <c r="AK152" s="45"/>
      <c r="AL152" s="45"/>
      <c r="AM152" s="45" t="s">
        <v>716</v>
      </c>
      <c r="AN152" s="95"/>
      <c r="AO152" s="95"/>
      <c r="AP152" s="95"/>
      <c r="AQ152" s="95"/>
      <c r="AR152" s="117"/>
      <c r="AS152" s="117"/>
      <c r="AT152" s="113" t="s">
        <v>518</v>
      </c>
      <c r="AU152" s="118"/>
      <c r="AV152" s="116"/>
      <c r="AW152" s="142" t="s">
        <v>847</v>
      </c>
      <c r="AX152" s="119">
        <f>IFERROR(IF(PAC!$X152="F01 - CAPTAÇÃO DE RECURSO",1,""),"")</f>
        <v>1</v>
      </c>
      <c r="AY152" s="119" t="str">
        <f>IFERROR(IF(PAC!$X152="F02 - LICITAÇÃO",1,""),"")</f>
        <v/>
      </c>
      <c r="AZ152" s="120" t="str">
        <f>IFERROR(IF(PAC!$X$6:$X$580="F03 - EXECUÇÃO DO OBJETO",1,""),"")</f>
        <v/>
      </c>
      <c r="BA152" s="120" t="str">
        <f>IFERROR(IF(PAC!$X$6:$X$580="F04 - CONCLUÍDA",1,""),"")</f>
        <v/>
      </c>
      <c r="BB152" s="121">
        <f>IF(PAC!$R152&gt;0,0,PAC!$Q152)</f>
        <v>0</v>
      </c>
    </row>
    <row r="153" spans="1:54" s="1" customFormat="1" ht="63" customHeight="1" thickBot="1">
      <c r="A153" s="96">
        <f t="shared" si="2"/>
        <v>148</v>
      </c>
      <c r="B153" s="122">
        <v>2025</v>
      </c>
      <c r="C153" s="122" t="s">
        <v>605</v>
      </c>
      <c r="D153" s="122" t="s">
        <v>1021</v>
      </c>
      <c r="E153" s="124" t="s">
        <v>730</v>
      </c>
      <c r="F153" s="122" t="s">
        <v>53</v>
      </c>
      <c r="G153" s="122" t="s">
        <v>503</v>
      </c>
      <c r="H153" s="125" t="s">
        <v>1256</v>
      </c>
      <c r="I153" s="122" t="s">
        <v>1250</v>
      </c>
      <c r="J153" s="122" t="s">
        <v>153</v>
      </c>
      <c r="K153" s="36"/>
      <c r="L153" s="36">
        <v>1757529.65</v>
      </c>
      <c r="M153" s="36">
        <v>1757529.65</v>
      </c>
      <c r="N153" s="36"/>
      <c r="O153" s="36"/>
      <c r="P153" s="36"/>
      <c r="Q153" s="25">
        <f>SUM(PAC!$M153:$P153)</f>
        <v>1757529.65</v>
      </c>
      <c r="R153" s="38"/>
      <c r="S153" s="25">
        <f>IF(PAC!$R153&gt;0,PAC!$R153,PAC!$Q153)</f>
        <v>1757529.65</v>
      </c>
      <c r="T153" s="38"/>
      <c r="U153" s="126" t="s">
        <v>1586</v>
      </c>
      <c r="V153" s="126"/>
      <c r="W153" s="127">
        <v>8</v>
      </c>
      <c r="X153" s="127" t="s">
        <v>1434</v>
      </c>
      <c r="Y153" s="123" t="s">
        <v>2503</v>
      </c>
      <c r="Z153" s="128"/>
      <c r="AA153" s="129"/>
      <c r="AB153" s="132" t="s">
        <v>1480</v>
      </c>
      <c r="AC153" s="125" t="s">
        <v>2702</v>
      </c>
      <c r="AD153" s="130">
        <v>46274</v>
      </c>
      <c r="AE153" s="124" t="s">
        <v>2731</v>
      </c>
      <c r="AF153" s="125" t="s">
        <v>1654</v>
      </c>
      <c r="AG153" s="125" t="s">
        <v>1739</v>
      </c>
      <c r="AH153" s="125" t="s">
        <v>988</v>
      </c>
      <c r="AI153" s="125"/>
      <c r="AJ153" s="128"/>
      <c r="AK153" s="125" t="s">
        <v>1964</v>
      </c>
      <c r="AL153" s="125" t="s">
        <v>2137</v>
      </c>
      <c r="AM153" s="125" t="s">
        <v>716</v>
      </c>
      <c r="AN153" s="128">
        <v>46247</v>
      </c>
      <c r="AO153" s="128">
        <v>46274</v>
      </c>
      <c r="AP153" s="128"/>
      <c r="AQ153" s="128"/>
      <c r="AR153" s="131"/>
      <c r="AS153" s="131"/>
      <c r="AT153" s="126" t="s">
        <v>2363</v>
      </c>
      <c r="AU153" s="132" t="s">
        <v>2703</v>
      </c>
      <c r="AV153" s="130"/>
      <c r="AW153" s="143" t="s">
        <v>707</v>
      </c>
      <c r="AX153" s="119" t="str">
        <f>IFERROR(IF(PAC!$X153="F01 - CAPTAÇÃO DE RECURSO",1,""),"")</f>
        <v/>
      </c>
      <c r="AY153" s="119">
        <f>IFERROR(IF(PAC!$X153="F02 - LICITAÇÃO",1,""),"")</f>
        <v>1</v>
      </c>
      <c r="AZ153" s="120" t="str">
        <f>IFERROR(IF(PAC!$X$6:$X$580="F03 - EXECUÇÃO DO OBJETO",1,""),"")</f>
        <v/>
      </c>
      <c r="BA153" s="120" t="str">
        <f>IFERROR(IF(PAC!$X$6:$X$580="F04 - CONCLUÍDA",1,""),"")</f>
        <v/>
      </c>
      <c r="BB153" s="206">
        <f>IF(PAC!$R153&gt;0,0,PAC!$Q153)</f>
        <v>1757529.65</v>
      </c>
    </row>
    <row r="154" spans="1:54" s="1" customFormat="1" ht="200.25" customHeight="1" thickBot="1">
      <c r="A154" s="96">
        <f t="shared" si="2"/>
        <v>149</v>
      </c>
      <c r="B154" s="96">
        <v>2025</v>
      </c>
      <c r="C154" s="96" t="s">
        <v>605</v>
      </c>
      <c r="D154" s="96" t="s">
        <v>1021</v>
      </c>
      <c r="E154" s="112" t="s">
        <v>731</v>
      </c>
      <c r="F154" s="96" t="s">
        <v>53</v>
      </c>
      <c r="G154" s="96" t="s">
        <v>503</v>
      </c>
      <c r="H154" s="45" t="s">
        <v>1256</v>
      </c>
      <c r="I154" s="96" t="s">
        <v>1250</v>
      </c>
      <c r="J154" s="96" t="s">
        <v>169</v>
      </c>
      <c r="K154" s="23">
        <v>2261169.2599999998</v>
      </c>
      <c r="L154" s="23">
        <v>2261169.2599999998</v>
      </c>
      <c r="M154" s="23"/>
      <c r="N154" s="23"/>
      <c r="O154" s="23"/>
      <c r="P154" s="23"/>
      <c r="Q154" s="25">
        <f>SUM(PAC!$M154:$P154)</f>
        <v>0</v>
      </c>
      <c r="R154" s="25"/>
      <c r="S154" s="25">
        <f>IF(PAC!$R154&gt;0,PAC!$R154,PAC!$Q154)</f>
        <v>0</v>
      </c>
      <c r="T154" s="25"/>
      <c r="U154" s="113" t="s">
        <v>1590</v>
      </c>
      <c r="V154" s="113"/>
      <c r="W154" s="114"/>
      <c r="X154" s="114" t="s">
        <v>1435</v>
      </c>
      <c r="Y154" s="111" t="s">
        <v>2509</v>
      </c>
      <c r="Z154" s="95"/>
      <c r="AA154" s="115"/>
      <c r="AB154" s="118"/>
      <c r="AC154" s="45"/>
      <c r="AD154" s="116"/>
      <c r="AE154" s="112" t="s">
        <v>2474</v>
      </c>
      <c r="AF154" s="45" t="s">
        <v>998</v>
      </c>
      <c r="AG154" s="45"/>
      <c r="AH154" s="45"/>
      <c r="AI154" s="45"/>
      <c r="AJ154" s="95"/>
      <c r="AK154" s="45"/>
      <c r="AL154" s="45"/>
      <c r="AM154" s="45" t="s">
        <v>716</v>
      </c>
      <c r="AN154" s="95"/>
      <c r="AO154" s="95"/>
      <c r="AP154" s="95"/>
      <c r="AQ154" s="95"/>
      <c r="AR154" s="117"/>
      <c r="AS154" s="117"/>
      <c r="AT154" s="113" t="s">
        <v>518</v>
      </c>
      <c r="AU154" s="118"/>
      <c r="AV154" s="116"/>
      <c r="AW154" s="142" t="s">
        <v>707</v>
      </c>
      <c r="AX154" s="119">
        <f>IFERROR(IF(PAC!$X154="F01 - CAPTAÇÃO DE RECURSO",1,""),"")</f>
        <v>1</v>
      </c>
      <c r="AY154" s="119" t="str">
        <f>IFERROR(IF(PAC!$X154="F02 - LICITAÇÃO",1,""),"")</f>
        <v/>
      </c>
      <c r="AZ154" s="120" t="str">
        <f>IFERROR(IF(PAC!$X$6:$X$580="F03 - EXECUÇÃO DO OBJETO",1,""),"")</f>
        <v/>
      </c>
      <c r="BA154" s="120" t="str">
        <f>IFERROR(IF(PAC!$X$6:$X$580="F04 - CONCLUÍDA",1,""),"")</f>
        <v/>
      </c>
      <c r="BB154" s="121">
        <f>IF(PAC!$R154&gt;0,0,PAC!$Q154)</f>
        <v>0</v>
      </c>
    </row>
    <row r="155" spans="1:54" s="1" customFormat="1" ht="186.75" customHeight="1" thickBot="1">
      <c r="A155" s="96">
        <f t="shared" si="2"/>
        <v>150</v>
      </c>
      <c r="B155" s="122">
        <v>2025</v>
      </c>
      <c r="C155" s="122" t="s">
        <v>605</v>
      </c>
      <c r="D155" s="122" t="s">
        <v>1021</v>
      </c>
      <c r="E155" s="124" t="s">
        <v>732</v>
      </c>
      <c r="F155" s="122" t="s">
        <v>53</v>
      </c>
      <c r="G155" s="122" t="s">
        <v>503</v>
      </c>
      <c r="H155" s="125" t="s">
        <v>1256</v>
      </c>
      <c r="I155" s="122" t="s">
        <v>1250</v>
      </c>
      <c r="J155" s="122" t="s">
        <v>173</v>
      </c>
      <c r="K155" s="36"/>
      <c r="L155" s="36">
        <v>1306541.3500000001</v>
      </c>
      <c r="M155" s="36">
        <v>1306541.3500000001</v>
      </c>
      <c r="N155" s="36"/>
      <c r="O155" s="36"/>
      <c r="P155" s="36"/>
      <c r="Q155" s="25">
        <f>SUM(PAC!$M155:$P155)</f>
        <v>1306541.3500000001</v>
      </c>
      <c r="R155" s="38"/>
      <c r="S155" s="25">
        <f>IF(PAC!$R155&gt;0,PAC!$R155,PAC!$Q155)</f>
        <v>1306541.3500000001</v>
      </c>
      <c r="T155" s="38"/>
      <c r="U155" s="126" t="s">
        <v>1586</v>
      </c>
      <c r="V155" s="126"/>
      <c r="W155" s="127">
        <v>9</v>
      </c>
      <c r="X155" s="127" t="s">
        <v>1434</v>
      </c>
      <c r="Y155" s="123" t="s">
        <v>2503</v>
      </c>
      <c r="Z155" s="128"/>
      <c r="AA155" s="129"/>
      <c r="AB155" s="132" t="s">
        <v>1480</v>
      </c>
      <c r="AC155" s="125" t="s">
        <v>2702</v>
      </c>
      <c r="AD155" s="130">
        <v>46274</v>
      </c>
      <c r="AE155" s="124" t="s">
        <v>2731</v>
      </c>
      <c r="AF155" s="125" t="s">
        <v>1654</v>
      </c>
      <c r="AG155" s="125" t="s">
        <v>1739</v>
      </c>
      <c r="AH155" s="125" t="s">
        <v>988</v>
      </c>
      <c r="AI155" s="125"/>
      <c r="AJ155" s="128"/>
      <c r="AK155" s="125" t="s">
        <v>1687</v>
      </c>
      <c r="AL155" s="125" t="s">
        <v>2138</v>
      </c>
      <c r="AM155" s="125" t="s">
        <v>716</v>
      </c>
      <c r="AN155" s="128">
        <v>46247</v>
      </c>
      <c r="AO155" s="128">
        <v>46274</v>
      </c>
      <c r="AP155" s="128"/>
      <c r="AQ155" s="128"/>
      <c r="AR155" s="131"/>
      <c r="AS155" s="131"/>
      <c r="AT155" s="126" t="s">
        <v>2364</v>
      </c>
      <c r="AU155" s="132" t="s">
        <v>2703</v>
      </c>
      <c r="AV155" s="130"/>
      <c r="AW155" s="143" t="s">
        <v>707</v>
      </c>
      <c r="AX155" s="119" t="str">
        <f>IFERROR(IF(PAC!$X155="F01 - CAPTAÇÃO DE RECURSO",1,""),"")</f>
        <v/>
      </c>
      <c r="AY155" s="119">
        <f>IFERROR(IF(PAC!$X155="F02 - LICITAÇÃO",1,""),"")</f>
        <v>1</v>
      </c>
      <c r="AZ155" s="120" t="str">
        <f>IFERROR(IF(PAC!$X$6:$X$580="F03 - EXECUÇÃO DO OBJETO",1,""),"")</f>
        <v/>
      </c>
      <c r="BA155" s="120" t="str">
        <f>IFERROR(IF(PAC!$X$6:$X$580="F04 - CONCLUÍDA",1,""),"")</f>
        <v/>
      </c>
      <c r="BB155" s="206">
        <f>IF(PAC!$R155&gt;0,0,PAC!$Q155)</f>
        <v>1306541.3500000001</v>
      </c>
    </row>
    <row r="156" spans="1:54" s="1" customFormat="1" ht="250.5" customHeight="1" thickBot="1">
      <c r="A156" s="96">
        <f t="shared" si="2"/>
        <v>151</v>
      </c>
      <c r="B156" s="96">
        <v>2025</v>
      </c>
      <c r="C156" s="96" t="s">
        <v>605</v>
      </c>
      <c r="D156" s="96" t="s">
        <v>1021</v>
      </c>
      <c r="E156" s="112" t="s">
        <v>733</v>
      </c>
      <c r="F156" s="96" t="s">
        <v>53</v>
      </c>
      <c r="G156" s="96" t="s">
        <v>503</v>
      </c>
      <c r="H156" s="45" t="s">
        <v>1256</v>
      </c>
      <c r="I156" s="96" t="s">
        <v>1250</v>
      </c>
      <c r="J156" s="96" t="s">
        <v>189</v>
      </c>
      <c r="K156" s="23"/>
      <c r="L156" s="23">
        <v>4884770.1100000003</v>
      </c>
      <c r="M156" s="23">
        <v>4884770.1100000003</v>
      </c>
      <c r="N156" s="23"/>
      <c r="O156" s="23"/>
      <c r="P156" s="23"/>
      <c r="Q156" s="25">
        <f>SUM(PAC!$M156:$P156)</f>
        <v>4884770.1100000003</v>
      </c>
      <c r="R156" s="25"/>
      <c r="S156" s="25">
        <f>IF(PAC!$R156&gt;0,PAC!$R156,PAC!$Q156)</f>
        <v>4884770.1100000003</v>
      </c>
      <c r="T156" s="25"/>
      <c r="U156" s="113" t="s">
        <v>1586</v>
      </c>
      <c r="V156" s="113"/>
      <c r="W156" s="114">
        <v>15</v>
      </c>
      <c r="X156" s="114" t="s">
        <v>1434</v>
      </c>
      <c r="Y156" s="111" t="s">
        <v>2503</v>
      </c>
      <c r="Z156" s="95"/>
      <c r="AA156" s="115"/>
      <c r="AB156" s="118" t="s">
        <v>1480</v>
      </c>
      <c r="AC156" s="45" t="s">
        <v>2702</v>
      </c>
      <c r="AD156" s="116">
        <v>46274</v>
      </c>
      <c r="AE156" s="112" t="s">
        <v>2731</v>
      </c>
      <c r="AF156" s="45" t="s">
        <v>1654</v>
      </c>
      <c r="AG156" s="45" t="s">
        <v>1739</v>
      </c>
      <c r="AH156" s="45" t="s">
        <v>988</v>
      </c>
      <c r="AI156" s="45"/>
      <c r="AJ156" s="95"/>
      <c r="AK156" s="45" t="s">
        <v>1688</v>
      </c>
      <c r="AL156" s="45" t="s">
        <v>2139</v>
      </c>
      <c r="AM156" s="45"/>
      <c r="AN156" s="95">
        <v>46247</v>
      </c>
      <c r="AO156" s="95">
        <v>46274</v>
      </c>
      <c r="AP156" s="95"/>
      <c r="AQ156" s="95"/>
      <c r="AR156" s="117"/>
      <c r="AS156" s="117"/>
      <c r="AT156" s="113" t="s">
        <v>2365</v>
      </c>
      <c r="AU156" s="118" t="s">
        <v>2703</v>
      </c>
      <c r="AV156" s="116"/>
      <c r="AW156" s="142" t="s">
        <v>847</v>
      </c>
      <c r="AX156" s="119" t="str">
        <f>IFERROR(IF(PAC!$X156="F01 - CAPTAÇÃO DE RECURSO",1,""),"")</f>
        <v/>
      </c>
      <c r="AY156" s="119">
        <f>IFERROR(IF(PAC!$X156="F02 - LICITAÇÃO",1,""),"")</f>
        <v>1</v>
      </c>
      <c r="AZ156" s="120" t="str">
        <f>IFERROR(IF(PAC!$X$6:$X$580="F03 - EXECUÇÃO DO OBJETO",1,""),"")</f>
        <v/>
      </c>
      <c r="BA156" s="120" t="str">
        <f>IFERROR(IF(PAC!$X$6:$X$580="F04 - CONCLUÍDA",1,""),"")</f>
        <v/>
      </c>
      <c r="BB156" s="121">
        <f>IF(PAC!$R156&gt;0,0,PAC!$Q156)</f>
        <v>4884770.1100000003</v>
      </c>
    </row>
    <row r="157" spans="1:54" s="1" customFormat="1" ht="63" customHeight="1" thickBot="1">
      <c r="A157" s="96">
        <f t="shared" si="2"/>
        <v>152</v>
      </c>
      <c r="B157" s="122">
        <v>2025</v>
      </c>
      <c r="C157" s="122" t="s">
        <v>605</v>
      </c>
      <c r="D157" s="122" t="s">
        <v>1021</v>
      </c>
      <c r="E157" s="124" t="s">
        <v>734</v>
      </c>
      <c r="F157" s="122" t="s">
        <v>53</v>
      </c>
      <c r="G157" s="122" t="s">
        <v>503</v>
      </c>
      <c r="H157" s="125" t="s">
        <v>1256</v>
      </c>
      <c r="I157" s="122" t="s">
        <v>1250</v>
      </c>
      <c r="J157" s="122" t="s">
        <v>189</v>
      </c>
      <c r="K157" s="36">
        <v>3627943.04</v>
      </c>
      <c r="L157" s="36">
        <v>3627943.04</v>
      </c>
      <c r="M157" s="36"/>
      <c r="N157" s="36"/>
      <c r="O157" s="36"/>
      <c r="P157" s="36"/>
      <c r="Q157" s="25">
        <f>SUM(PAC!$M157:$P157)</f>
        <v>0</v>
      </c>
      <c r="R157" s="38"/>
      <c r="S157" s="25">
        <f>IF(PAC!$R157&gt;0,PAC!$R157,PAC!$Q157)</f>
        <v>0</v>
      </c>
      <c r="T157" s="38"/>
      <c r="U157" s="126" t="s">
        <v>1590</v>
      </c>
      <c r="V157" s="126"/>
      <c r="W157" s="127"/>
      <c r="X157" s="127" t="s">
        <v>1435</v>
      </c>
      <c r="Y157" s="123" t="s">
        <v>2509</v>
      </c>
      <c r="Z157" s="128"/>
      <c r="AA157" s="129"/>
      <c r="AB157" s="132"/>
      <c r="AC157" s="125"/>
      <c r="AD157" s="130"/>
      <c r="AE157" s="124" t="s">
        <v>2475</v>
      </c>
      <c r="AF157" s="125" t="s">
        <v>998</v>
      </c>
      <c r="AG157" s="125"/>
      <c r="AH157" s="125"/>
      <c r="AI157" s="125"/>
      <c r="AJ157" s="128"/>
      <c r="AK157" s="125"/>
      <c r="AL157" s="125"/>
      <c r="AM157" s="125"/>
      <c r="AN157" s="128"/>
      <c r="AO157" s="128"/>
      <c r="AP157" s="128"/>
      <c r="AQ157" s="128"/>
      <c r="AR157" s="131"/>
      <c r="AS157" s="131"/>
      <c r="AT157" s="126" t="s">
        <v>518</v>
      </c>
      <c r="AU157" s="132"/>
      <c r="AV157" s="130"/>
      <c r="AW157" s="143" t="s">
        <v>847</v>
      </c>
      <c r="AX157" s="119">
        <f>IFERROR(IF(PAC!$X157="F01 - CAPTAÇÃO DE RECURSO",1,""),"")</f>
        <v>1</v>
      </c>
      <c r="AY157" s="119" t="str">
        <f>IFERROR(IF(PAC!$X157="F02 - LICITAÇÃO",1,""),"")</f>
        <v/>
      </c>
      <c r="AZ157" s="120" t="str">
        <f>IFERROR(IF(PAC!$X$6:$X$580="F03 - EXECUÇÃO DO OBJETO",1,""),"")</f>
        <v/>
      </c>
      <c r="BA157" s="120" t="str">
        <f>IFERROR(IF(PAC!$X$6:$X$580="F04 - CONCLUÍDA",1,""),"")</f>
        <v/>
      </c>
      <c r="BB157" s="206">
        <f>IF(PAC!$R157&gt;0,0,PAC!$Q157)</f>
        <v>0</v>
      </c>
    </row>
    <row r="158" spans="1:54" s="1" customFormat="1" ht="276.75" customHeight="1" thickBot="1">
      <c r="A158" s="96">
        <f t="shared" si="2"/>
        <v>153</v>
      </c>
      <c r="B158" s="96">
        <v>2025</v>
      </c>
      <c r="C158" s="96" t="s">
        <v>605</v>
      </c>
      <c r="D158" s="96" t="s">
        <v>1021</v>
      </c>
      <c r="E158" s="112" t="s">
        <v>735</v>
      </c>
      <c r="F158" s="96" t="s">
        <v>53</v>
      </c>
      <c r="G158" s="96" t="s">
        <v>503</v>
      </c>
      <c r="H158" s="45" t="s">
        <v>1256</v>
      </c>
      <c r="I158" s="96" t="s">
        <v>1250</v>
      </c>
      <c r="J158" s="96" t="s">
        <v>189</v>
      </c>
      <c r="K158" s="23"/>
      <c r="L158" s="23">
        <v>5569768.3600000003</v>
      </c>
      <c r="M158" s="23">
        <v>5569768.3600000003</v>
      </c>
      <c r="N158" s="23"/>
      <c r="O158" s="23"/>
      <c r="P158" s="23"/>
      <c r="Q158" s="25">
        <f>SUM(PAC!$M158:$P158)</f>
        <v>5569768.3600000003</v>
      </c>
      <c r="R158" s="25"/>
      <c r="S158" s="25">
        <f>IF(PAC!$R158&gt;0,PAC!$R158,PAC!$Q158)</f>
        <v>5569768.3600000003</v>
      </c>
      <c r="T158" s="25"/>
      <c r="U158" s="113" t="s">
        <v>1586</v>
      </c>
      <c r="V158" s="113"/>
      <c r="W158" s="114">
        <v>13</v>
      </c>
      <c r="X158" s="114" t="s">
        <v>1434</v>
      </c>
      <c r="Y158" s="111" t="s">
        <v>2503</v>
      </c>
      <c r="Z158" s="95"/>
      <c r="AA158" s="115"/>
      <c r="AB158" s="118" t="s">
        <v>1480</v>
      </c>
      <c r="AC158" s="45" t="s">
        <v>2702</v>
      </c>
      <c r="AD158" s="116">
        <v>46274</v>
      </c>
      <c r="AE158" s="112" t="s">
        <v>2731</v>
      </c>
      <c r="AF158" s="45" t="s">
        <v>1654</v>
      </c>
      <c r="AG158" s="45" t="s">
        <v>1739</v>
      </c>
      <c r="AH158" s="45" t="s">
        <v>988</v>
      </c>
      <c r="AI158" s="45"/>
      <c r="AJ158" s="95"/>
      <c r="AK158" s="45" t="s">
        <v>1685</v>
      </c>
      <c r="AL158" s="45" t="s">
        <v>2140</v>
      </c>
      <c r="AM158" s="45"/>
      <c r="AN158" s="95">
        <v>46247</v>
      </c>
      <c r="AO158" s="95">
        <v>46274</v>
      </c>
      <c r="AP158" s="95"/>
      <c r="AQ158" s="95"/>
      <c r="AR158" s="117"/>
      <c r="AS158" s="117"/>
      <c r="AT158" s="113" t="s">
        <v>2366</v>
      </c>
      <c r="AU158" s="118" t="s">
        <v>2703</v>
      </c>
      <c r="AV158" s="116"/>
      <c r="AW158" s="142" t="s">
        <v>847</v>
      </c>
      <c r="AX158" s="119" t="str">
        <f>IFERROR(IF(PAC!$X158="F01 - CAPTAÇÃO DE RECURSO",1,""),"")</f>
        <v/>
      </c>
      <c r="AY158" s="119">
        <f>IFERROR(IF(PAC!$X158="F02 - LICITAÇÃO",1,""),"")</f>
        <v>1</v>
      </c>
      <c r="AZ158" s="120" t="str">
        <f>IFERROR(IF(PAC!$X$6:$X$580="F03 - EXECUÇÃO DO OBJETO",1,""),"")</f>
        <v/>
      </c>
      <c r="BA158" s="120" t="str">
        <f>IFERROR(IF(PAC!$X$6:$X$580="F04 - CONCLUÍDA",1,""),"")</f>
        <v/>
      </c>
      <c r="BB158" s="121">
        <f>IF(PAC!$R158&gt;0,0,PAC!$Q158)</f>
        <v>5569768.3600000003</v>
      </c>
    </row>
    <row r="159" spans="1:54" s="1" customFormat="1" ht="213.75" customHeight="1" thickBot="1">
      <c r="A159" s="96">
        <f t="shared" si="2"/>
        <v>154</v>
      </c>
      <c r="B159" s="122">
        <v>2025</v>
      </c>
      <c r="C159" s="122" t="s">
        <v>605</v>
      </c>
      <c r="D159" s="122" t="s">
        <v>1021</v>
      </c>
      <c r="E159" s="124" t="s">
        <v>736</v>
      </c>
      <c r="F159" s="122" t="s">
        <v>53</v>
      </c>
      <c r="G159" s="122" t="s">
        <v>503</v>
      </c>
      <c r="H159" s="125" t="s">
        <v>1256</v>
      </c>
      <c r="I159" s="122" t="s">
        <v>1250</v>
      </c>
      <c r="J159" s="122" t="s">
        <v>192</v>
      </c>
      <c r="K159" s="36"/>
      <c r="L159" s="36">
        <v>1811147.68</v>
      </c>
      <c r="M159" s="36">
        <v>1811147.68</v>
      </c>
      <c r="N159" s="36"/>
      <c r="O159" s="36"/>
      <c r="P159" s="36"/>
      <c r="Q159" s="25">
        <f>SUM(PAC!$M159:$P159)</f>
        <v>1811147.68</v>
      </c>
      <c r="R159" s="38"/>
      <c r="S159" s="25">
        <f>IF(PAC!$R159&gt;0,PAC!$R159,PAC!$Q159)</f>
        <v>1811147.68</v>
      </c>
      <c r="T159" s="38"/>
      <c r="U159" s="126" t="s">
        <v>1586</v>
      </c>
      <c r="V159" s="126"/>
      <c r="W159" s="127">
        <v>10</v>
      </c>
      <c r="X159" s="127" t="s">
        <v>1434</v>
      </c>
      <c r="Y159" s="123" t="s">
        <v>2503</v>
      </c>
      <c r="Z159" s="128"/>
      <c r="AA159" s="129"/>
      <c r="AB159" s="132" t="s">
        <v>1480</v>
      </c>
      <c r="AC159" s="125" t="s">
        <v>2702</v>
      </c>
      <c r="AD159" s="130">
        <v>46274</v>
      </c>
      <c r="AE159" s="124" t="s">
        <v>2731</v>
      </c>
      <c r="AF159" s="125" t="s">
        <v>1654</v>
      </c>
      <c r="AG159" s="125" t="s">
        <v>1739</v>
      </c>
      <c r="AH159" s="125" t="s">
        <v>988</v>
      </c>
      <c r="AI159" s="125"/>
      <c r="AJ159" s="128"/>
      <c r="AK159" s="125" t="s">
        <v>1689</v>
      </c>
      <c r="AL159" s="125" t="s">
        <v>2141</v>
      </c>
      <c r="AM159" s="125" t="s">
        <v>716</v>
      </c>
      <c r="AN159" s="128">
        <v>46247</v>
      </c>
      <c r="AO159" s="128">
        <v>46274</v>
      </c>
      <c r="AP159" s="128"/>
      <c r="AQ159" s="128"/>
      <c r="AR159" s="131"/>
      <c r="AS159" s="131"/>
      <c r="AT159" s="126" t="s">
        <v>2367</v>
      </c>
      <c r="AU159" s="132" t="s">
        <v>2703</v>
      </c>
      <c r="AV159" s="130"/>
      <c r="AW159" s="143" t="s">
        <v>570</v>
      </c>
      <c r="AX159" s="119" t="str">
        <f>IFERROR(IF(PAC!$X159="F01 - CAPTAÇÃO DE RECURSO",1,""),"")</f>
        <v/>
      </c>
      <c r="AY159" s="119">
        <f>IFERROR(IF(PAC!$X159="F02 - LICITAÇÃO",1,""),"")</f>
        <v>1</v>
      </c>
      <c r="AZ159" s="120" t="str">
        <f>IFERROR(IF(PAC!$X$6:$X$580="F03 - EXECUÇÃO DO OBJETO",1,""),"")</f>
        <v/>
      </c>
      <c r="BA159" s="120" t="str">
        <f>IFERROR(IF(PAC!$X$6:$X$580="F04 - CONCLUÍDA",1,""),"")</f>
        <v/>
      </c>
      <c r="BB159" s="206">
        <f>IF(PAC!$R159&gt;0,0,PAC!$Q159)</f>
        <v>1811147.68</v>
      </c>
    </row>
    <row r="160" spans="1:54" s="1" customFormat="1" ht="63" customHeight="1" thickBot="1">
      <c r="A160" s="96">
        <f t="shared" si="2"/>
        <v>155</v>
      </c>
      <c r="B160" s="96">
        <v>2025</v>
      </c>
      <c r="C160" s="96" t="s">
        <v>605</v>
      </c>
      <c r="D160" s="96" t="s">
        <v>1021</v>
      </c>
      <c r="E160" s="112" t="s">
        <v>737</v>
      </c>
      <c r="F160" s="96" t="s">
        <v>53</v>
      </c>
      <c r="G160" s="96" t="s">
        <v>503</v>
      </c>
      <c r="H160" s="45" t="s">
        <v>1256</v>
      </c>
      <c r="I160" s="96" t="s">
        <v>1250</v>
      </c>
      <c r="J160" s="96" t="s">
        <v>203</v>
      </c>
      <c r="K160" s="23">
        <v>2299985</v>
      </c>
      <c r="L160" s="23">
        <v>2299985</v>
      </c>
      <c r="M160" s="23"/>
      <c r="N160" s="23"/>
      <c r="O160" s="23"/>
      <c r="P160" s="23"/>
      <c r="Q160" s="25">
        <f>SUM(PAC!$M160:$P160)</f>
        <v>0</v>
      </c>
      <c r="R160" s="25"/>
      <c r="S160" s="25">
        <f>IF(PAC!$R160&gt;0,PAC!$R160,PAC!$Q160)</f>
        <v>0</v>
      </c>
      <c r="T160" s="25"/>
      <c r="U160" s="113" t="s">
        <v>1590</v>
      </c>
      <c r="V160" s="113"/>
      <c r="W160" s="114"/>
      <c r="X160" s="114" t="s">
        <v>1435</v>
      </c>
      <c r="Y160" s="111" t="s">
        <v>2509</v>
      </c>
      <c r="Z160" s="95"/>
      <c r="AA160" s="115"/>
      <c r="AB160" s="118"/>
      <c r="AC160" s="45"/>
      <c r="AD160" s="116"/>
      <c r="AE160" s="112" t="s">
        <v>2476</v>
      </c>
      <c r="AF160" s="45" t="s">
        <v>998</v>
      </c>
      <c r="AG160" s="45"/>
      <c r="AH160" s="45"/>
      <c r="AI160" s="45"/>
      <c r="AJ160" s="95"/>
      <c r="AK160" s="45"/>
      <c r="AL160" s="45"/>
      <c r="AM160" s="45" t="s">
        <v>716</v>
      </c>
      <c r="AN160" s="95"/>
      <c r="AO160" s="95"/>
      <c r="AP160" s="95"/>
      <c r="AQ160" s="95"/>
      <c r="AR160" s="117"/>
      <c r="AS160" s="117"/>
      <c r="AT160" s="113" t="s">
        <v>518</v>
      </c>
      <c r="AU160" s="118"/>
      <c r="AV160" s="116"/>
      <c r="AW160" s="142" t="s">
        <v>847</v>
      </c>
      <c r="AX160" s="119">
        <f>IFERROR(IF(PAC!$X160="F01 - CAPTAÇÃO DE RECURSO",1,""),"")</f>
        <v>1</v>
      </c>
      <c r="AY160" s="119" t="str">
        <f>IFERROR(IF(PAC!$X160="F02 - LICITAÇÃO",1,""),"")</f>
        <v/>
      </c>
      <c r="AZ160" s="120" t="str">
        <f>IFERROR(IF(PAC!$X$6:$X$580="F03 - EXECUÇÃO DO OBJETO",1,""),"")</f>
        <v/>
      </c>
      <c r="BA160" s="120" t="str">
        <f>IFERROR(IF(PAC!$X$6:$X$580="F04 - CONCLUÍDA",1,""),"")</f>
        <v/>
      </c>
      <c r="BB160" s="121">
        <f>IF(PAC!$R160&gt;0,0,PAC!$Q160)</f>
        <v>0</v>
      </c>
    </row>
    <row r="161" spans="1:54" s="1" customFormat="1" ht="138.75" customHeight="1" thickBot="1">
      <c r="A161" s="96">
        <f t="shared" si="2"/>
        <v>156</v>
      </c>
      <c r="B161" s="122">
        <v>2025</v>
      </c>
      <c r="C161" s="122" t="s">
        <v>605</v>
      </c>
      <c r="D161" s="122" t="s">
        <v>1021</v>
      </c>
      <c r="E161" s="124" t="s">
        <v>738</v>
      </c>
      <c r="F161" s="122" t="s">
        <v>53</v>
      </c>
      <c r="G161" s="122" t="s">
        <v>503</v>
      </c>
      <c r="H161" s="125" t="s">
        <v>1256</v>
      </c>
      <c r="I161" s="122" t="s">
        <v>1250</v>
      </c>
      <c r="J161" s="122" t="s">
        <v>222</v>
      </c>
      <c r="K161" s="36">
        <v>1818763.19</v>
      </c>
      <c r="L161" s="36">
        <v>1818763.19</v>
      </c>
      <c r="M161" s="36"/>
      <c r="N161" s="36"/>
      <c r="O161" s="36"/>
      <c r="P161" s="36"/>
      <c r="Q161" s="25">
        <f>SUM(PAC!$M161:$P161)</f>
        <v>0</v>
      </c>
      <c r="R161" s="38"/>
      <c r="S161" s="25">
        <f>IF(PAC!$R161&gt;0,PAC!$R161,PAC!$Q161)</f>
        <v>0</v>
      </c>
      <c r="T161" s="38"/>
      <c r="U161" s="126" t="s">
        <v>1590</v>
      </c>
      <c r="V161" s="126"/>
      <c r="W161" s="127"/>
      <c r="X161" s="127" t="s">
        <v>1435</v>
      </c>
      <c r="Y161" s="123" t="s">
        <v>2509</v>
      </c>
      <c r="Z161" s="128"/>
      <c r="AA161" s="129"/>
      <c r="AB161" s="132"/>
      <c r="AC161" s="125"/>
      <c r="AD161" s="130"/>
      <c r="AE161" s="124" t="s">
        <v>2477</v>
      </c>
      <c r="AF161" s="125" t="s">
        <v>998</v>
      </c>
      <c r="AG161" s="125"/>
      <c r="AH161" s="125"/>
      <c r="AI161" s="125"/>
      <c r="AJ161" s="128"/>
      <c r="AK161" s="125"/>
      <c r="AL161" s="125"/>
      <c r="AM161" s="125" t="s">
        <v>716</v>
      </c>
      <c r="AN161" s="128"/>
      <c r="AO161" s="128"/>
      <c r="AP161" s="128"/>
      <c r="AQ161" s="128"/>
      <c r="AR161" s="131"/>
      <c r="AS161" s="131"/>
      <c r="AT161" s="126" t="s">
        <v>518</v>
      </c>
      <c r="AU161" s="132"/>
      <c r="AV161" s="130"/>
      <c r="AW161" s="143" t="s">
        <v>847</v>
      </c>
      <c r="AX161" s="119">
        <f>IFERROR(IF(PAC!$X161="F01 - CAPTAÇÃO DE RECURSO",1,""),"")</f>
        <v>1</v>
      </c>
      <c r="AY161" s="119" t="str">
        <f>IFERROR(IF(PAC!$X161="F02 - LICITAÇÃO",1,""),"")</f>
        <v/>
      </c>
      <c r="AZ161" s="120" t="str">
        <f>IFERROR(IF(PAC!$X$6:$X$580="F03 - EXECUÇÃO DO OBJETO",1,""),"")</f>
        <v/>
      </c>
      <c r="BA161" s="120" t="str">
        <f>IFERROR(IF(PAC!$X$6:$X$580="F04 - CONCLUÍDA",1,""),"")</f>
        <v/>
      </c>
      <c r="BB161" s="206">
        <f>IF(PAC!$R161&gt;0,0,PAC!$Q161)</f>
        <v>0</v>
      </c>
    </row>
    <row r="162" spans="1:54" s="1" customFormat="1" ht="64.5" customHeight="1" thickBot="1">
      <c r="A162" s="96">
        <f t="shared" si="2"/>
        <v>157</v>
      </c>
      <c r="B162" s="96">
        <v>2025</v>
      </c>
      <c r="C162" s="96" t="s">
        <v>605</v>
      </c>
      <c r="D162" s="96" t="s">
        <v>1021</v>
      </c>
      <c r="E162" s="112" t="s">
        <v>739</v>
      </c>
      <c r="F162" s="96" t="s">
        <v>53</v>
      </c>
      <c r="G162" s="96" t="s">
        <v>503</v>
      </c>
      <c r="H162" s="45" t="s">
        <v>1256</v>
      </c>
      <c r="I162" s="96" t="s">
        <v>1250</v>
      </c>
      <c r="J162" s="96" t="s">
        <v>222</v>
      </c>
      <c r="K162" s="23">
        <v>2259778.08</v>
      </c>
      <c r="L162" s="23">
        <v>2259778.08</v>
      </c>
      <c r="M162" s="23"/>
      <c r="N162" s="23"/>
      <c r="O162" s="23"/>
      <c r="P162" s="23"/>
      <c r="Q162" s="25">
        <f>SUM(PAC!$M162:$P162)</f>
        <v>0</v>
      </c>
      <c r="R162" s="25"/>
      <c r="S162" s="25">
        <f>IF(PAC!$R162&gt;0,PAC!$R162,PAC!$Q162)</f>
        <v>0</v>
      </c>
      <c r="T162" s="25"/>
      <c r="U162" s="113" t="s">
        <v>1590</v>
      </c>
      <c r="V162" s="113"/>
      <c r="W162" s="114"/>
      <c r="X162" s="114" t="s">
        <v>1435</v>
      </c>
      <c r="Y162" s="111" t="s">
        <v>2509</v>
      </c>
      <c r="Z162" s="95"/>
      <c r="AA162" s="115"/>
      <c r="AB162" s="118"/>
      <c r="AC162" s="45"/>
      <c r="AD162" s="116"/>
      <c r="AE162" s="112"/>
      <c r="AF162" s="45" t="s">
        <v>998</v>
      </c>
      <c r="AG162" s="45"/>
      <c r="AH162" s="45"/>
      <c r="AI162" s="45"/>
      <c r="AJ162" s="95"/>
      <c r="AK162" s="45"/>
      <c r="AL162" s="45"/>
      <c r="AM162" s="45"/>
      <c r="AN162" s="95"/>
      <c r="AO162" s="95"/>
      <c r="AP162" s="95"/>
      <c r="AQ162" s="95"/>
      <c r="AR162" s="117"/>
      <c r="AS162" s="117"/>
      <c r="AT162" s="113" t="s">
        <v>518</v>
      </c>
      <c r="AU162" s="118"/>
      <c r="AV162" s="116"/>
      <c r="AW162" s="142" t="s">
        <v>849</v>
      </c>
      <c r="AX162" s="119">
        <f>IFERROR(IF(PAC!$X162="F01 - CAPTAÇÃO DE RECURSO",1,""),"")</f>
        <v>1</v>
      </c>
      <c r="AY162" s="119" t="str">
        <f>IFERROR(IF(PAC!$X162="F02 - LICITAÇÃO",1,""),"")</f>
        <v/>
      </c>
      <c r="AZ162" s="120" t="str">
        <f>IFERROR(IF(PAC!$X$6:$X$580="F03 - EXECUÇÃO DO OBJETO",1,""),"")</f>
        <v/>
      </c>
      <c r="BA162" s="120" t="str">
        <f>IFERROR(IF(PAC!$X$6:$X$580="F04 - CONCLUÍDA",1,""),"")</f>
        <v/>
      </c>
      <c r="BB162" s="121">
        <f>IF(PAC!$R162&gt;0,0,PAC!$Q162)</f>
        <v>0</v>
      </c>
    </row>
    <row r="163" spans="1:54" s="1" customFormat="1" ht="63" customHeight="1" thickBot="1">
      <c r="A163" s="96">
        <f t="shared" si="2"/>
        <v>158</v>
      </c>
      <c r="B163" s="122">
        <v>2025</v>
      </c>
      <c r="C163" s="122" t="s">
        <v>605</v>
      </c>
      <c r="D163" s="122" t="s">
        <v>1021</v>
      </c>
      <c r="E163" s="124" t="s">
        <v>740</v>
      </c>
      <c r="F163" s="122" t="s">
        <v>53</v>
      </c>
      <c r="G163" s="122" t="s">
        <v>503</v>
      </c>
      <c r="H163" s="125" t="s">
        <v>1256</v>
      </c>
      <c r="I163" s="122" t="s">
        <v>1250</v>
      </c>
      <c r="J163" s="122" t="s">
        <v>227</v>
      </c>
      <c r="K163" s="36">
        <v>2882370</v>
      </c>
      <c r="L163" s="36">
        <v>2882370</v>
      </c>
      <c r="M163" s="36"/>
      <c r="N163" s="36"/>
      <c r="O163" s="36"/>
      <c r="P163" s="36"/>
      <c r="Q163" s="25">
        <f>SUM(PAC!$M163:$P163)</f>
        <v>0</v>
      </c>
      <c r="R163" s="38"/>
      <c r="S163" s="25">
        <f>IF(PAC!$R163&gt;0,PAC!$R163,PAC!$Q163)</f>
        <v>0</v>
      </c>
      <c r="T163" s="38"/>
      <c r="U163" s="126" t="s">
        <v>1590</v>
      </c>
      <c r="V163" s="126"/>
      <c r="W163" s="127"/>
      <c r="X163" s="127" t="s">
        <v>1435</v>
      </c>
      <c r="Y163" s="123" t="s">
        <v>2509</v>
      </c>
      <c r="Z163" s="128"/>
      <c r="AA163" s="129"/>
      <c r="AB163" s="132"/>
      <c r="AC163" s="125"/>
      <c r="AD163" s="130"/>
      <c r="AE163" s="124"/>
      <c r="AF163" s="125" t="s">
        <v>998</v>
      </c>
      <c r="AG163" s="125"/>
      <c r="AH163" s="125"/>
      <c r="AI163" s="125"/>
      <c r="AJ163" s="128"/>
      <c r="AK163" s="125"/>
      <c r="AL163" s="125"/>
      <c r="AM163" s="125"/>
      <c r="AN163" s="128"/>
      <c r="AO163" s="128"/>
      <c r="AP163" s="128"/>
      <c r="AQ163" s="128"/>
      <c r="AR163" s="131"/>
      <c r="AS163" s="131"/>
      <c r="AT163" s="126" t="s">
        <v>518</v>
      </c>
      <c r="AU163" s="132"/>
      <c r="AV163" s="130"/>
      <c r="AW163" s="143" t="s">
        <v>849</v>
      </c>
      <c r="AX163" s="119">
        <f>IFERROR(IF(PAC!$X163="F01 - CAPTAÇÃO DE RECURSO",1,""),"")</f>
        <v>1</v>
      </c>
      <c r="AY163" s="119" t="str">
        <f>IFERROR(IF(PAC!$X163="F02 - LICITAÇÃO",1,""),"")</f>
        <v/>
      </c>
      <c r="AZ163" s="120" t="str">
        <f>IFERROR(IF(PAC!$X$6:$X$580="F03 - EXECUÇÃO DO OBJETO",1,""),"")</f>
        <v/>
      </c>
      <c r="BA163" s="120" t="str">
        <f>IFERROR(IF(PAC!$X$6:$X$580="F04 - CONCLUÍDA",1,""),"")</f>
        <v/>
      </c>
      <c r="BB163" s="206">
        <f>IF(PAC!$R163&gt;0,0,PAC!$Q163)</f>
        <v>0</v>
      </c>
    </row>
    <row r="164" spans="1:54" s="1" customFormat="1" ht="63" customHeight="1" thickBot="1">
      <c r="A164" s="96">
        <f t="shared" si="2"/>
        <v>159</v>
      </c>
      <c r="B164" s="96">
        <v>2025</v>
      </c>
      <c r="C164" s="96" t="s">
        <v>605</v>
      </c>
      <c r="D164" s="96" t="s">
        <v>1021</v>
      </c>
      <c r="E164" s="112" t="s">
        <v>741</v>
      </c>
      <c r="F164" s="96" t="s">
        <v>53</v>
      </c>
      <c r="G164" s="96" t="s">
        <v>503</v>
      </c>
      <c r="H164" s="45" t="s">
        <v>1256</v>
      </c>
      <c r="I164" s="96" t="s">
        <v>1250</v>
      </c>
      <c r="J164" s="96" t="s">
        <v>227</v>
      </c>
      <c r="K164" s="23">
        <v>1755302.26</v>
      </c>
      <c r="L164" s="23">
        <v>1755302.26</v>
      </c>
      <c r="M164" s="23"/>
      <c r="N164" s="23"/>
      <c r="O164" s="23"/>
      <c r="P164" s="23"/>
      <c r="Q164" s="25">
        <f>SUM(PAC!$M164:$P164)</f>
        <v>0</v>
      </c>
      <c r="R164" s="25"/>
      <c r="S164" s="25">
        <f>IF(PAC!$R164&gt;0,PAC!$R164,PAC!$Q164)</f>
        <v>0</v>
      </c>
      <c r="T164" s="25"/>
      <c r="U164" s="113" t="s">
        <v>1590</v>
      </c>
      <c r="V164" s="113"/>
      <c r="W164" s="114"/>
      <c r="X164" s="114" t="s">
        <v>1435</v>
      </c>
      <c r="Y164" s="111" t="s">
        <v>2509</v>
      </c>
      <c r="Z164" s="95"/>
      <c r="AA164" s="115"/>
      <c r="AB164" s="118"/>
      <c r="AC164" s="45"/>
      <c r="AD164" s="116"/>
      <c r="AE164" s="112"/>
      <c r="AF164" s="45" t="s">
        <v>998</v>
      </c>
      <c r="AG164" s="45"/>
      <c r="AH164" s="45"/>
      <c r="AI164" s="45"/>
      <c r="AJ164" s="95"/>
      <c r="AK164" s="45"/>
      <c r="AL164" s="45"/>
      <c r="AM164" s="45" t="s">
        <v>716</v>
      </c>
      <c r="AN164" s="95"/>
      <c r="AO164" s="95"/>
      <c r="AP164" s="95"/>
      <c r="AQ164" s="95"/>
      <c r="AR164" s="117"/>
      <c r="AS164" s="117"/>
      <c r="AT164" s="113" t="s">
        <v>518</v>
      </c>
      <c r="AU164" s="118"/>
      <c r="AV164" s="116"/>
      <c r="AW164" s="142" t="s">
        <v>707</v>
      </c>
      <c r="AX164" s="119">
        <f>IFERROR(IF(PAC!$X164="F01 - CAPTAÇÃO DE RECURSO",1,""),"")</f>
        <v>1</v>
      </c>
      <c r="AY164" s="119" t="str">
        <f>IFERROR(IF(PAC!$X164="F02 - LICITAÇÃO",1,""),"")</f>
        <v/>
      </c>
      <c r="AZ164" s="120" t="str">
        <f>IFERROR(IF(PAC!$X$6:$X$580="F03 - EXECUÇÃO DO OBJETO",1,""),"")</f>
        <v/>
      </c>
      <c r="BA164" s="120" t="str">
        <f>IFERROR(IF(PAC!$X$6:$X$580="F04 - CONCLUÍDA",1,""),"")</f>
        <v/>
      </c>
      <c r="BB164" s="121">
        <f>IF(PAC!$R164&gt;0,0,PAC!$Q164)</f>
        <v>0</v>
      </c>
    </row>
    <row r="165" spans="1:54" s="1" customFormat="1" ht="51" customHeight="1" thickBot="1">
      <c r="A165" s="96">
        <f t="shared" si="2"/>
        <v>160</v>
      </c>
      <c r="B165" s="122">
        <v>2025</v>
      </c>
      <c r="C165" s="122" t="s">
        <v>605</v>
      </c>
      <c r="D165" s="122" t="s">
        <v>1021</v>
      </c>
      <c r="E165" s="124" t="s">
        <v>742</v>
      </c>
      <c r="F165" s="122" t="s">
        <v>53</v>
      </c>
      <c r="G165" s="122" t="s">
        <v>503</v>
      </c>
      <c r="H165" s="125" t="s">
        <v>1256</v>
      </c>
      <c r="I165" s="122" t="s">
        <v>1250</v>
      </c>
      <c r="J165" s="122" t="s">
        <v>229</v>
      </c>
      <c r="K165" s="36">
        <v>2875423.56</v>
      </c>
      <c r="L165" s="36">
        <v>2875423.56</v>
      </c>
      <c r="M165" s="36"/>
      <c r="N165" s="36"/>
      <c r="O165" s="36"/>
      <c r="P165" s="36"/>
      <c r="Q165" s="25">
        <f>SUM(PAC!$M165:$P165)</f>
        <v>0</v>
      </c>
      <c r="R165" s="38"/>
      <c r="S165" s="25">
        <f>IF(PAC!$R165&gt;0,PAC!$R165,PAC!$Q165)</f>
        <v>0</v>
      </c>
      <c r="T165" s="38"/>
      <c r="U165" s="126" t="s">
        <v>1590</v>
      </c>
      <c r="V165" s="126"/>
      <c r="W165" s="127"/>
      <c r="X165" s="127" t="s">
        <v>1435</v>
      </c>
      <c r="Y165" s="123" t="s">
        <v>2509</v>
      </c>
      <c r="Z165" s="128"/>
      <c r="AA165" s="129"/>
      <c r="AB165" s="132"/>
      <c r="AC165" s="125"/>
      <c r="AD165" s="130"/>
      <c r="AE165" s="124"/>
      <c r="AF165" s="125" t="s">
        <v>998</v>
      </c>
      <c r="AG165" s="125"/>
      <c r="AH165" s="125"/>
      <c r="AI165" s="125"/>
      <c r="AJ165" s="128"/>
      <c r="AK165" s="125"/>
      <c r="AL165" s="125"/>
      <c r="AM165" s="125"/>
      <c r="AN165" s="128"/>
      <c r="AO165" s="128"/>
      <c r="AP165" s="128"/>
      <c r="AQ165" s="128"/>
      <c r="AR165" s="131"/>
      <c r="AS165" s="131"/>
      <c r="AT165" s="126" t="s">
        <v>518</v>
      </c>
      <c r="AU165" s="132"/>
      <c r="AV165" s="130"/>
      <c r="AW165" s="143" t="s">
        <v>847</v>
      </c>
      <c r="AX165" s="119">
        <f>IFERROR(IF(PAC!$X165="F01 - CAPTAÇÃO DE RECURSO",1,""),"")</f>
        <v>1</v>
      </c>
      <c r="AY165" s="119" t="str">
        <f>IFERROR(IF(PAC!$X165="F02 - LICITAÇÃO",1,""),"")</f>
        <v/>
      </c>
      <c r="AZ165" s="120" t="str">
        <f>IFERROR(IF(PAC!$X$6:$X$580="F03 - EXECUÇÃO DO OBJETO",1,""),"")</f>
        <v/>
      </c>
      <c r="BA165" s="120" t="str">
        <f>IFERROR(IF(PAC!$X$6:$X$580="F04 - CONCLUÍDA",1,""),"")</f>
        <v/>
      </c>
      <c r="BB165" s="206">
        <f>IF(PAC!$R165&gt;0,0,PAC!$Q165)</f>
        <v>0</v>
      </c>
    </row>
    <row r="166" spans="1:54" s="1" customFormat="1" ht="63" customHeight="1" thickBot="1">
      <c r="A166" s="96">
        <f t="shared" si="2"/>
        <v>161</v>
      </c>
      <c r="B166" s="96">
        <v>2025</v>
      </c>
      <c r="C166" s="96" t="s">
        <v>605</v>
      </c>
      <c r="D166" s="96" t="s">
        <v>1021</v>
      </c>
      <c r="E166" s="112" t="s">
        <v>743</v>
      </c>
      <c r="F166" s="96" t="s">
        <v>53</v>
      </c>
      <c r="G166" s="96" t="s">
        <v>503</v>
      </c>
      <c r="H166" s="45" t="s">
        <v>1256</v>
      </c>
      <c r="I166" s="96" t="s">
        <v>1250</v>
      </c>
      <c r="J166" s="96" t="s">
        <v>229</v>
      </c>
      <c r="K166" s="23">
        <v>1626543.36</v>
      </c>
      <c r="L166" s="23">
        <v>1626543.36</v>
      </c>
      <c r="M166" s="23"/>
      <c r="N166" s="23"/>
      <c r="O166" s="23"/>
      <c r="P166" s="23"/>
      <c r="Q166" s="25">
        <f>SUM(PAC!$M166:$P166)</f>
        <v>0</v>
      </c>
      <c r="R166" s="25"/>
      <c r="S166" s="25">
        <f>IF(PAC!$R166&gt;0,PAC!$R166,PAC!$Q166)</f>
        <v>0</v>
      </c>
      <c r="T166" s="25"/>
      <c r="U166" s="113" t="s">
        <v>1590</v>
      </c>
      <c r="V166" s="113"/>
      <c r="W166" s="114"/>
      <c r="X166" s="114" t="s">
        <v>1435</v>
      </c>
      <c r="Y166" s="111" t="s">
        <v>2509</v>
      </c>
      <c r="Z166" s="95"/>
      <c r="AA166" s="115"/>
      <c r="AB166" s="118"/>
      <c r="AC166" s="45"/>
      <c r="AD166" s="116"/>
      <c r="AE166" s="112"/>
      <c r="AF166" s="45" t="s">
        <v>998</v>
      </c>
      <c r="AG166" s="45"/>
      <c r="AH166" s="45"/>
      <c r="AI166" s="45"/>
      <c r="AJ166" s="95"/>
      <c r="AK166" s="45"/>
      <c r="AL166" s="45"/>
      <c r="AM166" s="45" t="s">
        <v>716</v>
      </c>
      <c r="AN166" s="95"/>
      <c r="AO166" s="95"/>
      <c r="AP166" s="95"/>
      <c r="AQ166" s="95"/>
      <c r="AR166" s="117"/>
      <c r="AS166" s="117"/>
      <c r="AT166" s="113" t="s">
        <v>518</v>
      </c>
      <c r="AU166" s="118"/>
      <c r="AV166" s="116"/>
      <c r="AW166" s="142" t="s">
        <v>707</v>
      </c>
      <c r="AX166" s="119">
        <f>IFERROR(IF(PAC!$X166="F01 - CAPTAÇÃO DE RECURSO",1,""),"")</f>
        <v>1</v>
      </c>
      <c r="AY166" s="119" t="str">
        <f>IFERROR(IF(PAC!$X166="F02 - LICITAÇÃO",1,""),"")</f>
        <v/>
      </c>
      <c r="AZ166" s="120" t="str">
        <f>IFERROR(IF(PAC!$X$6:$X$580="F03 - EXECUÇÃO DO OBJETO",1,""),"")</f>
        <v/>
      </c>
      <c r="BA166" s="120" t="str">
        <f>IFERROR(IF(PAC!$X$6:$X$580="F04 - CONCLUÍDA",1,""),"")</f>
        <v/>
      </c>
      <c r="BB166" s="121">
        <f>IF(PAC!$R166&gt;0,0,PAC!$Q166)</f>
        <v>0</v>
      </c>
    </row>
    <row r="167" spans="1:54" s="1" customFormat="1" ht="48" customHeight="1" thickBot="1">
      <c r="A167" s="96">
        <f t="shared" si="2"/>
        <v>162</v>
      </c>
      <c r="B167" s="122">
        <v>2025</v>
      </c>
      <c r="C167" s="122" t="s">
        <v>605</v>
      </c>
      <c r="D167" s="122" t="s">
        <v>1021</v>
      </c>
      <c r="E167" s="124" t="s">
        <v>744</v>
      </c>
      <c r="F167" s="122" t="s">
        <v>53</v>
      </c>
      <c r="G167" s="122" t="s">
        <v>503</v>
      </c>
      <c r="H167" s="125" t="s">
        <v>1256</v>
      </c>
      <c r="I167" s="122" t="s">
        <v>1250</v>
      </c>
      <c r="J167" s="122" t="s">
        <v>233</v>
      </c>
      <c r="K167" s="36">
        <v>3541654.2</v>
      </c>
      <c r="L167" s="36">
        <v>3541654.2</v>
      </c>
      <c r="M167" s="36"/>
      <c r="N167" s="36"/>
      <c r="O167" s="36"/>
      <c r="P167" s="36"/>
      <c r="Q167" s="25">
        <f>SUM(PAC!$M167:$P167)</f>
        <v>0</v>
      </c>
      <c r="R167" s="38"/>
      <c r="S167" s="25">
        <f>IF(PAC!$R167&gt;0,PAC!$R167,PAC!$Q167)</f>
        <v>0</v>
      </c>
      <c r="T167" s="38"/>
      <c r="U167" s="126" t="s">
        <v>1590</v>
      </c>
      <c r="V167" s="126"/>
      <c r="W167" s="127"/>
      <c r="X167" s="127" t="s">
        <v>1435</v>
      </c>
      <c r="Y167" s="123" t="s">
        <v>2509</v>
      </c>
      <c r="Z167" s="128"/>
      <c r="AA167" s="129"/>
      <c r="AB167" s="132"/>
      <c r="AC167" s="125"/>
      <c r="AD167" s="130"/>
      <c r="AE167" s="124"/>
      <c r="AF167" s="125" t="s">
        <v>998</v>
      </c>
      <c r="AG167" s="125"/>
      <c r="AH167" s="125"/>
      <c r="AI167" s="125"/>
      <c r="AJ167" s="128"/>
      <c r="AK167" s="125"/>
      <c r="AL167" s="125"/>
      <c r="AM167" s="125" t="s">
        <v>716</v>
      </c>
      <c r="AN167" s="128"/>
      <c r="AO167" s="128"/>
      <c r="AP167" s="128"/>
      <c r="AQ167" s="128"/>
      <c r="AR167" s="131"/>
      <c r="AS167" s="131"/>
      <c r="AT167" s="126" t="s">
        <v>518</v>
      </c>
      <c r="AU167" s="132"/>
      <c r="AV167" s="130"/>
      <c r="AW167" s="143" t="s">
        <v>847</v>
      </c>
      <c r="AX167" s="119">
        <f>IFERROR(IF(PAC!$X167="F01 - CAPTAÇÃO DE RECURSO",1,""),"")</f>
        <v>1</v>
      </c>
      <c r="AY167" s="119" t="str">
        <f>IFERROR(IF(PAC!$X167="F02 - LICITAÇÃO",1,""),"")</f>
        <v/>
      </c>
      <c r="AZ167" s="120" t="str">
        <f>IFERROR(IF(PAC!$X$6:$X$580="F03 - EXECUÇÃO DO OBJETO",1,""),"")</f>
        <v/>
      </c>
      <c r="BA167" s="120" t="str">
        <f>IFERROR(IF(PAC!$X$6:$X$580="F04 - CONCLUÍDA",1,""),"")</f>
        <v/>
      </c>
      <c r="BB167" s="206">
        <f>IF(PAC!$R167&gt;0,0,PAC!$Q167)</f>
        <v>0</v>
      </c>
    </row>
    <row r="168" spans="1:54" s="1" customFormat="1" ht="50.25" customHeight="1" thickBot="1">
      <c r="A168" s="96">
        <f t="shared" si="2"/>
        <v>163</v>
      </c>
      <c r="B168" s="96">
        <v>2025</v>
      </c>
      <c r="C168" s="96" t="s">
        <v>605</v>
      </c>
      <c r="D168" s="96" t="s">
        <v>1021</v>
      </c>
      <c r="E168" s="112" t="s">
        <v>745</v>
      </c>
      <c r="F168" s="96" t="s">
        <v>53</v>
      </c>
      <c r="G168" s="96" t="s">
        <v>503</v>
      </c>
      <c r="H168" s="45" t="s">
        <v>1256</v>
      </c>
      <c r="I168" s="96" t="s">
        <v>1250</v>
      </c>
      <c r="J168" s="96" t="s">
        <v>233</v>
      </c>
      <c r="K168" s="23">
        <v>3627943.04</v>
      </c>
      <c r="L168" s="23">
        <v>3627943.04</v>
      </c>
      <c r="M168" s="23"/>
      <c r="N168" s="23"/>
      <c r="O168" s="23"/>
      <c r="P168" s="23"/>
      <c r="Q168" s="25">
        <f>SUM(PAC!$M168:$P168)</f>
        <v>0</v>
      </c>
      <c r="R168" s="25"/>
      <c r="S168" s="25">
        <f>IF(PAC!$R168&gt;0,PAC!$R168,PAC!$Q168)</f>
        <v>0</v>
      </c>
      <c r="T168" s="25"/>
      <c r="U168" s="113" t="s">
        <v>1590</v>
      </c>
      <c r="V168" s="113"/>
      <c r="W168" s="114"/>
      <c r="X168" s="114" t="s">
        <v>1435</v>
      </c>
      <c r="Y168" s="111" t="s">
        <v>2509</v>
      </c>
      <c r="Z168" s="95"/>
      <c r="AA168" s="115"/>
      <c r="AB168" s="118"/>
      <c r="AC168" s="45"/>
      <c r="AD168" s="116"/>
      <c r="AE168" s="112"/>
      <c r="AF168" s="45" t="s">
        <v>998</v>
      </c>
      <c r="AG168" s="45"/>
      <c r="AH168" s="45"/>
      <c r="AI168" s="45"/>
      <c r="AJ168" s="95"/>
      <c r="AK168" s="45"/>
      <c r="AL168" s="45"/>
      <c r="AM168" s="45"/>
      <c r="AN168" s="95"/>
      <c r="AO168" s="95"/>
      <c r="AP168" s="95"/>
      <c r="AQ168" s="95"/>
      <c r="AR168" s="117"/>
      <c r="AS168" s="117"/>
      <c r="AT168" s="113" t="s">
        <v>518</v>
      </c>
      <c r="AU168" s="118"/>
      <c r="AV168" s="116"/>
      <c r="AW168" s="142" t="s">
        <v>847</v>
      </c>
      <c r="AX168" s="119">
        <f>IFERROR(IF(PAC!$X168="F01 - CAPTAÇÃO DE RECURSO",1,""),"")</f>
        <v>1</v>
      </c>
      <c r="AY168" s="119" t="str">
        <f>IFERROR(IF(PAC!$X168="F02 - LICITAÇÃO",1,""),"")</f>
        <v/>
      </c>
      <c r="AZ168" s="120" t="str">
        <f>IFERROR(IF(PAC!$X$6:$X$580="F03 - EXECUÇÃO DO OBJETO",1,""),"")</f>
        <v/>
      </c>
      <c r="BA168" s="120" t="str">
        <f>IFERROR(IF(PAC!$X$6:$X$580="F04 - CONCLUÍDA",1,""),"")</f>
        <v/>
      </c>
      <c r="BB168" s="121">
        <f>IF(PAC!$R168&gt;0,0,PAC!$Q168)</f>
        <v>0</v>
      </c>
    </row>
    <row r="169" spans="1:54" s="1" customFormat="1" ht="63" customHeight="1" thickBot="1">
      <c r="A169" s="96">
        <f t="shared" si="2"/>
        <v>164</v>
      </c>
      <c r="B169" s="122">
        <v>2025</v>
      </c>
      <c r="C169" s="122" t="s">
        <v>605</v>
      </c>
      <c r="D169" s="122" t="s">
        <v>1021</v>
      </c>
      <c r="E169" s="124" t="s">
        <v>746</v>
      </c>
      <c r="F169" s="122" t="s">
        <v>53</v>
      </c>
      <c r="G169" s="122" t="s">
        <v>503</v>
      </c>
      <c r="H169" s="125" t="s">
        <v>1256</v>
      </c>
      <c r="I169" s="122" t="s">
        <v>1250</v>
      </c>
      <c r="J169" s="122" t="s">
        <v>234</v>
      </c>
      <c r="K169" s="36">
        <v>2021134.62</v>
      </c>
      <c r="L169" s="36">
        <v>2021134.62</v>
      </c>
      <c r="M169" s="36"/>
      <c r="N169" s="36"/>
      <c r="O169" s="36"/>
      <c r="P169" s="36"/>
      <c r="Q169" s="25">
        <f>SUM(PAC!$M169:$P169)</f>
        <v>0</v>
      </c>
      <c r="R169" s="38"/>
      <c r="S169" s="25">
        <f>IF(PAC!$R169&gt;0,PAC!$R169,PAC!$Q169)</f>
        <v>0</v>
      </c>
      <c r="T169" s="38"/>
      <c r="U169" s="126" t="s">
        <v>1590</v>
      </c>
      <c r="V169" s="126"/>
      <c r="W169" s="127"/>
      <c r="X169" s="127" t="s">
        <v>1435</v>
      </c>
      <c r="Y169" s="123" t="s">
        <v>2509</v>
      </c>
      <c r="Z169" s="128"/>
      <c r="AA169" s="129"/>
      <c r="AB169" s="132"/>
      <c r="AC169" s="125"/>
      <c r="AD169" s="130"/>
      <c r="AE169" s="124"/>
      <c r="AF169" s="125" t="s">
        <v>998</v>
      </c>
      <c r="AG169" s="125"/>
      <c r="AH169" s="125"/>
      <c r="AI169" s="125"/>
      <c r="AJ169" s="128"/>
      <c r="AK169" s="125"/>
      <c r="AL169" s="125"/>
      <c r="AM169" s="125"/>
      <c r="AN169" s="128"/>
      <c r="AO169" s="128"/>
      <c r="AP169" s="128"/>
      <c r="AQ169" s="128"/>
      <c r="AR169" s="131"/>
      <c r="AS169" s="131"/>
      <c r="AT169" s="126" t="s">
        <v>518</v>
      </c>
      <c r="AU169" s="132"/>
      <c r="AV169" s="130"/>
      <c r="AW169" s="143" t="s">
        <v>847</v>
      </c>
      <c r="AX169" s="119">
        <f>IFERROR(IF(PAC!$X169="F01 - CAPTAÇÃO DE RECURSO",1,""),"")</f>
        <v>1</v>
      </c>
      <c r="AY169" s="119" t="str">
        <f>IFERROR(IF(PAC!$X169="F02 - LICITAÇÃO",1,""),"")</f>
        <v/>
      </c>
      <c r="AZ169" s="120" t="str">
        <f>IFERROR(IF(PAC!$X$6:$X$580="F03 - EXECUÇÃO DO OBJETO",1,""),"")</f>
        <v/>
      </c>
      <c r="BA169" s="120" t="str">
        <f>IFERROR(IF(PAC!$X$6:$X$580="F04 - CONCLUÍDA",1,""),"")</f>
        <v/>
      </c>
      <c r="BB169" s="206">
        <f>IF(PAC!$R169&gt;0,0,PAC!$Q169)</f>
        <v>0</v>
      </c>
    </row>
    <row r="170" spans="1:54" s="1" customFormat="1" ht="42" customHeight="1" thickBot="1">
      <c r="A170" s="96">
        <f t="shared" si="2"/>
        <v>165</v>
      </c>
      <c r="B170" s="96">
        <v>2025</v>
      </c>
      <c r="C170" s="96" t="s">
        <v>605</v>
      </c>
      <c r="D170" s="96" t="s">
        <v>1021</v>
      </c>
      <c r="E170" s="112" t="s">
        <v>747</v>
      </c>
      <c r="F170" s="96" t="s">
        <v>53</v>
      </c>
      <c r="G170" s="96" t="s">
        <v>503</v>
      </c>
      <c r="H170" s="45" t="s">
        <v>1256</v>
      </c>
      <c r="I170" s="96" t="s">
        <v>1250</v>
      </c>
      <c r="J170" s="96" t="s">
        <v>234</v>
      </c>
      <c r="K170" s="23">
        <v>1938151.35</v>
      </c>
      <c r="L170" s="23">
        <v>1938151.35</v>
      </c>
      <c r="M170" s="23"/>
      <c r="N170" s="23"/>
      <c r="O170" s="23"/>
      <c r="P170" s="23"/>
      <c r="Q170" s="25">
        <f>SUM(PAC!$M170:$P170)</f>
        <v>0</v>
      </c>
      <c r="R170" s="25"/>
      <c r="S170" s="25">
        <f>IF(PAC!$R170&gt;0,PAC!$R170,PAC!$Q170)</f>
        <v>0</v>
      </c>
      <c r="T170" s="25"/>
      <c r="U170" s="113" t="s">
        <v>1590</v>
      </c>
      <c r="V170" s="113"/>
      <c r="W170" s="114"/>
      <c r="X170" s="114" t="s">
        <v>1435</v>
      </c>
      <c r="Y170" s="111" t="s">
        <v>2509</v>
      </c>
      <c r="Z170" s="95"/>
      <c r="AA170" s="115"/>
      <c r="AB170" s="118"/>
      <c r="AC170" s="45"/>
      <c r="AD170" s="116"/>
      <c r="AE170" s="112"/>
      <c r="AF170" s="45" t="s">
        <v>998</v>
      </c>
      <c r="AG170" s="45"/>
      <c r="AH170" s="45"/>
      <c r="AI170" s="45"/>
      <c r="AJ170" s="95"/>
      <c r="AK170" s="45"/>
      <c r="AL170" s="45"/>
      <c r="AM170" s="45"/>
      <c r="AN170" s="95"/>
      <c r="AO170" s="95"/>
      <c r="AP170" s="95"/>
      <c r="AQ170" s="95"/>
      <c r="AR170" s="117"/>
      <c r="AS170" s="117"/>
      <c r="AT170" s="113" t="s">
        <v>518</v>
      </c>
      <c r="AU170" s="118"/>
      <c r="AV170" s="116"/>
      <c r="AW170" s="142" t="s">
        <v>847</v>
      </c>
      <c r="AX170" s="119">
        <f>IFERROR(IF(PAC!$X170="F01 - CAPTAÇÃO DE RECURSO",1,""),"")</f>
        <v>1</v>
      </c>
      <c r="AY170" s="119" t="str">
        <f>IFERROR(IF(PAC!$X170="F02 - LICITAÇÃO",1,""),"")</f>
        <v/>
      </c>
      <c r="AZ170" s="120" t="str">
        <f>IFERROR(IF(PAC!$X$6:$X$580="F03 - EXECUÇÃO DO OBJETO",1,""),"")</f>
        <v/>
      </c>
      <c r="BA170" s="120" t="str">
        <f>IFERROR(IF(PAC!$X$6:$X$580="F04 - CONCLUÍDA",1,""),"")</f>
        <v/>
      </c>
      <c r="BB170" s="121">
        <f>IF(PAC!$R170&gt;0,0,PAC!$Q170)</f>
        <v>0</v>
      </c>
    </row>
    <row r="171" spans="1:54" s="1" customFormat="1" ht="56.25" customHeight="1" thickBot="1">
      <c r="A171" s="96">
        <f t="shared" si="2"/>
        <v>166</v>
      </c>
      <c r="B171" s="122">
        <v>2025</v>
      </c>
      <c r="C171" s="122" t="s">
        <v>605</v>
      </c>
      <c r="D171" s="122" t="s">
        <v>1021</v>
      </c>
      <c r="E171" s="124" t="s">
        <v>748</v>
      </c>
      <c r="F171" s="122" t="s">
        <v>53</v>
      </c>
      <c r="G171" s="122" t="s">
        <v>503</v>
      </c>
      <c r="H171" s="125" t="s">
        <v>1256</v>
      </c>
      <c r="I171" s="122" t="s">
        <v>1250</v>
      </c>
      <c r="J171" s="122" t="s">
        <v>234</v>
      </c>
      <c r="K171" s="36">
        <v>1828444.68</v>
      </c>
      <c r="L171" s="36">
        <v>1828444.68</v>
      </c>
      <c r="M171" s="36"/>
      <c r="N171" s="36"/>
      <c r="O171" s="36"/>
      <c r="P171" s="36"/>
      <c r="Q171" s="25">
        <f>SUM(PAC!$M171:$P171)</f>
        <v>0</v>
      </c>
      <c r="R171" s="38"/>
      <c r="S171" s="25">
        <f>IF(PAC!$R171&gt;0,PAC!$R171,PAC!$Q171)</f>
        <v>0</v>
      </c>
      <c r="T171" s="38"/>
      <c r="U171" s="126" t="s">
        <v>1590</v>
      </c>
      <c r="V171" s="126"/>
      <c r="W171" s="127"/>
      <c r="X171" s="127" t="s">
        <v>1435</v>
      </c>
      <c r="Y171" s="123" t="s">
        <v>2509</v>
      </c>
      <c r="Z171" s="128"/>
      <c r="AA171" s="129"/>
      <c r="AB171" s="132"/>
      <c r="AC171" s="125"/>
      <c r="AD171" s="130"/>
      <c r="AE171" s="124"/>
      <c r="AF171" s="125" t="s">
        <v>998</v>
      </c>
      <c r="AG171" s="125"/>
      <c r="AH171" s="125"/>
      <c r="AI171" s="125"/>
      <c r="AJ171" s="128"/>
      <c r="AK171" s="125"/>
      <c r="AL171" s="125"/>
      <c r="AM171" s="125" t="s">
        <v>716</v>
      </c>
      <c r="AN171" s="128"/>
      <c r="AO171" s="128"/>
      <c r="AP171" s="128"/>
      <c r="AQ171" s="128"/>
      <c r="AR171" s="131"/>
      <c r="AS171" s="131"/>
      <c r="AT171" s="126" t="s">
        <v>518</v>
      </c>
      <c r="AU171" s="132"/>
      <c r="AV171" s="130"/>
      <c r="AW171" s="143" t="s">
        <v>847</v>
      </c>
      <c r="AX171" s="119">
        <f>IFERROR(IF(PAC!$X171="F01 - CAPTAÇÃO DE RECURSO",1,""),"")</f>
        <v>1</v>
      </c>
      <c r="AY171" s="119" t="str">
        <f>IFERROR(IF(PAC!$X171="F02 - LICITAÇÃO",1,""),"")</f>
        <v/>
      </c>
      <c r="AZ171" s="120" t="str">
        <f>IFERROR(IF(PAC!$X$6:$X$580="F03 - EXECUÇÃO DO OBJETO",1,""),"")</f>
        <v/>
      </c>
      <c r="BA171" s="120" t="str">
        <f>IFERROR(IF(PAC!$X$6:$X$580="F04 - CONCLUÍDA",1,""),"")</f>
        <v/>
      </c>
      <c r="BB171" s="206">
        <f>IF(PAC!$R171&gt;0,0,PAC!$Q171)</f>
        <v>0</v>
      </c>
    </row>
    <row r="172" spans="1:54" s="1" customFormat="1" ht="63" customHeight="1" thickBot="1">
      <c r="A172" s="96">
        <f t="shared" si="2"/>
        <v>167</v>
      </c>
      <c r="B172" s="96">
        <v>2025</v>
      </c>
      <c r="C172" s="96" t="s">
        <v>605</v>
      </c>
      <c r="D172" s="96" t="s">
        <v>1021</v>
      </c>
      <c r="E172" s="112" t="s">
        <v>749</v>
      </c>
      <c r="F172" s="96" t="s">
        <v>53</v>
      </c>
      <c r="G172" s="96" t="s">
        <v>503</v>
      </c>
      <c r="H172" s="45" t="s">
        <v>1256</v>
      </c>
      <c r="I172" s="96" t="s">
        <v>1250</v>
      </c>
      <c r="J172" s="96" t="s">
        <v>234</v>
      </c>
      <c r="K172" s="23">
        <v>2706098.11</v>
      </c>
      <c r="L172" s="23">
        <v>2706098.11</v>
      </c>
      <c r="M172" s="23"/>
      <c r="N172" s="23"/>
      <c r="O172" s="23"/>
      <c r="P172" s="23"/>
      <c r="Q172" s="25">
        <f>SUM(PAC!$M172:$P172)</f>
        <v>0</v>
      </c>
      <c r="R172" s="25"/>
      <c r="S172" s="25">
        <f>IF(PAC!$R172&gt;0,PAC!$R172,PAC!$Q172)</f>
        <v>0</v>
      </c>
      <c r="T172" s="25"/>
      <c r="U172" s="113" t="s">
        <v>1590</v>
      </c>
      <c r="V172" s="113"/>
      <c r="W172" s="114"/>
      <c r="X172" s="114" t="s">
        <v>1435</v>
      </c>
      <c r="Y172" s="111" t="s">
        <v>2509</v>
      </c>
      <c r="Z172" s="95"/>
      <c r="AA172" s="115"/>
      <c r="AB172" s="118"/>
      <c r="AC172" s="45"/>
      <c r="AD172" s="116"/>
      <c r="AE172" s="112"/>
      <c r="AF172" s="45" t="s">
        <v>998</v>
      </c>
      <c r="AG172" s="45"/>
      <c r="AH172" s="45"/>
      <c r="AI172" s="45"/>
      <c r="AJ172" s="95"/>
      <c r="AK172" s="45"/>
      <c r="AL172" s="45"/>
      <c r="AM172" s="45" t="s">
        <v>716</v>
      </c>
      <c r="AN172" s="95"/>
      <c r="AO172" s="95"/>
      <c r="AP172" s="95"/>
      <c r="AQ172" s="95"/>
      <c r="AR172" s="117"/>
      <c r="AS172" s="117"/>
      <c r="AT172" s="113" t="s">
        <v>518</v>
      </c>
      <c r="AU172" s="118"/>
      <c r="AV172" s="116"/>
      <c r="AW172" s="142" t="s">
        <v>847</v>
      </c>
      <c r="AX172" s="119">
        <f>IFERROR(IF(PAC!$X172="F01 - CAPTAÇÃO DE RECURSO",1,""),"")</f>
        <v>1</v>
      </c>
      <c r="AY172" s="119" t="str">
        <f>IFERROR(IF(PAC!$X172="F02 - LICITAÇÃO",1,""),"")</f>
        <v/>
      </c>
      <c r="AZ172" s="120" t="str">
        <f>IFERROR(IF(PAC!$X$6:$X$580="F03 - EXECUÇÃO DO OBJETO",1,""),"")</f>
        <v/>
      </c>
      <c r="BA172" s="120" t="str">
        <f>IFERROR(IF(PAC!$X$6:$X$580="F04 - CONCLUÍDA",1,""),"")</f>
        <v/>
      </c>
      <c r="BB172" s="121">
        <f>IF(PAC!$R172&gt;0,0,PAC!$Q172)</f>
        <v>0</v>
      </c>
    </row>
    <row r="173" spans="1:54" s="1" customFormat="1" ht="63" customHeight="1" thickBot="1">
      <c r="A173" s="96">
        <f t="shared" si="2"/>
        <v>168</v>
      </c>
      <c r="B173" s="122">
        <v>2025</v>
      </c>
      <c r="C173" s="122" t="s">
        <v>605</v>
      </c>
      <c r="D173" s="122" t="s">
        <v>1021</v>
      </c>
      <c r="E173" s="124" t="s">
        <v>750</v>
      </c>
      <c r="F173" s="122" t="s">
        <v>53</v>
      </c>
      <c r="G173" s="122" t="s">
        <v>503</v>
      </c>
      <c r="H173" s="125" t="s">
        <v>1256</v>
      </c>
      <c r="I173" s="122" t="s">
        <v>1250</v>
      </c>
      <c r="J173" s="122" t="s">
        <v>234</v>
      </c>
      <c r="K173" s="36">
        <v>1597779.34</v>
      </c>
      <c r="L173" s="36">
        <v>1597779.34</v>
      </c>
      <c r="M173" s="36"/>
      <c r="N173" s="36"/>
      <c r="O173" s="36"/>
      <c r="P173" s="36"/>
      <c r="Q173" s="25">
        <f>SUM(PAC!$M173:$P173)</f>
        <v>0</v>
      </c>
      <c r="R173" s="38"/>
      <c r="S173" s="25">
        <f>IF(PAC!$R173&gt;0,PAC!$R173,PAC!$Q173)</f>
        <v>0</v>
      </c>
      <c r="T173" s="38"/>
      <c r="U173" s="126" t="s">
        <v>1590</v>
      </c>
      <c r="V173" s="126"/>
      <c r="W173" s="127"/>
      <c r="X173" s="127" t="s">
        <v>1435</v>
      </c>
      <c r="Y173" s="123" t="s">
        <v>2509</v>
      </c>
      <c r="Z173" s="128"/>
      <c r="AA173" s="129"/>
      <c r="AB173" s="132"/>
      <c r="AC173" s="125"/>
      <c r="AD173" s="130"/>
      <c r="AE173" s="124"/>
      <c r="AF173" s="125" t="s">
        <v>998</v>
      </c>
      <c r="AG173" s="125"/>
      <c r="AH173" s="125"/>
      <c r="AI173" s="125"/>
      <c r="AJ173" s="128"/>
      <c r="AK173" s="125"/>
      <c r="AL173" s="125"/>
      <c r="AM173" s="125" t="s">
        <v>716</v>
      </c>
      <c r="AN173" s="128"/>
      <c r="AO173" s="128"/>
      <c r="AP173" s="128"/>
      <c r="AQ173" s="128"/>
      <c r="AR173" s="131"/>
      <c r="AS173" s="131"/>
      <c r="AT173" s="126" t="s">
        <v>518</v>
      </c>
      <c r="AU173" s="132"/>
      <c r="AV173" s="130"/>
      <c r="AW173" s="143" t="s">
        <v>847</v>
      </c>
      <c r="AX173" s="119">
        <f>IFERROR(IF(PAC!$X173="F01 - CAPTAÇÃO DE RECURSO",1,""),"")</f>
        <v>1</v>
      </c>
      <c r="AY173" s="119" t="str">
        <f>IFERROR(IF(PAC!$X173="F02 - LICITAÇÃO",1,""),"")</f>
        <v/>
      </c>
      <c r="AZ173" s="120" t="str">
        <f>IFERROR(IF(PAC!$X$6:$X$580="F03 - EXECUÇÃO DO OBJETO",1,""),"")</f>
        <v/>
      </c>
      <c r="BA173" s="120" t="str">
        <f>IFERROR(IF(PAC!$X$6:$X$580="F04 - CONCLUÍDA",1,""),"")</f>
        <v/>
      </c>
      <c r="BB173" s="206">
        <f>IF(PAC!$R173&gt;0,0,PAC!$Q173)</f>
        <v>0</v>
      </c>
    </row>
    <row r="174" spans="1:54" s="1" customFormat="1" ht="63" customHeight="1" thickBot="1">
      <c r="A174" s="96">
        <f t="shared" si="2"/>
        <v>169</v>
      </c>
      <c r="B174" s="96">
        <v>2025</v>
      </c>
      <c r="C174" s="96" t="s">
        <v>605</v>
      </c>
      <c r="D174" s="96" t="s">
        <v>1021</v>
      </c>
      <c r="E174" s="112" t="s">
        <v>751</v>
      </c>
      <c r="F174" s="96" t="s">
        <v>53</v>
      </c>
      <c r="G174" s="96" t="s">
        <v>503</v>
      </c>
      <c r="H174" s="45" t="s">
        <v>1256</v>
      </c>
      <c r="I174" s="96" t="s">
        <v>1250</v>
      </c>
      <c r="J174" s="96" t="s">
        <v>234</v>
      </c>
      <c r="K174" s="23">
        <v>2396669.0100000002</v>
      </c>
      <c r="L174" s="23">
        <v>2396669.0100000002</v>
      </c>
      <c r="M174" s="23"/>
      <c r="N174" s="23"/>
      <c r="O174" s="23"/>
      <c r="P174" s="23"/>
      <c r="Q174" s="25">
        <f>SUM(PAC!$M174:$P174)</f>
        <v>0</v>
      </c>
      <c r="R174" s="25"/>
      <c r="S174" s="25">
        <f>IF(PAC!$R174&gt;0,PAC!$R174,PAC!$Q174)</f>
        <v>0</v>
      </c>
      <c r="T174" s="25"/>
      <c r="U174" s="113" t="s">
        <v>1590</v>
      </c>
      <c r="V174" s="113"/>
      <c r="W174" s="114"/>
      <c r="X174" s="114" t="s">
        <v>1435</v>
      </c>
      <c r="Y174" s="111" t="s">
        <v>2510</v>
      </c>
      <c r="Z174" s="95"/>
      <c r="AA174" s="115"/>
      <c r="AB174" s="118"/>
      <c r="AC174" s="45"/>
      <c r="AD174" s="116"/>
      <c r="AE174" s="112"/>
      <c r="AF174" s="45" t="s">
        <v>998</v>
      </c>
      <c r="AG174" s="45"/>
      <c r="AH174" s="45"/>
      <c r="AI174" s="45"/>
      <c r="AJ174" s="95"/>
      <c r="AK174" s="45"/>
      <c r="AL174" s="45"/>
      <c r="AM174" s="45" t="s">
        <v>716</v>
      </c>
      <c r="AN174" s="95"/>
      <c r="AO174" s="95"/>
      <c r="AP174" s="95"/>
      <c r="AQ174" s="95"/>
      <c r="AR174" s="117"/>
      <c r="AS174" s="117"/>
      <c r="AT174" s="113" t="s">
        <v>518</v>
      </c>
      <c r="AU174" s="118"/>
      <c r="AV174" s="116"/>
      <c r="AW174" s="118" t="s">
        <v>847</v>
      </c>
      <c r="AX174" s="119">
        <f>IFERROR(IF(PAC!$X174="F01 - CAPTAÇÃO DE RECURSO",1,""),"")</f>
        <v>1</v>
      </c>
      <c r="AY174" s="119" t="str">
        <f>IFERROR(IF(PAC!$X174="F02 - LICITAÇÃO",1,""),"")</f>
        <v/>
      </c>
      <c r="AZ174" s="120" t="str">
        <f>IFERROR(IF(PAC!$X$6:$X$580="F03 - EXECUÇÃO DO OBJETO",1,""),"")</f>
        <v/>
      </c>
      <c r="BA174" s="120" t="str">
        <f>IFERROR(IF(PAC!$X$6:$X$580="F04 - CONCLUÍDA",1,""),"")</f>
        <v/>
      </c>
      <c r="BB174" s="121">
        <f>IF(PAC!$R174&gt;0,0,PAC!$Q174)</f>
        <v>0</v>
      </c>
    </row>
    <row r="175" spans="1:54" s="1" customFormat="1" ht="63" customHeight="1" thickBot="1">
      <c r="A175" s="96">
        <f t="shared" si="2"/>
        <v>170</v>
      </c>
      <c r="B175" s="122">
        <v>2025</v>
      </c>
      <c r="C175" s="122" t="s">
        <v>605</v>
      </c>
      <c r="D175" s="122" t="s">
        <v>1021</v>
      </c>
      <c r="E175" s="124" t="s">
        <v>752</v>
      </c>
      <c r="F175" s="122" t="s">
        <v>53</v>
      </c>
      <c r="G175" s="122" t="s">
        <v>503</v>
      </c>
      <c r="H175" s="125" t="s">
        <v>1256</v>
      </c>
      <c r="I175" s="122" t="s">
        <v>1250</v>
      </c>
      <c r="J175" s="122" t="s">
        <v>238</v>
      </c>
      <c r="K175" s="36">
        <v>1184503.71</v>
      </c>
      <c r="L175" s="36">
        <v>1184503.71</v>
      </c>
      <c r="M175" s="36"/>
      <c r="N175" s="36"/>
      <c r="O175" s="36"/>
      <c r="P175" s="36"/>
      <c r="Q175" s="25">
        <f>SUM(PAC!$M175:$P175)</f>
        <v>0</v>
      </c>
      <c r="R175" s="38"/>
      <c r="S175" s="25">
        <f>IF(PAC!$R175&gt;0,PAC!$R175,PAC!$Q175)</f>
        <v>0</v>
      </c>
      <c r="T175" s="38"/>
      <c r="U175" s="126" t="s">
        <v>1590</v>
      </c>
      <c r="V175" s="126"/>
      <c r="W175" s="127"/>
      <c r="X175" s="127" t="s">
        <v>1435</v>
      </c>
      <c r="Y175" s="123" t="s">
        <v>2510</v>
      </c>
      <c r="Z175" s="128"/>
      <c r="AA175" s="129"/>
      <c r="AB175" s="132"/>
      <c r="AC175" s="125"/>
      <c r="AD175" s="130"/>
      <c r="AE175" s="124"/>
      <c r="AF175" s="125" t="s">
        <v>998</v>
      </c>
      <c r="AG175" s="125"/>
      <c r="AH175" s="125"/>
      <c r="AI175" s="125"/>
      <c r="AJ175" s="128"/>
      <c r="AK175" s="125"/>
      <c r="AL175" s="125"/>
      <c r="AM175" s="125" t="s">
        <v>716</v>
      </c>
      <c r="AN175" s="128"/>
      <c r="AO175" s="128"/>
      <c r="AP175" s="128"/>
      <c r="AQ175" s="128"/>
      <c r="AR175" s="131"/>
      <c r="AS175" s="131"/>
      <c r="AT175" s="126" t="s">
        <v>518</v>
      </c>
      <c r="AU175" s="132"/>
      <c r="AV175" s="130"/>
      <c r="AW175" s="132" t="s">
        <v>707</v>
      </c>
      <c r="AX175" s="119">
        <f>IFERROR(IF(PAC!$X175="F01 - CAPTAÇÃO DE RECURSO",1,""),"")</f>
        <v>1</v>
      </c>
      <c r="AY175" s="119" t="str">
        <f>IFERROR(IF(PAC!$X175="F02 - LICITAÇÃO",1,""),"")</f>
        <v/>
      </c>
      <c r="AZ175" s="120" t="str">
        <f>IFERROR(IF(PAC!$X$6:$X$580="F03 - EXECUÇÃO DO OBJETO",1,""),"")</f>
        <v/>
      </c>
      <c r="BA175" s="120" t="str">
        <f>IFERROR(IF(PAC!$X$6:$X$580="F04 - CONCLUÍDA",1,""),"")</f>
        <v/>
      </c>
      <c r="BB175" s="206">
        <f>IF(PAC!$R175&gt;0,0,PAC!$Q175)</f>
        <v>0</v>
      </c>
    </row>
    <row r="176" spans="1:54" s="1" customFormat="1" ht="63" customHeight="1" thickBot="1">
      <c r="A176" s="96">
        <f t="shared" si="2"/>
        <v>171</v>
      </c>
      <c r="B176" s="96">
        <v>2025</v>
      </c>
      <c r="C176" s="96" t="s">
        <v>605</v>
      </c>
      <c r="D176" s="96" t="s">
        <v>1021</v>
      </c>
      <c r="E176" s="112" t="s">
        <v>753</v>
      </c>
      <c r="F176" s="96" t="s">
        <v>53</v>
      </c>
      <c r="G176" s="96" t="s">
        <v>503</v>
      </c>
      <c r="H176" s="45" t="s">
        <v>1256</v>
      </c>
      <c r="I176" s="96" t="s">
        <v>1250</v>
      </c>
      <c r="J176" s="96" t="s">
        <v>250</v>
      </c>
      <c r="K176" s="23">
        <v>1573711.18</v>
      </c>
      <c r="L176" s="23">
        <v>1573711.18</v>
      </c>
      <c r="M176" s="23"/>
      <c r="N176" s="23"/>
      <c r="O176" s="23"/>
      <c r="P176" s="23"/>
      <c r="Q176" s="25">
        <f>SUM(PAC!$M176:$P176)</f>
        <v>0</v>
      </c>
      <c r="R176" s="25"/>
      <c r="S176" s="25">
        <f>IF(PAC!$R176&gt;0,PAC!$R176,PAC!$Q176)</f>
        <v>0</v>
      </c>
      <c r="T176" s="25"/>
      <c r="U176" s="113" t="s">
        <v>1590</v>
      </c>
      <c r="V176" s="113"/>
      <c r="W176" s="114"/>
      <c r="X176" s="114" t="s">
        <v>1435</v>
      </c>
      <c r="Y176" s="111" t="s">
        <v>2510</v>
      </c>
      <c r="Z176" s="95"/>
      <c r="AA176" s="115"/>
      <c r="AB176" s="118"/>
      <c r="AC176" s="45"/>
      <c r="AD176" s="116"/>
      <c r="AE176" s="112"/>
      <c r="AF176" s="45" t="s">
        <v>998</v>
      </c>
      <c r="AG176" s="45"/>
      <c r="AH176" s="45"/>
      <c r="AI176" s="45"/>
      <c r="AJ176" s="95"/>
      <c r="AK176" s="45"/>
      <c r="AL176" s="45"/>
      <c r="AM176" s="45" t="s">
        <v>716</v>
      </c>
      <c r="AN176" s="95"/>
      <c r="AO176" s="95"/>
      <c r="AP176" s="95"/>
      <c r="AQ176" s="95"/>
      <c r="AR176" s="117"/>
      <c r="AS176" s="117"/>
      <c r="AT176" s="113" t="s">
        <v>518</v>
      </c>
      <c r="AU176" s="118"/>
      <c r="AV176" s="116"/>
      <c r="AW176" s="118" t="s">
        <v>847</v>
      </c>
      <c r="AX176" s="119">
        <f>IFERROR(IF(PAC!$X176="F01 - CAPTAÇÃO DE RECURSO",1,""),"")</f>
        <v>1</v>
      </c>
      <c r="AY176" s="119" t="str">
        <f>IFERROR(IF(PAC!$X176="F02 - LICITAÇÃO",1,""),"")</f>
        <v/>
      </c>
      <c r="AZ176" s="120" t="str">
        <f>IFERROR(IF(PAC!$X$6:$X$580="F03 - EXECUÇÃO DO OBJETO",1,""),"")</f>
        <v/>
      </c>
      <c r="BA176" s="120" t="str">
        <f>IFERROR(IF(PAC!$X$6:$X$580="F04 - CONCLUÍDA",1,""),"")</f>
        <v/>
      </c>
      <c r="BB176" s="121">
        <f>IF(PAC!$R176&gt;0,0,PAC!$Q176)</f>
        <v>0</v>
      </c>
    </row>
    <row r="177" spans="1:54" s="1" customFormat="1" ht="63" customHeight="1" thickBot="1">
      <c r="A177" s="96">
        <f t="shared" si="2"/>
        <v>172</v>
      </c>
      <c r="B177" s="122">
        <v>2025</v>
      </c>
      <c r="C177" s="122" t="s">
        <v>605</v>
      </c>
      <c r="D177" s="122" t="s">
        <v>1021</v>
      </c>
      <c r="E177" s="124" t="s">
        <v>754</v>
      </c>
      <c r="F177" s="122" t="s">
        <v>53</v>
      </c>
      <c r="G177" s="122" t="s">
        <v>503</v>
      </c>
      <c r="H177" s="125" t="s">
        <v>1256</v>
      </c>
      <c r="I177" s="122" t="s">
        <v>1250</v>
      </c>
      <c r="J177" s="122" t="s">
        <v>250</v>
      </c>
      <c r="K177" s="36">
        <v>2502650.9500000002</v>
      </c>
      <c r="L177" s="36">
        <v>2502650.9500000002</v>
      </c>
      <c r="M177" s="36"/>
      <c r="N177" s="36"/>
      <c r="O177" s="36"/>
      <c r="P177" s="36"/>
      <c r="Q177" s="25">
        <f>SUM(PAC!$M177:$P177)</f>
        <v>0</v>
      </c>
      <c r="R177" s="38"/>
      <c r="S177" s="25">
        <f>IF(PAC!$R177&gt;0,PAC!$R177,PAC!$Q177)</f>
        <v>0</v>
      </c>
      <c r="T177" s="38"/>
      <c r="U177" s="126" t="s">
        <v>1590</v>
      </c>
      <c r="V177" s="126"/>
      <c r="W177" s="127"/>
      <c r="X177" s="127" t="s">
        <v>1435</v>
      </c>
      <c r="Y177" s="123" t="s">
        <v>2509</v>
      </c>
      <c r="Z177" s="128"/>
      <c r="AA177" s="129"/>
      <c r="AB177" s="132"/>
      <c r="AC177" s="125"/>
      <c r="AD177" s="130"/>
      <c r="AE177" s="124"/>
      <c r="AF177" s="125" t="s">
        <v>998</v>
      </c>
      <c r="AG177" s="125"/>
      <c r="AH177" s="125"/>
      <c r="AI177" s="125"/>
      <c r="AJ177" s="128"/>
      <c r="AK177" s="125"/>
      <c r="AL177" s="125"/>
      <c r="AM177" s="125" t="s">
        <v>716</v>
      </c>
      <c r="AN177" s="128"/>
      <c r="AO177" s="128"/>
      <c r="AP177" s="128"/>
      <c r="AQ177" s="128"/>
      <c r="AR177" s="131"/>
      <c r="AS177" s="131"/>
      <c r="AT177" s="126" t="s">
        <v>518</v>
      </c>
      <c r="AU177" s="132"/>
      <c r="AV177" s="130"/>
      <c r="AW177" s="132" t="s">
        <v>847</v>
      </c>
      <c r="AX177" s="119">
        <f>IFERROR(IF(PAC!$X177="F01 - CAPTAÇÃO DE RECURSO",1,""),"")</f>
        <v>1</v>
      </c>
      <c r="AY177" s="119" t="str">
        <f>IFERROR(IF(PAC!$X177="F02 - LICITAÇÃO",1,""),"")</f>
        <v/>
      </c>
      <c r="AZ177" s="120" t="str">
        <f>IFERROR(IF(PAC!$X$6:$X$580="F03 - EXECUÇÃO DO OBJETO",1,""),"")</f>
        <v/>
      </c>
      <c r="BA177" s="120" t="str">
        <f>IFERROR(IF(PAC!$X$6:$X$580="F04 - CONCLUÍDA",1,""),"")</f>
        <v/>
      </c>
      <c r="BB177" s="206">
        <f>IF(PAC!$R177&gt;0,0,PAC!$Q177)</f>
        <v>0</v>
      </c>
    </row>
    <row r="178" spans="1:54" s="1" customFormat="1" ht="63" customHeight="1" thickBot="1">
      <c r="A178" s="96">
        <f t="shared" si="2"/>
        <v>173</v>
      </c>
      <c r="B178" s="96">
        <v>2025</v>
      </c>
      <c r="C178" s="96" t="s">
        <v>605</v>
      </c>
      <c r="D178" s="96" t="s">
        <v>1021</v>
      </c>
      <c r="E178" s="112" t="s">
        <v>755</v>
      </c>
      <c r="F178" s="96" t="s">
        <v>53</v>
      </c>
      <c r="G178" s="96" t="s">
        <v>503</v>
      </c>
      <c r="H178" s="45" t="s">
        <v>1256</v>
      </c>
      <c r="I178" s="96" t="s">
        <v>1250</v>
      </c>
      <c r="J178" s="96" t="s">
        <v>256</v>
      </c>
      <c r="K178" s="23">
        <v>1693421.06</v>
      </c>
      <c r="L178" s="23">
        <v>1693421.06</v>
      </c>
      <c r="M178" s="23"/>
      <c r="N178" s="23"/>
      <c r="O178" s="23"/>
      <c r="P178" s="23"/>
      <c r="Q178" s="25">
        <f>SUM(PAC!$M178:$P178)</f>
        <v>0</v>
      </c>
      <c r="R178" s="25"/>
      <c r="S178" s="25">
        <f>IF(PAC!$R178&gt;0,PAC!$R178,PAC!$Q178)</f>
        <v>0</v>
      </c>
      <c r="T178" s="25"/>
      <c r="U178" s="113" t="s">
        <v>1590</v>
      </c>
      <c r="V178" s="113"/>
      <c r="W178" s="114"/>
      <c r="X178" s="114" t="s">
        <v>1435</v>
      </c>
      <c r="Y178" s="111" t="s">
        <v>2509</v>
      </c>
      <c r="Z178" s="95"/>
      <c r="AA178" s="115"/>
      <c r="AB178" s="118"/>
      <c r="AC178" s="45"/>
      <c r="AD178" s="116"/>
      <c r="AE178" s="112"/>
      <c r="AF178" s="45" t="s">
        <v>998</v>
      </c>
      <c r="AG178" s="45"/>
      <c r="AH178" s="45"/>
      <c r="AI178" s="45"/>
      <c r="AJ178" s="95"/>
      <c r="AK178" s="45"/>
      <c r="AL178" s="45"/>
      <c r="AM178" s="45" t="s">
        <v>716</v>
      </c>
      <c r="AN178" s="95"/>
      <c r="AO178" s="95"/>
      <c r="AP178" s="95"/>
      <c r="AQ178" s="95"/>
      <c r="AR178" s="117"/>
      <c r="AS178" s="117"/>
      <c r="AT178" s="113" t="s">
        <v>518</v>
      </c>
      <c r="AU178" s="118"/>
      <c r="AV178" s="116"/>
      <c r="AW178" s="118" t="s">
        <v>847</v>
      </c>
      <c r="AX178" s="119">
        <f>IFERROR(IF(PAC!$X178="F01 - CAPTAÇÃO DE RECURSO",1,""),"")</f>
        <v>1</v>
      </c>
      <c r="AY178" s="119" t="str">
        <f>IFERROR(IF(PAC!$X178="F02 - LICITAÇÃO",1,""),"")</f>
        <v/>
      </c>
      <c r="AZ178" s="120" t="str">
        <f>IFERROR(IF(PAC!$X$6:$X$580="F03 - EXECUÇÃO DO OBJETO",1,""),"")</f>
        <v/>
      </c>
      <c r="BA178" s="120" t="str">
        <f>IFERROR(IF(PAC!$X$6:$X$580="F04 - CONCLUÍDA",1,""),"")</f>
        <v/>
      </c>
      <c r="BB178" s="121">
        <f>IF(PAC!$R178&gt;0,0,PAC!$Q178)</f>
        <v>0</v>
      </c>
    </row>
    <row r="179" spans="1:54" s="1" customFormat="1" ht="63" customHeight="1" thickBot="1">
      <c r="A179" s="96">
        <f t="shared" si="2"/>
        <v>174</v>
      </c>
      <c r="B179" s="122">
        <v>2025</v>
      </c>
      <c r="C179" s="122" t="s">
        <v>605</v>
      </c>
      <c r="D179" s="122" t="s">
        <v>1021</v>
      </c>
      <c r="E179" s="124" t="s">
        <v>756</v>
      </c>
      <c r="F179" s="122" t="s">
        <v>53</v>
      </c>
      <c r="G179" s="122" t="s">
        <v>503</v>
      </c>
      <c r="H179" s="125" t="s">
        <v>1256</v>
      </c>
      <c r="I179" s="122" t="s">
        <v>1250</v>
      </c>
      <c r="J179" s="122" t="s">
        <v>256</v>
      </c>
      <c r="K179" s="36">
        <v>2162991.42</v>
      </c>
      <c r="L179" s="36">
        <v>2162991.42</v>
      </c>
      <c r="M179" s="36"/>
      <c r="N179" s="36"/>
      <c r="O179" s="36"/>
      <c r="P179" s="36"/>
      <c r="Q179" s="25">
        <f>SUM(PAC!$M179:$P179)</f>
        <v>0</v>
      </c>
      <c r="R179" s="38"/>
      <c r="S179" s="25">
        <f>IF(PAC!$R179&gt;0,PAC!$R179,PAC!$Q179)</f>
        <v>0</v>
      </c>
      <c r="T179" s="38"/>
      <c r="U179" s="126" t="s">
        <v>1590</v>
      </c>
      <c r="V179" s="126"/>
      <c r="W179" s="127"/>
      <c r="X179" s="127" t="s">
        <v>1435</v>
      </c>
      <c r="Y179" s="123" t="s">
        <v>2509</v>
      </c>
      <c r="Z179" s="128"/>
      <c r="AA179" s="129"/>
      <c r="AB179" s="132"/>
      <c r="AC179" s="125"/>
      <c r="AD179" s="130"/>
      <c r="AE179" s="124"/>
      <c r="AF179" s="125" t="s">
        <v>998</v>
      </c>
      <c r="AG179" s="125"/>
      <c r="AH179" s="125"/>
      <c r="AI179" s="125"/>
      <c r="AJ179" s="128"/>
      <c r="AK179" s="125"/>
      <c r="AL179" s="125"/>
      <c r="AM179" s="125" t="s">
        <v>716</v>
      </c>
      <c r="AN179" s="128"/>
      <c r="AO179" s="128"/>
      <c r="AP179" s="128"/>
      <c r="AQ179" s="128"/>
      <c r="AR179" s="131"/>
      <c r="AS179" s="131"/>
      <c r="AT179" s="126" t="s">
        <v>518</v>
      </c>
      <c r="AU179" s="132"/>
      <c r="AV179" s="130"/>
      <c r="AW179" s="132" t="s">
        <v>847</v>
      </c>
      <c r="AX179" s="119">
        <f>IFERROR(IF(PAC!$X179="F01 - CAPTAÇÃO DE RECURSO",1,""),"")</f>
        <v>1</v>
      </c>
      <c r="AY179" s="119" t="str">
        <f>IFERROR(IF(PAC!$X179="F02 - LICITAÇÃO",1,""),"")</f>
        <v/>
      </c>
      <c r="AZ179" s="120" t="str">
        <f>IFERROR(IF(PAC!$X$6:$X$580="F03 - EXECUÇÃO DO OBJETO",1,""),"")</f>
        <v/>
      </c>
      <c r="BA179" s="120" t="str">
        <f>IFERROR(IF(PAC!$X$6:$X$580="F04 - CONCLUÍDA",1,""),"")</f>
        <v/>
      </c>
      <c r="BB179" s="206">
        <f>IF(PAC!$R179&gt;0,0,PAC!$Q179)</f>
        <v>0</v>
      </c>
    </row>
    <row r="180" spans="1:54" s="1" customFormat="1" ht="63" customHeight="1" thickBot="1">
      <c r="A180" s="96">
        <f t="shared" si="2"/>
        <v>175</v>
      </c>
      <c r="B180" s="96">
        <v>2025</v>
      </c>
      <c r="C180" s="96" t="s">
        <v>605</v>
      </c>
      <c r="D180" s="96" t="s">
        <v>1021</v>
      </c>
      <c r="E180" s="112" t="s">
        <v>757</v>
      </c>
      <c r="F180" s="96" t="s">
        <v>53</v>
      </c>
      <c r="G180" s="96" t="s">
        <v>503</v>
      </c>
      <c r="H180" s="45" t="s">
        <v>1256</v>
      </c>
      <c r="I180" s="96" t="s">
        <v>1250</v>
      </c>
      <c r="J180" s="96" t="s">
        <v>256</v>
      </c>
      <c r="K180" s="23">
        <v>1367114.04</v>
      </c>
      <c r="L180" s="23">
        <v>1367114.04</v>
      </c>
      <c r="M180" s="23"/>
      <c r="N180" s="23"/>
      <c r="O180" s="23"/>
      <c r="P180" s="23"/>
      <c r="Q180" s="25">
        <f>SUM(PAC!$M180:$P180)</f>
        <v>0</v>
      </c>
      <c r="R180" s="25"/>
      <c r="S180" s="25">
        <f>IF(PAC!$R180&gt;0,PAC!$R180,PAC!$Q180)</f>
        <v>0</v>
      </c>
      <c r="T180" s="25"/>
      <c r="U180" s="113" t="s">
        <v>1590</v>
      </c>
      <c r="V180" s="113"/>
      <c r="W180" s="114"/>
      <c r="X180" s="114" t="s">
        <v>1435</v>
      </c>
      <c r="Y180" s="111" t="s">
        <v>2509</v>
      </c>
      <c r="Z180" s="95"/>
      <c r="AA180" s="115"/>
      <c r="AB180" s="118"/>
      <c r="AC180" s="45"/>
      <c r="AD180" s="116"/>
      <c r="AE180" s="112"/>
      <c r="AF180" s="45" t="s">
        <v>998</v>
      </c>
      <c r="AG180" s="45"/>
      <c r="AH180" s="45"/>
      <c r="AI180" s="45"/>
      <c r="AJ180" s="95"/>
      <c r="AK180" s="45"/>
      <c r="AL180" s="45"/>
      <c r="AM180" s="45" t="s">
        <v>716</v>
      </c>
      <c r="AN180" s="95"/>
      <c r="AO180" s="95"/>
      <c r="AP180" s="95"/>
      <c r="AQ180" s="95"/>
      <c r="AR180" s="117"/>
      <c r="AS180" s="117"/>
      <c r="AT180" s="113" t="s">
        <v>518</v>
      </c>
      <c r="AU180" s="118"/>
      <c r="AV180" s="116"/>
      <c r="AW180" s="118" t="s">
        <v>847</v>
      </c>
      <c r="AX180" s="119">
        <f>IFERROR(IF(PAC!$X180="F01 - CAPTAÇÃO DE RECURSO",1,""),"")</f>
        <v>1</v>
      </c>
      <c r="AY180" s="119" t="str">
        <f>IFERROR(IF(PAC!$X180="F02 - LICITAÇÃO",1,""),"")</f>
        <v/>
      </c>
      <c r="AZ180" s="120" t="str">
        <f>IFERROR(IF(PAC!$X$6:$X$580="F03 - EXECUÇÃO DO OBJETO",1,""),"")</f>
        <v/>
      </c>
      <c r="BA180" s="120" t="str">
        <f>IFERROR(IF(PAC!$X$6:$X$580="F04 - CONCLUÍDA",1,""),"")</f>
        <v/>
      </c>
      <c r="BB180" s="121">
        <f>IF(PAC!$R180&gt;0,0,PAC!$Q180)</f>
        <v>0</v>
      </c>
    </row>
    <row r="181" spans="1:54" s="1" customFormat="1" ht="63" customHeight="1" thickBot="1">
      <c r="A181" s="96">
        <f t="shared" si="2"/>
        <v>176</v>
      </c>
      <c r="B181" s="122">
        <v>2025</v>
      </c>
      <c r="C181" s="122" t="s">
        <v>605</v>
      </c>
      <c r="D181" s="122" t="s">
        <v>1021</v>
      </c>
      <c r="E181" s="124" t="s">
        <v>759</v>
      </c>
      <c r="F181" s="122" t="s">
        <v>53</v>
      </c>
      <c r="G181" s="122" t="s">
        <v>503</v>
      </c>
      <c r="H181" s="125" t="s">
        <v>1256</v>
      </c>
      <c r="I181" s="122" t="s">
        <v>1250</v>
      </c>
      <c r="J181" s="122" t="s">
        <v>274</v>
      </c>
      <c r="K181" s="36">
        <v>1645925.58</v>
      </c>
      <c r="L181" s="36">
        <v>1645925.58</v>
      </c>
      <c r="M181" s="36"/>
      <c r="N181" s="36"/>
      <c r="O181" s="36"/>
      <c r="P181" s="36"/>
      <c r="Q181" s="25">
        <f>SUM(PAC!$M181:$P181)</f>
        <v>0</v>
      </c>
      <c r="R181" s="38"/>
      <c r="S181" s="25">
        <f>IF(PAC!$R181&gt;0,PAC!$R181,PAC!$Q181)</f>
        <v>0</v>
      </c>
      <c r="T181" s="38"/>
      <c r="U181" s="126" t="s">
        <v>1590</v>
      </c>
      <c r="V181" s="126"/>
      <c r="W181" s="127"/>
      <c r="X181" s="127" t="s">
        <v>1435</v>
      </c>
      <c r="Y181" s="123" t="s">
        <v>2509</v>
      </c>
      <c r="Z181" s="128"/>
      <c r="AA181" s="129"/>
      <c r="AB181" s="132"/>
      <c r="AC181" s="125"/>
      <c r="AD181" s="130"/>
      <c r="AE181" s="124"/>
      <c r="AF181" s="125" t="s">
        <v>998</v>
      </c>
      <c r="AG181" s="125"/>
      <c r="AH181" s="125"/>
      <c r="AI181" s="125"/>
      <c r="AJ181" s="128"/>
      <c r="AK181" s="125"/>
      <c r="AL181" s="125"/>
      <c r="AM181" s="125" t="s">
        <v>716</v>
      </c>
      <c r="AN181" s="128"/>
      <c r="AO181" s="128"/>
      <c r="AP181" s="128"/>
      <c r="AQ181" s="128"/>
      <c r="AR181" s="131"/>
      <c r="AS181" s="131"/>
      <c r="AT181" s="126" t="s">
        <v>518</v>
      </c>
      <c r="AU181" s="132"/>
      <c r="AV181" s="130"/>
      <c r="AW181" s="132" t="s">
        <v>707</v>
      </c>
      <c r="AX181" s="119">
        <f>IFERROR(IF(PAC!$X181="F01 - CAPTAÇÃO DE RECURSO",1,""),"")</f>
        <v>1</v>
      </c>
      <c r="AY181" s="119" t="str">
        <f>IFERROR(IF(PAC!$X181="F02 - LICITAÇÃO",1,""),"")</f>
        <v/>
      </c>
      <c r="AZ181" s="120" t="str">
        <f>IFERROR(IF(PAC!$X$6:$X$580="F03 - EXECUÇÃO DO OBJETO",1,""),"")</f>
        <v/>
      </c>
      <c r="BA181" s="120" t="str">
        <f>IFERROR(IF(PAC!$X$6:$X$580="F04 - CONCLUÍDA",1,""),"")</f>
        <v/>
      </c>
      <c r="BB181" s="206">
        <f>IF(PAC!$R181&gt;0,0,PAC!$Q181)</f>
        <v>0</v>
      </c>
    </row>
    <row r="182" spans="1:54" s="1" customFormat="1" ht="63" customHeight="1" thickBot="1">
      <c r="A182" s="96">
        <f t="shared" si="2"/>
        <v>177</v>
      </c>
      <c r="B182" s="96">
        <v>2025</v>
      </c>
      <c r="C182" s="96" t="s">
        <v>605</v>
      </c>
      <c r="D182" s="96" t="s">
        <v>1021</v>
      </c>
      <c r="E182" s="112" t="s">
        <v>760</v>
      </c>
      <c r="F182" s="96" t="s">
        <v>53</v>
      </c>
      <c r="G182" s="96" t="s">
        <v>503</v>
      </c>
      <c r="H182" s="45" t="s">
        <v>1256</v>
      </c>
      <c r="I182" s="96" t="s">
        <v>1250</v>
      </c>
      <c r="J182" s="96" t="s">
        <v>280</v>
      </c>
      <c r="K182" s="23"/>
      <c r="L182" s="23">
        <v>15174063.029999999</v>
      </c>
      <c r="M182" s="23">
        <v>15174063.029999999</v>
      </c>
      <c r="N182" s="23"/>
      <c r="O182" s="23"/>
      <c r="P182" s="23"/>
      <c r="Q182" s="25">
        <f>SUM(PAC!$M182:$P182)</f>
        <v>15174063.029999999</v>
      </c>
      <c r="R182" s="25"/>
      <c r="S182" s="25">
        <f>IF(PAC!$R182&gt;0,PAC!$R182,PAC!$Q182)</f>
        <v>15174063.029999999</v>
      </c>
      <c r="T182" s="25"/>
      <c r="U182" s="113" t="s">
        <v>1586</v>
      </c>
      <c r="V182" s="113"/>
      <c r="W182" s="114">
        <v>24</v>
      </c>
      <c r="X182" s="114" t="s">
        <v>1434</v>
      </c>
      <c r="Y182" s="111" t="s">
        <v>2503</v>
      </c>
      <c r="Z182" s="95"/>
      <c r="AA182" s="115"/>
      <c r="AB182" s="118" t="s">
        <v>1480</v>
      </c>
      <c r="AC182" s="45" t="s">
        <v>2702</v>
      </c>
      <c r="AD182" s="116">
        <v>46274</v>
      </c>
      <c r="AE182" s="112" t="s">
        <v>2731</v>
      </c>
      <c r="AF182" s="45" t="s">
        <v>1654</v>
      </c>
      <c r="AG182" s="45" t="s">
        <v>1739</v>
      </c>
      <c r="AH182" s="45" t="s">
        <v>988</v>
      </c>
      <c r="AI182" s="45"/>
      <c r="AJ182" s="95"/>
      <c r="AK182" s="45" t="s">
        <v>1690</v>
      </c>
      <c r="AL182" s="45" t="s">
        <v>2142</v>
      </c>
      <c r="AM182" s="45"/>
      <c r="AN182" s="95">
        <v>46247</v>
      </c>
      <c r="AO182" s="95">
        <v>46274</v>
      </c>
      <c r="AP182" s="95"/>
      <c r="AQ182" s="95"/>
      <c r="AR182" s="117"/>
      <c r="AS182" s="117"/>
      <c r="AT182" s="113" t="s">
        <v>2368</v>
      </c>
      <c r="AU182" s="118" t="s">
        <v>2703</v>
      </c>
      <c r="AV182" s="116"/>
      <c r="AW182" s="118" t="s">
        <v>848</v>
      </c>
      <c r="AX182" s="119" t="str">
        <f>IFERROR(IF(PAC!$X182="F01 - CAPTAÇÃO DE RECURSO",1,""),"")</f>
        <v/>
      </c>
      <c r="AY182" s="119">
        <f>IFERROR(IF(PAC!$X182="F02 - LICITAÇÃO",1,""),"")</f>
        <v>1</v>
      </c>
      <c r="AZ182" s="120" t="str">
        <f>IFERROR(IF(PAC!$X$6:$X$580="F03 - EXECUÇÃO DO OBJETO",1,""),"")</f>
        <v/>
      </c>
      <c r="BA182" s="120" t="str">
        <f>IFERROR(IF(PAC!$X$6:$X$580="F04 - CONCLUÍDA",1,""),"")</f>
        <v/>
      </c>
      <c r="BB182" s="121">
        <f>IF(PAC!$R182&gt;0,0,PAC!$Q182)</f>
        <v>15174063.029999999</v>
      </c>
    </row>
    <row r="183" spans="1:54" s="1" customFormat="1" ht="63" customHeight="1" thickBot="1">
      <c r="A183" s="96">
        <f t="shared" si="2"/>
        <v>178</v>
      </c>
      <c r="B183" s="122">
        <v>2025</v>
      </c>
      <c r="C183" s="122" t="s">
        <v>605</v>
      </c>
      <c r="D183" s="122" t="s">
        <v>1021</v>
      </c>
      <c r="E183" s="124" t="s">
        <v>761</v>
      </c>
      <c r="F183" s="122" t="s">
        <v>53</v>
      </c>
      <c r="G183" s="122" t="s">
        <v>503</v>
      </c>
      <c r="H183" s="125" t="s">
        <v>1256</v>
      </c>
      <c r="I183" s="122" t="s">
        <v>1250</v>
      </c>
      <c r="J183" s="122" t="s">
        <v>280</v>
      </c>
      <c r="K183" s="36"/>
      <c r="L183" s="36">
        <v>4054877.56</v>
      </c>
      <c r="M183" s="36">
        <v>4054877.56</v>
      </c>
      <c r="N183" s="36"/>
      <c r="O183" s="36"/>
      <c r="P183" s="36"/>
      <c r="Q183" s="25">
        <f>SUM(PAC!$M183:$P183)</f>
        <v>4054877.56</v>
      </c>
      <c r="R183" s="38"/>
      <c r="S183" s="25">
        <f>IF(PAC!$R183&gt;0,PAC!$R183,PAC!$Q183)</f>
        <v>4054877.56</v>
      </c>
      <c r="T183" s="38"/>
      <c r="U183" s="126" t="s">
        <v>1586</v>
      </c>
      <c r="V183" s="126"/>
      <c r="W183" s="127">
        <v>10</v>
      </c>
      <c r="X183" s="127" t="s">
        <v>1434</v>
      </c>
      <c r="Y183" s="123" t="s">
        <v>2503</v>
      </c>
      <c r="Z183" s="128"/>
      <c r="AA183" s="129"/>
      <c r="AB183" s="132" t="s">
        <v>1480</v>
      </c>
      <c r="AC183" s="125" t="s">
        <v>2702</v>
      </c>
      <c r="AD183" s="130">
        <v>46274</v>
      </c>
      <c r="AE183" s="124" t="s">
        <v>2731</v>
      </c>
      <c r="AF183" s="125" t="s">
        <v>1654</v>
      </c>
      <c r="AG183" s="125" t="s">
        <v>1739</v>
      </c>
      <c r="AH183" s="125" t="s">
        <v>988</v>
      </c>
      <c r="AI183" s="125"/>
      <c r="AJ183" s="128"/>
      <c r="AK183" s="125" t="s">
        <v>1691</v>
      </c>
      <c r="AL183" s="125" t="s">
        <v>2142</v>
      </c>
      <c r="AM183" s="125"/>
      <c r="AN183" s="128">
        <v>46247</v>
      </c>
      <c r="AO183" s="128">
        <v>46274</v>
      </c>
      <c r="AP183" s="128"/>
      <c r="AQ183" s="128"/>
      <c r="AR183" s="131"/>
      <c r="AS183" s="131"/>
      <c r="AT183" s="126" t="s">
        <v>2369</v>
      </c>
      <c r="AU183" s="132" t="s">
        <v>2703</v>
      </c>
      <c r="AV183" s="213"/>
      <c r="AW183" s="132" t="s">
        <v>848</v>
      </c>
      <c r="AX183" s="119" t="str">
        <f>IFERROR(IF(PAC!$X183="F01 - CAPTAÇÃO DE RECURSO",1,""),"")</f>
        <v/>
      </c>
      <c r="AY183" s="119">
        <f>IFERROR(IF(PAC!$X183="F02 - LICITAÇÃO",1,""),"")</f>
        <v>1</v>
      </c>
      <c r="AZ183" s="120" t="str">
        <f>IFERROR(IF(PAC!$X$6:$X$580="F03 - EXECUÇÃO DO OBJETO",1,""),"")</f>
        <v/>
      </c>
      <c r="BA183" s="120" t="str">
        <f>IFERROR(IF(PAC!$X$6:$X$580="F04 - CONCLUÍDA",1,""),"")</f>
        <v/>
      </c>
      <c r="BB183" s="206">
        <f>IF(PAC!$R183&gt;0,0,PAC!$Q183)</f>
        <v>4054877.56</v>
      </c>
    </row>
    <row r="184" spans="1:54" s="1" customFormat="1" ht="63" customHeight="1" thickBot="1">
      <c r="A184" s="96">
        <f t="shared" si="2"/>
        <v>179</v>
      </c>
      <c r="B184" s="96">
        <v>2025</v>
      </c>
      <c r="C184" s="96" t="s">
        <v>605</v>
      </c>
      <c r="D184" s="96" t="s">
        <v>1021</v>
      </c>
      <c r="E184" s="112" t="s">
        <v>762</v>
      </c>
      <c r="F184" s="96" t="s">
        <v>53</v>
      </c>
      <c r="G184" s="96" t="s">
        <v>503</v>
      </c>
      <c r="H184" s="45" t="s">
        <v>1256</v>
      </c>
      <c r="I184" s="96" t="s">
        <v>1250</v>
      </c>
      <c r="J184" s="96" t="s">
        <v>280</v>
      </c>
      <c r="K184" s="23"/>
      <c r="L184" s="23">
        <v>20293047.440000001</v>
      </c>
      <c r="M184" s="23">
        <v>20293047.440000001</v>
      </c>
      <c r="N184" s="23"/>
      <c r="O184" s="23"/>
      <c r="P184" s="23"/>
      <c r="Q184" s="25">
        <f>SUM(PAC!$M184:$P184)</f>
        <v>20293047.440000001</v>
      </c>
      <c r="R184" s="25"/>
      <c r="S184" s="25">
        <f>IF(PAC!$R184&gt;0,PAC!$R184,PAC!$Q184)</f>
        <v>20293047.440000001</v>
      </c>
      <c r="T184" s="25"/>
      <c r="U184" s="113" t="s">
        <v>1586</v>
      </c>
      <c r="V184" s="113"/>
      <c r="W184" s="114">
        <v>24</v>
      </c>
      <c r="X184" s="114" t="s">
        <v>1434</v>
      </c>
      <c r="Y184" s="111" t="s">
        <v>2503</v>
      </c>
      <c r="Z184" s="95"/>
      <c r="AA184" s="115"/>
      <c r="AB184" s="118" t="s">
        <v>1480</v>
      </c>
      <c r="AC184" s="45" t="s">
        <v>2702</v>
      </c>
      <c r="AD184" s="116">
        <v>46274</v>
      </c>
      <c r="AE184" s="112" t="s">
        <v>2731</v>
      </c>
      <c r="AF184" s="45" t="s">
        <v>1654</v>
      </c>
      <c r="AG184" s="45" t="s">
        <v>1739</v>
      </c>
      <c r="AH184" s="45" t="s">
        <v>988</v>
      </c>
      <c r="AI184" s="45"/>
      <c r="AJ184" s="95"/>
      <c r="AK184" s="45" t="s">
        <v>1692</v>
      </c>
      <c r="AL184" s="45" t="s">
        <v>2142</v>
      </c>
      <c r="AM184" s="45"/>
      <c r="AN184" s="95">
        <v>46247</v>
      </c>
      <c r="AO184" s="95">
        <v>46274</v>
      </c>
      <c r="AP184" s="95"/>
      <c r="AQ184" s="95"/>
      <c r="AR184" s="117"/>
      <c r="AS184" s="117"/>
      <c r="AT184" s="113" t="s">
        <v>2370</v>
      </c>
      <c r="AU184" s="118" t="s">
        <v>2703</v>
      </c>
      <c r="AV184" s="116"/>
      <c r="AW184" s="118" t="s">
        <v>848</v>
      </c>
      <c r="AX184" s="119" t="str">
        <f>IFERROR(IF(PAC!$X184="F01 - CAPTAÇÃO DE RECURSO",1,""),"")</f>
        <v/>
      </c>
      <c r="AY184" s="119">
        <f>IFERROR(IF(PAC!$X184="F02 - LICITAÇÃO",1,""),"")</f>
        <v>1</v>
      </c>
      <c r="AZ184" s="120" t="str">
        <f>IFERROR(IF(PAC!$X$6:$X$580="F03 - EXECUÇÃO DO OBJETO",1,""),"")</f>
        <v/>
      </c>
      <c r="BA184" s="120" t="str">
        <f>IFERROR(IF(PAC!$X$6:$X$580="F04 - CONCLUÍDA",1,""),"")</f>
        <v/>
      </c>
      <c r="BB184" s="121">
        <f>IF(PAC!$R184&gt;0,0,PAC!$Q184)</f>
        <v>20293047.440000001</v>
      </c>
    </row>
    <row r="185" spans="1:54" s="1" customFormat="1" ht="63" customHeight="1" thickBot="1">
      <c r="A185" s="96">
        <f t="shared" si="2"/>
        <v>180</v>
      </c>
      <c r="B185" s="122">
        <v>2025</v>
      </c>
      <c r="C185" s="122" t="s">
        <v>605</v>
      </c>
      <c r="D185" s="122" t="s">
        <v>1021</v>
      </c>
      <c r="E185" s="124" t="s">
        <v>763</v>
      </c>
      <c r="F185" s="122" t="s">
        <v>53</v>
      </c>
      <c r="G185" s="122" t="s">
        <v>503</v>
      </c>
      <c r="H185" s="125" t="s">
        <v>1256</v>
      </c>
      <c r="I185" s="122" t="s">
        <v>1250</v>
      </c>
      <c r="J185" s="122" t="s">
        <v>292</v>
      </c>
      <c r="K185" s="36">
        <v>2332990.2799999998</v>
      </c>
      <c r="L185" s="36"/>
      <c r="M185" s="36"/>
      <c r="N185" s="36"/>
      <c r="O185" s="36"/>
      <c r="P185" s="36"/>
      <c r="Q185" s="25">
        <f>SUM(PAC!$M185:$P185)</f>
        <v>0</v>
      </c>
      <c r="R185" s="38"/>
      <c r="S185" s="25">
        <f>IF(PAC!$R185&gt;0,PAC!$R185,PAC!$Q185)</f>
        <v>0</v>
      </c>
      <c r="T185" s="38"/>
      <c r="U185" s="126" t="s">
        <v>1590</v>
      </c>
      <c r="V185" s="126"/>
      <c r="W185" s="127"/>
      <c r="X185" s="127" t="s">
        <v>1435</v>
      </c>
      <c r="Y185" s="123" t="s">
        <v>2509</v>
      </c>
      <c r="Z185" s="128"/>
      <c r="AA185" s="129"/>
      <c r="AB185" s="132"/>
      <c r="AC185" s="125"/>
      <c r="AD185" s="130"/>
      <c r="AE185" s="124"/>
      <c r="AF185" s="125" t="s">
        <v>998</v>
      </c>
      <c r="AG185" s="125"/>
      <c r="AH185" s="125"/>
      <c r="AI185" s="125"/>
      <c r="AJ185" s="128"/>
      <c r="AK185" s="125"/>
      <c r="AL185" s="125"/>
      <c r="AM185" s="125"/>
      <c r="AN185" s="128"/>
      <c r="AO185" s="128"/>
      <c r="AP185" s="128"/>
      <c r="AQ185" s="128"/>
      <c r="AR185" s="131"/>
      <c r="AS185" s="131"/>
      <c r="AT185" s="126" t="s">
        <v>518</v>
      </c>
      <c r="AU185" s="132"/>
      <c r="AV185" s="130"/>
      <c r="AW185" s="132" t="s">
        <v>847</v>
      </c>
      <c r="AX185" s="119">
        <f>IFERROR(IF(PAC!$X185="F01 - CAPTAÇÃO DE RECURSO",1,""),"")</f>
        <v>1</v>
      </c>
      <c r="AY185" s="119" t="str">
        <f>IFERROR(IF(PAC!$X185="F02 - LICITAÇÃO",1,""),"")</f>
        <v/>
      </c>
      <c r="AZ185" s="120" t="str">
        <f>IFERROR(IF(PAC!$X$6:$X$580="F03 - EXECUÇÃO DO OBJETO",1,""),"")</f>
        <v/>
      </c>
      <c r="BA185" s="120" t="str">
        <f>IFERROR(IF(PAC!$X$6:$X$580="F04 - CONCLUÍDA",1,""),"")</f>
        <v/>
      </c>
      <c r="BB185" s="206">
        <f>IF(PAC!$R185&gt;0,0,PAC!$Q185)</f>
        <v>0</v>
      </c>
    </row>
    <row r="186" spans="1:54" s="1" customFormat="1" ht="63" customHeight="1" thickBot="1">
      <c r="A186" s="96">
        <f t="shared" si="2"/>
        <v>181</v>
      </c>
      <c r="B186" s="96">
        <v>2025</v>
      </c>
      <c r="C186" s="96" t="s">
        <v>605</v>
      </c>
      <c r="D186" s="96" t="s">
        <v>1021</v>
      </c>
      <c r="E186" s="112" t="s">
        <v>764</v>
      </c>
      <c r="F186" s="96" t="s">
        <v>53</v>
      </c>
      <c r="G186" s="96" t="s">
        <v>503</v>
      </c>
      <c r="H186" s="45" t="s">
        <v>1256</v>
      </c>
      <c r="I186" s="96" t="s">
        <v>1250</v>
      </c>
      <c r="J186" s="96" t="s">
        <v>292</v>
      </c>
      <c r="K186" s="23">
        <v>1873540.5</v>
      </c>
      <c r="L186" s="23">
        <v>1873540.5</v>
      </c>
      <c r="M186" s="23"/>
      <c r="N186" s="23"/>
      <c r="O186" s="23"/>
      <c r="P186" s="23"/>
      <c r="Q186" s="25">
        <f>SUM(PAC!$M186:$P186)</f>
        <v>0</v>
      </c>
      <c r="R186" s="25"/>
      <c r="S186" s="25">
        <f>IF(PAC!$R186&gt;0,PAC!$R186,PAC!$Q186)</f>
        <v>0</v>
      </c>
      <c r="T186" s="25"/>
      <c r="U186" s="113" t="s">
        <v>1590</v>
      </c>
      <c r="V186" s="113"/>
      <c r="W186" s="114"/>
      <c r="X186" s="114" t="s">
        <v>1435</v>
      </c>
      <c r="Y186" s="111" t="s">
        <v>2509</v>
      </c>
      <c r="Z186" s="95"/>
      <c r="AA186" s="115"/>
      <c r="AB186" s="118"/>
      <c r="AC186" s="45"/>
      <c r="AD186" s="116"/>
      <c r="AE186" s="112"/>
      <c r="AF186" s="45" t="s">
        <v>998</v>
      </c>
      <c r="AG186" s="45"/>
      <c r="AH186" s="45"/>
      <c r="AI186" s="45"/>
      <c r="AJ186" s="95"/>
      <c r="AK186" s="45"/>
      <c r="AL186" s="45"/>
      <c r="AM186" s="45"/>
      <c r="AN186" s="95"/>
      <c r="AO186" s="95"/>
      <c r="AP186" s="95"/>
      <c r="AQ186" s="95"/>
      <c r="AR186" s="117"/>
      <c r="AS186" s="117"/>
      <c r="AT186" s="113" t="s">
        <v>518</v>
      </c>
      <c r="AU186" s="118"/>
      <c r="AV186" s="116"/>
      <c r="AW186" s="118" t="s">
        <v>847</v>
      </c>
      <c r="AX186" s="119">
        <f>IFERROR(IF(PAC!$X186="F01 - CAPTAÇÃO DE RECURSO",1,""),"")</f>
        <v>1</v>
      </c>
      <c r="AY186" s="119" t="str">
        <f>IFERROR(IF(PAC!$X186="F02 - LICITAÇÃO",1,""),"")</f>
        <v/>
      </c>
      <c r="AZ186" s="120" t="str">
        <f>IFERROR(IF(PAC!$X$6:$X$580="F03 - EXECUÇÃO DO OBJETO",1,""),"")</f>
        <v/>
      </c>
      <c r="BA186" s="120" t="str">
        <f>IFERROR(IF(PAC!$X$6:$X$580="F04 - CONCLUÍDA",1,""),"")</f>
        <v/>
      </c>
      <c r="BB186" s="121">
        <f>IF(PAC!$R186&gt;0,0,PAC!$Q186)</f>
        <v>0</v>
      </c>
    </row>
    <row r="187" spans="1:54" s="1" customFormat="1" ht="63" customHeight="1" thickBot="1">
      <c r="A187" s="96">
        <f t="shared" si="2"/>
        <v>182</v>
      </c>
      <c r="B187" s="122">
        <v>2025</v>
      </c>
      <c r="C187" s="122" t="s">
        <v>605</v>
      </c>
      <c r="D187" s="122" t="s">
        <v>1021</v>
      </c>
      <c r="E187" s="124" t="s">
        <v>765</v>
      </c>
      <c r="F187" s="122" t="s">
        <v>53</v>
      </c>
      <c r="G187" s="122" t="s">
        <v>503</v>
      </c>
      <c r="H187" s="125" t="s">
        <v>1256</v>
      </c>
      <c r="I187" s="122" t="s">
        <v>1250</v>
      </c>
      <c r="J187" s="122" t="s">
        <v>292</v>
      </c>
      <c r="K187" s="36">
        <v>2102688.92</v>
      </c>
      <c r="L187" s="36">
        <v>2102688.92</v>
      </c>
      <c r="M187" s="36"/>
      <c r="N187" s="36"/>
      <c r="O187" s="36"/>
      <c r="P187" s="36"/>
      <c r="Q187" s="25">
        <f>SUM(PAC!$M187:$P187)</f>
        <v>0</v>
      </c>
      <c r="R187" s="38"/>
      <c r="S187" s="25">
        <f>IF(PAC!$R187&gt;0,PAC!$R187,PAC!$Q187)</f>
        <v>0</v>
      </c>
      <c r="T187" s="38"/>
      <c r="U187" s="126" t="s">
        <v>1590</v>
      </c>
      <c r="V187" s="126"/>
      <c r="W187" s="127"/>
      <c r="X187" s="127" t="s">
        <v>1435</v>
      </c>
      <c r="Y187" s="123" t="s">
        <v>2509</v>
      </c>
      <c r="Z187" s="128"/>
      <c r="AA187" s="129"/>
      <c r="AB187" s="132"/>
      <c r="AC187" s="125"/>
      <c r="AD187" s="130"/>
      <c r="AE187" s="124"/>
      <c r="AF187" s="125" t="s">
        <v>998</v>
      </c>
      <c r="AG187" s="125"/>
      <c r="AH187" s="125"/>
      <c r="AI187" s="125"/>
      <c r="AJ187" s="128"/>
      <c r="AK187" s="125"/>
      <c r="AL187" s="125"/>
      <c r="AM187" s="125"/>
      <c r="AN187" s="128"/>
      <c r="AO187" s="128"/>
      <c r="AP187" s="128"/>
      <c r="AQ187" s="128"/>
      <c r="AR187" s="131"/>
      <c r="AS187" s="131"/>
      <c r="AT187" s="126" t="s">
        <v>518</v>
      </c>
      <c r="AU187" s="132"/>
      <c r="AV187" s="130"/>
      <c r="AW187" s="132" t="s">
        <v>847</v>
      </c>
      <c r="AX187" s="119">
        <f>IFERROR(IF(PAC!$X187="F01 - CAPTAÇÃO DE RECURSO",1,""),"")</f>
        <v>1</v>
      </c>
      <c r="AY187" s="119" t="str">
        <f>IFERROR(IF(PAC!$X187="F02 - LICITAÇÃO",1,""),"")</f>
        <v/>
      </c>
      <c r="AZ187" s="120" t="str">
        <f>IFERROR(IF(PAC!$X$6:$X$580="F03 - EXECUÇÃO DO OBJETO",1,""),"")</f>
        <v/>
      </c>
      <c r="BA187" s="120" t="str">
        <f>IFERROR(IF(PAC!$X$6:$X$580="F04 - CONCLUÍDA",1,""),"")</f>
        <v/>
      </c>
      <c r="BB187" s="206">
        <f>IF(PAC!$R187&gt;0,0,PAC!$Q187)</f>
        <v>0</v>
      </c>
    </row>
    <row r="188" spans="1:54" s="1" customFormat="1" ht="63" customHeight="1" thickBot="1">
      <c r="A188" s="96">
        <f t="shared" si="2"/>
        <v>183</v>
      </c>
      <c r="B188" s="96">
        <v>2025</v>
      </c>
      <c r="C188" s="96" t="s">
        <v>605</v>
      </c>
      <c r="D188" s="96" t="s">
        <v>1021</v>
      </c>
      <c r="E188" s="112" t="s">
        <v>766</v>
      </c>
      <c r="F188" s="96" t="s">
        <v>53</v>
      </c>
      <c r="G188" s="96" t="s">
        <v>503</v>
      </c>
      <c r="H188" s="45" t="s">
        <v>1256</v>
      </c>
      <c r="I188" s="96" t="s">
        <v>1250</v>
      </c>
      <c r="J188" s="96" t="s">
        <v>292</v>
      </c>
      <c r="K188" s="23"/>
      <c r="L188" s="23">
        <v>1435612.87</v>
      </c>
      <c r="M188" s="23">
        <v>1435612.87</v>
      </c>
      <c r="N188" s="23"/>
      <c r="O188" s="23"/>
      <c r="P188" s="23"/>
      <c r="Q188" s="25">
        <f>SUM(PAC!$M188:$P188)</f>
        <v>1435612.87</v>
      </c>
      <c r="R188" s="25"/>
      <c r="S188" s="25">
        <f>IF(PAC!$R188&gt;0,PAC!$R188,PAC!$Q188)</f>
        <v>1435612.87</v>
      </c>
      <c r="T188" s="25"/>
      <c r="U188" s="113" t="s">
        <v>1586</v>
      </c>
      <c r="V188" s="113"/>
      <c r="W188" s="114">
        <v>16</v>
      </c>
      <c r="X188" s="114" t="s">
        <v>1434</v>
      </c>
      <c r="Y188" s="111" t="s">
        <v>2503</v>
      </c>
      <c r="Z188" s="95"/>
      <c r="AA188" s="115"/>
      <c r="AB188" s="118" t="s">
        <v>1480</v>
      </c>
      <c r="AC188" s="45" t="s">
        <v>2702</v>
      </c>
      <c r="AD188" s="116">
        <v>46274</v>
      </c>
      <c r="AE188" s="112" t="s">
        <v>2731</v>
      </c>
      <c r="AF188" s="45" t="s">
        <v>1654</v>
      </c>
      <c r="AG188" s="45" t="s">
        <v>1739</v>
      </c>
      <c r="AH188" s="45" t="s">
        <v>988</v>
      </c>
      <c r="AI188" s="45"/>
      <c r="AJ188" s="95"/>
      <c r="AK188" s="45" t="s">
        <v>1693</v>
      </c>
      <c r="AL188" s="45" t="s">
        <v>2143</v>
      </c>
      <c r="AM188" s="45" t="s">
        <v>716</v>
      </c>
      <c r="AN188" s="95">
        <v>46247</v>
      </c>
      <c r="AO188" s="95">
        <v>46274</v>
      </c>
      <c r="AP188" s="95"/>
      <c r="AQ188" s="95"/>
      <c r="AR188" s="117"/>
      <c r="AS188" s="117"/>
      <c r="AT188" s="113" t="s">
        <v>2371</v>
      </c>
      <c r="AU188" s="118" t="s">
        <v>2703</v>
      </c>
      <c r="AV188" s="116"/>
      <c r="AW188" s="118" t="s">
        <v>707</v>
      </c>
      <c r="AX188" s="119" t="str">
        <f>IFERROR(IF(PAC!$X188="F01 - CAPTAÇÃO DE RECURSO",1,""),"")</f>
        <v/>
      </c>
      <c r="AY188" s="119">
        <f>IFERROR(IF(PAC!$X188="F02 - LICITAÇÃO",1,""),"")</f>
        <v>1</v>
      </c>
      <c r="AZ188" s="120" t="str">
        <f>IFERROR(IF(PAC!$X$6:$X$580="F03 - EXECUÇÃO DO OBJETO",1,""),"")</f>
        <v/>
      </c>
      <c r="BA188" s="120" t="str">
        <f>IFERROR(IF(PAC!$X$6:$X$580="F04 - CONCLUÍDA",1,""),"")</f>
        <v/>
      </c>
      <c r="BB188" s="121">
        <f>IF(PAC!$R188&gt;0,0,PAC!$Q188)</f>
        <v>1435612.87</v>
      </c>
    </row>
    <row r="189" spans="1:54" s="1" customFormat="1" ht="63" customHeight="1" thickBot="1">
      <c r="A189" s="96">
        <f t="shared" si="2"/>
        <v>184</v>
      </c>
      <c r="B189" s="122">
        <v>2025</v>
      </c>
      <c r="C189" s="122" t="s">
        <v>605</v>
      </c>
      <c r="D189" s="122" t="s">
        <v>1021</v>
      </c>
      <c r="E189" s="124" t="s">
        <v>846</v>
      </c>
      <c r="F189" s="122" t="s">
        <v>53</v>
      </c>
      <c r="G189" s="122" t="s">
        <v>503</v>
      </c>
      <c r="H189" s="125" t="s">
        <v>1256</v>
      </c>
      <c r="I189" s="122" t="s">
        <v>1250</v>
      </c>
      <c r="J189" s="122" t="s">
        <v>296</v>
      </c>
      <c r="K189" s="36">
        <v>8687856.6500000004</v>
      </c>
      <c r="L189" s="36">
        <v>8687856.6500000004</v>
      </c>
      <c r="M189" s="36"/>
      <c r="N189" s="36"/>
      <c r="O189" s="36"/>
      <c r="P189" s="36"/>
      <c r="Q189" s="25">
        <f>SUM(PAC!$M189:$P189)</f>
        <v>0</v>
      </c>
      <c r="R189" s="38"/>
      <c r="S189" s="25">
        <f>IF(PAC!$R189&gt;0,PAC!$R189,PAC!$Q189)</f>
        <v>0</v>
      </c>
      <c r="T189" s="38"/>
      <c r="U189" s="126" t="s">
        <v>1590</v>
      </c>
      <c r="V189" s="126"/>
      <c r="W189" s="127"/>
      <c r="X189" s="127" t="s">
        <v>1435</v>
      </c>
      <c r="Y189" s="123" t="s">
        <v>2509</v>
      </c>
      <c r="Z189" s="128"/>
      <c r="AA189" s="129"/>
      <c r="AB189" s="132"/>
      <c r="AC189" s="125"/>
      <c r="AD189" s="130"/>
      <c r="AE189" s="124"/>
      <c r="AF189" s="125" t="s">
        <v>998</v>
      </c>
      <c r="AG189" s="125"/>
      <c r="AH189" s="125"/>
      <c r="AI189" s="125"/>
      <c r="AJ189" s="128"/>
      <c r="AK189" s="125"/>
      <c r="AL189" s="125"/>
      <c r="AM189" s="125"/>
      <c r="AN189" s="128"/>
      <c r="AO189" s="128"/>
      <c r="AP189" s="128"/>
      <c r="AQ189" s="128"/>
      <c r="AR189" s="131"/>
      <c r="AS189" s="131"/>
      <c r="AT189" s="126" t="s">
        <v>518</v>
      </c>
      <c r="AU189" s="132"/>
      <c r="AV189" s="130"/>
      <c r="AW189" s="132" t="s">
        <v>847</v>
      </c>
      <c r="AX189" s="119">
        <f>IFERROR(IF(PAC!$X189="F01 - CAPTAÇÃO DE RECURSO",1,""),"")</f>
        <v>1</v>
      </c>
      <c r="AY189" s="119" t="str">
        <f>IFERROR(IF(PAC!$X189="F02 - LICITAÇÃO",1,""),"")</f>
        <v/>
      </c>
      <c r="AZ189" s="120" t="str">
        <f>IFERROR(IF(PAC!$X$6:$X$580="F03 - EXECUÇÃO DO OBJETO",1,""),"")</f>
        <v/>
      </c>
      <c r="BA189" s="120" t="str">
        <f>IFERROR(IF(PAC!$X$6:$X$580="F04 - CONCLUÍDA",1,""),"")</f>
        <v/>
      </c>
      <c r="BB189" s="206">
        <f>IF(PAC!$R189&gt;0,0,PAC!$Q189)</f>
        <v>0</v>
      </c>
    </row>
    <row r="190" spans="1:54" s="1" customFormat="1" ht="63" customHeight="1" thickBot="1">
      <c r="A190" s="96">
        <f t="shared" si="2"/>
        <v>185</v>
      </c>
      <c r="B190" s="96">
        <v>2025</v>
      </c>
      <c r="C190" s="96" t="s">
        <v>605</v>
      </c>
      <c r="D190" s="96" t="s">
        <v>1021</v>
      </c>
      <c r="E190" s="112" t="s">
        <v>767</v>
      </c>
      <c r="F190" s="96" t="s">
        <v>53</v>
      </c>
      <c r="G190" s="96" t="s">
        <v>503</v>
      </c>
      <c r="H190" s="45" t="s">
        <v>1256</v>
      </c>
      <c r="I190" s="96" t="s">
        <v>1250</v>
      </c>
      <c r="J190" s="96" t="s">
        <v>296</v>
      </c>
      <c r="K190" s="23">
        <v>4988421.68</v>
      </c>
      <c r="L190" s="23">
        <v>4988421.68</v>
      </c>
      <c r="M190" s="23"/>
      <c r="N190" s="23"/>
      <c r="O190" s="23"/>
      <c r="P190" s="23"/>
      <c r="Q190" s="25">
        <f>SUM(PAC!$M190:$P190)</f>
        <v>0</v>
      </c>
      <c r="R190" s="25"/>
      <c r="S190" s="25">
        <f>IF(PAC!$R190&gt;0,PAC!$R190,PAC!$Q190)</f>
        <v>0</v>
      </c>
      <c r="T190" s="25"/>
      <c r="U190" s="113" t="s">
        <v>1590</v>
      </c>
      <c r="V190" s="113"/>
      <c r="W190" s="114"/>
      <c r="X190" s="114" t="s">
        <v>1435</v>
      </c>
      <c r="Y190" s="111" t="s">
        <v>2509</v>
      </c>
      <c r="Z190" s="95"/>
      <c r="AA190" s="115"/>
      <c r="AB190" s="118"/>
      <c r="AC190" s="45"/>
      <c r="AD190" s="116"/>
      <c r="AE190" s="112"/>
      <c r="AF190" s="45" t="s">
        <v>998</v>
      </c>
      <c r="AG190" s="45"/>
      <c r="AH190" s="45"/>
      <c r="AI190" s="45"/>
      <c r="AJ190" s="95"/>
      <c r="AK190" s="45"/>
      <c r="AL190" s="45"/>
      <c r="AM190" s="45"/>
      <c r="AN190" s="95"/>
      <c r="AO190" s="95"/>
      <c r="AP190" s="95"/>
      <c r="AQ190" s="95"/>
      <c r="AR190" s="117"/>
      <c r="AS190" s="117"/>
      <c r="AT190" s="113" t="s">
        <v>518</v>
      </c>
      <c r="AU190" s="118"/>
      <c r="AV190" s="116"/>
      <c r="AW190" s="118" t="s">
        <v>847</v>
      </c>
      <c r="AX190" s="119">
        <f>IFERROR(IF(PAC!$X190="F01 - CAPTAÇÃO DE RECURSO",1,""),"")</f>
        <v>1</v>
      </c>
      <c r="AY190" s="119" t="str">
        <f>IFERROR(IF(PAC!$X190="F02 - LICITAÇÃO",1,""),"")</f>
        <v/>
      </c>
      <c r="AZ190" s="120" t="str">
        <f>IFERROR(IF(PAC!$X$6:$X$580="F03 - EXECUÇÃO DO OBJETO",1,""),"")</f>
        <v/>
      </c>
      <c r="BA190" s="120" t="str">
        <f>IFERROR(IF(PAC!$X$6:$X$580="F04 - CONCLUÍDA",1,""),"")</f>
        <v/>
      </c>
      <c r="BB190" s="121">
        <f>IF(PAC!$R190&gt;0,0,PAC!$Q190)</f>
        <v>0</v>
      </c>
    </row>
    <row r="191" spans="1:54" s="1" customFormat="1" ht="63" customHeight="1" thickBot="1">
      <c r="A191" s="96">
        <f t="shared" si="2"/>
        <v>186</v>
      </c>
      <c r="B191" s="122">
        <v>2025</v>
      </c>
      <c r="C191" s="122" t="s">
        <v>605</v>
      </c>
      <c r="D191" s="122" t="s">
        <v>1021</v>
      </c>
      <c r="E191" s="124" t="s">
        <v>768</v>
      </c>
      <c r="F191" s="122" t="s">
        <v>53</v>
      </c>
      <c r="G191" s="122" t="s">
        <v>503</v>
      </c>
      <c r="H191" s="125" t="s">
        <v>1256</v>
      </c>
      <c r="I191" s="122" t="s">
        <v>1250</v>
      </c>
      <c r="J191" s="122" t="s">
        <v>297</v>
      </c>
      <c r="K191" s="36">
        <v>1856246.28</v>
      </c>
      <c r="L191" s="36">
        <v>1856246.28</v>
      </c>
      <c r="M191" s="36"/>
      <c r="N191" s="36"/>
      <c r="O191" s="36"/>
      <c r="P191" s="36"/>
      <c r="Q191" s="25">
        <f>SUM(PAC!$M191:$P191)</f>
        <v>0</v>
      </c>
      <c r="R191" s="38"/>
      <c r="S191" s="25">
        <f>IF(PAC!$R191&gt;0,PAC!$R191,PAC!$Q191)</f>
        <v>0</v>
      </c>
      <c r="T191" s="38"/>
      <c r="U191" s="126" t="s">
        <v>1590</v>
      </c>
      <c r="V191" s="126"/>
      <c r="W191" s="127"/>
      <c r="X191" s="127" t="s">
        <v>1435</v>
      </c>
      <c r="Y191" s="123" t="s">
        <v>2509</v>
      </c>
      <c r="Z191" s="128"/>
      <c r="AA191" s="129"/>
      <c r="AB191" s="132"/>
      <c r="AC191" s="125"/>
      <c r="AD191" s="130"/>
      <c r="AE191" s="124"/>
      <c r="AF191" s="125" t="s">
        <v>998</v>
      </c>
      <c r="AG191" s="125"/>
      <c r="AH191" s="125"/>
      <c r="AI191" s="125"/>
      <c r="AJ191" s="128"/>
      <c r="AK191" s="125"/>
      <c r="AL191" s="125"/>
      <c r="AM191" s="125"/>
      <c r="AN191" s="128"/>
      <c r="AO191" s="128"/>
      <c r="AP191" s="128"/>
      <c r="AQ191" s="128"/>
      <c r="AR191" s="131"/>
      <c r="AS191" s="131"/>
      <c r="AT191" s="126" t="s">
        <v>518</v>
      </c>
      <c r="AU191" s="132"/>
      <c r="AV191" s="130"/>
      <c r="AW191" s="132" t="s">
        <v>847</v>
      </c>
      <c r="AX191" s="119">
        <f>IFERROR(IF(PAC!$X191="F01 - CAPTAÇÃO DE RECURSO",1,""),"")</f>
        <v>1</v>
      </c>
      <c r="AY191" s="119" t="str">
        <f>IFERROR(IF(PAC!$X191="F02 - LICITAÇÃO",1,""),"")</f>
        <v/>
      </c>
      <c r="AZ191" s="120" t="str">
        <f>IFERROR(IF(PAC!$X$6:$X$580="F03 - EXECUÇÃO DO OBJETO",1,""),"")</f>
        <v/>
      </c>
      <c r="BA191" s="120" t="str">
        <f>IFERROR(IF(PAC!$X$6:$X$580="F04 - CONCLUÍDA",1,""),"")</f>
        <v/>
      </c>
      <c r="BB191" s="206">
        <f>IF(PAC!$R191&gt;0,0,PAC!$Q191)</f>
        <v>0</v>
      </c>
    </row>
    <row r="192" spans="1:54" s="1" customFormat="1" ht="63" customHeight="1" thickBot="1">
      <c r="A192" s="96">
        <f t="shared" si="2"/>
        <v>187</v>
      </c>
      <c r="B192" s="96">
        <v>2025</v>
      </c>
      <c r="C192" s="96" t="s">
        <v>605</v>
      </c>
      <c r="D192" s="96" t="s">
        <v>1021</v>
      </c>
      <c r="E192" s="112" t="s">
        <v>769</v>
      </c>
      <c r="F192" s="96" t="s">
        <v>53</v>
      </c>
      <c r="G192" s="96" t="s">
        <v>503</v>
      </c>
      <c r="H192" s="45" t="s">
        <v>1256</v>
      </c>
      <c r="I192" s="96" t="s">
        <v>1250</v>
      </c>
      <c r="J192" s="96" t="s">
        <v>297</v>
      </c>
      <c r="K192" s="23">
        <v>1602597.72</v>
      </c>
      <c r="L192" s="23">
        <v>1602597.72</v>
      </c>
      <c r="M192" s="23"/>
      <c r="N192" s="23"/>
      <c r="O192" s="23"/>
      <c r="P192" s="23"/>
      <c r="Q192" s="25">
        <f>SUM(PAC!$M192:$P192)</f>
        <v>0</v>
      </c>
      <c r="R192" s="25"/>
      <c r="S192" s="25">
        <f>IF(PAC!$R192&gt;0,PAC!$R192,PAC!$Q192)</f>
        <v>0</v>
      </c>
      <c r="T192" s="25"/>
      <c r="U192" s="113" t="s">
        <v>1590</v>
      </c>
      <c r="V192" s="113"/>
      <c r="W192" s="114"/>
      <c r="X192" s="114" t="s">
        <v>1435</v>
      </c>
      <c r="Y192" s="111" t="s">
        <v>2509</v>
      </c>
      <c r="Z192" s="95"/>
      <c r="AA192" s="115"/>
      <c r="AB192" s="118"/>
      <c r="AC192" s="45"/>
      <c r="AD192" s="116"/>
      <c r="AE192" s="112"/>
      <c r="AF192" s="45" t="s">
        <v>998</v>
      </c>
      <c r="AG192" s="45"/>
      <c r="AH192" s="45"/>
      <c r="AI192" s="45"/>
      <c r="AJ192" s="95"/>
      <c r="AK192" s="45"/>
      <c r="AL192" s="45"/>
      <c r="AM192" s="45"/>
      <c r="AN192" s="95"/>
      <c r="AO192" s="95"/>
      <c r="AP192" s="95"/>
      <c r="AQ192" s="95"/>
      <c r="AR192" s="117"/>
      <c r="AS192" s="117"/>
      <c r="AT192" s="113" t="s">
        <v>518</v>
      </c>
      <c r="AU192" s="118"/>
      <c r="AV192" s="116"/>
      <c r="AW192" s="118" t="s">
        <v>847</v>
      </c>
      <c r="AX192" s="119">
        <f>IFERROR(IF(PAC!$X192="F01 - CAPTAÇÃO DE RECURSO",1,""),"")</f>
        <v>1</v>
      </c>
      <c r="AY192" s="119" t="str">
        <f>IFERROR(IF(PAC!$X192="F02 - LICITAÇÃO",1,""),"")</f>
        <v/>
      </c>
      <c r="AZ192" s="120" t="str">
        <f>IFERROR(IF(PAC!$X$6:$X$580="F03 - EXECUÇÃO DO OBJETO",1,""),"")</f>
        <v/>
      </c>
      <c r="BA192" s="120" t="str">
        <f>IFERROR(IF(PAC!$X$6:$X$580="F04 - CONCLUÍDA",1,""),"")</f>
        <v/>
      </c>
      <c r="BB192" s="121">
        <f>IF(PAC!$R192&gt;0,0,PAC!$Q192)</f>
        <v>0</v>
      </c>
    </row>
    <row r="193" spans="1:54" s="1" customFormat="1" ht="63" customHeight="1" thickBot="1">
      <c r="A193" s="96">
        <f t="shared" si="2"/>
        <v>188</v>
      </c>
      <c r="B193" s="122">
        <v>2025</v>
      </c>
      <c r="C193" s="122" t="s">
        <v>605</v>
      </c>
      <c r="D193" s="122" t="s">
        <v>1021</v>
      </c>
      <c r="E193" s="124" t="s">
        <v>770</v>
      </c>
      <c r="F193" s="122" t="s">
        <v>53</v>
      </c>
      <c r="G193" s="122" t="s">
        <v>503</v>
      </c>
      <c r="H193" s="125" t="s">
        <v>1256</v>
      </c>
      <c r="I193" s="122" t="s">
        <v>1250</v>
      </c>
      <c r="J193" s="122" t="s">
        <v>297</v>
      </c>
      <c r="K193" s="36">
        <v>2793977.32</v>
      </c>
      <c r="L193" s="36">
        <v>2793977.32</v>
      </c>
      <c r="M193" s="36"/>
      <c r="N193" s="36"/>
      <c r="O193" s="36"/>
      <c r="P193" s="36"/>
      <c r="Q193" s="25">
        <f>SUM(PAC!$M193:$P193)</f>
        <v>0</v>
      </c>
      <c r="R193" s="38"/>
      <c r="S193" s="25">
        <f>IF(PAC!$R193&gt;0,PAC!$R193,PAC!$Q193)</f>
        <v>0</v>
      </c>
      <c r="T193" s="38"/>
      <c r="U193" s="126" t="s">
        <v>1590</v>
      </c>
      <c r="V193" s="126"/>
      <c r="W193" s="127"/>
      <c r="X193" s="127" t="s">
        <v>1435</v>
      </c>
      <c r="Y193" s="123" t="s">
        <v>2509</v>
      </c>
      <c r="Z193" s="128"/>
      <c r="AA193" s="129"/>
      <c r="AB193" s="132"/>
      <c r="AC193" s="125"/>
      <c r="AD193" s="130"/>
      <c r="AE193" s="124"/>
      <c r="AF193" s="125" t="s">
        <v>998</v>
      </c>
      <c r="AG193" s="125"/>
      <c r="AH193" s="125"/>
      <c r="AI193" s="125"/>
      <c r="AJ193" s="128"/>
      <c r="AK193" s="125"/>
      <c r="AL193" s="125"/>
      <c r="AM193" s="125"/>
      <c r="AN193" s="128"/>
      <c r="AO193" s="128"/>
      <c r="AP193" s="128"/>
      <c r="AQ193" s="128"/>
      <c r="AR193" s="131"/>
      <c r="AS193" s="131"/>
      <c r="AT193" s="126" t="s">
        <v>518</v>
      </c>
      <c r="AU193" s="132"/>
      <c r="AV193" s="130"/>
      <c r="AW193" s="132" t="s">
        <v>847</v>
      </c>
      <c r="AX193" s="119">
        <f>IFERROR(IF(PAC!$X193="F01 - CAPTAÇÃO DE RECURSO",1,""),"")</f>
        <v>1</v>
      </c>
      <c r="AY193" s="119" t="str">
        <f>IFERROR(IF(PAC!$X193="F02 - LICITAÇÃO",1,""),"")</f>
        <v/>
      </c>
      <c r="AZ193" s="120" t="str">
        <f>IFERROR(IF(PAC!$X$6:$X$580="F03 - EXECUÇÃO DO OBJETO",1,""),"")</f>
        <v/>
      </c>
      <c r="BA193" s="120" t="str">
        <f>IFERROR(IF(PAC!$X$6:$X$580="F04 - CONCLUÍDA",1,""),"")</f>
        <v/>
      </c>
      <c r="BB193" s="206">
        <f>IF(PAC!$R193&gt;0,0,PAC!$Q193)</f>
        <v>0</v>
      </c>
    </row>
    <row r="194" spans="1:54" s="1" customFormat="1" ht="54.75" customHeight="1" thickBot="1">
      <c r="A194" s="96">
        <f t="shared" si="2"/>
        <v>189</v>
      </c>
      <c r="B194" s="96">
        <v>2025</v>
      </c>
      <c r="C194" s="96" t="s">
        <v>605</v>
      </c>
      <c r="D194" s="96" t="s">
        <v>1021</v>
      </c>
      <c r="E194" s="112" t="s">
        <v>771</v>
      </c>
      <c r="F194" s="96" t="s">
        <v>53</v>
      </c>
      <c r="G194" s="96" t="s">
        <v>503</v>
      </c>
      <c r="H194" s="45" t="s">
        <v>1256</v>
      </c>
      <c r="I194" s="96" t="s">
        <v>1250</v>
      </c>
      <c r="J194" s="96" t="s">
        <v>297</v>
      </c>
      <c r="K194" s="23">
        <v>2572791</v>
      </c>
      <c r="L194" s="23">
        <v>2572791</v>
      </c>
      <c r="M194" s="23"/>
      <c r="N194" s="23"/>
      <c r="O194" s="23"/>
      <c r="P194" s="23"/>
      <c r="Q194" s="25">
        <f>SUM(PAC!$M194:$P194)</f>
        <v>0</v>
      </c>
      <c r="R194" s="25"/>
      <c r="S194" s="25">
        <f>IF(PAC!$R194&gt;0,PAC!$R194,PAC!$Q194)</f>
        <v>0</v>
      </c>
      <c r="T194" s="25"/>
      <c r="U194" s="113" t="s">
        <v>1590</v>
      </c>
      <c r="V194" s="113"/>
      <c r="W194" s="114"/>
      <c r="X194" s="114" t="s">
        <v>1435</v>
      </c>
      <c r="Y194" s="111" t="s">
        <v>2509</v>
      </c>
      <c r="Z194" s="95"/>
      <c r="AA194" s="115"/>
      <c r="AB194" s="118"/>
      <c r="AC194" s="45"/>
      <c r="AD194" s="116"/>
      <c r="AE194" s="112"/>
      <c r="AF194" s="45" t="s">
        <v>998</v>
      </c>
      <c r="AG194" s="45"/>
      <c r="AH194" s="45"/>
      <c r="AI194" s="45"/>
      <c r="AJ194" s="95"/>
      <c r="AK194" s="45"/>
      <c r="AL194" s="45"/>
      <c r="AM194" s="45"/>
      <c r="AN194" s="95"/>
      <c r="AO194" s="95"/>
      <c r="AP194" s="95"/>
      <c r="AQ194" s="95"/>
      <c r="AR194" s="117"/>
      <c r="AS194" s="117"/>
      <c r="AT194" s="113" t="s">
        <v>518</v>
      </c>
      <c r="AU194" s="118"/>
      <c r="AV194" s="116"/>
      <c r="AW194" s="118" t="s">
        <v>847</v>
      </c>
      <c r="AX194" s="119">
        <f>IFERROR(IF(PAC!$X194="F01 - CAPTAÇÃO DE RECURSO",1,""),"")</f>
        <v>1</v>
      </c>
      <c r="AY194" s="119" t="str">
        <f>IFERROR(IF(PAC!$X194="F02 - LICITAÇÃO",1,""),"")</f>
        <v/>
      </c>
      <c r="AZ194" s="120" t="str">
        <f>IFERROR(IF(PAC!$X$6:$X$580="F03 - EXECUÇÃO DO OBJETO",1,""),"")</f>
        <v/>
      </c>
      <c r="BA194" s="120" t="str">
        <f>IFERROR(IF(PAC!$X$6:$X$580="F04 - CONCLUÍDA",1,""),"")</f>
        <v/>
      </c>
      <c r="BB194" s="121">
        <f>IF(PAC!$R194&gt;0,0,PAC!$Q194)</f>
        <v>0</v>
      </c>
    </row>
    <row r="195" spans="1:54" s="1" customFormat="1" ht="58.5" customHeight="1" thickBot="1">
      <c r="A195" s="96">
        <f t="shared" si="2"/>
        <v>190</v>
      </c>
      <c r="B195" s="122">
        <v>2025</v>
      </c>
      <c r="C195" s="122" t="s">
        <v>605</v>
      </c>
      <c r="D195" s="122" t="s">
        <v>1021</v>
      </c>
      <c r="E195" s="124" t="s">
        <v>772</v>
      </c>
      <c r="F195" s="122" t="s">
        <v>53</v>
      </c>
      <c r="G195" s="122" t="s">
        <v>503</v>
      </c>
      <c r="H195" s="125" t="s">
        <v>1256</v>
      </c>
      <c r="I195" s="122" t="s">
        <v>1250</v>
      </c>
      <c r="J195" s="122" t="s">
        <v>297</v>
      </c>
      <c r="K195" s="36"/>
      <c r="L195" s="36">
        <v>2610972.54</v>
      </c>
      <c r="M195" s="36">
        <v>2610972.54</v>
      </c>
      <c r="N195" s="36"/>
      <c r="O195" s="36"/>
      <c r="P195" s="36"/>
      <c r="Q195" s="25">
        <f>SUM(PAC!$M195:$P195)</f>
        <v>2610972.54</v>
      </c>
      <c r="R195" s="38"/>
      <c r="S195" s="25">
        <f>IF(PAC!$R195&gt;0,PAC!$R195,PAC!$Q195)</f>
        <v>2610972.54</v>
      </c>
      <c r="T195" s="38"/>
      <c r="U195" s="126" t="s">
        <v>1586</v>
      </c>
      <c r="V195" s="126"/>
      <c r="W195" s="127">
        <v>10</v>
      </c>
      <c r="X195" s="127" t="s">
        <v>1434</v>
      </c>
      <c r="Y195" s="123" t="s">
        <v>2504</v>
      </c>
      <c r="Z195" s="128"/>
      <c r="AA195" s="129"/>
      <c r="AB195" s="132" t="s">
        <v>1480</v>
      </c>
      <c r="AC195" s="125" t="s">
        <v>2702</v>
      </c>
      <c r="AD195" s="130">
        <v>46274</v>
      </c>
      <c r="AE195" s="124" t="s">
        <v>2482</v>
      </c>
      <c r="AF195" s="125" t="s">
        <v>1654</v>
      </c>
      <c r="AG195" s="125" t="s">
        <v>1739</v>
      </c>
      <c r="AH195" s="125" t="s">
        <v>988</v>
      </c>
      <c r="AI195" s="125"/>
      <c r="AJ195" s="128"/>
      <c r="AK195" s="125" t="s">
        <v>1694</v>
      </c>
      <c r="AL195" s="125" t="s">
        <v>2144</v>
      </c>
      <c r="AM195" s="125" t="s">
        <v>716</v>
      </c>
      <c r="AN195" s="128">
        <v>46247</v>
      </c>
      <c r="AO195" s="128">
        <v>46274</v>
      </c>
      <c r="AP195" s="128"/>
      <c r="AQ195" s="128"/>
      <c r="AR195" s="131"/>
      <c r="AS195" s="131"/>
      <c r="AT195" s="126" t="s">
        <v>2372</v>
      </c>
      <c r="AU195" s="132" t="s">
        <v>2703</v>
      </c>
      <c r="AV195" s="130"/>
      <c r="AW195" s="132" t="s">
        <v>707</v>
      </c>
      <c r="AX195" s="119" t="str">
        <f>IFERROR(IF(PAC!$X195="F01 - CAPTAÇÃO DE RECURSO",1,""),"")</f>
        <v/>
      </c>
      <c r="AY195" s="119">
        <f>IFERROR(IF(PAC!$X195="F02 - LICITAÇÃO",1,""),"")</f>
        <v>1</v>
      </c>
      <c r="AZ195" s="120" t="str">
        <f>IFERROR(IF(PAC!$X$6:$X$580="F03 - EXECUÇÃO DO OBJETO",1,""),"")</f>
        <v/>
      </c>
      <c r="BA195" s="120" t="str">
        <f>IFERROR(IF(PAC!$X$6:$X$580="F04 - CONCLUÍDA",1,""),"")</f>
        <v/>
      </c>
      <c r="BB195" s="206">
        <f>IF(PAC!$R195&gt;0,0,PAC!$Q195)</f>
        <v>2610972.54</v>
      </c>
    </row>
    <row r="196" spans="1:54" s="1" customFormat="1" ht="57.75" customHeight="1" thickBot="1">
      <c r="A196" s="96">
        <f t="shared" ref="A196:A259" si="3">ROW()-5</f>
        <v>191</v>
      </c>
      <c r="B196" s="96">
        <v>2025</v>
      </c>
      <c r="C196" s="96" t="s">
        <v>605</v>
      </c>
      <c r="D196" s="96" t="s">
        <v>1021</v>
      </c>
      <c r="E196" s="112" t="s">
        <v>773</v>
      </c>
      <c r="F196" s="96" t="s">
        <v>53</v>
      </c>
      <c r="G196" s="96" t="s">
        <v>503</v>
      </c>
      <c r="H196" s="45" t="s">
        <v>1256</v>
      </c>
      <c r="I196" s="96" t="s">
        <v>1250</v>
      </c>
      <c r="J196" s="96" t="s">
        <v>298</v>
      </c>
      <c r="K196" s="23">
        <v>1459762.49</v>
      </c>
      <c r="L196" s="23">
        <v>1459762.49</v>
      </c>
      <c r="M196" s="23"/>
      <c r="N196" s="23"/>
      <c r="O196" s="23"/>
      <c r="P196" s="23"/>
      <c r="Q196" s="25">
        <f>SUM(PAC!$M196:$P196)</f>
        <v>0</v>
      </c>
      <c r="R196" s="25"/>
      <c r="S196" s="25">
        <f>IF(PAC!$R196&gt;0,PAC!$R196,PAC!$Q196)</f>
        <v>0</v>
      </c>
      <c r="T196" s="25"/>
      <c r="U196" s="113" t="s">
        <v>1590</v>
      </c>
      <c r="V196" s="113"/>
      <c r="W196" s="114"/>
      <c r="X196" s="114" t="s">
        <v>1435</v>
      </c>
      <c r="Y196" s="111" t="s">
        <v>2509</v>
      </c>
      <c r="Z196" s="95"/>
      <c r="AA196" s="115"/>
      <c r="AB196" s="118"/>
      <c r="AC196" s="45"/>
      <c r="AD196" s="116"/>
      <c r="AE196" s="112"/>
      <c r="AF196" s="45" t="s">
        <v>998</v>
      </c>
      <c r="AG196" s="45"/>
      <c r="AH196" s="45"/>
      <c r="AI196" s="45"/>
      <c r="AJ196" s="95"/>
      <c r="AK196" s="45"/>
      <c r="AL196" s="45"/>
      <c r="AM196" s="45" t="s">
        <v>716</v>
      </c>
      <c r="AN196" s="95"/>
      <c r="AO196" s="95"/>
      <c r="AP196" s="95"/>
      <c r="AQ196" s="95"/>
      <c r="AR196" s="117"/>
      <c r="AS196" s="117"/>
      <c r="AT196" s="113" t="s">
        <v>518</v>
      </c>
      <c r="AU196" s="118"/>
      <c r="AV196" s="116"/>
      <c r="AW196" s="118" t="s">
        <v>707</v>
      </c>
      <c r="AX196" s="119">
        <f>IFERROR(IF(PAC!$X196="F01 - CAPTAÇÃO DE RECURSO",1,""),"")</f>
        <v>1</v>
      </c>
      <c r="AY196" s="119" t="str">
        <f>IFERROR(IF(PAC!$X196="F02 - LICITAÇÃO",1,""),"")</f>
        <v/>
      </c>
      <c r="AZ196" s="120" t="str">
        <f>IFERROR(IF(PAC!$X$6:$X$580="F03 - EXECUÇÃO DO OBJETO",1,""),"")</f>
        <v/>
      </c>
      <c r="BA196" s="120" t="str">
        <f>IFERROR(IF(PAC!$X$6:$X$580="F04 - CONCLUÍDA",1,""),"")</f>
        <v/>
      </c>
      <c r="BB196" s="121">
        <f>IF(PAC!$R196&gt;0,0,PAC!$Q196)</f>
        <v>0</v>
      </c>
    </row>
    <row r="197" spans="1:54" s="1" customFormat="1" ht="63" customHeight="1" thickBot="1">
      <c r="A197" s="96">
        <f t="shared" si="3"/>
        <v>192</v>
      </c>
      <c r="B197" s="122">
        <v>2025</v>
      </c>
      <c r="C197" s="122" t="s">
        <v>605</v>
      </c>
      <c r="D197" s="122" t="s">
        <v>1021</v>
      </c>
      <c r="E197" s="124" t="s">
        <v>774</v>
      </c>
      <c r="F197" s="122" t="s">
        <v>53</v>
      </c>
      <c r="G197" s="122" t="s">
        <v>503</v>
      </c>
      <c r="H197" s="125" t="s">
        <v>1256</v>
      </c>
      <c r="I197" s="122" t="s">
        <v>1250</v>
      </c>
      <c r="J197" s="122" t="s">
        <v>318</v>
      </c>
      <c r="K197" s="36">
        <v>11529480</v>
      </c>
      <c r="L197" s="36">
        <v>11529480</v>
      </c>
      <c r="M197" s="36"/>
      <c r="N197" s="36"/>
      <c r="O197" s="36"/>
      <c r="P197" s="36"/>
      <c r="Q197" s="25">
        <f>SUM(PAC!$M197:$P197)</f>
        <v>0</v>
      </c>
      <c r="R197" s="38"/>
      <c r="S197" s="25">
        <f>IF(PAC!$R197&gt;0,PAC!$R197,PAC!$Q197)</f>
        <v>0</v>
      </c>
      <c r="T197" s="38"/>
      <c r="U197" s="126" t="s">
        <v>1590</v>
      </c>
      <c r="V197" s="126"/>
      <c r="W197" s="127"/>
      <c r="X197" s="127" t="s">
        <v>1435</v>
      </c>
      <c r="Y197" s="123" t="s">
        <v>2509</v>
      </c>
      <c r="Z197" s="128"/>
      <c r="AA197" s="129"/>
      <c r="AB197" s="132"/>
      <c r="AC197" s="125"/>
      <c r="AD197" s="130"/>
      <c r="AE197" s="124"/>
      <c r="AF197" s="125" t="s">
        <v>998</v>
      </c>
      <c r="AG197" s="125"/>
      <c r="AH197" s="125"/>
      <c r="AI197" s="125"/>
      <c r="AJ197" s="128"/>
      <c r="AK197" s="125"/>
      <c r="AL197" s="125"/>
      <c r="AM197" s="125"/>
      <c r="AN197" s="128"/>
      <c r="AO197" s="128"/>
      <c r="AP197" s="128"/>
      <c r="AQ197" s="128"/>
      <c r="AR197" s="131"/>
      <c r="AS197" s="131"/>
      <c r="AT197" s="126" t="s">
        <v>518</v>
      </c>
      <c r="AU197" s="132"/>
      <c r="AV197" s="130"/>
      <c r="AW197" s="132" t="s">
        <v>847</v>
      </c>
      <c r="AX197" s="119">
        <f>IFERROR(IF(PAC!$X197="F01 - CAPTAÇÃO DE RECURSO",1,""),"")</f>
        <v>1</v>
      </c>
      <c r="AY197" s="119" t="str">
        <f>IFERROR(IF(PAC!$X197="F02 - LICITAÇÃO",1,""),"")</f>
        <v/>
      </c>
      <c r="AZ197" s="120" t="str">
        <f>IFERROR(IF(PAC!$X$6:$X$580="F03 - EXECUÇÃO DO OBJETO",1,""),"")</f>
        <v/>
      </c>
      <c r="BA197" s="120" t="str">
        <f>IFERROR(IF(PAC!$X$6:$X$580="F04 - CONCLUÍDA",1,""),"")</f>
        <v/>
      </c>
      <c r="BB197" s="206">
        <f>IF(PAC!$R197&gt;0,0,PAC!$Q197)</f>
        <v>0</v>
      </c>
    </row>
    <row r="198" spans="1:54" s="1" customFormat="1" ht="63" customHeight="1" thickBot="1">
      <c r="A198" s="96">
        <f t="shared" si="3"/>
        <v>193</v>
      </c>
      <c r="B198" s="96">
        <v>2025</v>
      </c>
      <c r="C198" s="96" t="s">
        <v>605</v>
      </c>
      <c r="D198" s="96" t="s">
        <v>1021</v>
      </c>
      <c r="E198" s="112" t="s">
        <v>775</v>
      </c>
      <c r="F198" s="96" t="s">
        <v>53</v>
      </c>
      <c r="G198" s="96" t="s">
        <v>503</v>
      </c>
      <c r="H198" s="45" t="s">
        <v>1256</v>
      </c>
      <c r="I198" s="96" t="s">
        <v>1250</v>
      </c>
      <c r="J198" s="96" t="s">
        <v>318</v>
      </c>
      <c r="K198" s="23">
        <v>2203811.9500000002</v>
      </c>
      <c r="L198" s="23">
        <v>2203811.9500000002</v>
      </c>
      <c r="M198" s="23"/>
      <c r="N198" s="23"/>
      <c r="O198" s="23"/>
      <c r="P198" s="23"/>
      <c r="Q198" s="25">
        <f>SUM(PAC!$M198:$P198)</f>
        <v>0</v>
      </c>
      <c r="R198" s="25"/>
      <c r="S198" s="25">
        <f>IF(PAC!$R198&gt;0,PAC!$R198,PAC!$Q198)</f>
        <v>0</v>
      </c>
      <c r="T198" s="25"/>
      <c r="U198" s="113" t="s">
        <v>1590</v>
      </c>
      <c r="V198" s="113"/>
      <c r="W198" s="114"/>
      <c r="X198" s="114" t="s">
        <v>1435</v>
      </c>
      <c r="Y198" s="111" t="s">
        <v>2509</v>
      </c>
      <c r="Z198" s="95"/>
      <c r="AA198" s="115"/>
      <c r="AB198" s="118"/>
      <c r="AC198" s="45"/>
      <c r="AD198" s="116"/>
      <c r="AE198" s="112"/>
      <c r="AF198" s="45" t="s">
        <v>998</v>
      </c>
      <c r="AG198" s="45"/>
      <c r="AH198" s="45"/>
      <c r="AI198" s="45"/>
      <c r="AJ198" s="95"/>
      <c r="AK198" s="45"/>
      <c r="AL198" s="45"/>
      <c r="AM198" s="45" t="s">
        <v>716</v>
      </c>
      <c r="AN198" s="95"/>
      <c r="AO198" s="95"/>
      <c r="AP198" s="95"/>
      <c r="AQ198" s="95"/>
      <c r="AR198" s="117"/>
      <c r="AS198" s="117"/>
      <c r="AT198" s="113" t="s">
        <v>518</v>
      </c>
      <c r="AU198" s="118"/>
      <c r="AV198" s="116"/>
      <c r="AW198" s="118" t="s">
        <v>707</v>
      </c>
      <c r="AX198" s="119">
        <f>IFERROR(IF(PAC!$X198="F01 - CAPTAÇÃO DE RECURSO",1,""),"")</f>
        <v>1</v>
      </c>
      <c r="AY198" s="119" t="str">
        <f>IFERROR(IF(PAC!$X198="F02 - LICITAÇÃO",1,""),"")</f>
        <v/>
      </c>
      <c r="AZ198" s="120" t="str">
        <f>IFERROR(IF(PAC!$X$6:$X$580="F03 - EXECUÇÃO DO OBJETO",1,""),"")</f>
        <v/>
      </c>
      <c r="BA198" s="120" t="str">
        <f>IFERROR(IF(PAC!$X$6:$X$580="F04 - CONCLUÍDA",1,""),"")</f>
        <v/>
      </c>
      <c r="BB198" s="121">
        <f>IF(PAC!$R198&gt;0,0,PAC!$Q198)</f>
        <v>0</v>
      </c>
    </row>
    <row r="199" spans="1:54" s="1" customFormat="1" ht="63" customHeight="1" thickBot="1">
      <c r="A199" s="96">
        <f t="shared" si="3"/>
        <v>194</v>
      </c>
      <c r="B199" s="122">
        <v>2025</v>
      </c>
      <c r="C199" s="122" t="s">
        <v>605</v>
      </c>
      <c r="D199" s="122" t="s">
        <v>1021</v>
      </c>
      <c r="E199" s="124" t="s">
        <v>776</v>
      </c>
      <c r="F199" s="122" t="s">
        <v>53</v>
      </c>
      <c r="G199" s="122" t="s">
        <v>503</v>
      </c>
      <c r="H199" s="125" t="s">
        <v>1256</v>
      </c>
      <c r="I199" s="122" t="s">
        <v>1250</v>
      </c>
      <c r="J199" s="122" t="s">
        <v>338</v>
      </c>
      <c r="K199" s="36">
        <v>1945099.52</v>
      </c>
      <c r="L199" s="36">
        <v>1945099.52</v>
      </c>
      <c r="M199" s="36"/>
      <c r="N199" s="36"/>
      <c r="O199" s="36"/>
      <c r="P199" s="36"/>
      <c r="Q199" s="25">
        <f>SUM(PAC!$M199:$P199)</f>
        <v>0</v>
      </c>
      <c r="R199" s="38"/>
      <c r="S199" s="25">
        <f>IF(PAC!$R199&gt;0,PAC!$R199,PAC!$Q199)</f>
        <v>0</v>
      </c>
      <c r="T199" s="38"/>
      <c r="U199" s="126" t="s">
        <v>1590</v>
      </c>
      <c r="V199" s="126"/>
      <c r="W199" s="127"/>
      <c r="X199" s="127" t="s">
        <v>1435</v>
      </c>
      <c r="Y199" s="123" t="s">
        <v>2509</v>
      </c>
      <c r="Z199" s="128"/>
      <c r="AA199" s="129"/>
      <c r="AB199" s="132"/>
      <c r="AC199" s="125"/>
      <c r="AD199" s="130"/>
      <c r="AE199" s="124"/>
      <c r="AF199" s="125" t="s">
        <v>998</v>
      </c>
      <c r="AG199" s="125"/>
      <c r="AH199" s="125"/>
      <c r="AI199" s="125"/>
      <c r="AJ199" s="128"/>
      <c r="AK199" s="125"/>
      <c r="AL199" s="125"/>
      <c r="AM199" s="125" t="s">
        <v>716</v>
      </c>
      <c r="AN199" s="128"/>
      <c r="AO199" s="128"/>
      <c r="AP199" s="128"/>
      <c r="AQ199" s="128"/>
      <c r="AR199" s="131"/>
      <c r="AS199" s="131"/>
      <c r="AT199" s="126" t="s">
        <v>518</v>
      </c>
      <c r="AU199" s="132"/>
      <c r="AV199" s="130"/>
      <c r="AW199" s="132" t="s">
        <v>707</v>
      </c>
      <c r="AX199" s="119">
        <f>IFERROR(IF(PAC!$X199="F01 - CAPTAÇÃO DE RECURSO",1,""),"")</f>
        <v>1</v>
      </c>
      <c r="AY199" s="119" t="str">
        <f>IFERROR(IF(PAC!$X199="F02 - LICITAÇÃO",1,""),"")</f>
        <v/>
      </c>
      <c r="AZ199" s="120" t="str">
        <f>IFERROR(IF(PAC!$X$6:$X$580="F03 - EXECUÇÃO DO OBJETO",1,""),"")</f>
        <v/>
      </c>
      <c r="BA199" s="120" t="str">
        <f>IFERROR(IF(PAC!$X$6:$X$580="F04 - CONCLUÍDA",1,""),"")</f>
        <v/>
      </c>
      <c r="BB199" s="206">
        <f>IF(PAC!$R199&gt;0,0,PAC!$Q199)</f>
        <v>0</v>
      </c>
    </row>
    <row r="200" spans="1:54" s="1" customFormat="1" ht="66" customHeight="1" thickBot="1">
      <c r="A200" s="96">
        <f t="shared" si="3"/>
        <v>195</v>
      </c>
      <c r="B200" s="96">
        <v>2025</v>
      </c>
      <c r="C200" s="96" t="s">
        <v>605</v>
      </c>
      <c r="D200" s="96" t="s">
        <v>1021</v>
      </c>
      <c r="E200" s="112" t="s">
        <v>777</v>
      </c>
      <c r="F200" s="96" t="s">
        <v>53</v>
      </c>
      <c r="G200" s="96" t="s">
        <v>503</v>
      </c>
      <c r="H200" s="45" t="s">
        <v>1256</v>
      </c>
      <c r="I200" s="96" t="s">
        <v>1250</v>
      </c>
      <c r="J200" s="96" t="s">
        <v>341</v>
      </c>
      <c r="K200" s="23">
        <v>4996108</v>
      </c>
      <c r="L200" s="23">
        <v>4996108</v>
      </c>
      <c r="M200" s="23"/>
      <c r="N200" s="23"/>
      <c r="O200" s="23"/>
      <c r="P200" s="23"/>
      <c r="Q200" s="25">
        <f>SUM(PAC!$M200:$P200)</f>
        <v>0</v>
      </c>
      <c r="R200" s="25"/>
      <c r="S200" s="25">
        <f>IF(PAC!$R200&gt;0,PAC!$R200,PAC!$Q200)</f>
        <v>0</v>
      </c>
      <c r="T200" s="25"/>
      <c r="U200" s="113" t="s">
        <v>1590</v>
      </c>
      <c r="V200" s="113"/>
      <c r="W200" s="114"/>
      <c r="X200" s="114" t="s">
        <v>1435</v>
      </c>
      <c r="Y200" s="111" t="s">
        <v>2509</v>
      </c>
      <c r="Z200" s="95"/>
      <c r="AA200" s="115"/>
      <c r="AB200" s="118"/>
      <c r="AC200" s="45"/>
      <c r="AD200" s="116"/>
      <c r="AE200" s="112"/>
      <c r="AF200" s="45" t="s">
        <v>998</v>
      </c>
      <c r="AG200" s="45"/>
      <c r="AH200" s="45"/>
      <c r="AI200" s="45"/>
      <c r="AJ200" s="95"/>
      <c r="AK200" s="45"/>
      <c r="AL200" s="45"/>
      <c r="AM200" s="45" t="s">
        <v>716</v>
      </c>
      <c r="AN200" s="95"/>
      <c r="AO200" s="95"/>
      <c r="AP200" s="95"/>
      <c r="AQ200" s="95"/>
      <c r="AR200" s="117"/>
      <c r="AS200" s="117"/>
      <c r="AT200" s="113" t="s">
        <v>518</v>
      </c>
      <c r="AU200" s="118"/>
      <c r="AV200" s="116"/>
      <c r="AW200" s="118" t="s">
        <v>707</v>
      </c>
      <c r="AX200" s="119">
        <f>IFERROR(IF(PAC!$X200="F01 - CAPTAÇÃO DE RECURSO",1,""),"")</f>
        <v>1</v>
      </c>
      <c r="AY200" s="119" t="str">
        <f>IFERROR(IF(PAC!$X200="F02 - LICITAÇÃO",1,""),"")</f>
        <v/>
      </c>
      <c r="AZ200" s="120" t="str">
        <f>IFERROR(IF(PAC!$X$6:$X$580="F03 - EXECUÇÃO DO OBJETO",1,""),"")</f>
        <v/>
      </c>
      <c r="BA200" s="120" t="str">
        <f>IFERROR(IF(PAC!$X$6:$X$580="F04 - CONCLUÍDA",1,""),"")</f>
        <v/>
      </c>
      <c r="BB200" s="121">
        <f>IF(PAC!$R200&gt;0,0,PAC!$Q200)</f>
        <v>0</v>
      </c>
    </row>
    <row r="201" spans="1:54" s="1" customFormat="1" ht="63" customHeight="1" thickBot="1">
      <c r="A201" s="96">
        <f t="shared" si="3"/>
        <v>196</v>
      </c>
      <c r="B201" s="122">
        <v>2025</v>
      </c>
      <c r="C201" s="122" t="s">
        <v>605</v>
      </c>
      <c r="D201" s="122" t="s">
        <v>1021</v>
      </c>
      <c r="E201" s="124" t="s">
        <v>778</v>
      </c>
      <c r="F201" s="122" t="s">
        <v>53</v>
      </c>
      <c r="G201" s="122" t="s">
        <v>503</v>
      </c>
      <c r="H201" s="125" t="s">
        <v>1256</v>
      </c>
      <c r="I201" s="122" t="s">
        <v>1250</v>
      </c>
      <c r="J201" s="122" t="s">
        <v>353</v>
      </c>
      <c r="K201" s="36">
        <v>2090466.17</v>
      </c>
      <c r="L201" s="36">
        <v>2090466.17</v>
      </c>
      <c r="M201" s="36"/>
      <c r="N201" s="36"/>
      <c r="O201" s="36"/>
      <c r="P201" s="36"/>
      <c r="Q201" s="25">
        <f>SUM(PAC!$M201:$P201)</f>
        <v>0</v>
      </c>
      <c r="R201" s="38"/>
      <c r="S201" s="25">
        <f>IF(PAC!$R201&gt;0,PAC!$R201,PAC!$Q201)</f>
        <v>0</v>
      </c>
      <c r="T201" s="38"/>
      <c r="U201" s="126" t="s">
        <v>1590</v>
      </c>
      <c r="V201" s="126"/>
      <c r="W201" s="127"/>
      <c r="X201" s="127" t="s">
        <v>1435</v>
      </c>
      <c r="Y201" s="123" t="s">
        <v>2509</v>
      </c>
      <c r="Z201" s="128"/>
      <c r="AA201" s="129"/>
      <c r="AB201" s="132"/>
      <c r="AC201" s="125"/>
      <c r="AD201" s="130"/>
      <c r="AE201" s="124"/>
      <c r="AF201" s="125" t="s">
        <v>998</v>
      </c>
      <c r="AG201" s="125"/>
      <c r="AH201" s="125"/>
      <c r="AI201" s="125"/>
      <c r="AJ201" s="128"/>
      <c r="AK201" s="125"/>
      <c r="AL201" s="125"/>
      <c r="AM201" s="125"/>
      <c r="AN201" s="128"/>
      <c r="AO201" s="128"/>
      <c r="AP201" s="128"/>
      <c r="AQ201" s="128"/>
      <c r="AR201" s="131"/>
      <c r="AS201" s="131"/>
      <c r="AT201" s="126" t="s">
        <v>518</v>
      </c>
      <c r="AU201" s="132"/>
      <c r="AV201" s="130"/>
      <c r="AW201" s="132" t="s">
        <v>707</v>
      </c>
      <c r="AX201" s="119">
        <f>IFERROR(IF(PAC!$X201="F01 - CAPTAÇÃO DE RECURSO",1,""),"")</f>
        <v>1</v>
      </c>
      <c r="AY201" s="119" t="str">
        <f>IFERROR(IF(PAC!$X201="F02 - LICITAÇÃO",1,""),"")</f>
        <v/>
      </c>
      <c r="AZ201" s="120" t="str">
        <f>IFERROR(IF(PAC!$X$6:$X$580="F03 - EXECUÇÃO DO OBJETO",1,""),"")</f>
        <v/>
      </c>
      <c r="BA201" s="120" t="str">
        <f>IFERROR(IF(PAC!$X$6:$X$580="F04 - CONCLUÍDA",1,""),"")</f>
        <v/>
      </c>
      <c r="BB201" s="206">
        <f>IF(PAC!$R201&gt;0,0,PAC!$Q201)</f>
        <v>0</v>
      </c>
    </row>
    <row r="202" spans="1:54" s="1" customFormat="1" ht="63" customHeight="1" thickBot="1">
      <c r="A202" s="96">
        <f t="shared" si="3"/>
        <v>197</v>
      </c>
      <c r="B202" s="96">
        <v>2025</v>
      </c>
      <c r="C202" s="96" t="s">
        <v>605</v>
      </c>
      <c r="D202" s="96" t="s">
        <v>1021</v>
      </c>
      <c r="E202" s="112" t="s">
        <v>779</v>
      </c>
      <c r="F202" s="96" t="s">
        <v>53</v>
      </c>
      <c r="G202" s="96" t="s">
        <v>503</v>
      </c>
      <c r="H202" s="45" t="s">
        <v>1256</v>
      </c>
      <c r="I202" s="96" t="s">
        <v>1250</v>
      </c>
      <c r="J202" s="96" t="s">
        <v>368</v>
      </c>
      <c r="K202" s="23">
        <v>2363028.63</v>
      </c>
      <c r="L202" s="23">
        <v>2363028.63</v>
      </c>
      <c r="M202" s="23"/>
      <c r="N202" s="23"/>
      <c r="O202" s="23"/>
      <c r="P202" s="23"/>
      <c r="Q202" s="25">
        <f>SUM(PAC!$M202:$P202)</f>
        <v>0</v>
      </c>
      <c r="R202" s="25"/>
      <c r="S202" s="25">
        <f>IF(PAC!$R202&gt;0,PAC!$R202,PAC!$Q202)</f>
        <v>0</v>
      </c>
      <c r="T202" s="25"/>
      <c r="U202" s="113" t="s">
        <v>1590</v>
      </c>
      <c r="V202" s="113"/>
      <c r="W202" s="114"/>
      <c r="X202" s="114" t="s">
        <v>1435</v>
      </c>
      <c r="Y202" s="111" t="s">
        <v>2509</v>
      </c>
      <c r="Z202" s="95"/>
      <c r="AA202" s="115"/>
      <c r="AB202" s="118"/>
      <c r="AC202" s="45"/>
      <c r="AD202" s="116"/>
      <c r="AE202" s="112"/>
      <c r="AF202" s="45" t="s">
        <v>998</v>
      </c>
      <c r="AG202" s="45"/>
      <c r="AH202" s="45"/>
      <c r="AI202" s="45"/>
      <c r="AJ202" s="95"/>
      <c r="AK202" s="45"/>
      <c r="AL202" s="45"/>
      <c r="AM202" s="45" t="s">
        <v>716</v>
      </c>
      <c r="AN202" s="95"/>
      <c r="AO202" s="95"/>
      <c r="AP202" s="95"/>
      <c r="AQ202" s="95"/>
      <c r="AR202" s="117"/>
      <c r="AS202" s="117"/>
      <c r="AT202" s="113" t="s">
        <v>518</v>
      </c>
      <c r="AU202" s="118"/>
      <c r="AV202" s="116"/>
      <c r="AW202" s="118" t="s">
        <v>707</v>
      </c>
      <c r="AX202" s="119">
        <f>IFERROR(IF(PAC!$X202="F01 - CAPTAÇÃO DE RECURSO",1,""),"")</f>
        <v>1</v>
      </c>
      <c r="AY202" s="119" t="str">
        <f>IFERROR(IF(PAC!$X202="F02 - LICITAÇÃO",1,""),"")</f>
        <v/>
      </c>
      <c r="AZ202" s="120" t="str">
        <f>IFERROR(IF(PAC!$X$6:$X$580="F03 - EXECUÇÃO DO OBJETO",1,""),"")</f>
        <v/>
      </c>
      <c r="BA202" s="120" t="str">
        <f>IFERROR(IF(PAC!$X$6:$X$580="F04 - CONCLUÍDA",1,""),"")</f>
        <v/>
      </c>
      <c r="BB202" s="121">
        <f>IF(PAC!$R202&gt;0,0,PAC!$Q202)</f>
        <v>0</v>
      </c>
    </row>
    <row r="203" spans="1:54" s="1" customFormat="1" ht="63" customHeight="1" thickBot="1">
      <c r="A203" s="96">
        <f t="shared" si="3"/>
        <v>198</v>
      </c>
      <c r="B203" s="122">
        <v>2025</v>
      </c>
      <c r="C203" s="122" t="s">
        <v>605</v>
      </c>
      <c r="D203" s="122" t="s">
        <v>1021</v>
      </c>
      <c r="E203" s="124" t="s">
        <v>780</v>
      </c>
      <c r="F203" s="122" t="s">
        <v>53</v>
      </c>
      <c r="G203" s="122" t="s">
        <v>503</v>
      </c>
      <c r="H203" s="125" t="s">
        <v>1256</v>
      </c>
      <c r="I203" s="122" t="s">
        <v>1250</v>
      </c>
      <c r="J203" s="122" t="s">
        <v>374</v>
      </c>
      <c r="K203" s="36">
        <v>2274753.56</v>
      </c>
      <c r="L203" s="36">
        <v>2274753.56</v>
      </c>
      <c r="M203" s="36"/>
      <c r="N203" s="36"/>
      <c r="O203" s="36"/>
      <c r="P203" s="36"/>
      <c r="Q203" s="25">
        <f>SUM(PAC!$M203:$P203)</f>
        <v>0</v>
      </c>
      <c r="R203" s="38"/>
      <c r="S203" s="25">
        <f>IF(PAC!$R203&gt;0,PAC!$R203,PAC!$Q203)</f>
        <v>0</v>
      </c>
      <c r="T203" s="38"/>
      <c r="U203" s="126" t="s">
        <v>1590</v>
      </c>
      <c r="V203" s="126"/>
      <c r="W203" s="127"/>
      <c r="X203" s="127" t="s">
        <v>1435</v>
      </c>
      <c r="Y203" s="123" t="s">
        <v>2509</v>
      </c>
      <c r="Z203" s="128"/>
      <c r="AA203" s="129"/>
      <c r="AB203" s="132"/>
      <c r="AC203" s="125"/>
      <c r="AD203" s="130"/>
      <c r="AE203" s="124"/>
      <c r="AF203" s="125" t="s">
        <v>998</v>
      </c>
      <c r="AG203" s="125"/>
      <c r="AH203" s="125"/>
      <c r="AI203" s="125"/>
      <c r="AJ203" s="128"/>
      <c r="AK203" s="125"/>
      <c r="AL203" s="125"/>
      <c r="AM203" s="125" t="s">
        <v>716</v>
      </c>
      <c r="AN203" s="128"/>
      <c r="AO203" s="128"/>
      <c r="AP203" s="128"/>
      <c r="AQ203" s="128"/>
      <c r="AR203" s="131"/>
      <c r="AS203" s="131"/>
      <c r="AT203" s="126" t="s">
        <v>518</v>
      </c>
      <c r="AU203" s="132"/>
      <c r="AV203" s="130"/>
      <c r="AW203" s="132" t="s">
        <v>847</v>
      </c>
      <c r="AX203" s="119">
        <f>IFERROR(IF(PAC!$X203="F01 - CAPTAÇÃO DE RECURSO",1,""),"")</f>
        <v>1</v>
      </c>
      <c r="AY203" s="119" t="str">
        <f>IFERROR(IF(PAC!$X203="F02 - LICITAÇÃO",1,""),"")</f>
        <v/>
      </c>
      <c r="AZ203" s="120" t="str">
        <f>IFERROR(IF(PAC!$X$6:$X$580="F03 - EXECUÇÃO DO OBJETO",1,""),"")</f>
        <v/>
      </c>
      <c r="BA203" s="120" t="str">
        <f>IFERROR(IF(PAC!$X$6:$X$580="F04 - CONCLUÍDA",1,""),"")</f>
        <v/>
      </c>
      <c r="BB203" s="206">
        <f>IF(PAC!$R203&gt;0,0,PAC!$Q203)</f>
        <v>0</v>
      </c>
    </row>
    <row r="204" spans="1:54" s="1" customFormat="1" ht="63" customHeight="1" thickBot="1">
      <c r="A204" s="96">
        <f t="shared" si="3"/>
        <v>199</v>
      </c>
      <c r="B204" s="96">
        <v>2025</v>
      </c>
      <c r="C204" s="96" t="s">
        <v>605</v>
      </c>
      <c r="D204" s="96" t="s">
        <v>1021</v>
      </c>
      <c r="E204" s="112" t="s">
        <v>781</v>
      </c>
      <c r="F204" s="96" t="s">
        <v>53</v>
      </c>
      <c r="G204" s="96" t="s">
        <v>503</v>
      </c>
      <c r="H204" s="45" t="s">
        <v>1256</v>
      </c>
      <c r="I204" s="96" t="s">
        <v>1250</v>
      </c>
      <c r="J204" s="96" t="s">
        <v>374</v>
      </c>
      <c r="K204" s="23">
        <v>1862568.78</v>
      </c>
      <c r="L204" s="23">
        <v>1862568.78</v>
      </c>
      <c r="M204" s="23"/>
      <c r="N204" s="23"/>
      <c r="O204" s="23"/>
      <c r="P204" s="23"/>
      <c r="Q204" s="25">
        <f>SUM(PAC!$M204:$P204)</f>
        <v>0</v>
      </c>
      <c r="R204" s="25"/>
      <c r="S204" s="25">
        <f>IF(PAC!$R204&gt;0,PAC!$R204,PAC!$Q204)</f>
        <v>0</v>
      </c>
      <c r="T204" s="25"/>
      <c r="U204" s="113" t="s">
        <v>1590</v>
      </c>
      <c r="V204" s="113"/>
      <c r="W204" s="114"/>
      <c r="X204" s="114" t="s">
        <v>1435</v>
      </c>
      <c r="Y204" s="111" t="s">
        <v>2509</v>
      </c>
      <c r="Z204" s="95"/>
      <c r="AA204" s="115"/>
      <c r="AB204" s="118"/>
      <c r="AC204" s="45"/>
      <c r="AD204" s="116"/>
      <c r="AE204" s="112"/>
      <c r="AF204" s="45" t="s">
        <v>998</v>
      </c>
      <c r="AG204" s="45"/>
      <c r="AH204" s="45"/>
      <c r="AI204" s="45"/>
      <c r="AJ204" s="95"/>
      <c r="AK204" s="45"/>
      <c r="AL204" s="45"/>
      <c r="AM204" s="45" t="s">
        <v>716</v>
      </c>
      <c r="AN204" s="95"/>
      <c r="AO204" s="95"/>
      <c r="AP204" s="95"/>
      <c r="AQ204" s="95"/>
      <c r="AR204" s="117"/>
      <c r="AS204" s="117"/>
      <c r="AT204" s="113" t="s">
        <v>518</v>
      </c>
      <c r="AU204" s="118"/>
      <c r="AV204" s="116"/>
      <c r="AW204" s="118" t="s">
        <v>847</v>
      </c>
      <c r="AX204" s="119">
        <f>IFERROR(IF(PAC!$X204="F01 - CAPTAÇÃO DE RECURSO",1,""),"")</f>
        <v>1</v>
      </c>
      <c r="AY204" s="119" t="str">
        <f>IFERROR(IF(PAC!$X204="F02 - LICITAÇÃO",1,""),"")</f>
        <v/>
      </c>
      <c r="AZ204" s="120" t="str">
        <f>IFERROR(IF(PAC!$X$6:$X$580="F03 - EXECUÇÃO DO OBJETO",1,""),"")</f>
        <v/>
      </c>
      <c r="BA204" s="120" t="str">
        <f>IFERROR(IF(PAC!$X$6:$X$580="F04 - CONCLUÍDA",1,""),"")</f>
        <v/>
      </c>
      <c r="BB204" s="121">
        <f>IF(PAC!$R204&gt;0,0,PAC!$Q204)</f>
        <v>0</v>
      </c>
    </row>
    <row r="205" spans="1:54" s="1" customFormat="1" ht="63" customHeight="1" thickBot="1">
      <c r="A205" s="96">
        <f t="shared" si="3"/>
        <v>200</v>
      </c>
      <c r="B205" s="122">
        <v>2025</v>
      </c>
      <c r="C205" s="122" t="s">
        <v>605</v>
      </c>
      <c r="D205" s="122" t="s">
        <v>1021</v>
      </c>
      <c r="E205" s="124" t="s">
        <v>782</v>
      </c>
      <c r="F205" s="122" t="s">
        <v>53</v>
      </c>
      <c r="G205" s="122" t="s">
        <v>503</v>
      </c>
      <c r="H205" s="125" t="s">
        <v>1256</v>
      </c>
      <c r="I205" s="122" t="s">
        <v>1250</v>
      </c>
      <c r="J205" s="122" t="s">
        <v>374</v>
      </c>
      <c r="K205" s="36">
        <v>1853659.21</v>
      </c>
      <c r="L205" s="36">
        <v>1853659.21</v>
      </c>
      <c r="M205" s="36"/>
      <c r="N205" s="36"/>
      <c r="O205" s="36"/>
      <c r="P205" s="36"/>
      <c r="Q205" s="25">
        <f>SUM(PAC!$M205:$P205)</f>
        <v>0</v>
      </c>
      <c r="R205" s="38"/>
      <c r="S205" s="25">
        <f>IF(PAC!$R205&gt;0,PAC!$R205,PAC!$Q205)</f>
        <v>0</v>
      </c>
      <c r="T205" s="38"/>
      <c r="U205" s="126" t="s">
        <v>1590</v>
      </c>
      <c r="V205" s="126"/>
      <c r="W205" s="127"/>
      <c r="X205" s="127" t="s">
        <v>1435</v>
      </c>
      <c r="Y205" s="123" t="s">
        <v>2509</v>
      </c>
      <c r="Z205" s="128"/>
      <c r="AA205" s="129"/>
      <c r="AB205" s="132"/>
      <c r="AC205" s="125"/>
      <c r="AD205" s="130"/>
      <c r="AE205" s="124"/>
      <c r="AF205" s="125" t="s">
        <v>998</v>
      </c>
      <c r="AG205" s="125"/>
      <c r="AH205" s="125"/>
      <c r="AI205" s="125"/>
      <c r="AJ205" s="128"/>
      <c r="AK205" s="125"/>
      <c r="AL205" s="125"/>
      <c r="AM205" s="125" t="s">
        <v>716</v>
      </c>
      <c r="AN205" s="128"/>
      <c r="AO205" s="128"/>
      <c r="AP205" s="128"/>
      <c r="AQ205" s="128"/>
      <c r="AR205" s="131"/>
      <c r="AS205" s="131"/>
      <c r="AT205" s="126" t="s">
        <v>518</v>
      </c>
      <c r="AU205" s="132"/>
      <c r="AV205" s="130"/>
      <c r="AW205" s="132" t="s">
        <v>847</v>
      </c>
      <c r="AX205" s="119">
        <f>IFERROR(IF(PAC!$X205="F01 - CAPTAÇÃO DE RECURSO",1,""),"")</f>
        <v>1</v>
      </c>
      <c r="AY205" s="119" t="str">
        <f>IFERROR(IF(PAC!$X205="F02 - LICITAÇÃO",1,""),"")</f>
        <v/>
      </c>
      <c r="AZ205" s="120" t="str">
        <f>IFERROR(IF(PAC!$X$6:$X$580="F03 - EXECUÇÃO DO OBJETO",1,""),"")</f>
        <v/>
      </c>
      <c r="BA205" s="120" t="str">
        <f>IFERROR(IF(PAC!$X$6:$X$580="F04 - CONCLUÍDA",1,""),"")</f>
        <v/>
      </c>
      <c r="BB205" s="206">
        <f>IF(PAC!$R205&gt;0,0,PAC!$Q205)</f>
        <v>0</v>
      </c>
    </row>
    <row r="206" spans="1:54" s="1" customFormat="1" ht="63" customHeight="1" thickBot="1">
      <c r="A206" s="96">
        <f t="shared" si="3"/>
        <v>201</v>
      </c>
      <c r="B206" s="96">
        <v>2025</v>
      </c>
      <c r="C206" s="96" t="s">
        <v>605</v>
      </c>
      <c r="D206" s="96" t="s">
        <v>1021</v>
      </c>
      <c r="E206" s="112" t="s">
        <v>783</v>
      </c>
      <c r="F206" s="96" t="s">
        <v>53</v>
      </c>
      <c r="G206" s="96" t="s">
        <v>503</v>
      </c>
      <c r="H206" s="45" t="s">
        <v>1256</v>
      </c>
      <c r="I206" s="96" t="s">
        <v>1250</v>
      </c>
      <c r="J206" s="96" t="s">
        <v>380</v>
      </c>
      <c r="K206" s="23">
        <v>2854374.23</v>
      </c>
      <c r="L206" s="23">
        <v>2854374.23</v>
      </c>
      <c r="M206" s="23"/>
      <c r="N206" s="23"/>
      <c r="O206" s="23"/>
      <c r="P206" s="23"/>
      <c r="Q206" s="25">
        <f>SUM(PAC!$M206:$P206)</f>
        <v>0</v>
      </c>
      <c r="R206" s="25"/>
      <c r="S206" s="25">
        <f>IF(PAC!$R206&gt;0,PAC!$R206,PAC!$Q206)</f>
        <v>0</v>
      </c>
      <c r="T206" s="25"/>
      <c r="U206" s="113" t="s">
        <v>1590</v>
      </c>
      <c r="V206" s="113"/>
      <c r="W206" s="114"/>
      <c r="X206" s="114" t="s">
        <v>1435</v>
      </c>
      <c r="Y206" s="111" t="s">
        <v>2509</v>
      </c>
      <c r="Z206" s="95"/>
      <c r="AA206" s="115"/>
      <c r="AB206" s="118"/>
      <c r="AC206" s="45"/>
      <c r="AD206" s="116"/>
      <c r="AE206" s="112"/>
      <c r="AF206" s="45" t="s">
        <v>998</v>
      </c>
      <c r="AG206" s="45"/>
      <c r="AH206" s="45"/>
      <c r="AI206" s="45"/>
      <c r="AJ206" s="95"/>
      <c r="AK206" s="45"/>
      <c r="AL206" s="45"/>
      <c r="AM206" s="45"/>
      <c r="AN206" s="95"/>
      <c r="AO206" s="95"/>
      <c r="AP206" s="95"/>
      <c r="AQ206" s="95"/>
      <c r="AR206" s="117"/>
      <c r="AS206" s="117"/>
      <c r="AT206" s="113" t="s">
        <v>518</v>
      </c>
      <c r="AU206" s="118"/>
      <c r="AV206" s="116"/>
      <c r="AW206" s="118" t="s">
        <v>847</v>
      </c>
      <c r="AX206" s="119">
        <f>IFERROR(IF(PAC!$X206="F01 - CAPTAÇÃO DE RECURSO",1,""),"")</f>
        <v>1</v>
      </c>
      <c r="AY206" s="119" t="str">
        <f>IFERROR(IF(PAC!$X206="F02 - LICITAÇÃO",1,""),"")</f>
        <v/>
      </c>
      <c r="AZ206" s="120" t="str">
        <f>IFERROR(IF(PAC!$X$6:$X$580="F03 - EXECUÇÃO DO OBJETO",1,""),"")</f>
        <v/>
      </c>
      <c r="BA206" s="120" t="str">
        <f>IFERROR(IF(PAC!$X$6:$X$580="F04 - CONCLUÍDA",1,""),"")</f>
        <v/>
      </c>
      <c r="BB206" s="121">
        <f>IF(PAC!$R206&gt;0,0,PAC!$Q206)</f>
        <v>0</v>
      </c>
    </row>
    <row r="207" spans="1:54" s="1" customFormat="1" ht="66" customHeight="1" thickBot="1">
      <c r="A207" s="96">
        <f t="shared" si="3"/>
        <v>202</v>
      </c>
      <c r="B207" s="122">
        <v>2025</v>
      </c>
      <c r="C207" s="122" t="s">
        <v>605</v>
      </c>
      <c r="D207" s="122" t="s">
        <v>1021</v>
      </c>
      <c r="E207" s="124" t="s">
        <v>879</v>
      </c>
      <c r="F207" s="122" t="s">
        <v>53</v>
      </c>
      <c r="G207" s="122" t="s">
        <v>503</v>
      </c>
      <c r="H207" s="125" t="s">
        <v>1256</v>
      </c>
      <c r="I207" s="122" t="s">
        <v>1250</v>
      </c>
      <c r="J207" s="122" t="s">
        <v>380</v>
      </c>
      <c r="K207" s="36">
        <v>1968076.83</v>
      </c>
      <c r="L207" s="36">
        <v>1968076.83</v>
      </c>
      <c r="M207" s="36"/>
      <c r="N207" s="36"/>
      <c r="O207" s="36"/>
      <c r="P207" s="36"/>
      <c r="Q207" s="25">
        <f>SUM(PAC!$M207:$P207)</f>
        <v>0</v>
      </c>
      <c r="R207" s="38"/>
      <c r="S207" s="25">
        <f>IF(PAC!$R207&gt;0,PAC!$R207,PAC!$Q207)</f>
        <v>0</v>
      </c>
      <c r="T207" s="38"/>
      <c r="U207" s="126" t="s">
        <v>1590</v>
      </c>
      <c r="V207" s="126"/>
      <c r="W207" s="127"/>
      <c r="X207" s="127" t="s">
        <v>1435</v>
      </c>
      <c r="Y207" s="123" t="s">
        <v>2509</v>
      </c>
      <c r="Z207" s="128"/>
      <c r="AA207" s="129"/>
      <c r="AB207" s="132"/>
      <c r="AC207" s="125"/>
      <c r="AD207" s="130"/>
      <c r="AE207" s="124"/>
      <c r="AF207" s="125" t="s">
        <v>998</v>
      </c>
      <c r="AG207" s="125"/>
      <c r="AH207" s="125"/>
      <c r="AI207" s="125"/>
      <c r="AJ207" s="128"/>
      <c r="AK207" s="125"/>
      <c r="AL207" s="125"/>
      <c r="AM207" s="125" t="s">
        <v>716</v>
      </c>
      <c r="AN207" s="128"/>
      <c r="AO207" s="128"/>
      <c r="AP207" s="128"/>
      <c r="AQ207" s="128"/>
      <c r="AR207" s="131"/>
      <c r="AS207" s="131"/>
      <c r="AT207" s="126" t="s">
        <v>518</v>
      </c>
      <c r="AU207" s="132"/>
      <c r="AV207" s="130"/>
      <c r="AW207" s="132" t="s">
        <v>707</v>
      </c>
      <c r="AX207" s="119">
        <f>IFERROR(IF(PAC!$X207="F01 - CAPTAÇÃO DE RECURSO",1,""),"")</f>
        <v>1</v>
      </c>
      <c r="AY207" s="119" t="str">
        <f>IFERROR(IF(PAC!$X207="F02 - LICITAÇÃO",1,""),"")</f>
        <v/>
      </c>
      <c r="AZ207" s="120" t="str">
        <f>IFERROR(IF(PAC!$X$6:$X$580="F03 - EXECUÇÃO DO OBJETO",1,""),"")</f>
        <v/>
      </c>
      <c r="BA207" s="120" t="str">
        <f>IFERROR(IF(PAC!$X$6:$X$580="F04 - CONCLUÍDA",1,""),"")</f>
        <v/>
      </c>
      <c r="BB207" s="206">
        <f>IF(PAC!$R207&gt;0,0,PAC!$Q207)</f>
        <v>0</v>
      </c>
    </row>
    <row r="208" spans="1:54" s="1" customFormat="1" ht="63" customHeight="1" thickBot="1">
      <c r="A208" s="96">
        <f t="shared" si="3"/>
        <v>203</v>
      </c>
      <c r="B208" s="96">
        <v>2025</v>
      </c>
      <c r="C208" s="96" t="s">
        <v>605</v>
      </c>
      <c r="D208" s="96" t="s">
        <v>1021</v>
      </c>
      <c r="E208" s="112" t="s">
        <v>795</v>
      </c>
      <c r="F208" s="96" t="s">
        <v>53</v>
      </c>
      <c r="G208" s="96" t="s">
        <v>503</v>
      </c>
      <c r="H208" s="45" t="s">
        <v>1256</v>
      </c>
      <c r="I208" s="96" t="s">
        <v>1250</v>
      </c>
      <c r="J208" s="96" t="s">
        <v>361</v>
      </c>
      <c r="K208" s="23"/>
      <c r="L208" s="23">
        <v>1582620.75</v>
      </c>
      <c r="M208" s="23">
        <v>1582620.75</v>
      </c>
      <c r="N208" s="23"/>
      <c r="O208" s="23"/>
      <c r="P208" s="23"/>
      <c r="Q208" s="25">
        <f>SUM(PAC!$M208:$P208)</f>
        <v>1582620.75</v>
      </c>
      <c r="R208" s="25"/>
      <c r="S208" s="25">
        <f>IF(PAC!$R208&gt;0,PAC!$R208,PAC!$Q208)</f>
        <v>1582620.75</v>
      </c>
      <c r="T208" s="25"/>
      <c r="U208" s="113" t="s">
        <v>1586</v>
      </c>
      <c r="V208" s="113"/>
      <c r="W208" s="114"/>
      <c r="X208" s="114" t="s">
        <v>1435</v>
      </c>
      <c r="Y208" s="111" t="s">
        <v>2504</v>
      </c>
      <c r="Z208" s="95"/>
      <c r="AA208" s="115"/>
      <c r="AB208" s="118" t="s">
        <v>1475</v>
      </c>
      <c r="AC208" s="45" t="s">
        <v>2573</v>
      </c>
      <c r="AD208" s="116"/>
      <c r="AE208" s="112" t="s">
        <v>2465</v>
      </c>
      <c r="AF208" s="45" t="s">
        <v>1653</v>
      </c>
      <c r="AG208" s="45" t="s">
        <v>1717</v>
      </c>
      <c r="AH208" s="45" t="s">
        <v>988</v>
      </c>
      <c r="AI208" s="45"/>
      <c r="AJ208" s="95"/>
      <c r="AK208" s="45" t="s">
        <v>1695</v>
      </c>
      <c r="AL208" s="45" t="s">
        <v>2126</v>
      </c>
      <c r="AM208" s="45" t="s">
        <v>716</v>
      </c>
      <c r="AN208" s="95">
        <v>46265</v>
      </c>
      <c r="AO208" s="95"/>
      <c r="AP208" s="95"/>
      <c r="AQ208" s="95"/>
      <c r="AR208" s="117"/>
      <c r="AS208" s="117"/>
      <c r="AT208" s="113" t="s">
        <v>2520</v>
      </c>
      <c r="AU208" s="118" t="s">
        <v>2742</v>
      </c>
      <c r="AV208" s="116"/>
      <c r="AW208" s="118" t="s">
        <v>707</v>
      </c>
      <c r="AX208" s="119">
        <f>IFERROR(IF(PAC!$X208="F01 - CAPTAÇÃO DE RECURSO",1,""),"")</f>
        <v>1</v>
      </c>
      <c r="AY208" s="119" t="str">
        <f>IFERROR(IF(PAC!$X208="F02 - LICITAÇÃO",1,""),"")</f>
        <v/>
      </c>
      <c r="AZ208" s="120" t="str">
        <f>IFERROR(IF(PAC!$X$6:$X$580="F03 - EXECUÇÃO DO OBJETO",1,""),"")</f>
        <v/>
      </c>
      <c r="BA208" s="120" t="str">
        <f>IFERROR(IF(PAC!$X$6:$X$580="F04 - CONCLUÍDA",1,""),"")</f>
        <v/>
      </c>
      <c r="BB208" s="121">
        <f>IF(PAC!$R208&gt;0,0,PAC!$Q208)</f>
        <v>1582620.75</v>
      </c>
    </row>
    <row r="209" spans="1:54" s="1" customFormat="1" ht="63" customHeight="1" thickBot="1">
      <c r="A209" s="96">
        <f t="shared" si="3"/>
        <v>204</v>
      </c>
      <c r="B209" s="122">
        <v>2025</v>
      </c>
      <c r="C209" s="122" t="s">
        <v>605</v>
      </c>
      <c r="D209" s="122" t="s">
        <v>1021</v>
      </c>
      <c r="E209" s="124" t="s">
        <v>785</v>
      </c>
      <c r="F209" s="122" t="s">
        <v>53</v>
      </c>
      <c r="G209" s="122" t="s">
        <v>503</v>
      </c>
      <c r="H209" s="125" t="s">
        <v>1256</v>
      </c>
      <c r="I209" s="122" t="s">
        <v>1250</v>
      </c>
      <c r="J209" s="122" t="s">
        <v>410</v>
      </c>
      <c r="K209" s="36">
        <v>1813971.52</v>
      </c>
      <c r="L209" s="36">
        <v>1813971.52</v>
      </c>
      <c r="M209" s="36"/>
      <c r="N209" s="36"/>
      <c r="O209" s="36"/>
      <c r="P209" s="36"/>
      <c r="Q209" s="25">
        <f>SUM(PAC!$M209:$P209)</f>
        <v>0</v>
      </c>
      <c r="R209" s="38"/>
      <c r="S209" s="25">
        <f>IF(PAC!$R209&gt;0,PAC!$R209,PAC!$Q209)</f>
        <v>0</v>
      </c>
      <c r="T209" s="38"/>
      <c r="U209" s="126" t="s">
        <v>1590</v>
      </c>
      <c r="V209" s="126"/>
      <c r="W209" s="127"/>
      <c r="X209" s="127" t="s">
        <v>1435</v>
      </c>
      <c r="Y209" s="123" t="s">
        <v>2509</v>
      </c>
      <c r="Z209" s="128"/>
      <c r="AA209" s="129"/>
      <c r="AB209" s="132"/>
      <c r="AC209" s="125"/>
      <c r="AD209" s="130"/>
      <c r="AE209" s="124"/>
      <c r="AF209" s="125" t="s">
        <v>998</v>
      </c>
      <c r="AG209" s="125"/>
      <c r="AH209" s="125"/>
      <c r="AI209" s="125"/>
      <c r="AJ209" s="128"/>
      <c r="AK209" s="125"/>
      <c r="AL209" s="125"/>
      <c r="AM209" s="125"/>
      <c r="AN209" s="128"/>
      <c r="AO209" s="128"/>
      <c r="AP209" s="128"/>
      <c r="AQ209" s="128"/>
      <c r="AR209" s="131"/>
      <c r="AS209" s="131"/>
      <c r="AT209" s="126" t="s">
        <v>518</v>
      </c>
      <c r="AU209" s="132"/>
      <c r="AV209" s="130"/>
      <c r="AW209" s="132" t="s">
        <v>847</v>
      </c>
      <c r="AX209" s="119">
        <f>IFERROR(IF(PAC!$X209="F01 - CAPTAÇÃO DE RECURSO",1,""),"")</f>
        <v>1</v>
      </c>
      <c r="AY209" s="119" t="str">
        <f>IFERROR(IF(PAC!$X209="F02 - LICITAÇÃO",1,""),"")</f>
        <v/>
      </c>
      <c r="AZ209" s="120" t="str">
        <f>IFERROR(IF(PAC!$X$6:$X$580="F03 - EXECUÇÃO DO OBJETO",1,""),"")</f>
        <v/>
      </c>
      <c r="BA209" s="120" t="str">
        <f>IFERROR(IF(PAC!$X$6:$X$580="F04 - CONCLUÍDA",1,""),"")</f>
        <v/>
      </c>
      <c r="BB209" s="206">
        <f>IF(PAC!$R209&gt;0,0,PAC!$Q209)</f>
        <v>0</v>
      </c>
    </row>
    <row r="210" spans="1:54" s="1" customFormat="1" ht="63" customHeight="1" thickBot="1">
      <c r="A210" s="96">
        <f t="shared" si="3"/>
        <v>205</v>
      </c>
      <c r="B210" s="96">
        <v>2025</v>
      </c>
      <c r="C210" s="96" t="s">
        <v>605</v>
      </c>
      <c r="D210" s="96" t="s">
        <v>1021</v>
      </c>
      <c r="E210" s="112" t="s">
        <v>786</v>
      </c>
      <c r="F210" s="96" t="s">
        <v>53</v>
      </c>
      <c r="G210" s="96" t="s">
        <v>503</v>
      </c>
      <c r="H210" s="45" t="s">
        <v>1256</v>
      </c>
      <c r="I210" s="96" t="s">
        <v>1250</v>
      </c>
      <c r="J210" s="96" t="s">
        <v>410</v>
      </c>
      <c r="K210" s="23">
        <v>2252245.17</v>
      </c>
      <c r="L210" s="23">
        <v>2252245.17</v>
      </c>
      <c r="M210" s="23"/>
      <c r="N210" s="23"/>
      <c r="O210" s="23"/>
      <c r="P210" s="23"/>
      <c r="Q210" s="25">
        <f>SUM(PAC!$M210:$P210)</f>
        <v>0</v>
      </c>
      <c r="R210" s="25"/>
      <c r="S210" s="25">
        <f>IF(PAC!$R210&gt;0,PAC!$R210,PAC!$Q210)</f>
        <v>0</v>
      </c>
      <c r="T210" s="25"/>
      <c r="U210" s="113" t="s">
        <v>1590</v>
      </c>
      <c r="V210" s="113"/>
      <c r="W210" s="114"/>
      <c r="X210" s="114" t="s">
        <v>1435</v>
      </c>
      <c r="Y210" s="111" t="s">
        <v>2509</v>
      </c>
      <c r="Z210" s="95"/>
      <c r="AA210" s="115"/>
      <c r="AB210" s="118"/>
      <c r="AC210" s="45"/>
      <c r="AD210" s="116"/>
      <c r="AE210" s="112"/>
      <c r="AF210" s="45" t="s">
        <v>998</v>
      </c>
      <c r="AG210" s="45"/>
      <c r="AH210" s="45"/>
      <c r="AI210" s="45"/>
      <c r="AJ210" s="95"/>
      <c r="AK210" s="45"/>
      <c r="AL210" s="45"/>
      <c r="AM210" s="45" t="s">
        <v>716</v>
      </c>
      <c r="AN210" s="95"/>
      <c r="AO210" s="95"/>
      <c r="AP210" s="95"/>
      <c r="AQ210" s="95"/>
      <c r="AR210" s="117"/>
      <c r="AS210" s="117"/>
      <c r="AT210" s="113" t="s">
        <v>518</v>
      </c>
      <c r="AU210" s="118"/>
      <c r="AV210" s="116"/>
      <c r="AW210" s="118" t="s">
        <v>707</v>
      </c>
      <c r="AX210" s="119">
        <f>IFERROR(IF(PAC!$X210="F01 - CAPTAÇÃO DE RECURSO",1,""),"")</f>
        <v>1</v>
      </c>
      <c r="AY210" s="119" t="str">
        <f>IFERROR(IF(PAC!$X210="F02 - LICITAÇÃO",1,""),"")</f>
        <v/>
      </c>
      <c r="AZ210" s="120" t="str">
        <f>IFERROR(IF(PAC!$X$6:$X$580="F03 - EXECUÇÃO DO OBJETO",1,""),"")</f>
        <v/>
      </c>
      <c r="BA210" s="120" t="str">
        <f>IFERROR(IF(PAC!$X$6:$X$580="F04 - CONCLUÍDA",1,""),"")</f>
        <v/>
      </c>
      <c r="BB210" s="121">
        <f>IF(PAC!$R210&gt;0,0,PAC!$Q210)</f>
        <v>0</v>
      </c>
    </row>
    <row r="211" spans="1:54" s="1" customFormat="1" ht="63" customHeight="1" thickBot="1">
      <c r="A211" s="96">
        <f t="shared" si="3"/>
        <v>206</v>
      </c>
      <c r="B211" s="122">
        <v>2025</v>
      </c>
      <c r="C211" s="122" t="s">
        <v>605</v>
      </c>
      <c r="D211" s="122" t="s">
        <v>1021</v>
      </c>
      <c r="E211" s="124" t="s">
        <v>787</v>
      </c>
      <c r="F211" s="122" t="s">
        <v>53</v>
      </c>
      <c r="G211" s="122" t="s">
        <v>503</v>
      </c>
      <c r="H211" s="125" t="s">
        <v>1256</v>
      </c>
      <c r="I211" s="122" t="s">
        <v>1250</v>
      </c>
      <c r="J211" s="122" t="s">
        <v>410</v>
      </c>
      <c r="K211" s="36">
        <v>1813971.52</v>
      </c>
      <c r="L211" s="36">
        <v>1813971.52</v>
      </c>
      <c r="M211" s="36"/>
      <c r="N211" s="36"/>
      <c r="O211" s="36"/>
      <c r="P211" s="36"/>
      <c r="Q211" s="25">
        <f>SUM(PAC!$M211:$P211)</f>
        <v>0</v>
      </c>
      <c r="R211" s="38"/>
      <c r="S211" s="25">
        <f>IF(PAC!$R211&gt;0,PAC!$R211,PAC!$Q211)</f>
        <v>0</v>
      </c>
      <c r="T211" s="38"/>
      <c r="U211" s="126" t="s">
        <v>1590</v>
      </c>
      <c r="V211" s="126"/>
      <c r="W211" s="127"/>
      <c r="X211" s="127" t="s">
        <v>1435</v>
      </c>
      <c r="Y211" s="123" t="s">
        <v>2509</v>
      </c>
      <c r="Z211" s="128"/>
      <c r="AA211" s="129"/>
      <c r="AB211" s="132"/>
      <c r="AC211" s="125"/>
      <c r="AD211" s="130"/>
      <c r="AE211" s="124"/>
      <c r="AF211" s="125" t="s">
        <v>998</v>
      </c>
      <c r="AG211" s="125"/>
      <c r="AH211" s="125"/>
      <c r="AI211" s="125"/>
      <c r="AJ211" s="128"/>
      <c r="AK211" s="125"/>
      <c r="AL211" s="125"/>
      <c r="AM211" s="125"/>
      <c r="AN211" s="128"/>
      <c r="AO211" s="128"/>
      <c r="AP211" s="128"/>
      <c r="AQ211" s="128"/>
      <c r="AR211" s="131"/>
      <c r="AS211" s="131"/>
      <c r="AT211" s="126" t="s">
        <v>518</v>
      </c>
      <c r="AU211" s="132"/>
      <c r="AV211" s="130"/>
      <c r="AW211" s="132" t="s">
        <v>847</v>
      </c>
      <c r="AX211" s="119">
        <f>IFERROR(IF(PAC!$X211="F01 - CAPTAÇÃO DE RECURSO",1,""),"")</f>
        <v>1</v>
      </c>
      <c r="AY211" s="119" t="str">
        <f>IFERROR(IF(PAC!$X211="F02 - LICITAÇÃO",1,""),"")</f>
        <v/>
      </c>
      <c r="AZ211" s="120" t="str">
        <f>IFERROR(IF(PAC!$X$6:$X$580="F03 - EXECUÇÃO DO OBJETO",1,""),"")</f>
        <v/>
      </c>
      <c r="BA211" s="120" t="str">
        <f>IFERROR(IF(PAC!$X$6:$X$580="F04 - CONCLUÍDA",1,""),"")</f>
        <v/>
      </c>
      <c r="BB211" s="206">
        <f>IF(PAC!$R211&gt;0,0,PAC!$Q211)</f>
        <v>0</v>
      </c>
    </row>
    <row r="212" spans="1:54" s="1" customFormat="1" ht="63" customHeight="1" thickBot="1">
      <c r="A212" s="96">
        <f t="shared" si="3"/>
        <v>207</v>
      </c>
      <c r="B212" s="96">
        <v>2025</v>
      </c>
      <c r="C212" s="96" t="s">
        <v>605</v>
      </c>
      <c r="D212" s="96" t="s">
        <v>1021</v>
      </c>
      <c r="E212" s="112" t="s">
        <v>788</v>
      </c>
      <c r="F212" s="96" t="s">
        <v>53</v>
      </c>
      <c r="G212" s="96" t="s">
        <v>503</v>
      </c>
      <c r="H212" s="45" t="s">
        <v>1256</v>
      </c>
      <c r="I212" s="96" t="s">
        <v>1250</v>
      </c>
      <c r="J212" s="96" t="s">
        <v>420</v>
      </c>
      <c r="K212" s="23">
        <v>2067957.78</v>
      </c>
      <c r="L212" s="23">
        <v>2067957.78</v>
      </c>
      <c r="M212" s="23"/>
      <c r="N212" s="23"/>
      <c r="O212" s="23"/>
      <c r="P212" s="23"/>
      <c r="Q212" s="25">
        <f>SUM(PAC!$M212:$P212)</f>
        <v>0</v>
      </c>
      <c r="R212" s="25"/>
      <c r="S212" s="25">
        <f>IF(PAC!$R212&gt;0,PAC!$R212,PAC!$Q212)</f>
        <v>0</v>
      </c>
      <c r="T212" s="25"/>
      <c r="U212" s="113" t="s">
        <v>1590</v>
      </c>
      <c r="V212" s="113"/>
      <c r="W212" s="114"/>
      <c r="X212" s="114" t="s">
        <v>1435</v>
      </c>
      <c r="Y212" s="111" t="s">
        <v>2509</v>
      </c>
      <c r="Z212" s="95"/>
      <c r="AA212" s="115"/>
      <c r="AB212" s="118"/>
      <c r="AC212" s="45"/>
      <c r="AD212" s="116"/>
      <c r="AE212" s="112"/>
      <c r="AF212" s="45" t="s">
        <v>998</v>
      </c>
      <c r="AG212" s="45"/>
      <c r="AH212" s="45"/>
      <c r="AI212" s="45"/>
      <c r="AJ212" s="95"/>
      <c r="AK212" s="45"/>
      <c r="AL212" s="45"/>
      <c r="AM212" s="45" t="s">
        <v>716</v>
      </c>
      <c r="AN212" s="95"/>
      <c r="AO212" s="95"/>
      <c r="AP212" s="95"/>
      <c r="AQ212" s="95"/>
      <c r="AR212" s="117"/>
      <c r="AS212" s="117"/>
      <c r="AT212" s="113" t="s">
        <v>518</v>
      </c>
      <c r="AU212" s="118"/>
      <c r="AV212" s="116"/>
      <c r="AW212" s="118" t="s">
        <v>847</v>
      </c>
      <c r="AX212" s="119">
        <f>IFERROR(IF(PAC!$X212="F01 - CAPTAÇÃO DE RECURSO",1,""),"")</f>
        <v>1</v>
      </c>
      <c r="AY212" s="119" t="str">
        <f>IFERROR(IF(PAC!$X212="F02 - LICITAÇÃO",1,""),"")</f>
        <v/>
      </c>
      <c r="AZ212" s="120" t="str">
        <f>IFERROR(IF(PAC!$X$6:$X$580="F03 - EXECUÇÃO DO OBJETO",1,""),"")</f>
        <v/>
      </c>
      <c r="BA212" s="120" t="str">
        <f>IFERROR(IF(PAC!$X$6:$X$580="F04 - CONCLUÍDA",1,""),"")</f>
        <v/>
      </c>
      <c r="BB212" s="121">
        <f>IF(PAC!$R212&gt;0,0,PAC!$Q212)</f>
        <v>0</v>
      </c>
    </row>
    <row r="213" spans="1:54" s="1" customFormat="1" ht="63" customHeight="1" thickBot="1">
      <c r="A213" s="96">
        <f t="shared" si="3"/>
        <v>208</v>
      </c>
      <c r="B213" s="122">
        <v>2025</v>
      </c>
      <c r="C213" s="122" t="s">
        <v>605</v>
      </c>
      <c r="D213" s="122" t="s">
        <v>1021</v>
      </c>
      <c r="E213" s="124" t="s">
        <v>789</v>
      </c>
      <c r="F213" s="122" t="s">
        <v>53</v>
      </c>
      <c r="G213" s="122" t="s">
        <v>503</v>
      </c>
      <c r="H213" s="125" t="s">
        <v>1256</v>
      </c>
      <c r="I213" s="122" t="s">
        <v>1250</v>
      </c>
      <c r="J213" s="122" t="s">
        <v>422</v>
      </c>
      <c r="K213" s="36">
        <v>2101720.36</v>
      </c>
      <c r="L213" s="36">
        <v>2101720.36</v>
      </c>
      <c r="M213" s="36"/>
      <c r="N213" s="36"/>
      <c r="O213" s="36"/>
      <c r="P213" s="36"/>
      <c r="Q213" s="25">
        <f>SUM(PAC!$M213:$P213)</f>
        <v>0</v>
      </c>
      <c r="R213" s="38"/>
      <c r="S213" s="25">
        <f>IF(PAC!$R213&gt;0,PAC!$R213,PAC!$Q213)</f>
        <v>0</v>
      </c>
      <c r="T213" s="38"/>
      <c r="U213" s="126" t="s">
        <v>1590</v>
      </c>
      <c r="V213" s="126"/>
      <c r="W213" s="127"/>
      <c r="X213" s="127" t="s">
        <v>1435</v>
      </c>
      <c r="Y213" s="123" t="s">
        <v>2509</v>
      </c>
      <c r="Z213" s="128"/>
      <c r="AA213" s="129"/>
      <c r="AB213" s="132"/>
      <c r="AC213" s="125"/>
      <c r="AD213" s="130"/>
      <c r="AE213" s="124"/>
      <c r="AF213" s="125" t="s">
        <v>998</v>
      </c>
      <c r="AG213" s="125"/>
      <c r="AH213" s="125"/>
      <c r="AI213" s="125"/>
      <c r="AJ213" s="128"/>
      <c r="AK213" s="125"/>
      <c r="AL213" s="125"/>
      <c r="AM213" s="125" t="s">
        <v>716</v>
      </c>
      <c r="AN213" s="128"/>
      <c r="AO213" s="128"/>
      <c r="AP213" s="128"/>
      <c r="AQ213" s="128"/>
      <c r="AR213" s="131"/>
      <c r="AS213" s="131"/>
      <c r="AT213" s="126" t="s">
        <v>518</v>
      </c>
      <c r="AU213" s="132"/>
      <c r="AV213" s="130"/>
      <c r="AW213" s="132" t="s">
        <v>707</v>
      </c>
      <c r="AX213" s="119">
        <f>IFERROR(IF(PAC!$X213="F01 - CAPTAÇÃO DE RECURSO",1,""),"")</f>
        <v>1</v>
      </c>
      <c r="AY213" s="119" t="str">
        <f>IFERROR(IF(PAC!$X213="F02 - LICITAÇÃO",1,""),"")</f>
        <v/>
      </c>
      <c r="AZ213" s="120" t="str">
        <f>IFERROR(IF(PAC!$X$6:$X$580="F03 - EXECUÇÃO DO OBJETO",1,""),"")</f>
        <v/>
      </c>
      <c r="BA213" s="120" t="str">
        <f>IFERROR(IF(PAC!$X$6:$X$580="F04 - CONCLUÍDA",1,""),"")</f>
        <v/>
      </c>
      <c r="BB213" s="206">
        <f>IF(PAC!$R213&gt;0,0,PAC!$Q213)</f>
        <v>0</v>
      </c>
    </row>
    <row r="214" spans="1:54" s="1" customFormat="1" ht="63" customHeight="1" thickBot="1">
      <c r="A214" s="96">
        <f t="shared" si="3"/>
        <v>209</v>
      </c>
      <c r="B214" s="96">
        <v>2025</v>
      </c>
      <c r="C214" s="96" t="s">
        <v>605</v>
      </c>
      <c r="D214" s="96" t="s">
        <v>1021</v>
      </c>
      <c r="E214" s="112" t="s">
        <v>790</v>
      </c>
      <c r="F214" s="96" t="s">
        <v>53</v>
      </c>
      <c r="G214" s="96" t="s">
        <v>503</v>
      </c>
      <c r="H214" s="45" t="s">
        <v>1256</v>
      </c>
      <c r="I214" s="96" t="s">
        <v>1250</v>
      </c>
      <c r="J214" s="96" t="s">
        <v>429</v>
      </c>
      <c r="K214" s="23">
        <v>3694188.52</v>
      </c>
      <c r="L214" s="23">
        <v>3694188.52</v>
      </c>
      <c r="M214" s="23"/>
      <c r="N214" s="23"/>
      <c r="O214" s="23"/>
      <c r="P214" s="23"/>
      <c r="Q214" s="25">
        <f>SUM(PAC!$M214:$P214)</f>
        <v>0</v>
      </c>
      <c r="R214" s="25"/>
      <c r="S214" s="25">
        <f>IF(PAC!$R214&gt;0,PAC!$R214,PAC!$Q214)</f>
        <v>0</v>
      </c>
      <c r="T214" s="25"/>
      <c r="U214" s="113" t="s">
        <v>1590</v>
      </c>
      <c r="V214" s="113"/>
      <c r="W214" s="114"/>
      <c r="X214" s="114" t="s">
        <v>1435</v>
      </c>
      <c r="Y214" s="111" t="s">
        <v>2509</v>
      </c>
      <c r="Z214" s="95"/>
      <c r="AA214" s="115"/>
      <c r="AB214" s="118"/>
      <c r="AC214" s="45"/>
      <c r="AD214" s="116"/>
      <c r="AE214" s="112"/>
      <c r="AF214" s="45" t="s">
        <v>998</v>
      </c>
      <c r="AG214" s="45"/>
      <c r="AH214" s="45"/>
      <c r="AI214" s="45"/>
      <c r="AJ214" s="95"/>
      <c r="AK214" s="45"/>
      <c r="AL214" s="45"/>
      <c r="AM214" s="45" t="s">
        <v>716</v>
      </c>
      <c r="AN214" s="95"/>
      <c r="AO214" s="95"/>
      <c r="AP214" s="95"/>
      <c r="AQ214" s="95"/>
      <c r="AR214" s="117"/>
      <c r="AS214" s="117"/>
      <c r="AT214" s="113" t="s">
        <v>518</v>
      </c>
      <c r="AU214" s="118"/>
      <c r="AV214" s="116"/>
      <c r="AW214" s="118" t="s">
        <v>847</v>
      </c>
      <c r="AX214" s="119">
        <f>IFERROR(IF(PAC!$X214="F01 - CAPTAÇÃO DE RECURSO",1,""),"")</f>
        <v>1</v>
      </c>
      <c r="AY214" s="119" t="str">
        <f>IFERROR(IF(PAC!$X214="F02 - LICITAÇÃO",1,""),"")</f>
        <v/>
      </c>
      <c r="AZ214" s="120" t="str">
        <f>IFERROR(IF(PAC!$X$6:$X$580="F03 - EXECUÇÃO DO OBJETO",1,""),"")</f>
        <v/>
      </c>
      <c r="BA214" s="120" t="str">
        <f>IFERROR(IF(PAC!$X$6:$X$580="F04 - CONCLUÍDA",1,""),"")</f>
        <v/>
      </c>
      <c r="BB214" s="121">
        <f>IF(PAC!$R214&gt;0,0,PAC!$Q214)</f>
        <v>0</v>
      </c>
    </row>
    <row r="215" spans="1:54" s="1" customFormat="1" ht="63" customHeight="1" thickBot="1">
      <c r="A215" s="96">
        <f t="shared" si="3"/>
        <v>210</v>
      </c>
      <c r="B215" s="122">
        <v>2025</v>
      </c>
      <c r="C215" s="122" t="s">
        <v>605</v>
      </c>
      <c r="D215" s="122" t="s">
        <v>1021</v>
      </c>
      <c r="E215" s="124" t="s">
        <v>791</v>
      </c>
      <c r="F215" s="122" t="s">
        <v>53</v>
      </c>
      <c r="G215" s="122" t="s">
        <v>503</v>
      </c>
      <c r="H215" s="125" t="s">
        <v>1256</v>
      </c>
      <c r="I215" s="122" t="s">
        <v>1250</v>
      </c>
      <c r="J215" s="122" t="s">
        <v>429</v>
      </c>
      <c r="K215" s="36">
        <v>2270084.38</v>
      </c>
      <c r="L215" s="36">
        <v>2270084.38</v>
      </c>
      <c r="M215" s="36"/>
      <c r="N215" s="36"/>
      <c r="O215" s="36"/>
      <c r="P215" s="36"/>
      <c r="Q215" s="25">
        <f>SUM(PAC!$M215:$P215)</f>
        <v>0</v>
      </c>
      <c r="R215" s="38"/>
      <c r="S215" s="25">
        <f>IF(PAC!$R215&gt;0,PAC!$R215,PAC!$Q215)</f>
        <v>0</v>
      </c>
      <c r="T215" s="38"/>
      <c r="U215" s="126" t="s">
        <v>1590</v>
      </c>
      <c r="V215" s="126"/>
      <c r="W215" s="127"/>
      <c r="X215" s="127" t="s">
        <v>1435</v>
      </c>
      <c r="Y215" s="123" t="s">
        <v>2509</v>
      </c>
      <c r="Z215" s="128"/>
      <c r="AA215" s="129"/>
      <c r="AB215" s="132"/>
      <c r="AC215" s="125"/>
      <c r="AD215" s="130"/>
      <c r="AE215" s="124"/>
      <c r="AF215" s="125" t="s">
        <v>998</v>
      </c>
      <c r="AG215" s="125"/>
      <c r="AH215" s="125"/>
      <c r="AI215" s="125"/>
      <c r="AJ215" s="128"/>
      <c r="AK215" s="125"/>
      <c r="AL215" s="125"/>
      <c r="AM215" s="125" t="s">
        <v>716</v>
      </c>
      <c r="AN215" s="128"/>
      <c r="AO215" s="128"/>
      <c r="AP215" s="128"/>
      <c r="AQ215" s="128"/>
      <c r="AR215" s="131"/>
      <c r="AS215" s="131"/>
      <c r="AT215" s="126" t="s">
        <v>518</v>
      </c>
      <c r="AU215" s="132"/>
      <c r="AV215" s="130"/>
      <c r="AW215" s="132" t="s">
        <v>847</v>
      </c>
      <c r="AX215" s="119">
        <f>IFERROR(IF(PAC!$X215="F01 - CAPTAÇÃO DE RECURSO",1,""),"")</f>
        <v>1</v>
      </c>
      <c r="AY215" s="119" t="str">
        <f>IFERROR(IF(PAC!$X215="F02 - LICITAÇÃO",1,""),"")</f>
        <v/>
      </c>
      <c r="AZ215" s="120" t="str">
        <f>IFERROR(IF(PAC!$X$6:$X$580="F03 - EXECUÇÃO DO OBJETO",1,""),"")</f>
        <v/>
      </c>
      <c r="BA215" s="120" t="str">
        <f>IFERROR(IF(PAC!$X$6:$X$580="F04 - CONCLUÍDA",1,""),"")</f>
        <v/>
      </c>
      <c r="BB215" s="206">
        <f>IF(PAC!$R215&gt;0,0,PAC!$Q215)</f>
        <v>0</v>
      </c>
    </row>
    <row r="216" spans="1:54" s="1" customFormat="1" ht="63" customHeight="1" thickBot="1">
      <c r="A216" s="96">
        <f t="shared" si="3"/>
        <v>211</v>
      </c>
      <c r="B216" s="96">
        <v>2025</v>
      </c>
      <c r="C216" s="96" t="s">
        <v>605</v>
      </c>
      <c r="D216" s="96" t="s">
        <v>1021</v>
      </c>
      <c r="E216" s="112" t="s">
        <v>799</v>
      </c>
      <c r="F216" s="96" t="s">
        <v>53</v>
      </c>
      <c r="G216" s="96" t="s">
        <v>503</v>
      </c>
      <c r="H216" s="45" t="s">
        <v>1256</v>
      </c>
      <c r="I216" s="96" t="s">
        <v>1250</v>
      </c>
      <c r="J216" s="96" t="s">
        <v>361</v>
      </c>
      <c r="K216" s="23"/>
      <c r="L216" s="23">
        <v>709014.09</v>
      </c>
      <c r="M216" s="23">
        <v>709014.09</v>
      </c>
      <c r="N216" s="23"/>
      <c r="O216" s="23"/>
      <c r="P216" s="23"/>
      <c r="Q216" s="25">
        <f>SUM(PAC!$M216:$P216)</f>
        <v>709014.09</v>
      </c>
      <c r="R216" s="25"/>
      <c r="S216" s="25">
        <f>IF(PAC!$R216&gt;0,PAC!$R216,PAC!$Q216)</f>
        <v>709014.09</v>
      </c>
      <c r="T216" s="25"/>
      <c r="U216" s="113" t="s">
        <v>1586</v>
      </c>
      <c r="V216" s="113"/>
      <c r="W216" s="114"/>
      <c r="X216" s="114" t="s">
        <v>1435</v>
      </c>
      <c r="Y216" s="111" t="s">
        <v>2504</v>
      </c>
      <c r="Z216" s="95"/>
      <c r="AA216" s="115"/>
      <c r="AB216" s="118" t="s">
        <v>1475</v>
      </c>
      <c r="AC216" s="45" t="s">
        <v>2573</v>
      </c>
      <c r="AD216" s="116"/>
      <c r="AE216" s="112" t="s">
        <v>2465</v>
      </c>
      <c r="AF216" s="45" t="s">
        <v>1653</v>
      </c>
      <c r="AG216" s="45" t="s">
        <v>1717</v>
      </c>
      <c r="AH216" s="45" t="s">
        <v>988</v>
      </c>
      <c r="AI216" s="45"/>
      <c r="AJ216" s="95"/>
      <c r="AK216" s="45" t="s">
        <v>1696</v>
      </c>
      <c r="AL216" s="45" t="s">
        <v>2127</v>
      </c>
      <c r="AM216" s="45" t="s">
        <v>716</v>
      </c>
      <c r="AN216" s="95">
        <v>46265</v>
      </c>
      <c r="AO216" s="95"/>
      <c r="AP216" s="95"/>
      <c r="AQ216" s="95"/>
      <c r="AR216" s="117"/>
      <c r="AS216" s="117"/>
      <c r="AT216" s="113" t="s">
        <v>2521</v>
      </c>
      <c r="AU216" s="118" t="s">
        <v>2742</v>
      </c>
      <c r="AV216" s="116"/>
      <c r="AW216" s="118" t="s">
        <v>707</v>
      </c>
      <c r="AX216" s="119">
        <f>IFERROR(IF(PAC!$X216="F01 - CAPTAÇÃO DE RECURSO",1,""),"")</f>
        <v>1</v>
      </c>
      <c r="AY216" s="119" t="str">
        <f>IFERROR(IF(PAC!$X216="F02 - LICITAÇÃO",1,""),"")</f>
        <v/>
      </c>
      <c r="AZ216" s="120" t="str">
        <f>IFERROR(IF(PAC!$X$6:$X$580="F03 - EXECUÇÃO DO OBJETO",1,""),"")</f>
        <v/>
      </c>
      <c r="BA216" s="120" t="str">
        <f>IFERROR(IF(PAC!$X$6:$X$580="F04 - CONCLUÍDA",1,""),"")</f>
        <v/>
      </c>
      <c r="BB216" s="121">
        <f>IF(PAC!$R216&gt;0,0,PAC!$Q216)</f>
        <v>709014.09</v>
      </c>
    </row>
    <row r="217" spans="1:54" s="1" customFormat="1" ht="63" customHeight="1" thickBot="1">
      <c r="A217" s="96">
        <f t="shared" si="3"/>
        <v>212</v>
      </c>
      <c r="B217" s="122">
        <v>2025</v>
      </c>
      <c r="C217" s="122" t="s">
        <v>605</v>
      </c>
      <c r="D217" s="122" t="s">
        <v>1021</v>
      </c>
      <c r="E217" s="124" t="s">
        <v>793</v>
      </c>
      <c r="F217" s="122" t="s">
        <v>53</v>
      </c>
      <c r="G217" s="122" t="s">
        <v>503</v>
      </c>
      <c r="H217" s="125" t="s">
        <v>1256</v>
      </c>
      <c r="I217" s="122" t="s">
        <v>1250</v>
      </c>
      <c r="J217" s="122" t="s">
        <v>440</v>
      </c>
      <c r="K217" s="36">
        <v>1389423.79</v>
      </c>
      <c r="L217" s="36">
        <v>1389423.79</v>
      </c>
      <c r="M217" s="36"/>
      <c r="N217" s="36"/>
      <c r="O217" s="36"/>
      <c r="P217" s="36"/>
      <c r="Q217" s="25">
        <f>SUM(PAC!$M217:$P217)</f>
        <v>0</v>
      </c>
      <c r="R217" s="38"/>
      <c r="S217" s="25">
        <f>IF(PAC!$R217&gt;0,PAC!$R217,PAC!$Q217)</f>
        <v>0</v>
      </c>
      <c r="T217" s="38"/>
      <c r="U217" s="126" t="s">
        <v>1590</v>
      </c>
      <c r="V217" s="126"/>
      <c r="W217" s="127"/>
      <c r="X217" s="127" t="s">
        <v>1435</v>
      </c>
      <c r="Y217" s="123" t="s">
        <v>2509</v>
      </c>
      <c r="Z217" s="128"/>
      <c r="AA217" s="129"/>
      <c r="AB217" s="132"/>
      <c r="AC217" s="125"/>
      <c r="AD217" s="130"/>
      <c r="AE217" s="124"/>
      <c r="AF217" s="125" t="s">
        <v>998</v>
      </c>
      <c r="AG217" s="125"/>
      <c r="AH217" s="125"/>
      <c r="AI217" s="125"/>
      <c r="AJ217" s="128"/>
      <c r="AK217" s="125"/>
      <c r="AL217" s="125"/>
      <c r="AM217" s="125" t="s">
        <v>716</v>
      </c>
      <c r="AN217" s="128"/>
      <c r="AO217" s="128"/>
      <c r="AP217" s="128"/>
      <c r="AQ217" s="128"/>
      <c r="AR217" s="131"/>
      <c r="AS217" s="131"/>
      <c r="AT217" s="126" t="s">
        <v>518</v>
      </c>
      <c r="AU217" s="132"/>
      <c r="AV217" s="130"/>
      <c r="AW217" s="132" t="s">
        <v>847</v>
      </c>
      <c r="AX217" s="119">
        <f>IFERROR(IF(PAC!$X217="F01 - CAPTAÇÃO DE RECURSO",1,""),"")</f>
        <v>1</v>
      </c>
      <c r="AY217" s="119" t="str">
        <f>IFERROR(IF(PAC!$X217="F02 - LICITAÇÃO",1,""),"")</f>
        <v/>
      </c>
      <c r="AZ217" s="120" t="str">
        <f>IFERROR(IF(PAC!$X$6:$X$580="F03 - EXECUÇÃO DO OBJETO",1,""),"")</f>
        <v/>
      </c>
      <c r="BA217" s="120" t="str">
        <f>IFERROR(IF(PAC!$X$6:$X$580="F04 - CONCLUÍDA",1,""),"")</f>
        <v/>
      </c>
      <c r="BB217" s="206">
        <f>IF(PAC!$R217&gt;0,0,PAC!$Q217)</f>
        <v>0</v>
      </c>
    </row>
    <row r="218" spans="1:54" s="1" customFormat="1" ht="63" customHeight="1" thickBot="1">
      <c r="A218" s="96">
        <f t="shared" si="3"/>
        <v>213</v>
      </c>
      <c r="B218" s="96">
        <v>2025</v>
      </c>
      <c r="C218" s="96" t="s">
        <v>605</v>
      </c>
      <c r="D218" s="96" t="s">
        <v>1021</v>
      </c>
      <c r="E218" s="112" t="s">
        <v>794</v>
      </c>
      <c r="F218" s="96" t="s">
        <v>53</v>
      </c>
      <c r="G218" s="96" t="s">
        <v>503</v>
      </c>
      <c r="H218" s="45" t="s">
        <v>1256</v>
      </c>
      <c r="I218" s="96" t="s">
        <v>1250</v>
      </c>
      <c r="J218" s="96" t="s">
        <v>440</v>
      </c>
      <c r="K218" s="23">
        <v>2622226.7400000002</v>
      </c>
      <c r="L218" s="23">
        <v>2622226.7400000002</v>
      </c>
      <c r="M218" s="23"/>
      <c r="N218" s="23"/>
      <c r="O218" s="23"/>
      <c r="P218" s="23"/>
      <c r="Q218" s="25">
        <f>SUM(PAC!$M218:$P218)</f>
        <v>0</v>
      </c>
      <c r="R218" s="25"/>
      <c r="S218" s="25">
        <f>IF(PAC!$R218&gt;0,PAC!$R218,PAC!$Q218)</f>
        <v>0</v>
      </c>
      <c r="T218" s="25"/>
      <c r="U218" s="113" t="s">
        <v>1590</v>
      </c>
      <c r="V218" s="113"/>
      <c r="W218" s="114"/>
      <c r="X218" s="114" t="s">
        <v>1435</v>
      </c>
      <c r="Y218" s="111" t="s">
        <v>2509</v>
      </c>
      <c r="Z218" s="95"/>
      <c r="AA218" s="115"/>
      <c r="AB218" s="118"/>
      <c r="AC218" s="45"/>
      <c r="AD218" s="116"/>
      <c r="AE218" s="112"/>
      <c r="AF218" s="45" t="s">
        <v>998</v>
      </c>
      <c r="AG218" s="45"/>
      <c r="AH218" s="45"/>
      <c r="AI218" s="45"/>
      <c r="AJ218" s="95"/>
      <c r="AK218" s="45"/>
      <c r="AL218" s="45"/>
      <c r="AM218" s="45" t="s">
        <v>716</v>
      </c>
      <c r="AN218" s="95"/>
      <c r="AO218" s="95"/>
      <c r="AP218" s="95"/>
      <c r="AQ218" s="95"/>
      <c r="AR218" s="117"/>
      <c r="AS218" s="117"/>
      <c r="AT218" s="113" t="s">
        <v>518</v>
      </c>
      <c r="AU218" s="118"/>
      <c r="AV218" s="116"/>
      <c r="AW218" s="118" t="s">
        <v>847</v>
      </c>
      <c r="AX218" s="119">
        <f>IFERROR(IF(PAC!$X218="F01 - CAPTAÇÃO DE RECURSO",1,""),"")</f>
        <v>1</v>
      </c>
      <c r="AY218" s="119" t="str">
        <f>IFERROR(IF(PAC!$X218="F02 - LICITAÇÃO",1,""),"")</f>
        <v/>
      </c>
      <c r="AZ218" s="120" t="str">
        <f>IFERROR(IF(PAC!$X$6:$X$580="F03 - EXECUÇÃO DO OBJETO",1,""),"")</f>
        <v/>
      </c>
      <c r="BA218" s="120" t="str">
        <f>IFERROR(IF(PAC!$X$6:$X$580="F04 - CONCLUÍDA",1,""),"")</f>
        <v/>
      </c>
      <c r="BB218" s="121">
        <f>IF(PAC!$R218&gt;0,0,PAC!$Q218)</f>
        <v>0</v>
      </c>
    </row>
    <row r="219" spans="1:54" s="1" customFormat="1" ht="63" customHeight="1" thickBot="1">
      <c r="A219" s="96">
        <f t="shared" si="3"/>
        <v>214</v>
      </c>
      <c r="B219" s="122">
        <v>2025</v>
      </c>
      <c r="C219" s="122" t="s">
        <v>605</v>
      </c>
      <c r="D219" s="122" t="s">
        <v>1021</v>
      </c>
      <c r="E219" s="124" t="s">
        <v>796</v>
      </c>
      <c r="F219" s="122" t="s">
        <v>53</v>
      </c>
      <c r="G219" s="122" t="s">
        <v>503</v>
      </c>
      <c r="H219" s="125" t="s">
        <v>1256</v>
      </c>
      <c r="I219" s="122" t="s">
        <v>1250</v>
      </c>
      <c r="J219" s="122" t="s">
        <v>440</v>
      </c>
      <c r="K219" s="36">
        <v>1767470.85</v>
      </c>
      <c r="L219" s="36">
        <v>1767470.85</v>
      </c>
      <c r="M219" s="36"/>
      <c r="N219" s="36"/>
      <c r="O219" s="36"/>
      <c r="P219" s="36"/>
      <c r="Q219" s="25">
        <f>SUM(PAC!$M219:$P219)</f>
        <v>0</v>
      </c>
      <c r="R219" s="38"/>
      <c r="S219" s="25">
        <f>IF(PAC!$R219&gt;0,PAC!$R219,PAC!$Q219)</f>
        <v>0</v>
      </c>
      <c r="T219" s="38"/>
      <c r="U219" s="126" t="s">
        <v>1590</v>
      </c>
      <c r="V219" s="126"/>
      <c r="W219" s="127"/>
      <c r="X219" s="127" t="s">
        <v>1435</v>
      </c>
      <c r="Y219" s="123" t="s">
        <v>2509</v>
      </c>
      <c r="Z219" s="128"/>
      <c r="AA219" s="129"/>
      <c r="AB219" s="132"/>
      <c r="AC219" s="125"/>
      <c r="AD219" s="130"/>
      <c r="AE219" s="124"/>
      <c r="AF219" s="125" t="s">
        <v>998</v>
      </c>
      <c r="AG219" s="125"/>
      <c r="AH219" s="125"/>
      <c r="AI219" s="125"/>
      <c r="AJ219" s="128"/>
      <c r="AK219" s="125"/>
      <c r="AL219" s="125"/>
      <c r="AM219" s="125" t="s">
        <v>716</v>
      </c>
      <c r="AN219" s="128"/>
      <c r="AO219" s="128"/>
      <c r="AP219" s="128"/>
      <c r="AQ219" s="128"/>
      <c r="AR219" s="131"/>
      <c r="AS219" s="131"/>
      <c r="AT219" s="126" t="s">
        <v>518</v>
      </c>
      <c r="AU219" s="132"/>
      <c r="AV219" s="130"/>
      <c r="AW219" s="132" t="s">
        <v>847</v>
      </c>
      <c r="AX219" s="119">
        <f>IFERROR(IF(PAC!$X219="F01 - CAPTAÇÃO DE RECURSO",1,""),"")</f>
        <v>1</v>
      </c>
      <c r="AY219" s="119" t="str">
        <f>IFERROR(IF(PAC!$X219="F02 - LICITAÇÃO",1,""),"")</f>
        <v/>
      </c>
      <c r="AZ219" s="120" t="str">
        <f>IFERROR(IF(PAC!$X$6:$X$580="F03 - EXECUÇÃO DO OBJETO",1,""),"")</f>
        <v/>
      </c>
      <c r="BA219" s="120" t="str">
        <f>IFERROR(IF(PAC!$X$6:$X$580="F04 - CONCLUÍDA",1,""),"")</f>
        <v/>
      </c>
      <c r="BB219" s="206">
        <f>IF(PAC!$R219&gt;0,0,PAC!$Q219)</f>
        <v>0</v>
      </c>
    </row>
    <row r="220" spans="1:54" s="1" customFormat="1" ht="63" customHeight="1" thickBot="1">
      <c r="A220" s="96">
        <f t="shared" si="3"/>
        <v>215</v>
      </c>
      <c r="B220" s="96">
        <v>2025</v>
      </c>
      <c r="C220" s="96" t="s">
        <v>605</v>
      </c>
      <c r="D220" s="96" t="s">
        <v>1021</v>
      </c>
      <c r="E220" s="112" t="s">
        <v>2066</v>
      </c>
      <c r="F220" s="96" t="s">
        <v>53</v>
      </c>
      <c r="G220" s="96" t="s">
        <v>503</v>
      </c>
      <c r="H220" s="45" t="s">
        <v>1256</v>
      </c>
      <c r="I220" s="96" t="s">
        <v>1250</v>
      </c>
      <c r="J220" s="96" t="s">
        <v>361</v>
      </c>
      <c r="K220" s="23"/>
      <c r="L220" s="23">
        <v>789200.22</v>
      </c>
      <c r="M220" s="23">
        <v>789200.22</v>
      </c>
      <c r="N220" s="23"/>
      <c r="O220" s="23"/>
      <c r="P220" s="23"/>
      <c r="Q220" s="25">
        <f>SUM(PAC!$M220:$P220)</f>
        <v>789200.22</v>
      </c>
      <c r="R220" s="25">
        <v>260325.44</v>
      </c>
      <c r="S220" s="25">
        <f>IF(PAC!$R220&gt;0,PAC!$R220,PAC!$Q220)</f>
        <v>260325.44</v>
      </c>
      <c r="T220" s="25" t="s">
        <v>1606</v>
      </c>
      <c r="U220" s="113" t="s">
        <v>1586</v>
      </c>
      <c r="V220" s="113"/>
      <c r="W220" s="114">
        <v>16</v>
      </c>
      <c r="X220" s="114" t="s">
        <v>1434</v>
      </c>
      <c r="Y220" s="111" t="s">
        <v>2503</v>
      </c>
      <c r="Z220" s="95"/>
      <c r="AA220" s="115"/>
      <c r="AB220" s="118" t="s">
        <v>1485</v>
      </c>
      <c r="AC220" s="45" t="s">
        <v>2746</v>
      </c>
      <c r="AD220" s="116"/>
      <c r="AE220" s="112" t="s">
        <v>2765</v>
      </c>
      <c r="AF220" s="45" t="s">
        <v>1653</v>
      </c>
      <c r="AG220" s="45" t="s">
        <v>1717</v>
      </c>
      <c r="AH220" s="45" t="s">
        <v>988</v>
      </c>
      <c r="AI220" s="45"/>
      <c r="AJ220" s="95"/>
      <c r="AK220" s="45" t="s">
        <v>1697</v>
      </c>
      <c r="AL220" s="45" t="s">
        <v>2120</v>
      </c>
      <c r="AM220" s="45" t="s">
        <v>716</v>
      </c>
      <c r="AN220" s="95">
        <v>46143</v>
      </c>
      <c r="AO220" s="95">
        <v>46189</v>
      </c>
      <c r="AP220" s="95">
        <v>46253</v>
      </c>
      <c r="AQ220" s="95"/>
      <c r="AR220" s="117"/>
      <c r="AS220" s="117"/>
      <c r="AT220" s="113" t="s">
        <v>2735</v>
      </c>
      <c r="AU220" s="118" t="s">
        <v>2764</v>
      </c>
      <c r="AV220" s="116"/>
      <c r="AW220" s="118" t="s">
        <v>707</v>
      </c>
      <c r="AX220" s="119" t="str">
        <f>IFERROR(IF(PAC!$X220="F01 - CAPTAÇÃO DE RECURSO",1,""),"")</f>
        <v/>
      </c>
      <c r="AY220" s="119">
        <f>IFERROR(IF(PAC!$X220="F02 - LICITAÇÃO",1,""),"")</f>
        <v>1</v>
      </c>
      <c r="AZ220" s="120" t="str">
        <f>IFERROR(IF(PAC!$X$6:$X$580="F03 - EXECUÇÃO DO OBJETO",1,""),"")</f>
        <v/>
      </c>
      <c r="BA220" s="120" t="str">
        <f>IFERROR(IF(PAC!$X$6:$X$580="F04 - CONCLUÍDA",1,""),"")</f>
        <v/>
      </c>
      <c r="BB220" s="121">
        <f>IF(PAC!$R220&gt;0,0,PAC!$Q220)</f>
        <v>0</v>
      </c>
    </row>
    <row r="221" spans="1:54" s="1" customFormat="1" ht="63" customHeight="1" thickBot="1">
      <c r="A221" s="96">
        <f t="shared" si="3"/>
        <v>216</v>
      </c>
      <c r="B221" s="122">
        <v>2025</v>
      </c>
      <c r="C221" s="122" t="s">
        <v>605</v>
      </c>
      <c r="D221" s="122" t="s">
        <v>1021</v>
      </c>
      <c r="E221" s="124" t="s">
        <v>797</v>
      </c>
      <c r="F221" s="122" t="s">
        <v>53</v>
      </c>
      <c r="G221" s="122" t="s">
        <v>503</v>
      </c>
      <c r="H221" s="125" t="s">
        <v>1256</v>
      </c>
      <c r="I221" s="122" t="s">
        <v>1250</v>
      </c>
      <c r="J221" s="122" t="s">
        <v>361</v>
      </c>
      <c r="K221" s="36">
        <v>3615409.18</v>
      </c>
      <c r="L221" s="36">
        <v>3615409.18</v>
      </c>
      <c r="M221" s="36"/>
      <c r="N221" s="36"/>
      <c r="O221" s="36"/>
      <c r="P221" s="36"/>
      <c r="Q221" s="25">
        <f>SUM(PAC!$M221:$P221)</f>
        <v>0</v>
      </c>
      <c r="R221" s="38"/>
      <c r="S221" s="25">
        <f>IF(PAC!$R221&gt;0,PAC!$R221,PAC!$Q221)</f>
        <v>0</v>
      </c>
      <c r="T221" s="38"/>
      <c r="U221" s="126" t="s">
        <v>1590</v>
      </c>
      <c r="V221" s="126"/>
      <c r="W221" s="127"/>
      <c r="X221" s="127" t="s">
        <v>1435</v>
      </c>
      <c r="Y221" s="123" t="s">
        <v>2509</v>
      </c>
      <c r="Z221" s="128"/>
      <c r="AA221" s="129"/>
      <c r="AB221" s="132"/>
      <c r="AC221" s="125"/>
      <c r="AD221" s="130"/>
      <c r="AE221" s="124"/>
      <c r="AF221" s="125" t="s">
        <v>999</v>
      </c>
      <c r="AG221" s="125"/>
      <c r="AH221" s="125"/>
      <c r="AI221" s="125"/>
      <c r="AJ221" s="128"/>
      <c r="AK221" s="125"/>
      <c r="AL221" s="125"/>
      <c r="AM221" s="125" t="s">
        <v>716</v>
      </c>
      <c r="AN221" s="128"/>
      <c r="AO221" s="128"/>
      <c r="AP221" s="128"/>
      <c r="AQ221" s="128"/>
      <c r="AR221" s="131"/>
      <c r="AS221" s="131"/>
      <c r="AT221" s="126" t="s">
        <v>518</v>
      </c>
      <c r="AU221" s="132"/>
      <c r="AV221" s="130"/>
      <c r="AW221" s="132" t="s">
        <v>847</v>
      </c>
      <c r="AX221" s="119">
        <f>IFERROR(IF(PAC!$X221="F01 - CAPTAÇÃO DE RECURSO",1,""),"")</f>
        <v>1</v>
      </c>
      <c r="AY221" s="119" t="str">
        <f>IFERROR(IF(PAC!$X221="F02 - LICITAÇÃO",1,""),"")</f>
        <v/>
      </c>
      <c r="AZ221" s="120" t="str">
        <f>IFERROR(IF(PAC!$X$6:$X$580="F03 - EXECUÇÃO DO OBJETO",1,""),"")</f>
        <v/>
      </c>
      <c r="BA221" s="120" t="str">
        <f>IFERROR(IF(PAC!$X$6:$X$580="F04 - CONCLUÍDA",1,""),"")</f>
        <v/>
      </c>
      <c r="BB221" s="206">
        <f>IF(PAC!$R221&gt;0,0,PAC!$Q221)</f>
        <v>0</v>
      </c>
    </row>
    <row r="222" spans="1:54" s="1" customFormat="1" ht="63" customHeight="1" thickBot="1">
      <c r="A222" s="96">
        <f t="shared" si="3"/>
        <v>217</v>
      </c>
      <c r="B222" s="96">
        <v>2025</v>
      </c>
      <c r="C222" s="96" t="s">
        <v>605</v>
      </c>
      <c r="D222" s="96" t="s">
        <v>1021</v>
      </c>
      <c r="E222" s="112" t="s">
        <v>798</v>
      </c>
      <c r="F222" s="96" t="s">
        <v>53</v>
      </c>
      <c r="G222" s="96" t="s">
        <v>503</v>
      </c>
      <c r="H222" s="45" t="s">
        <v>1256</v>
      </c>
      <c r="I222" s="96" t="s">
        <v>1250</v>
      </c>
      <c r="J222" s="96" t="s">
        <v>361</v>
      </c>
      <c r="K222" s="23">
        <v>1301265.95</v>
      </c>
      <c r="L222" s="23">
        <v>1301265.95</v>
      </c>
      <c r="M222" s="23"/>
      <c r="N222" s="23"/>
      <c r="O222" s="23"/>
      <c r="P222" s="23"/>
      <c r="Q222" s="25">
        <f>SUM(PAC!$M222:$P222)</f>
        <v>0</v>
      </c>
      <c r="R222" s="25"/>
      <c r="S222" s="25">
        <f>IF(PAC!$R222&gt;0,PAC!$R222,PAC!$Q222)</f>
        <v>0</v>
      </c>
      <c r="T222" s="25"/>
      <c r="U222" s="113" t="s">
        <v>1590</v>
      </c>
      <c r="V222" s="113"/>
      <c r="W222" s="114"/>
      <c r="X222" s="114" t="s">
        <v>1435</v>
      </c>
      <c r="Y222" s="111" t="s">
        <v>2509</v>
      </c>
      <c r="Z222" s="95"/>
      <c r="AA222" s="115"/>
      <c r="AB222" s="118"/>
      <c r="AC222" s="45"/>
      <c r="AD222" s="116"/>
      <c r="AE222" s="112"/>
      <c r="AF222" s="45" t="s">
        <v>999</v>
      </c>
      <c r="AG222" s="45"/>
      <c r="AH222" s="45"/>
      <c r="AI222" s="45"/>
      <c r="AJ222" s="95"/>
      <c r="AK222" s="45"/>
      <c r="AL222" s="45"/>
      <c r="AM222" s="45" t="s">
        <v>716</v>
      </c>
      <c r="AN222" s="95"/>
      <c r="AO222" s="95"/>
      <c r="AP222" s="95"/>
      <c r="AQ222" s="95"/>
      <c r="AR222" s="117"/>
      <c r="AS222" s="117"/>
      <c r="AT222" s="113" t="s">
        <v>518</v>
      </c>
      <c r="AU222" s="118"/>
      <c r="AV222" s="116"/>
      <c r="AW222" s="118" t="s">
        <v>847</v>
      </c>
      <c r="AX222" s="119">
        <f>IFERROR(IF(PAC!$X222="F01 - CAPTAÇÃO DE RECURSO",1,""),"")</f>
        <v>1</v>
      </c>
      <c r="AY222" s="119" t="str">
        <f>IFERROR(IF(PAC!$X222="F02 - LICITAÇÃO",1,""),"")</f>
        <v/>
      </c>
      <c r="AZ222" s="120" t="str">
        <f>IFERROR(IF(PAC!$X$6:$X$580="F03 - EXECUÇÃO DO OBJETO",1,""),"")</f>
        <v/>
      </c>
      <c r="BA222" s="120" t="str">
        <f>IFERROR(IF(PAC!$X$6:$X$580="F04 - CONCLUÍDA",1,""),"")</f>
        <v/>
      </c>
      <c r="BB222" s="121">
        <f>IF(PAC!$R222&gt;0,0,PAC!$Q222)</f>
        <v>0</v>
      </c>
    </row>
    <row r="223" spans="1:54" s="1" customFormat="1" ht="399.75" customHeight="1" thickBot="1">
      <c r="A223" s="96">
        <f t="shared" si="3"/>
        <v>218</v>
      </c>
      <c r="B223" s="122">
        <v>2025</v>
      </c>
      <c r="C223" s="122" t="s">
        <v>605</v>
      </c>
      <c r="D223" s="122" t="s">
        <v>1021</v>
      </c>
      <c r="E223" s="124" t="s">
        <v>2068</v>
      </c>
      <c r="F223" s="122" t="s">
        <v>53</v>
      </c>
      <c r="G223" s="122" t="s">
        <v>503</v>
      </c>
      <c r="H223" s="125" t="s">
        <v>1256</v>
      </c>
      <c r="I223" s="122" t="s">
        <v>1250</v>
      </c>
      <c r="J223" s="122" t="s">
        <v>361</v>
      </c>
      <c r="K223" s="36"/>
      <c r="L223" s="36">
        <v>1941344.49</v>
      </c>
      <c r="M223" s="36">
        <v>1941344.49</v>
      </c>
      <c r="N223" s="36"/>
      <c r="O223" s="36"/>
      <c r="P223" s="36"/>
      <c r="Q223" s="25">
        <f>SUM(PAC!$M223:$P223)</f>
        <v>1941344.49</v>
      </c>
      <c r="R223" s="38">
        <v>864443.1</v>
      </c>
      <c r="S223" s="25">
        <f>IF(PAC!$R223&gt;0,PAC!$R223,PAC!$Q223)</f>
        <v>864443.1</v>
      </c>
      <c r="T223" s="38" t="s">
        <v>1606</v>
      </c>
      <c r="U223" s="126" t="s">
        <v>1586</v>
      </c>
      <c r="V223" s="126"/>
      <c r="W223" s="127">
        <v>7</v>
      </c>
      <c r="X223" s="127" t="s">
        <v>1434</v>
      </c>
      <c r="Y223" s="123" t="s">
        <v>2503</v>
      </c>
      <c r="Z223" s="128"/>
      <c r="AA223" s="129"/>
      <c r="AB223" s="132" t="s">
        <v>1485</v>
      </c>
      <c r="AC223" s="125" t="s">
        <v>2746</v>
      </c>
      <c r="AD223" s="130"/>
      <c r="AE223" s="124" t="s">
        <v>2747</v>
      </c>
      <c r="AF223" s="125" t="s">
        <v>1653</v>
      </c>
      <c r="AG223" s="125" t="s">
        <v>1717</v>
      </c>
      <c r="AH223" s="125" t="s">
        <v>988</v>
      </c>
      <c r="AI223" s="125"/>
      <c r="AJ223" s="128"/>
      <c r="AK223" s="125" t="s">
        <v>1698</v>
      </c>
      <c r="AL223" s="125" t="s">
        <v>2121</v>
      </c>
      <c r="AM223" s="125" t="s">
        <v>716</v>
      </c>
      <c r="AN223" s="128">
        <v>46143</v>
      </c>
      <c r="AO223" s="128">
        <v>46189</v>
      </c>
      <c r="AP223" s="128">
        <v>46253</v>
      </c>
      <c r="AQ223" s="128"/>
      <c r="AR223" s="131"/>
      <c r="AS223" s="131"/>
      <c r="AT223" s="126" t="s">
        <v>2736</v>
      </c>
      <c r="AU223" s="132" t="s">
        <v>2764</v>
      </c>
      <c r="AV223" s="130"/>
      <c r="AW223" s="132" t="s">
        <v>707</v>
      </c>
      <c r="AX223" s="119" t="str">
        <f>IFERROR(IF(PAC!$X223="F01 - CAPTAÇÃO DE RECURSO",1,""),"")</f>
        <v/>
      </c>
      <c r="AY223" s="119">
        <f>IFERROR(IF(PAC!$X223="F02 - LICITAÇÃO",1,""),"")</f>
        <v>1</v>
      </c>
      <c r="AZ223" s="120" t="str">
        <f>IFERROR(IF(PAC!$X$6:$X$580="F03 - EXECUÇÃO DO OBJETO",1,""),"")</f>
        <v/>
      </c>
      <c r="BA223" s="120" t="str">
        <f>IFERROR(IF(PAC!$X$6:$X$580="F04 - CONCLUÍDA",1,""),"")</f>
        <v/>
      </c>
      <c r="BB223" s="206">
        <f>IF(PAC!$R223&gt;0,0,PAC!$Q223)</f>
        <v>0</v>
      </c>
    </row>
    <row r="224" spans="1:54" s="1" customFormat="1" ht="63" customHeight="1" thickBot="1">
      <c r="A224" s="96">
        <f t="shared" si="3"/>
        <v>219</v>
      </c>
      <c r="B224" s="96">
        <v>2025</v>
      </c>
      <c r="C224" s="96" t="s">
        <v>605</v>
      </c>
      <c r="D224" s="96" t="s">
        <v>1021</v>
      </c>
      <c r="E224" s="112" t="s">
        <v>806</v>
      </c>
      <c r="F224" s="96" t="s">
        <v>53</v>
      </c>
      <c r="G224" s="96" t="s">
        <v>503</v>
      </c>
      <c r="H224" s="45" t="s">
        <v>1256</v>
      </c>
      <c r="I224" s="96" t="s">
        <v>1250</v>
      </c>
      <c r="J224" s="96" t="s">
        <v>361</v>
      </c>
      <c r="K224" s="23"/>
      <c r="L224" s="23">
        <v>5416079.9000000004</v>
      </c>
      <c r="M224" s="23">
        <v>5416079.9000000004</v>
      </c>
      <c r="N224" s="23"/>
      <c r="O224" s="23"/>
      <c r="P224" s="23"/>
      <c r="Q224" s="25">
        <f>SUM(PAC!$M224:$P224)</f>
        <v>5416079.9000000004</v>
      </c>
      <c r="R224" s="25"/>
      <c r="S224" s="25">
        <f>IF(PAC!$R224&gt;0,PAC!$R224,PAC!$Q224)</f>
        <v>5416079.9000000004</v>
      </c>
      <c r="T224" s="25"/>
      <c r="U224" s="113" t="s">
        <v>1586</v>
      </c>
      <c r="V224" s="113"/>
      <c r="W224" s="114"/>
      <c r="X224" s="114" t="s">
        <v>1435</v>
      </c>
      <c r="Y224" s="111" t="s">
        <v>2504</v>
      </c>
      <c r="Z224" s="95"/>
      <c r="AA224" s="115"/>
      <c r="AB224" s="118" t="s">
        <v>1475</v>
      </c>
      <c r="AC224" s="45" t="s">
        <v>2573</v>
      </c>
      <c r="AD224" s="116"/>
      <c r="AE224" s="112" t="s">
        <v>2465</v>
      </c>
      <c r="AF224" s="45" t="s">
        <v>1653</v>
      </c>
      <c r="AG224" s="45" t="s">
        <v>1717</v>
      </c>
      <c r="AH224" s="45" t="s">
        <v>988</v>
      </c>
      <c r="AI224" s="45"/>
      <c r="AJ224" s="95"/>
      <c r="AK224" s="45" t="s">
        <v>1699</v>
      </c>
      <c r="AL224" s="45" t="s">
        <v>2128</v>
      </c>
      <c r="AM224" s="45" t="s">
        <v>716</v>
      </c>
      <c r="AN224" s="95">
        <v>46265</v>
      </c>
      <c r="AO224" s="95"/>
      <c r="AP224" s="95"/>
      <c r="AQ224" s="95"/>
      <c r="AR224" s="117"/>
      <c r="AS224" s="117"/>
      <c r="AT224" s="113" t="s">
        <v>2529</v>
      </c>
      <c r="AU224" s="118" t="s">
        <v>2742</v>
      </c>
      <c r="AV224" s="116"/>
      <c r="AW224" s="118" t="s">
        <v>847</v>
      </c>
      <c r="AX224" s="119">
        <f>IFERROR(IF(PAC!$X224="F01 - CAPTAÇÃO DE RECURSO",1,""),"")</f>
        <v>1</v>
      </c>
      <c r="AY224" s="119" t="str">
        <f>IFERROR(IF(PAC!$X224="F02 - LICITAÇÃO",1,""),"")</f>
        <v/>
      </c>
      <c r="AZ224" s="120" t="str">
        <f>IFERROR(IF(PAC!$X$6:$X$580="F03 - EXECUÇÃO DO OBJETO",1,""),"")</f>
        <v/>
      </c>
      <c r="BA224" s="120" t="str">
        <f>IFERROR(IF(PAC!$X$6:$X$580="F04 - CONCLUÍDA",1,""),"")</f>
        <v/>
      </c>
      <c r="BB224" s="121">
        <f>IF(PAC!$R224&gt;0,0,PAC!$Q224)</f>
        <v>5416079.9000000004</v>
      </c>
    </row>
    <row r="225" spans="1:54" s="1" customFormat="1" ht="409.6" customHeight="1" thickBot="1">
      <c r="A225" s="96">
        <f t="shared" si="3"/>
        <v>220</v>
      </c>
      <c r="B225" s="122">
        <v>2025</v>
      </c>
      <c r="C225" s="122" t="s">
        <v>605</v>
      </c>
      <c r="D225" s="122" t="s">
        <v>1021</v>
      </c>
      <c r="E225" s="124" t="s">
        <v>800</v>
      </c>
      <c r="F225" s="122" t="s">
        <v>53</v>
      </c>
      <c r="G225" s="122" t="s">
        <v>503</v>
      </c>
      <c r="H225" s="125" t="s">
        <v>1256</v>
      </c>
      <c r="I225" s="122" t="s">
        <v>1250</v>
      </c>
      <c r="J225" s="122" t="s">
        <v>361</v>
      </c>
      <c r="K225" s="36">
        <v>1623703.54</v>
      </c>
      <c r="L225" s="36">
        <v>1623703.54</v>
      </c>
      <c r="M225" s="36"/>
      <c r="N225" s="36"/>
      <c r="O225" s="36"/>
      <c r="P225" s="36"/>
      <c r="Q225" s="25">
        <f>SUM(PAC!$M225:$P225)</f>
        <v>0</v>
      </c>
      <c r="R225" s="38"/>
      <c r="S225" s="25">
        <f>IF(PAC!$R225&gt;0,PAC!$R225,PAC!$Q225)</f>
        <v>0</v>
      </c>
      <c r="T225" s="38"/>
      <c r="U225" s="126" t="s">
        <v>1590</v>
      </c>
      <c r="V225" s="126"/>
      <c r="W225" s="127"/>
      <c r="X225" s="127" t="s">
        <v>1435</v>
      </c>
      <c r="Y225" s="123" t="s">
        <v>2509</v>
      </c>
      <c r="Z225" s="128"/>
      <c r="AA225" s="129"/>
      <c r="AB225" s="132"/>
      <c r="AC225" s="125"/>
      <c r="AD225" s="130"/>
      <c r="AE225" s="124"/>
      <c r="AF225" s="125" t="s">
        <v>999</v>
      </c>
      <c r="AG225" s="125"/>
      <c r="AH225" s="125"/>
      <c r="AI225" s="125"/>
      <c r="AJ225" s="128"/>
      <c r="AK225" s="125"/>
      <c r="AL225" s="125"/>
      <c r="AM225" s="125" t="s">
        <v>716</v>
      </c>
      <c r="AN225" s="128"/>
      <c r="AO225" s="128"/>
      <c r="AP225" s="128"/>
      <c r="AQ225" s="128"/>
      <c r="AR225" s="131"/>
      <c r="AS225" s="131"/>
      <c r="AT225" s="126" t="s">
        <v>518</v>
      </c>
      <c r="AU225" s="132"/>
      <c r="AV225" s="130"/>
      <c r="AW225" s="132" t="s">
        <v>849</v>
      </c>
      <c r="AX225" s="119">
        <f>IFERROR(IF(PAC!$X225="F01 - CAPTAÇÃO DE RECURSO",1,""),"")</f>
        <v>1</v>
      </c>
      <c r="AY225" s="119" t="str">
        <f>IFERROR(IF(PAC!$X225="F02 - LICITAÇÃO",1,""),"")</f>
        <v/>
      </c>
      <c r="AZ225" s="120" t="str">
        <f>IFERROR(IF(PAC!$X$6:$X$580="F03 - EXECUÇÃO DO OBJETO",1,""),"")</f>
        <v/>
      </c>
      <c r="BA225" s="120" t="str">
        <f>IFERROR(IF(PAC!$X$6:$X$580="F04 - CONCLUÍDA",1,""),"")</f>
        <v/>
      </c>
      <c r="BB225" s="206">
        <f>IF(PAC!$R225&gt;0,0,PAC!$Q225)</f>
        <v>0</v>
      </c>
    </row>
    <row r="226" spans="1:54" s="1" customFormat="1" ht="63" customHeight="1" thickBot="1">
      <c r="A226" s="96">
        <f t="shared" si="3"/>
        <v>221</v>
      </c>
      <c r="B226" s="96">
        <v>2025</v>
      </c>
      <c r="C226" s="96" t="s">
        <v>605</v>
      </c>
      <c r="D226" s="96" t="s">
        <v>1021</v>
      </c>
      <c r="E226" s="112" t="s">
        <v>801</v>
      </c>
      <c r="F226" s="96" t="s">
        <v>53</v>
      </c>
      <c r="G226" s="96" t="s">
        <v>503</v>
      </c>
      <c r="H226" s="45" t="s">
        <v>1256</v>
      </c>
      <c r="I226" s="96" t="s">
        <v>1250</v>
      </c>
      <c r="J226" s="96" t="s">
        <v>361</v>
      </c>
      <c r="K226" s="23">
        <v>1435667.9</v>
      </c>
      <c r="L226" s="23">
        <v>1435667.9</v>
      </c>
      <c r="M226" s="23"/>
      <c r="N226" s="23"/>
      <c r="O226" s="23"/>
      <c r="P226" s="23"/>
      <c r="Q226" s="25">
        <f>SUM(PAC!$M226:$P226)</f>
        <v>0</v>
      </c>
      <c r="R226" s="25"/>
      <c r="S226" s="25">
        <f>IF(PAC!$R226&gt;0,PAC!$R226,PAC!$Q226)</f>
        <v>0</v>
      </c>
      <c r="T226" s="25"/>
      <c r="U226" s="113" t="s">
        <v>1590</v>
      </c>
      <c r="V226" s="113"/>
      <c r="W226" s="114"/>
      <c r="X226" s="114" t="s">
        <v>1435</v>
      </c>
      <c r="Y226" s="111" t="s">
        <v>2509</v>
      </c>
      <c r="Z226" s="95"/>
      <c r="AA226" s="115"/>
      <c r="AB226" s="118"/>
      <c r="AC226" s="45"/>
      <c r="AD226" s="116"/>
      <c r="AE226" s="112"/>
      <c r="AF226" s="45" t="s">
        <v>999</v>
      </c>
      <c r="AG226" s="45"/>
      <c r="AH226" s="45"/>
      <c r="AI226" s="45"/>
      <c r="AJ226" s="95"/>
      <c r="AK226" s="45"/>
      <c r="AL226" s="45"/>
      <c r="AM226" s="45" t="s">
        <v>716</v>
      </c>
      <c r="AN226" s="95"/>
      <c r="AO226" s="95"/>
      <c r="AP226" s="95"/>
      <c r="AQ226" s="95"/>
      <c r="AR226" s="117"/>
      <c r="AS226" s="117"/>
      <c r="AT226" s="113" t="s">
        <v>518</v>
      </c>
      <c r="AU226" s="118"/>
      <c r="AV226" s="116"/>
      <c r="AW226" s="118" t="s">
        <v>849</v>
      </c>
      <c r="AX226" s="119">
        <f>IFERROR(IF(PAC!$X226="F01 - CAPTAÇÃO DE RECURSO",1,""),"")</f>
        <v>1</v>
      </c>
      <c r="AY226" s="119" t="str">
        <f>IFERROR(IF(PAC!$X226="F02 - LICITAÇÃO",1,""),"")</f>
        <v/>
      </c>
      <c r="AZ226" s="120" t="str">
        <f>IFERROR(IF(PAC!$X$6:$X$580="F03 - EXECUÇÃO DO OBJETO",1,""),"")</f>
        <v/>
      </c>
      <c r="BA226" s="120" t="str">
        <f>IFERROR(IF(PAC!$X$6:$X$580="F04 - CONCLUÍDA",1,""),"")</f>
        <v/>
      </c>
      <c r="BB226" s="121">
        <f>IF(PAC!$R226&gt;0,0,PAC!$Q226)</f>
        <v>0</v>
      </c>
    </row>
    <row r="227" spans="1:54" s="1" customFormat="1" ht="63" customHeight="1" thickBot="1">
      <c r="A227" s="96">
        <f t="shared" si="3"/>
        <v>222</v>
      </c>
      <c r="B227" s="122">
        <v>2025</v>
      </c>
      <c r="C227" s="122" t="s">
        <v>605</v>
      </c>
      <c r="D227" s="122" t="s">
        <v>1021</v>
      </c>
      <c r="E227" s="124" t="s">
        <v>802</v>
      </c>
      <c r="F227" s="122" t="s">
        <v>53</v>
      </c>
      <c r="G227" s="122" t="s">
        <v>503</v>
      </c>
      <c r="H227" s="125" t="s">
        <v>1256</v>
      </c>
      <c r="I227" s="122" t="s">
        <v>1250</v>
      </c>
      <c r="J227" s="122" t="s">
        <v>361</v>
      </c>
      <c r="K227" s="36">
        <v>1565321</v>
      </c>
      <c r="L227" s="36">
        <v>1565321</v>
      </c>
      <c r="M227" s="36"/>
      <c r="N227" s="36"/>
      <c r="O227" s="36"/>
      <c r="P227" s="36"/>
      <c r="Q227" s="25">
        <f>SUM(PAC!$M227:$P227)</f>
        <v>0</v>
      </c>
      <c r="R227" s="38"/>
      <c r="S227" s="25">
        <f>IF(PAC!$R227&gt;0,PAC!$R227,PAC!$Q227)</f>
        <v>0</v>
      </c>
      <c r="T227" s="38"/>
      <c r="U227" s="126" t="s">
        <v>1590</v>
      </c>
      <c r="V227" s="126"/>
      <c r="W227" s="127"/>
      <c r="X227" s="127" t="s">
        <v>1435</v>
      </c>
      <c r="Y227" s="123" t="s">
        <v>2509</v>
      </c>
      <c r="Z227" s="128"/>
      <c r="AA227" s="129"/>
      <c r="AB227" s="132"/>
      <c r="AC227" s="125"/>
      <c r="AD227" s="130"/>
      <c r="AE227" s="124"/>
      <c r="AF227" s="125" t="s">
        <v>999</v>
      </c>
      <c r="AG227" s="125"/>
      <c r="AH227" s="125"/>
      <c r="AI227" s="125"/>
      <c r="AJ227" s="128"/>
      <c r="AK227" s="125"/>
      <c r="AL227" s="125"/>
      <c r="AM227" s="125" t="s">
        <v>716</v>
      </c>
      <c r="AN227" s="128"/>
      <c r="AO227" s="128"/>
      <c r="AP227" s="128"/>
      <c r="AQ227" s="128"/>
      <c r="AR227" s="131"/>
      <c r="AS227" s="131"/>
      <c r="AT227" s="126" t="s">
        <v>518</v>
      </c>
      <c r="AU227" s="132"/>
      <c r="AV227" s="130"/>
      <c r="AW227" s="132" t="s">
        <v>849</v>
      </c>
      <c r="AX227" s="119">
        <f>IFERROR(IF(PAC!$X227="F01 - CAPTAÇÃO DE RECURSO",1,""),"")</f>
        <v>1</v>
      </c>
      <c r="AY227" s="119" t="str">
        <f>IFERROR(IF(PAC!$X227="F02 - LICITAÇÃO",1,""),"")</f>
        <v/>
      </c>
      <c r="AZ227" s="120" t="str">
        <f>IFERROR(IF(PAC!$X$6:$X$580="F03 - EXECUÇÃO DO OBJETO",1,""),"")</f>
        <v/>
      </c>
      <c r="BA227" s="120" t="str">
        <f>IFERROR(IF(PAC!$X$6:$X$580="F04 - CONCLUÍDA",1,""),"")</f>
        <v/>
      </c>
      <c r="BB227" s="206">
        <f>IF(PAC!$R227&gt;0,0,PAC!$Q227)</f>
        <v>0</v>
      </c>
    </row>
    <row r="228" spans="1:54" s="1" customFormat="1" ht="63" customHeight="1" thickBot="1">
      <c r="A228" s="96">
        <f t="shared" si="3"/>
        <v>223</v>
      </c>
      <c r="B228" s="96">
        <v>2025</v>
      </c>
      <c r="C228" s="96" t="s">
        <v>605</v>
      </c>
      <c r="D228" s="96" t="s">
        <v>1021</v>
      </c>
      <c r="E228" s="112" t="s">
        <v>803</v>
      </c>
      <c r="F228" s="96" t="s">
        <v>53</v>
      </c>
      <c r="G228" s="96" t="s">
        <v>503</v>
      </c>
      <c r="H228" s="45" t="s">
        <v>1256</v>
      </c>
      <c r="I228" s="96" t="s">
        <v>1250</v>
      </c>
      <c r="J228" s="96" t="s">
        <v>361</v>
      </c>
      <c r="K228" s="23">
        <v>1643723.45</v>
      </c>
      <c r="L228" s="23">
        <v>1643723.45</v>
      </c>
      <c r="M228" s="23"/>
      <c r="N228" s="23"/>
      <c r="O228" s="23"/>
      <c r="P228" s="23"/>
      <c r="Q228" s="25">
        <f>SUM(PAC!$M228:$P228)</f>
        <v>0</v>
      </c>
      <c r="R228" s="25"/>
      <c r="S228" s="25">
        <f>IF(PAC!$R228&gt;0,PAC!$R228,PAC!$Q228)</f>
        <v>0</v>
      </c>
      <c r="T228" s="25"/>
      <c r="U228" s="113" t="s">
        <v>1590</v>
      </c>
      <c r="V228" s="113"/>
      <c r="W228" s="114"/>
      <c r="X228" s="114" t="s">
        <v>1435</v>
      </c>
      <c r="Y228" s="111" t="s">
        <v>2509</v>
      </c>
      <c r="Z228" s="95"/>
      <c r="AA228" s="115"/>
      <c r="AB228" s="118"/>
      <c r="AC228" s="45"/>
      <c r="AD228" s="116"/>
      <c r="AE228" s="112"/>
      <c r="AF228" s="45" t="s">
        <v>999</v>
      </c>
      <c r="AG228" s="45"/>
      <c r="AH228" s="45"/>
      <c r="AI228" s="45"/>
      <c r="AJ228" s="95"/>
      <c r="AK228" s="45"/>
      <c r="AL228" s="45"/>
      <c r="AM228" s="45" t="s">
        <v>716</v>
      </c>
      <c r="AN228" s="95"/>
      <c r="AO228" s="95"/>
      <c r="AP228" s="95"/>
      <c r="AQ228" s="95"/>
      <c r="AR228" s="117"/>
      <c r="AS228" s="117"/>
      <c r="AT228" s="113" t="s">
        <v>518</v>
      </c>
      <c r="AU228" s="118"/>
      <c r="AV228" s="116"/>
      <c r="AW228" s="118" t="s">
        <v>849</v>
      </c>
      <c r="AX228" s="119">
        <f>IFERROR(IF(PAC!$X228="F01 - CAPTAÇÃO DE RECURSO",1,""),"")</f>
        <v>1</v>
      </c>
      <c r="AY228" s="119" t="str">
        <f>IFERROR(IF(PAC!$X228="F02 - LICITAÇÃO",1,""),"")</f>
        <v/>
      </c>
      <c r="AZ228" s="120" t="str">
        <f>IFERROR(IF(PAC!$X$6:$X$580="F03 - EXECUÇÃO DO OBJETO",1,""),"")</f>
        <v/>
      </c>
      <c r="BA228" s="120" t="str">
        <f>IFERROR(IF(PAC!$X$6:$X$580="F04 - CONCLUÍDA",1,""),"")</f>
        <v/>
      </c>
      <c r="BB228" s="121">
        <f>IF(PAC!$R228&gt;0,0,PAC!$Q228)</f>
        <v>0</v>
      </c>
    </row>
    <row r="229" spans="1:54" s="1" customFormat="1" ht="63" customHeight="1" thickBot="1">
      <c r="A229" s="96">
        <f t="shared" si="3"/>
        <v>224</v>
      </c>
      <c r="B229" s="122">
        <v>2025</v>
      </c>
      <c r="C229" s="122" t="s">
        <v>605</v>
      </c>
      <c r="D229" s="122" t="s">
        <v>1021</v>
      </c>
      <c r="E229" s="124" t="s">
        <v>2067</v>
      </c>
      <c r="F229" s="122" t="s">
        <v>53</v>
      </c>
      <c r="G229" s="122" t="s">
        <v>503</v>
      </c>
      <c r="H229" s="125" t="s">
        <v>1256</v>
      </c>
      <c r="I229" s="122" t="s">
        <v>1250</v>
      </c>
      <c r="J229" s="122" t="s">
        <v>361</v>
      </c>
      <c r="K229" s="36"/>
      <c r="L229" s="36">
        <v>1623735.1</v>
      </c>
      <c r="M229" s="36">
        <v>1623735.1</v>
      </c>
      <c r="N229" s="36"/>
      <c r="O229" s="36"/>
      <c r="P229" s="36"/>
      <c r="Q229" s="25">
        <f>SUM(PAC!$M229:$P229)</f>
        <v>1623735.1</v>
      </c>
      <c r="R229" s="38">
        <v>795381.65</v>
      </c>
      <c r="S229" s="25">
        <f>IF(PAC!$R229&gt;0,PAC!$R229,PAC!$Q229)</f>
        <v>795381.65</v>
      </c>
      <c r="T229" s="38" t="s">
        <v>1606</v>
      </c>
      <c r="U229" s="126" t="s">
        <v>1586</v>
      </c>
      <c r="V229" s="126"/>
      <c r="W229" s="127">
        <v>5</v>
      </c>
      <c r="X229" s="127" t="s">
        <v>1434</v>
      </c>
      <c r="Y229" s="123" t="s">
        <v>2503</v>
      </c>
      <c r="Z229" s="128"/>
      <c r="AA229" s="129"/>
      <c r="AB229" s="132" t="s">
        <v>1485</v>
      </c>
      <c r="AC229" s="125" t="s">
        <v>2746</v>
      </c>
      <c r="AD229" s="130"/>
      <c r="AE229" s="124" t="s">
        <v>2765</v>
      </c>
      <c r="AF229" s="125" t="s">
        <v>1653</v>
      </c>
      <c r="AG229" s="125" t="s">
        <v>1717</v>
      </c>
      <c r="AH229" s="125" t="s">
        <v>988</v>
      </c>
      <c r="AI229" s="125"/>
      <c r="AJ229" s="128"/>
      <c r="AK229" s="125" t="s">
        <v>2035</v>
      </c>
      <c r="AL229" s="125" t="s">
        <v>2122</v>
      </c>
      <c r="AM229" s="125" t="s">
        <v>716</v>
      </c>
      <c r="AN229" s="128">
        <v>46143</v>
      </c>
      <c r="AO229" s="128">
        <v>46189</v>
      </c>
      <c r="AP229" s="128">
        <v>46253</v>
      </c>
      <c r="AQ229" s="128"/>
      <c r="AR229" s="131"/>
      <c r="AS229" s="131"/>
      <c r="AT229" s="126" t="s">
        <v>2737</v>
      </c>
      <c r="AU229" s="132" t="s">
        <v>2764</v>
      </c>
      <c r="AV229" s="130"/>
      <c r="AW229" s="132" t="s">
        <v>849</v>
      </c>
      <c r="AX229" s="119" t="str">
        <f>IFERROR(IF(PAC!$X229="F01 - CAPTAÇÃO DE RECURSO",1,""),"")</f>
        <v/>
      </c>
      <c r="AY229" s="119">
        <f>IFERROR(IF(PAC!$X229="F02 - LICITAÇÃO",1,""),"")</f>
        <v>1</v>
      </c>
      <c r="AZ229" s="120" t="str">
        <f>IFERROR(IF(PAC!$X$6:$X$580="F03 - EXECUÇÃO DO OBJETO",1,""),"")</f>
        <v/>
      </c>
      <c r="BA229" s="120" t="str">
        <f>IFERROR(IF(PAC!$X$6:$X$580="F04 - CONCLUÍDA",1,""),"")</f>
        <v/>
      </c>
      <c r="BB229" s="206">
        <f>IF(PAC!$R229&gt;0,0,PAC!$Q229)</f>
        <v>0</v>
      </c>
    </row>
    <row r="230" spans="1:54" s="1" customFormat="1" ht="409.6" customHeight="1" thickBot="1">
      <c r="A230" s="96">
        <f t="shared" si="3"/>
        <v>225</v>
      </c>
      <c r="B230" s="96">
        <v>2025</v>
      </c>
      <c r="C230" s="96" t="s">
        <v>605</v>
      </c>
      <c r="D230" s="96" t="s">
        <v>1021</v>
      </c>
      <c r="E230" s="112" t="s">
        <v>804</v>
      </c>
      <c r="F230" s="96" t="s">
        <v>53</v>
      </c>
      <c r="G230" s="96" t="s">
        <v>503</v>
      </c>
      <c r="H230" s="45" t="s">
        <v>1256</v>
      </c>
      <c r="I230" s="96" t="s">
        <v>1250</v>
      </c>
      <c r="J230" s="96" t="s">
        <v>361</v>
      </c>
      <c r="K230" s="23">
        <v>2262092.59</v>
      </c>
      <c r="L230" s="23">
        <v>2262092.59</v>
      </c>
      <c r="M230" s="23"/>
      <c r="N230" s="23"/>
      <c r="O230" s="23"/>
      <c r="P230" s="23"/>
      <c r="Q230" s="25">
        <f>SUM(PAC!$M230:$P230)</f>
        <v>0</v>
      </c>
      <c r="R230" s="25"/>
      <c r="S230" s="25">
        <f>IF(PAC!$R230&gt;0,PAC!$R230,PAC!$Q230)</f>
        <v>0</v>
      </c>
      <c r="T230" s="25"/>
      <c r="U230" s="113" t="s">
        <v>1590</v>
      </c>
      <c r="V230" s="113"/>
      <c r="W230" s="114"/>
      <c r="X230" s="114" t="s">
        <v>1435</v>
      </c>
      <c r="Y230" s="111" t="s">
        <v>2509</v>
      </c>
      <c r="Z230" s="95"/>
      <c r="AA230" s="115"/>
      <c r="AB230" s="118"/>
      <c r="AC230" s="45"/>
      <c r="AD230" s="116"/>
      <c r="AE230" s="112"/>
      <c r="AF230" s="45" t="s">
        <v>999</v>
      </c>
      <c r="AG230" s="45"/>
      <c r="AH230" s="45"/>
      <c r="AI230" s="45"/>
      <c r="AJ230" s="95"/>
      <c r="AK230" s="45"/>
      <c r="AL230" s="45"/>
      <c r="AM230" s="45" t="s">
        <v>716</v>
      </c>
      <c r="AN230" s="95"/>
      <c r="AO230" s="95"/>
      <c r="AP230" s="95"/>
      <c r="AQ230" s="95"/>
      <c r="AR230" s="117"/>
      <c r="AS230" s="117"/>
      <c r="AT230" s="113" t="s">
        <v>518</v>
      </c>
      <c r="AU230" s="118"/>
      <c r="AV230" s="116"/>
      <c r="AW230" s="118" t="s">
        <v>847</v>
      </c>
      <c r="AX230" s="119">
        <f>IFERROR(IF(PAC!$X230="F01 - CAPTAÇÃO DE RECURSO",1,""),"")</f>
        <v>1</v>
      </c>
      <c r="AY230" s="119" t="str">
        <f>IFERROR(IF(PAC!$X230="F02 - LICITAÇÃO",1,""),"")</f>
        <v/>
      </c>
      <c r="AZ230" s="120" t="str">
        <f>IFERROR(IF(PAC!$X$6:$X$580="F03 - EXECUÇÃO DO OBJETO",1,""),"")</f>
        <v/>
      </c>
      <c r="BA230" s="120" t="str">
        <f>IFERROR(IF(PAC!$X$6:$X$580="F04 - CONCLUÍDA",1,""),"")</f>
        <v/>
      </c>
      <c r="BB230" s="121">
        <f>IF(PAC!$R230&gt;0,0,PAC!$Q230)</f>
        <v>0</v>
      </c>
    </row>
    <row r="231" spans="1:54" s="1" customFormat="1" ht="63" customHeight="1" thickBot="1">
      <c r="A231" s="96">
        <f t="shared" si="3"/>
        <v>226</v>
      </c>
      <c r="B231" s="122">
        <v>2025</v>
      </c>
      <c r="C231" s="122" t="s">
        <v>605</v>
      </c>
      <c r="D231" s="122" t="s">
        <v>1021</v>
      </c>
      <c r="E231" s="124" t="s">
        <v>805</v>
      </c>
      <c r="F231" s="122" t="s">
        <v>53</v>
      </c>
      <c r="G231" s="122" t="s">
        <v>503</v>
      </c>
      <c r="H231" s="125" t="s">
        <v>1256</v>
      </c>
      <c r="I231" s="122" t="s">
        <v>1250</v>
      </c>
      <c r="J231" s="122" t="s">
        <v>361</v>
      </c>
      <c r="K231" s="36">
        <v>1510875.27</v>
      </c>
      <c r="L231" s="36">
        <v>1510875.27</v>
      </c>
      <c r="M231" s="36"/>
      <c r="N231" s="36"/>
      <c r="O231" s="36"/>
      <c r="P231" s="36"/>
      <c r="Q231" s="25">
        <f>SUM(PAC!$M231:$P231)</f>
        <v>0</v>
      </c>
      <c r="R231" s="38"/>
      <c r="S231" s="25">
        <f>IF(PAC!$R231&gt;0,PAC!$R231,PAC!$Q231)</f>
        <v>0</v>
      </c>
      <c r="T231" s="38"/>
      <c r="U231" s="126" t="s">
        <v>1590</v>
      </c>
      <c r="V231" s="126"/>
      <c r="W231" s="127"/>
      <c r="X231" s="127" t="s">
        <v>1435</v>
      </c>
      <c r="Y231" s="123" t="s">
        <v>2509</v>
      </c>
      <c r="Z231" s="128"/>
      <c r="AA231" s="129"/>
      <c r="AB231" s="132"/>
      <c r="AC231" s="125"/>
      <c r="AD231" s="130"/>
      <c r="AE231" s="124"/>
      <c r="AF231" s="125" t="s">
        <v>999</v>
      </c>
      <c r="AG231" s="125"/>
      <c r="AH231" s="125"/>
      <c r="AI231" s="125"/>
      <c r="AJ231" s="128"/>
      <c r="AK231" s="125"/>
      <c r="AL231" s="125"/>
      <c r="AM231" s="125" t="s">
        <v>716</v>
      </c>
      <c r="AN231" s="128"/>
      <c r="AO231" s="128"/>
      <c r="AP231" s="128"/>
      <c r="AQ231" s="128"/>
      <c r="AR231" s="131"/>
      <c r="AS231" s="131"/>
      <c r="AT231" s="126" t="s">
        <v>518</v>
      </c>
      <c r="AU231" s="132"/>
      <c r="AV231" s="130"/>
      <c r="AW231" s="132" t="s">
        <v>847</v>
      </c>
      <c r="AX231" s="119">
        <f>IFERROR(IF(PAC!$X231="F01 - CAPTAÇÃO DE RECURSO",1,""),"")</f>
        <v>1</v>
      </c>
      <c r="AY231" s="119" t="str">
        <f>IFERROR(IF(PAC!$X231="F02 - LICITAÇÃO",1,""),"")</f>
        <v/>
      </c>
      <c r="AZ231" s="120" t="str">
        <f>IFERROR(IF(PAC!$X$6:$X$580="F03 - EXECUÇÃO DO OBJETO",1,""),"")</f>
        <v/>
      </c>
      <c r="BA231" s="120" t="str">
        <f>IFERROR(IF(PAC!$X$6:$X$580="F04 - CONCLUÍDA",1,""),"")</f>
        <v/>
      </c>
      <c r="BB231" s="206">
        <f>IF(PAC!$R231&gt;0,0,PAC!$Q231)</f>
        <v>0</v>
      </c>
    </row>
    <row r="232" spans="1:54" s="1" customFormat="1" ht="63" customHeight="1" thickBot="1">
      <c r="A232" s="96">
        <f t="shared" si="3"/>
        <v>227</v>
      </c>
      <c r="B232" s="96">
        <v>2025</v>
      </c>
      <c r="C232" s="96" t="s">
        <v>605</v>
      </c>
      <c r="D232" s="96" t="s">
        <v>1021</v>
      </c>
      <c r="E232" s="112" t="s">
        <v>2069</v>
      </c>
      <c r="F232" s="96" t="s">
        <v>53</v>
      </c>
      <c r="G232" s="96" t="s">
        <v>503</v>
      </c>
      <c r="H232" s="45" t="s">
        <v>1256</v>
      </c>
      <c r="I232" s="96" t="s">
        <v>1250</v>
      </c>
      <c r="J232" s="96" t="s">
        <v>361</v>
      </c>
      <c r="K232" s="23"/>
      <c r="L232" s="23">
        <v>2093275.7999999998</v>
      </c>
      <c r="M232" s="23">
        <v>2090275.8</v>
      </c>
      <c r="N232" s="23"/>
      <c r="O232" s="23"/>
      <c r="P232" s="23"/>
      <c r="Q232" s="25">
        <f>SUM(PAC!$M232:$P232)</f>
        <v>2090275.8</v>
      </c>
      <c r="R232" s="25">
        <v>546293.49</v>
      </c>
      <c r="S232" s="25">
        <f>IF(PAC!$R232&gt;0,PAC!$R232,PAC!$Q232)</f>
        <v>546293.49</v>
      </c>
      <c r="T232" s="25" t="s">
        <v>1606</v>
      </c>
      <c r="U232" s="113" t="s">
        <v>1586</v>
      </c>
      <c r="V232" s="113"/>
      <c r="W232" s="114">
        <v>6</v>
      </c>
      <c r="X232" s="114" t="s">
        <v>1434</v>
      </c>
      <c r="Y232" s="111" t="s">
        <v>2503</v>
      </c>
      <c r="Z232" s="95"/>
      <c r="AA232" s="115"/>
      <c r="AB232" s="118" t="s">
        <v>1485</v>
      </c>
      <c r="AC232" s="45" t="s">
        <v>2746</v>
      </c>
      <c r="AD232" s="116"/>
      <c r="AE232" s="112" t="s">
        <v>2765</v>
      </c>
      <c r="AF232" s="45" t="s">
        <v>1653</v>
      </c>
      <c r="AG232" s="45" t="s">
        <v>1717</v>
      </c>
      <c r="AH232" s="45" t="s">
        <v>988</v>
      </c>
      <c r="AI232" s="45"/>
      <c r="AJ232" s="95"/>
      <c r="AK232" s="45" t="s">
        <v>1718</v>
      </c>
      <c r="AL232" s="45" t="s">
        <v>2124</v>
      </c>
      <c r="AM232" s="45" t="s">
        <v>716</v>
      </c>
      <c r="AN232" s="95">
        <v>46143</v>
      </c>
      <c r="AO232" s="95">
        <v>46189</v>
      </c>
      <c r="AP232" s="95">
        <v>46253</v>
      </c>
      <c r="AQ232" s="95"/>
      <c r="AR232" s="117"/>
      <c r="AS232" s="117"/>
      <c r="AT232" s="113" t="s">
        <v>2738</v>
      </c>
      <c r="AU232" s="118" t="s">
        <v>2764</v>
      </c>
      <c r="AV232" s="116"/>
      <c r="AW232" s="118" t="s">
        <v>707</v>
      </c>
      <c r="AX232" s="119" t="str">
        <f>IFERROR(IF(PAC!$X232="F01 - CAPTAÇÃO DE RECURSO",1,""),"")</f>
        <v/>
      </c>
      <c r="AY232" s="119">
        <f>IFERROR(IF(PAC!$X232="F02 - LICITAÇÃO",1,""),"")</f>
        <v>1</v>
      </c>
      <c r="AZ232" s="120" t="str">
        <f>IFERROR(IF(PAC!$X$6:$X$580="F03 - EXECUÇÃO DO OBJETO",1,""),"")</f>
        <v/>
      </c>
      <c r="BA232" s="120" t="str">
        <f>IFERROR(IF(PAC!$X$6:$X$580="F04 - CONCLUÍDA",1,""),"")</f>
        <v/>
      </c>
      <c r="BB232" s="121">
        <f>IF(PAC!$R232&gt;0,0,PAC!$Q232)</f>
        <v>0</v>
      </c>
    </row>
    <row r="233" spans="1:54" s="1" customFormat="1" ht="63" customHeight="1" thickBot="1">
      <c r="A233" s="96">
        <f t="shared" si="3"/>
        <v>228</v>
      </c>
      <c r="B233" s="122">
        <v>2025</v>
      </c>
      <c r="C233" s="122" t="s">
        <v>605</v>
      </c>
      <c r="D233" s="122" t="s">
        <v>1021</v>
      </c>
      <c r="E233" s="124" t="s">
        <v>813</v>
      </c>
      <c r="F233" s="122" t="s">
        <v>53</v>
      </c>
      <c r="G233" s="122" t="s">
        <v>503</v>
      </c>
      <c r="H233" s="125" t="s">
        <v>1256</v>
      </c>
      <c r="I233" s="122" t="s">
        <v>1250</v>
      </c>
      <c r="J233" s="122" t="s">
        <v>361</v>
      </c>
      <c r="K233" s="36"/>
      <c r="L233" s="36">
        <v>2163515</v>
      </c>
      <c r="M233" s="36">
        <v>2163515</v>
      </c>
      <c r="N233" s="36"/>
      <c r="O233" s="36"/>
      <c r="P233" s="36"/>
      <c r="Q233" s="25">
        <f>SUM(PAC!$M233:$P233)</f>
        <v>2163515</v>
      </c>
      <c r="R233" s="38"/>
      <c r="S233" s="25">
        <f>IF(PAC!$R233&gt;0,PAC!$R233,PAC!$Q233)</f>
        <v>2163515</v>
      </c>
      <c r="T233" s="38"/>
      <c r="U233" s="126" t="s">
        <v>1586</v>
      </c>
      <c r="V233" s="126"/>
      <c r="W233" s="127"/>
      <c r="X233" s="127" t="s">
        <v>1435</v>
      </c>
      <c r="Y233" s="123" t="s">
        <v>2504</v>
      </c>
      <c r="Z233" s="128"/>
      <c r="AA233" s="129"/>
      <c r="AB233" s="132" t="s">
        <v>1475</v>
      </c>
      <c r="AC233" s="125" t="s">
        <v>2574</v>
      </c>
      <c r="AD233" s="130"/>
      <c r="AE233" s="124" t="s">
        <v>2465</v>
      </c>
      <c r="AF233" s="125" t="s">
        <v>1653</v>
      </c>
      <c r="AG233" s="125" t="s">
        <v>1717</v>
      </c>
      <c r="AH233" s="125" t="s">
        <v>988</v>
      </c>
      <c r="AI233" s="125"/>
      <c r="AJ233" s="128"/>
      <c r="AK233" s="125" t="s">
        <v>1719</v>
      </c>
      <c r="AL233" s="125" t="s">
        <v>2129</v>
      </c>
      <c r="AM233" s="125" t="s">
        <v>716</v>
      </c>
      <c r="AN233" s="128">
        <v>46265</v>
      </c>
      <c r="AO233" s="128"/>
      <c r="AP233" s="128"/>
      <c r="AQ233" s="128"/>
      <c r="AR233" s="131"/>
      <c r="AS233" s="131"/>
      <c r="AT233" s="126" t="s">
        <v>2522</v>
      </c>
      <c r="AU233" s="132" t="s">
        <v>2742</v>
      </c>
      <c r="AV233" s="130"/>
      <c r="AW233" s="132" t="s">
        <v>707</v>
      </c>
      <c r="AX233" s="119">
        <f>IFERROR(IF(PAC!$X233="F01 - CAPTAÇÃO DE RECURSO",1,""),"")</f>
        <v>1</v>
      </c>
      <c r="AY233" s="119" t="str">
        <f>IFERROR(IF(PAC!$X233="F02 - LICITAÇÃO",1,""),"")</f>
        <v/>
      </c>
      <c r="AZ233" s="120" t="str">
        <f>IFERROR(IF(PAC!$X$6:$X$580="F03 - EXECUÇÃO DO OBJETO",1,""),"")</f>
        <v/>
      </c>
      <c r="BA233" s="120" t="str">
        <f>IFERROR(IF(PAC!$X$6:$X$580="F04 - CONCLUÍDA",1,""),"")</f>
        <v/>
      </c>
      <c r="BB233" s="206">
        <f>IF(PAC!$R233&gt;0,0,PAC!$Q233)</f>
        <v>2163515</v>
      </c>
    </row>
    <row r="234" spans="1:54" s="1" customFormat="1" ht="63" customHeight="1" thickBot="1">
      <c r="A234" s="96">
        <f t="shared" si="3"/>
        <v>229</v>
      </c>
      <c r="B234" s="96">
        <v>2025</v>
      </c>
      <c r="C234" s="96" t="s">
        <v>605</v>
      </c>
      <c r="D234" s="96" t="s">
        <v>1021</v>
      </c>
      <c r="E234" s="112" t="s">
        <v>807</v>
      </c>
      <c r="F234" s="96" t="s">
        <v>53</v>
      </c>
      <c r="G234" s="96" t="s">
        <v>503</v>
      </c>
      <c r="H234" s="45" t="s">
        <v>1256</v>
      </c>
      <c r="I234" s="96" t="s">
        <v>1250</v>
      </c>
      <c r="J234" s="96" t="s">
        <v>361</v>
      </c>
      <c r="K234" s="23">
        <v>1899144.9000000001</v>
      </c>
      <c r="L234" s="23">
        <v>1899144.9000000001</v>
      </c>
      <c r="M234" s="23"/>
      <c r="N234" s="23"/>
      <c r="O234" s="23"/>
      <c r="P234" s="23"/>
      <c r="Q234" s="25">
        <f>SUM(PAC!$M234:$P234)</f>
        <v>0</v>
      </c>
      <c r="R234" s="25"/>
      <c r="S234" s="25">
        <f>IF(PAC!$R234&gt;0,PAC!$R234,PAC!$Q234)</f>
        <v>0</v>
      </c>
      <c r="T234" s="25"/>
      <c r="U234" s="113" t="s">
        <v>1590</v>
      </c>
      <c r="V234" s="113"/>
      <c r="W234" s="114"/>
      <c r="X234" s="114" t="s">
        <v>1435</v>
      </c>
      <c r="Y234" s="111" t="s">
        <v>2509</v>
      </c>
      <c r="Z234" s="95"/>
      <c r="AA234" s="115"/>
      <c r="AB234" s="118"/>
      <c r="AC234" s="45"/>
      <c r="AD234" s="116"/>
      <c r="AE234" s="112"/>
      <c r="AF234" s="45" t="s">
        <v>999</v>
      </c>
      <c r="AG234" s="45"/>
      <c r="AH234" s="45"/>
      <c r="AI234" s="45"/>
      <c r="AJ234" s="95"/>
      <c r="AK234" s="45"/>
      <c r="AL234" s="45"/>
      <c r="AM234" s="45" t="s">
        <v>716</v>
      </c>
      <c r="AN234" s="95"/>
      <c r="AO234" s="95"/>
      <c r="AP234" s="95"/>
      <c r="AQ234" s="95"/>
      <c r="AR234" s="117"/>
      <c r="AS234" s="117"/>
      <c r="AT234" s="113" t="s">
        <v>518</v>
      </c>
      <c r="AU234" s="118"/>
      <c r="AV234" s="116"/>
      <c r="AW234" s="118" t="s">
        <v>707</v>
      </c>
      <c r="AX234" s="119">
        <f>IFERROR(IF(PAC!$X234="F01 - CAPTAÇÃO DE RECURSO",1,""),"")</f>
        <v>1</v>
      </c>
      <c r="AY234" s="119" t="str">
        <f>IFERROR(IF(PAC!$X234="F02 - LICITAÇÃO",1,""),"")</f>
        <v/>
      </c>
      <c r="AZ234" s="120" t="str">
        <f>IFERROR(IF(PAC!$X$6:$X$580="F03 - EXECUÇÃO DO OBJETO",1,""),"")</f>
        <v/>
      </c>
      <c r="BA234" s="120" t="str">
        <f>IFERROR(IF(PAC!$X$6:$X$580="F04 - CONCLUÍDA",1,""),"")</f>
        <v/>
      </c>
      <c r="BB234" s="121">
        <f>IF(PAC!$R234&gt;0,0,PAC!$Q234)</f>
        <v>0</v>
      </c>
    </row>
    <row r="235" spans="1:54" s="1" customFormat="1" ht="63" customHeight="1" thickBot="1">
      <c r="A235" s="96">
        <f t="shared" si="3"/>
        <v>230</v>
      </c>
      <c r="B235" s="122">
        <v>2025</v>
      </c>
      <c r="C235" s="122" t="s">
        <v>605</v>
      </c>
      <c r="D235" s="122" t="s">
        <v>1021</v>
      </c>
      <c r="E235" s="124" t="s">
        <v>808</v>
      </c>
      <c r="F235" s="122" t="s">
        <v>53</v>
      </c>
      <c r="G235" s="122" t="s">
        <v>503</v>
      </c>
      <c r="H235" s="125" t="s">
        <v>1256</v>
      </c>
      <c r="I235" s="122" t="s">
        <v>1250</v>
      </c>
      <c r="J235" s="122" t="s">
        <v>361</v>
      </c>
      <c r="K235" s="36">
        <v>1569959.79</v>
      </c>
      <c r="L235" s="36">
        <v>1569959.79</v>
      </c>
      <c r="M235" s="36"/>
      <c r="N235" s="36"/>
      <c r="O235" s="36"/>
      <c r="P235" s="36"/>
      <c r="Q235" s="25">
        <f>SUM(PAC!$M235:$P235)</f>
        <v>0</v>
      </c>
      <c r="R235" s="38"/>
      <c r="S235" s="25">
        <f>IF(PAC!$R235&gt;0,PAC!$R235,PAC!$Q235)</f>
        <v>0</v>
      </c>
      <c r="T235" s="38"/>
      <c r="U235" s="126" t="s">
        <v>1590</v>
      </c>
      <c r="V235" s="126"/>
      <c r="W235" s="127"/>
      <c r="X235" s="127" t="s">
        <v>1435</v>
      </c>
      <c r="Y235" s="123" t="s">
        <v>2509</v>
      </c>
      <c r="Z235" s="128"/>
      <c r="AA235" s="129"/>
      <c r="AB235" s="132"/>
      <c r="AC235" s="125"/>
      <c r="AD235" s="130"/>
      <c r="AE235" s="124"/>
      <c r="AF235" s="125" t="s">
        <v>999</v>
      </c>
      <c r="AG235" s="125"/>
      <c r="AH235" s="125"/>
      <c r="AI235" s="125"/>
      <c r="AJ235" s="128"/>
      <c r="AK235" s="125"/>
      <c r="AL235" s="125"/>
      <c r="AM235" s="125" t="s">
        <v>716</v>
      </c>
      <c r="AN235" s="128"/>
      <c r="AO235" s="128"/>
      <c r="AP235" s="128"/>
      <c r="AQ235" s="128"/>
      <c r="AR235" s="131"/>
      <c r="AS235" s="131"/>
      <c r="AT235" s="126" t="s">
        <v>518</v>
      </c>
      <c r="AU235" s="132"/>
      <c r="AV235" s="130"/>
      <c r="AW235" s="132" t="s">
        <v>847</v>
      </c>
      <c r="AX235" s="119">
        <f>IFERROR(IF(PAC!$X235="F01 - CAPTAÇÃO DE RECURSO",1,""),"")</f>
        <v>1</v>
      </c>
      <c r="AY235" s="119" t="str">
        <f>IFERROR(IF(PAC!$X235="F02 - LICITAÇÃO",1,""),"")</f>
        <v/>
      </c>
      <c r="AZ235" s="120" t="str">
        <f>IFERROR(IF(PAC!$X$6:$X$580="F03 - EXECUÇÃO DO OBJETO",1,""),"")</f>
        <v/>
      </c>
      <c r="BA235" s="120" t="str">
        <f>IFERROR(IF(PAC!$X$6:$X$580="F04 - CONCLUÍDA",1,""),"")</f>
        <v/>
      </c>
      <c r="BB235" s="206">
        <f>IF(PAC!$R235&gt;0,0,PAC!$Q235)</f>
        <v>0</v>
      </c>
    </row>
    <row r="236" spans="1:54" s="1" customFormat="1" ht="63" customHeight="1" thickBot="1">
      <c r="A236" s="96">
        <f t="shared" si="3"/>
        <v>231</v>
      </c>
      <c r="B236" s="96">
        <v>2025</v>
      </c>
      <c r="C236" s="96" t="s">
        <v>605</v>
      </c>
      <c r="D236" s="96" t="s">
        <v>1021</v>
      </c>
      <c r="E236" s="112" t="s">
        <v>809</v>
      </c>
      <c r="F236" s="96" t="s">
        <v>53</v>
      </c>
      <c r="G236" s="96" t="s">
        <v>503</v>
      </c>
      <c r="H236" s="45" t="s">
        <v>1256</v>
      </c>
      <c r="I236" s="96" t="s">
        <v>1250</v>
      </c>
      <c r="J236" s="96" t="s">
        <v>361</v>
      </c>
      <c r="K236" s="23">
        <v>4587490.01</v>
      </c>
      <c r="L236" s="23">
        <v>4587490.01</v>
      </c>
      <c r="M236" s="23"/>
      <c r="N236" s="23"/>
      <c r="O236" s="23"/>
      <c r="P236" s="23"/>
      <c r="Q236" s="25">
        <f>SUM(PAC!$M236:$P236)</f>
        <v>0</v>
      </c>
      <c r="R236" s="25"/>
      <c r="S236" s="25">
        <f>IF(PAC!$R236&gt;0,PAC!$R236,PAC!$Q236)</f>
        <v>0</v>
      </c>
      <c r="T236" s="25"/>
      <c r="U236" s="113" t="s">
        <v>1590</v>
      </c>
      <c r="V236" s="113"/>
      <c r="W236" s="114"/>
      <c r="X236" s="114" t="s">
        <v>1435</v>
      </c>
      <c r="Y236" s="111" t="s">
        <v>2509</v>
      </c>
      <c r="Z236" s="95"/>
      <c r="AA236" s="115"/>
      <c r="AB236" s="118"/>
      <c r="AC236" s="45"/>
      <c r="AD236" s="116"/>
      <c r="AE236" s="112"/>
      <c r="AF236" s="45" t="s">
        <v>999</v>
      </c>
      <c r="AG236" s="45"/>
      <c r="AH236" s="45"/>
      <c r="AI236" s="45"/>
      <c r="AJ236" s="95"/>
      <c r="AK236" s="45"/>
      <c r="AL236" s="45"/>
      <c r="AM236" s="45" t="s">
        <v>716</v>
      </c>
      <c r="AN236" s="95"/>
      <c r="AO236" s="95"/>
      <c r="AP236" s="95"/>
      <c r="AQ236" s="95"/>
      <c r="AR236" s="117"/>
      <c r="AS236" s="117"/>
      <c r="AT236" s="113" t="s">
        <v>518</v>
      </c>
      <c r="AU236" s="118"/>
      <c r="AV236" s="116"/>
      <c r="AW236" s="118" t="s">
        <v>847</v>
      </c>
      <c r="AX236" s="119">
        <f>IFERROR(IF(PAC!$X236="F01 - CAPTAÇÃO DE RECURSO",1,""),"")</f>
        <v>1</v>
      </c>
      <c r="AY236" s="119" t="str">
        <f>IFERROR(IF(PAC!$X236="F02 - LICITAÇÃO",1,""),"")</f>
        <v/>
      </c>
      <c r="AZ236" s="120" t="str">
        <f>IFERROR(IF(PAC!$X$6:$X$580="F03 - EXECUÇÃO DO OBJETO",1,""),"")</f>
        <v/>
      </c>
      <c r="BA236" s="120" t="str">
        <f>IFERROR(IF(PAC!$X$6:$X$580="F04 - CONCLUÍDA",1,""),"")</f>
        <v/>
      </c>
      <c r="BB236" s="121">
        <f>IF(PAC!$R236&gt;0,0,PAC!$Q236)</f>
        <v>0</v>
      </c>
    </row>
    <row r="237" spans="1:54" s="1" customFormat="1" ht="63" customHeight="1" thickBot="1">
      <c r="A237" s="96">
        <f t="shared" si="3"/>
        <v>232</v>
      </c>
      <c r="B237" s="122">
        <v>2025</v>
      </c>
      <c r="C237" s="122" t="s">
        <v>605</v>
      </c>
      <c r="D237" s="122" t="s">
        <v>1021</v>
      </c>
      <c r="E237" s="124" t="s">
        <v>861</v>
      </c>
      <c r="F237" s="122" t="s">
        <v>53</v>
      </c>
      <c r="G237" s="122" t="s">
        <v>503</v>
      </c>
      <c r="H237" s="125" t="s">
        <v>1256</v>
      </c>
      <c r="I237" s="122" t="s">
        <v>1250</v>
      </c>
      <c r="J237" s="122" t="s">
        <v>361</v>
      </c>
      <c r="K237" s="36">
        <v>2173465.83</v>
      </c>
      <c r="L237" s="36">
        <v>2173465.83</v>
      </c>
      <c r="M237" s="36"/>
      <c r="N237" s="36"/>
      <c r="O237" s="36"/>
      <c r="P237" s="36"/>
      <c r="Q237" s="25">
        <f>SUM(PAC!$M237:$P237)</f>
        <v>0</v>
      </c>
      <c r="R237" s="38"/>
      <c r="S237" s="25">
        <f>IF(PAC!$R237&gt;0,PAC!$R237,PAC!$Q237)</f>
        <v>0</v>
      </c>
      <c r="T237" s="38"/>
      <c r="U237" s="126" t="s">
        <v>1590</v>
      </c>
      <c r="V237" s="126"/>
      <c r="W237" s="127"/>
      <c r="X237" s="127" t="s">
        <v>1435</v>
      </c>
      <c r="Y237" s="123" t="s">
        <v>2509</v>
      </c>
      <c r="Z237" s="128"/>
      <c r="AA237" s="129"/>
      <c r="AB237" s="132"/>
      <c r="AC237" s="125"/>
      <c r="AD237" s="130"/>
      <c r="AE237" s="124"/>
      <c r="AF237" s="125" t="s">
        <v>999</v>
      </c>
      <c r="AG237" s="125"/>
      <c r="AH237" s="125"/>
      <c r="AI237" s="125"/>
      <c r="AJ237" s="128"/>
      <c r="AK237" s="125"/>
      <c r="AL237" s="125"/>
      <c r="AM237" s="125" t="s">
        <v>716</v>
      </c>
      <c r="AN237" s="128"/>
      <c r="AO237" s="128"/>
      <c r="AP237" s="128"/>
      <c r="AQ237" s="128"/>
      <c r="AR237" s="131"/>
      <c r="AS237" s="131"/>
      <c r="AT237" s="126" t="s">
        <v>518</v>
      </c>
      <c r="AU237" s="132"/>
      <c r="AV237" s="130"/>
      <c r="AW237" s="132" t="s">
        <v>847</v>
      </c>
      <c r="AX237" s="119">
        <f>IFERROR(IF(PAC!$X237="F01 - CAPTAÇÃO DE RECURSO",1,""),"")</f>
        <v>1</v>
      </c>
      <c r="AY237" s="119" t="str">
        <f>IFERROR(IF(PAC!$X237="F02 - LICITAÇÃO",1,""),"")</f>
        <v/>
      </c>
      <c r="AZ237" s="120" t="str">
        <f>IFERROR(IF(PAC!$X$6:$X$580="F03 - EXECUÇÃO DO OBJETO",1,""),"")</f>
        <v/>
      </c>
      <c r="BA237" s="120" t="str">
        <f>IFERROR(IF(PAC!$X$6:$X$580="F04 - CONCLUÍDA",1,""),"")</f>
        <v/>
      </c>
      <c r="BB237" s="206">
        <f>IF(PAC!$R237&gt;0,0,PAC!$Q237)</f>
        <v>0</v>
      </c>
    </row>
    <row r="238" spans="1:54" s="1" customFormat="1" ht="63" customHeight="1" thickBot="1">
      <c r="A238" s="96">
        <f t="shared" si="3"/>
        <v>233</v>
      </c>
      <c r="B238" s="96">
        <v>2025</v>
      </c>
      <c r="C238" s="96" t="s">
        <v>605</v>
      </c>
      <c r="D238" s="96" t="s">
        <v>1021</v>
      </c>
      <c r="E238" s="112" t="s">
        <v>810</v>
      </c>
      <c r="F238" s="96" t="s">
        <v>53</v>
      </c>
      <c r="G238" s="96" t="s">
        <v>503</v>
      </c>
      <c r="H238" s="45" t="s">
        <v>1256</v>
      </c>
      <c r="I238" s="96" t="s">
        <v>1250</v>
      </c>
      <c r="J238" s="96" t="s">
        <v>361</v>
      </c>
      <c r="K238" s="23">
        <v>2511091.59</v>
      </c>
      <c r="L238" s="23">
        <v>2511091.59</v>
      </c>
      <c r="M238" s="23"/>
      <c r="N238" s="23"/>
      <c r="O238" s="23"/>
      <c r="P238" s="23"/>
      <c r="Q238" s="25">
        <f>SUM(PAC!$M238:$P238)</f>
        <v>0</v>
      </c>
      <c r="R238" s="25"/>
      <c r="S238" s="25">
        <f>IF(PAC!$R238&gt;0,PAC!$R238,PAC!$Q238)</f>
        <v>0</v>
      </c>
      <c r="T238" s="25"/>
      <c r="U238" s="113" t="s">
        <v>1590</v>
      </c>
      <c r="V238" s="113"/>
      <c r="W238" s="114"/>
      <c r="X238" s="114" t="s">
        <v>1435</v>
      </c>
      <c r="Y238" s="111" t="s">
        <v>2509</v>
      </c>
      <c r="Z238" s="95"/>
      <c r="AA238" s="115"/>
      <c r="AB238" s="118"/>
      <c r="AC238" s="45"/>
      <c r="AD238" s="116"/>
      <c r="AE238" s="112"/>
      <c r="AF238" s="45" t="s">
        <v>999</v>
      </c>
      <c r="AG238" s="45"/>
      <c r="AH238" s="45"/>
      <c r="AI238" s="45"/>
      <c r="AJ238" s="95"/>
      <c r="AK238" s="45"/>
      <c r="AL238" s="45"/>
      <c r="AM238" s="45" t="s">
        <v>716</v>
      </c>
      <c r="AN238" s="95"/>
      <c r="AO238" s="95"/>
      <c r="AP238" s="95"/>
      <c r="AQ238" s="95"/>
      <c r="AR238" s="117"/>
      <c r="AS238" s="117"/>
      <c r="AT238" s="113" t="s">
        <v>518</v>
      </c>
      <c r="AU238" s="118"/>
      <c r="AV238" s="116"/>
      <c r="AW238" s="118" t="s">
        <v>847</v>
      </c>
      <c r="AX238" s="119">
        <f>IFERROR(IF(PAC!$X238="F01 - CAPTAÇÃO DE RECURSO",1,""),"")</f>
        <v>1</v>
      </c>
      <c r="AY238" s="119" t="str">
        <f>IFERROR(IF(PAC!$X238="F02 - LICITAÇÃO",1,""),"")</f>
        <v/>
      </c>
      <c r="AZ238" s="120" t="str">
        <f>IFERROR(IF(PAC!$X$6:$X$580="F03 - EXECUÇÃO DO OBJETO",1,""),"")</f>
        <v/>
      </c>
      <c r="BA238" s="120" t="str">
        <f>IFERROR(IF(PAC!$X$6:$X$580="F04 - CONCLUÍDA",1,""),"")</f>
        <v/>
      </c>
      <c r="BB238" s="121">
        <f>IF(PAC!$R238&gt;0,0,PAC!$Q238)</f>
        <v>0</v>
      </c>
    </row>
    <row r="239" spans="1:54" s="1" customFormat="1" ht="63" customHeight="1" thickBot="1">
      <c r="A239" s="96">
        <f t="shared" si="3"/>
        <v>234</v>
      </c>
      <c r="B239" s="122">
        <v>2025</v>
      </c>
      <c r="C239" s="122" t="s">
        <v>605</v>
      </c>
      <c r="D239" s="122" t="s">
        <v>1021</v>
      </c>
      <c r="E239" s="124" t="s">
        <v>820</v>
      </c>
      <c r="F239" s="122" t="s">
        <v>53</v>
      </c>
      <c r="G239" s="122" t="s">
        <v>503</v>
      </c>
      <c r="H239" s="125" t="s">
        <v>1256</v>
      </c>
      <c r="I239" s="122" t="s">
        <v>1250</v>
      </c>
      <c r="J239" s="122" t="s">
        <v>361</v>
      </c>
      <c r="K239" s="36"/>
      <c r="L239" s="36">
        <v>5024167.74</v>
      </c>
      <c r="M239" s="36">
        <v>5024167.74</v>
      </c>
      <c r="N239" s="36"/>
      <c r="O239" s="36"/>
      <c r="P239" s="36"/>
      <c r="Q239" s="25">
        <f>SUM(PAC!$M239:$P239)</f>
        <v>5024167.74</v>
      </c>
      <c r="R239" s="38"/>
      <c r="S239" s="25">
        <f>IF(PAC!$R239&gt;0,PAC!$R239,PAC!$Q239)</f>
        <v>5024167.74</v>
      </c>
      <c r="T239" s="38"/>
      <c r="U239" s="126" t="s">
        <v>1586</v>
      </c>
      <c r="V239" s="126"/>
      <c r="W239" s="127"/>
      <c r="X239" s="127" t="s">
        <v>1435</v>
      </c>
      <c r="Y239" s="123" t="s">
        <v>2504</v>
      </c>
      <c r="Z239" s="128"/>
      <c r="AA239" s="129"/>
      <c r="AB239" s="132" t="s">
        <v>1475</v>
      </c>
      <c r="AC239" s="125" t="s">
        <v>2573</v>
      </c>
      <c r="AD239" s="130"/>
      <c r="AE239" s="124" t="s">
        <v>2465</v>
      </c>
      <c r="AF239" s="125" t="s">
        <v>1653</v>
      </c>
      <c r="AG239" s="125" t="s">
        <v>1717</v>
      </c>
      <c r="AH239" s="125" t="s">
        <v>988</v>
      </c>
      <c r="AI239" s="125"/>
      <c r="AJ239" s="128"/>
      <c r="AK239" s="125" t="s">
        <v>1720</v>
      </c>
      <c r="AL239" s="125" t="s">
        <v>2130</v>
      </c>
      <c r="AM239" s="125" t="s">
        <v>716</v>
      </c>
      <c r="AN239" s="128">
        <v>46265</v>
      </c>
      <c r="AO239" s="128"/>
      <c r="AP239" s="128"/>
      <c r="AQ239" s="128"/>
      <c r="AR239" s="131"/>
      <c r="AS239" s="131"/>
      <c r="AT239" s="126" t="s">
        <v>2530</v>
      </c>
      <c r="AU239" s="132" t="s">
        <v>2742</v>
      </c>
      <c r="AV239" s="130"/>
      <c r="AW239" s="132" t="s">
        <v>849</v>
      </c>
      <c r="AX239" s="119">
        <f>IFERROR(IF(PAC!$X239="F01 - CAPTAÇÃO DE RECURSO",1,""),"")</f>
        <v>1</v>
      </c>
      <c r="AY239" s="119" t="str">
        <f>IFERROR(IF(PAC!$X239="F02 - LICITAÇÃO",1,""),"")</f>
        <v/>
      </c>
      <c r="AZ239" s="120" t="str">
        <f>IFERROR(IF(PAC!$X$6:$X$580="F03 - EXECUÇÃO DO OBJETO",1,""),"")</f>
        <v/>
      </c>
      <c r="BA239" s="120" t="str">
        <f>IFERROR(IF(PAC!$X$6:$X$580="F04 - CONCLUÍDA",1,""),"")</f>
        <v/>
      </c>
      <c r="BB239" s="206">
        <f>IF(PAC!$R239&gt;0,0,PAC!$Q239)</f>
        <v>5024167.74</v>
      </c>
    </row>
    <row r="240" spans="1:54" s="1" customFormat="1" ht="63" customHeight="1" thickBot="1">
      <c r="A240" s="96">
        <f t="shared" si="3"/>
        <v>235</v>
      </c>
      <c r="B240" s="96">
        <v>2025</v>
      </c>
      <c r="C240" s="96" t="s">
        <v>605</v>
      </c>
      <c r="D240" s="96" t="s">
        <v>1021</v>
      </c>
      <c r="E240" s="112" t="s">
        <v>811</v>
      </c>
      <c r="F240" s="96" t="s">
        <v>53</v>
      </c>
      <c r="G240" s="96" t="s">
        <v>503</v>
      </c>
      <c r="H240" s="45" t="s">
        <v>1256</v>
      </c>
      <c r="I240" s="96" t="s">
        <v>1250</v>
      </c>
      <c r="J240" s="96" t="s">
        <v>361</v>
      </c>
      <c r="K240" s="23">
        <v>953792.76</v>
      </c>
      <c r="L240" s="23">
        <v>953792.76</v>
      </c>
      <c r="M240" s="23"/>
      <c r="N240" s="23"/>
      <c r="O240" s="23"/>
      <c r="P240" s="23"/>
      <c r="Q240" s="25">
        <f>SUM(PAC!$M240:$P240)</f>
        <v>0</v>
      </c>
      <c r="R240" s="25"/>
      <c r="S240" s="25">
        <f>IF(PAC!$R240&gt;0,PAC!$R240,PAC!$Q240)</f>
        <v>0</v>
      </c>
      <c r="T240" s="25"/>
      <c r="U240" s="113" t="s">
        <v>1590</v>
      </c>
      <c r="V240" s="113"/>
      <c r="W240" s="114"/>
      <c r="X240" s="114" t="s">
        <v>1435</v>
      </c>
      <c r="Y240" s="111" t="s">
        <v>2509</v>
      </c>
      <c r="Z240" s="95"/>
      <c r="AA240" s="115"/>
      <c r="AB240" s="118"/>
      <c r="AC240" s="45"/>
      <c r="AD240" s="116"/>
      <c r="AE240" s="112"/>
      <c r="AF240" s="45" t="s">
        <v>999</v>
      </c>
      <c r="AG240" s="45"/>
      <c r="AH240" s="45"/>
      <c r="AI240" s="45"/>
      <c r="AJ240" s="95"/>
      <c r="AK240" s="45"/>
      <c r="AL240" s="45"/>
      <c r="AM240" s="45"/>
      <c r="AN240" s="95"/>
      <c r="AO240" s="95"/>
      <c r="AP240" s="95"/>
      <c r="AQ240" s="95"/>
      <c r="AR240" s="117"/>
      <c r="AS240" s="117"/>
      <c r="AT240" s="113" t="s">
        <v>518</v>
      </c>
      <c r="AU240" s="118"/>
      <c r="AV240" s="116"/>
      <c r="AW240" s="118" t="s">
        <v>847</v>
      </c>
      <c r="AX240" s="119">
        <f>IFERROR(IF(PAC!$X240="F01 - CAPTAÇÃO DE RECURSO",1,""),"")</f>
        <v>1</v>
      </c>
      <c r="AY240" s="119" t="str">
        <f>IFERROR(IF(PAC!$X240="F02 - LICITAÇÃO",1,""),"")</f>
        <v/>
      </c>
      <c r="AZ240" s="120" t="str">
        <f>IFERROR(IF(PAC!$X$6:$X$580="F03 - EXECUÇÃO DO OBJETO",1,""),"")</f>
        <v/>
      </c>
      <c r="BA240" s="120" t="str">
        <f>IFERROR(IF(PAC!$X$6:$X$580="F04 - CONCLUÍDA",1,""),"")</f>
        <v/>
      </c>
      <c r="BB240" s="121">
        <f>IF(PAC!$R240&gt;0,0,PAC!$Q240)</f>
        <v>0</v>
      </c>
    </row>
    <row r="241" spans="1:54" s="1" customFormat="1" ht="63" customHeight="1" thickBot="1">
      <c r="A241" s="96">
        <f t="shared" si="3"/>
        <v>236</v>
      </c>
      <c r="B241" s="122">
        <v>2025</v>
      </c>
      <c r="C241" s="122" t="s">
        <v>605</v>
      </c>
      <c r="D241" s="122" t="s">
        <v>1021</v>
      </c>
      <c r="E241" s="124" t="s">
        <v>812</v>
      </c>
      <c r="F241" s="122" t="s">
        <v>53</v>
      </c>
      <c r="G241" s="122" t="s">
        <v>503</v>
      </c>
      <c r="H241" s="125" t="s">
        <v>1256</v>
      </c>
      <c r="I241" s="122" t="s">
        <v>1250</v>
      </c>
      <c r="J241" s="122" t="s">
        <v>361</v>
      </c>
      <c r="K241" s="36">
        <v>1591061.4000000001</v>
      </c>
      <c r="L241" s="36">
        <v>1591061.4000000001</v>
      </c>
      <c r="M241" s="36"/>
      <c r="N241" s="36"/>
      <c r="O241" s="36"/>
      <c r="P241" s="36"/>
      <c r="Q241" s="25">
        <f>SUM(PAC!$M241:$P241)</f>
        <v>0</v>
      </c>
      <c r="R241" s="38"/>
      <c r="S241" s="25">
        <f>IF(PAC!$R241&gt;0,PAC!$R241,PAC!$Q241)</f>
        <v>0</v>
      </c>
      <c r="T241" s="38"/>
      <c r="U241" s="126" t="s">
        <v>1590</v>
      </c>
      <c r="V241" s="126"/>
      <c r="W241" s="127"/>
      <c r="X241" s="127" t="s">
        <v>1435</v>
      </c>
      <c r="Y241" s="123" t="s">
        <v>2509</v>
      </c>
      <c r="Z241" s="128"/>
      <c r="AA241" s="129"/>
      <c r="AB241" s="132"/>
      <c r="AC241" s="125"/>
      <c r="AD241" s="130"/>
      <c r="AE241" s="124"/>
      <c r="AF241" s="125" t="s">
        <v>999</v>
      </c>
      <c r="AG241" s="125"/>
      <c r="AH241" s="125"/>
      <c r="AI241" s="125"/>
      <c r="AJ241" s="128"/>
      <c r="AK241" s="125"/>
      <c r="AL241" s="125"/>
      <c r="AM241" s="125" t="s">
        <v>716</v>
      </c>
      <c r="AN241" s="128"/>
      <c r="AO241" s="128"/>
      <c r="AP241" s="128"/>
      <c r="AQ241" s="128"/>
      <c r="AR241" s="131"/>
      <c r="AS241" s="131"/>
      <c r="AT241" s="126" t="s">
        <v>518</v>
      </c>
      <c r="AU241" s="132"/>
      <c r="AV241" s="130"/>
      <c r="AW241" s="132" t="s">
        <v>847</v>
      </c>
      <c r="AX241" s="119">
        <f>IFERROR(IF(PAC!$X241="F01 - CAPTAÇÃO DE RECURSO",1,""),"")</f>
        <v>1</v>
      </c>
      <c r="AY241" s="119" t="str">
        <f>IFERROR(IF(PAC!$X241="F02 - LICITAÇÃO",1,""),"")</f>
        <v/>
      </c>
      <c r="AZ241" s="120" t="str">
        <f>IFERROR(IF(PAC!$X$6:$X$580="F03 - EXECUÇÃO DO OBJETO",1,""),"")</f>
        <v/>
      </c>
      <c r="BA241" s="120" t="str">
        <f>IFERROR(IF(PAC!$X$6:$X$580="F04 - CONCLUÍDA",1,""),"")</f>
        <v/>
      </c>
      <c r="BB241" s="206">
        <f>IF(PAC!$R241&gt;0,0,PAC!$Q241)</f>
        <v>0</v>
      </c>
    </row>
    <row r="242" spans="1:54" s="1" customFormat="1" ht="63" customHeight="1" thickBot="1">
      <c r="A242" s="96">
        <f t="shared" si="3"/>
        <v>237</v>
      </c>
      <c r="B242" s="96">
        <v>2025</v>
      </c>
      <c r="C242" s="96" t="s">
        <v>605</v>
      </c>
      <c r="D242" s="96" t="s">
        <v>1021</v>
      </c>
      <c r="E242" s="112" t="s">
        <v>821</v>
      </c>
      <c r="F242" s="96" t="s">
        <v>53</v>
      </c>
      <c r="G242" s="96" t="s">
        <v>503</v>
      </c>
      <c r="H242" s="45" t="s">
        <v>1256</v>
      </c>
      <c r="I242" s="96" t="s">
        <v>1250</v>
      </c>
      <c r="J242" s="96" t="s">
        <v>361</v>
      </c>
      <c r="K242" s="23"/>
      <c r="L242" s="23">
        <v>5138923.54</v>
      </c>
      <c r="M242" s="23">
        <v>5138923.54</v>
      </c>
      <c r="N242" s="23"/>
      <c r="O242" s="23"/>
      <c r="P242" s="23"/>
      <c r="Q242" s="25">
        <f>SUM(PAC!$M242:$P242)</f>
        <v>5138923.54</v>
      </c>
      <c r="R242" s="25"/>
      <c r="S242" s="25">
        <f>IF(PAC!$R242&gt;0,PAC!$R242,PAC!$Q242)</f>
        <v>5138923.54</v>
      </c>
      <c r="T242" s="25"/>
      <c r="U242" s="113" t="s">
        <v>1586</v>
      </c>
      <c r="V242" s="113"/>
      <c r="W242" s="114"/>
      <c r="X242" s="114" t="s">
        <v>1435</v>
      </c>
      <c r="Y242" s="111" t="s">
        <v>2504</v>
      </c>
      <c r="Z242" s="95"/>
      <c r="AA242" s="115"/>
      <c r="AB242" s="118" t="s">
        <v>1475</v>
      </c>
      <c r="AC242" s="45" t="s">
        <v>2573</v>
      </c>
      <c r="AD242" s="116"/>
      <c r="AE242" s="112" t="s">
        <v>2465</v>
      </c>
      <c r="AF242" s="45" t="s">
        <v>1653</v>
      </c>
      <c r="AG242" s="45" t="s">
        <v>1717</v>
      </c>
      <c r="AH242" s="45" t="s">
        <v>988</v>
      </c>
      <c r="AI242" s="45"/>
      <c r="AJ242" s="95"/>
      <c r="AK242" s="45" t="s">
        <v>1721</v>
      </c>
      <c r="AL242" s="45" t="s">
        <v>2131</v>
      </c>
      <c r="AM242" s="45" t="s">
        <v>716</v>
      </c>
      <c r="AN242" s="95">
        <v>46265</v>
      </c>
      <c r="AO242" s="95"/>
      <c r="AP242" s="95"/>
      <c r="AQ242" s="95"/>
      <c r="AR242" s="117"/>
      <c r="AS242" s="117"/>
      <c r="AT242" s="113" t="s">
        <v>2531</v>
      </c>
      <c r="AU242" s="118" t="s">
        <v>2742</v>
      </c>
      <c r="AV242" s="116"/>
      <c r="AW242" s="118" t="s">
        <v>849</v>
      </c>
      <c r="AX242" s="119">
        <f>IFERROR(IF(PAC!$X242="F01 - CAPTAÇÃO DE RECURSO",1,""),"")</f>
        <v>1</v>
      </c>
      <c r="AY242" s="119" t="str">
        <f>IFERROR(IF(PAC!$X242="F02 - LICITAÇÃO",1,""),"")</f>
        <v/>
      </c>
      <c r="AZ242" s="120" t="str">
        <f>IFERROR(IF(PAC!$X$6:$X$580="F03 - EXECUÇÃO DO OBJETO",1,""),"")</f>
        <v/>
      </c>
      <c r="BA242" s="120" t="str">
        <f>IFERROR(IF(PAC!$X$6:$X$580="F04 - CONCLUÍDA",1,""),"")</f>
        <v/>
      </c>
      <c r="BB242" s="121">
        <f>IF(PAC!$R242&gt;0,0,PAC!$Q242)</f>
        <v>5138923.54</v>
      </c>
    </row>
    <row r="243" spans="1:54" s="1" customFormat="1" ht="63" customHeight="1" thickBot="1">
      <c r="A243" s="96">
        <f t="shared" si="3"/>
        <v>238</v>
      </c>
      <c r="B243" s="122">
        <v>2025</v>
      </c>
      <c r="C243" s="122" t="s">
        <v>605</v>
      </c>
      <c r="D243" s="122" t="s">
        <v>1021</v>
      </c>
      <c r="E243" s="124" t="s">
        <v>814</v>
      </c>
      <c r="F243" s="122" t="s">
        <v>53</v>
      </c>
      <c r="G243" s="122" t="s">
        <v>503</v>
      </c>
      <c r="H243" s="125" t="s">
        <v>1256</v>
      </c>
      <c r="I243" s="122" t="s">
        <v>1250</v>
      </c>
      <c r="J243" s="122" t="s">
        <v>361</v>
      </c>
      <c r="K243" s="36">
        <v>1545321</v>
      </c>
      <c r="L243" s="36">
        <v>1545321</v>
      </c>
      <c r="M243" s="36"/>
      <c r="N243" s="36"/>
      <c r="O243" s="36"/>
      <c r="P243" s="36"/>
      <c r="Q243" s="25">
        <f>SUM(PAC!$M243:$P243)</f>
        <v>0</v>
      </c>
      <c r="R243" s="38"/>
      <c r="S243" s="25">
        <f>IF(PAC!$R243&gt;0,PAC!$R243,PAC!$Q243)</f>
        <v>0</v>
      </c>
      <c r="T243" s="38"/>
      <c r="U243" s="126" t="s">
        <v>1590</v>
      </c>
      <c r="V243" s="126"/>
      <c r="W243" s="127"/>
      <c r="X243" s="127" t="s">
        <v>1435</v>
      </c>
      <c r="Y243" s="123" t="s">
        <v>2509</v>
      </c>
      <c r="Z243" s="128"/>
      <c r="AA243" s="129"/>
      <c r="AB243" s="132"/>
      <c r="AC243" s="125"/>
      <c r="AD243" s="130"/>
      <c r="AE243" s="124"/>
      <c r="AF243" s="125" t="s">
        <v>999</v>
      </c>
      <c r="AG243" s="125"/>
      <c r="AH243" s="125"/>
      <c r="AI243" s="125"/>
      <c r="AJ243" s="128"/>
      <c r="AK243" s="125"/>
      <c r="AL243" s="125"/>
      <c r="AM243" s="125" t="s">
        <v>716</v>
      </c>
      <c r="AN243" s="128"/>
      <c r="AO243" s="128"/>
      <c r="AP243" s="128"/>
      <c r="AQ243" s="128"/>
      <c r="AR243" s="131"/>
      <c r="AS243" s="131"/>
      <c r="AT243" s="126" t="s">
        <v>518</v>
      </c>
      <c r="AU243" s="132"/>
      <c r="AV243" s="130"/>
      <c r="AW243" s="132" t="s">
        <v>849</v>
      </c>
      <c r="AX243" s="119">
        <f>IFERROR(IF(PAC!$X243="F01 - CAPTAÇÃO DE RECURSO",1,""),"")</f>
        <v>1</v>
      </c>
      <c r="AY243" s="119" t="str">
        <f>IFERROR(IF(PAC!$X243="F02 - LICITAÇÃO",1,""),"")</f>
        <v/>
      </c>
      <c r="AZ243" s="120" t="str">
        <f>IFERROR(IF(PAC!$X$6:$X$580="F03 - EXECUÇÃO DO OBJETO",1,""),"")</f>
        <v/>
      </c>
      <c r="BA243" s="120" t="str">
        <f>IFERROR(IF(PAC!$X$6:$X$580="F04 - CONCLUÍDA",1,""),"")</f>
        <v/>
      </c>
      <c r="BB243" s="206">
        <f>IF(PAC!$R243&gt;0,0,PAC!$Q243)</f>
        <v>0</v>
      </c>
    </row>
    <row r="244" spans="1:54" s="1" customFormat="1" ht="63" customHeight="1" thickBot="1">
      <c r="A244" s="96">
        <f t="shared" si="3"/>
        <v>239</v>
      </c>
      <c r="B244" s="96">
        <v>2025</v>
      </c>
      <c r="C244" s="96" t="s">
        <v>605</v>
      </c>
      <c r="D244" s="96" t="s">
        <v>1021</v>
      </c>
      <c r="E244" s="112" t="s">
        <v>815</v>
      </c>
      <c r="F244" s="96" t="s">
        <v>53</v>
      </c>
      <c r="G244" s="96" t="s">
        <v>503</v>
      </c>
      <c r="H244" s="45" t="s">
        <v>1256</v>
      </c>
      <c r="I244" s="96" t="s">
        <v>1250</v>
      </c>
      <c r="J244" s="96" t="s">
        <v>361</v>
      </c>
      <c r="K244" s="23">
        <v>2255058.7200000002</v>
      </c>
      <c r="L244" s="23">
        <v>2255058.7200000002</v>
      </c>
      <c r="M244" s="23"/>
      <c r="N244" s="23"/>
      <c r="O244" s="23"/>
      <c r="P244" s="23"/>
      <c r="Q244" s="25">
        <f>SUM(PAC!$M244:$P244)</f>
        <v>0</v>
      </c>
      <c r="R244" s="25"/>
      <c r="S244" s="25">
        <f>IF(PAC!$R244&gt;0,PAC!$R244,PAC!$Q244)</f>
        <v>0</v>
      </c>
      <c r="T244" s="25"/>
      <c r="U244" s="113" t="s">
        <v>1590</v>
      </c>
      <c r="V244" s="113"/>
      <c r="W244" s="114"/>
      <c r="X244" s="114" t="s">
        <v>1435</v>
      </c>
      <c r="Y244" s="111" t="s">
        <v>2509</v>
      </c>
      <c r="Z244" s="95"/>
      <c r="AA244" s="115"/>
      <c r="AB244" s="118"/>
      <c r="AC244" s="45"/>
      <c r="AD244" s="116"/>
      <c r="AE244" s="112"/>
      <c r="AF244" s="45" t="s">
        <v>999</v>
      </c>
      <c r="AG244" s="45"/>
      <c r="AH244" s="45"/>
      <c r="AI244" s="45"/>
      <c r="AJ244" s="95"/>
      <c r="AK244" s="45"/>
      <c r="AL244" s="45"/>
      <c r="AM244" s="45" t="s">
        <v>716</v>
      </c>
      <c r="AN244" s="95"/>
      <c r="AO244" s="95"/>
      <c r="AP244" s="95"/>
      <c r="AQ244" s="95"/>
      <c r="AR244" s="117"/>
      <c r="AS244" s="117"/>
      <c r="AT244" s="113" t="s">
        <v>518</v>
      </c>
      <c r="AU244" s="118"/>
      <c r="AV244" s="116"/>
      <c r="AW244" s="118" t="s">
        <v>847</v>
      </c>
      <c r="AX244" s="119">
        <f>IFERROR(IF(PAC!$X244="F01 - CAPTAÇÃO DE RECURSO",1,""),"")</f>
        <v>1</v>
      </c>
      <c r="AY244" s="119" t="str">
        <f>IFERROR(IF(PAC!$X244="F02 - LICITAÇÃO",1,""),"")</f>
        <v/>
      </c>
      <c r="AZ244" s="120" t="str">
        <f>IFERROR(IF(PAC!$X$6:$X$580="F03 - EXECUÇÃO DO OBJETO",1,""),"")</f>
        <v/>
      </c>
      <c r="BA244" s="120" t="str">
        <f>IFERROR(IF(PAC!$X$6:$X$580="F04 - CONCLUÍDA",1,""),"")</f>
        <v/>
      </c>
      <c r="BB244" s="121">
        <f>IF(PAC!$R244&gt;0,0,PAC!$Q244)</f>
        <v>0</v>
      </c>
    </row>
    <row r="245" spans="1:54" s="1" customFormat="1" ht="63" customHeight="1" thickBot="1">
      <c r="A245" s="96">
        <f t="shared" si="3"/>
        <v>240</v>
      </c>
      <c r="B245" s="122">
        <v>2025</v>
      </c>
      <c r="C245" s="122" t="s">
        <v>605</v>
      </c>
      <c r="D245" s="122" t="s">
        <v>1021</v>
      </c>
      <c r="E245" s="124" t="s">
        <v>816</v>
      </c>
      <c r="F245" s="122" t="s">
        <v>53</v>
      </c>
      <c r="G245" s="122" t="s">
        <v>503</v>
      </c>
      <c r="H245" s="125" t="s">
        <v>1256</v>
      </c>
      <c r="I245" s="122" t="s">
        <v>1250</v>
      </c>
      <c r="J245" s="122" t="s">
        <v>361</v>
      </c>
      <c r="K245" s="36">
        <v>1346282.72</v>
      </c>
      <c r="L245" s="36">
        <v>1346282.72</v>
      </c>
      <c r="M245" s="36"/>
      <c r="N245" s="36"/>
      <c r="O245" s="36"/>
      <c r="P245" s="36"/>
      <c r="Q245" s="25">
        <f>SUM(PAC!$M245:$P245)</f>
        <v>0</v>
      </c>
      <c r="R245" s="38"/>
      <c r="S245" s="25">
        <f>IF(PAC!$R245&gt;0,PAC!$R245,PAC!$Q245)</f>
        <v>0</v>
      </c>
      <c r="T245" s="38"/>
      <c r="U245" s="126" t="s">
        <v>1590</v>
      </c>
      <c r="V245" s="126"/>
      <c r="W245" s="127"/>
      <c r="X245" s="127" t="s">
        <v>1435</v>
      </c>
      <c r="Y245" s="123" t="s">
        <v>2509</v>
      </c>
      <c r="Z245" s="128"/>
      <c r="AA245" s="129"/>
      <c r="AB245" s="132"/>
      <c r="AC245" s="125"/>
      <c r="AD245" s="130"/>
      <c r="AE245" s="124"/>
      <c r="AF245" s="125" t="s">
        <v>999</v>
      </c>
      <c r="AG245" s="125"/>
      <c r="AH245" s="125"/>
      <c r="AI245" s="125"/>
      <c r="AJ245" s="128"/>
      <c r="AK245" s="125"/>
      <c r="AL245" s="125"/>
      <c r="AM245" s="125" t="s">
        <v>716</v>
      </c>
      <c r="AN245" s="128"/>
      <c r="AO245" s="128"/>
      <c r="AP245" s="128"/>
      <c r="AQ245" s="128"/>
      <c r="AR245" s="131"/>
      <c r="AS245" s="131"/>
      <c r="AT245" s="126" t="s">
        <v>518</v>
      </c>
      <c r="AU245" s="132"/>
      <c r="AV245" s="130"/>
      <c r="AW245" s="132" t="s">
        <v>847</v>
      </c>
      <c r="AX245" s="119">
        <f>IFERROR(IF(PAC!$X245="F01 - CAPTAÇÃO DE RECURSO",1,""),"")</f>
        <v>1</v>
      </c>
      <c r="AY245" s="119" t="str">
        <f>IFERROR(IF(PAC!$X245="F02 - LICITAÇÃO",1,""),"")</f>
        <v/>
      </c>
      <c r="AZ245" s="120" t="str">
        <f>IFERROR(IF(PAC!$X$6:$X$580="F03 - EXECUÇÃO DO OBJETO",1,""),"")</f>
        <v/>
      </c>
      <c r="BA245" s="120" t="str">
        <f>IFERROR(IF(PAC!$X$6:$X$580="F04 - CONCLUÍDA",1,""),"")</f>
        <v/>
      </c>
      <c r="BB245" s="206">
        <f>IF(PAC!$R245&gt;0,0,PAC!$Q245)</f>
        <v>0</v>
      </c>
    </row>
    <row r="246" spans="1:54" s="1" customFormat="1" ht="63" customHeight="1" thickBot="1">
      <c r="A246" s="96">
        <f t="shared" si="3"/>
        <v>241</v>
      </c>
      <c r="B246" s="96">
        <v>2025</v>
      </c>
      <c r="C246" s="96" t="s">
        <v>605</v>
      </c>
      <c r="D246" s="96" t="s">
        <v>1021</v>
      </c>
      <c r="E246" s="112" t="s">
        <v>817</v>
      </c>
      <c r="F246" s="96" t="s">
        <v>53</v>
      </c>
      <c r="G246" s="96" t="s">
        <v>503</v>
      </c>
      <c r="H246" s="45" t="s">
        <v>1256</v>
      </c>
      <c r="I246" s="96" t="s">
        <v>1250</v>
      </c>
      <c r="J246" s="96" t="s">
        <v>361</v>
      </c>
      <c r="K246" s="23">
        <v>1549567.87</v>
      </c>
      <c r="L246" s="23">
        <v>1549567.87</v>
      </c>
      <c r="M246" s="23"/>
      <c r="N246" s="23"/>
      <c r="O246" s="23"/>
      <c r="P246" s="23"/>
      <c r="Q246" s="25">
        <f>SUM(PAC!$M246:$P246)</f>
        <v>0</v>
      </c>
      <c r="R246" s="25"/>
      <c r="S246" s="25">
        <f>IF(PAC!$R246&gt;0,PAC!$R246,PAC!$Q246)</f>
        <v>0</v>
      </c>
      <c r="T246" s="25"/>
      <c r="U246" s="113" t="s">
        <v>1590</v>
      </c>
      <c r="V246" s="113"/>
      <c r="W246" s="114"/>
      <c r="X246" s="114" t="s">
        <v>1435</v>
      </c>
      <c r="Y246" s="111" t="s">
        <v>2509</v>
      </c>
      <c r="Z246" s="95"/>
      <c r="AA246" s="115"/>
      <c r="AB246" s="118"/>
      <c r="AC246" s="45"/>
      <c r="AD246" s="116"/>
      <c r="AE246" s="112"/>
      <c r="AF246" s="45" t="s">
        <v>999</v>
      </c>
      <c r="AG246" s="45"/>
      <c r="AH246" s="45"/>
      <c r="AI246" s="45"/>
      <c r="AJ246" s="95"/>
      <c r="AK246" s="45"/>
      <c r="AL246" s="45"/>
      <c r="AM246" s="45" t="s">
        <v>716</v>
      </c>
      <c r="AN246" s="95"/>
      <c r="AO246" s="95"/>
      <c r="AP246" s="95"/>
      <c r="AQ246" s="95"/>
      <c r="AR246" s="117"/>
      <c r="AS246" s="117"/>
      <c r="AT246" s="113" t="s">
        <v>518</v>
      </c>
      <c r="AU246" s="118"/>
      <c r="AV246" s="116"/>
      <c r="AW246" s="118" t="s">
        <v>849</v>
      </c>
      <c r="AX246" s="119">
        <f>IFERROR(IF(PAC!$X246="F01 - CAPTAÇÃO DE RECURSO",1,""),"")</f>
        <v>1</v>
      </c>
      <c r="AY246" s="119" t="str">
        <f>IFERROR(IF(PAC!$X246="F02 - LICITAÇÃO",1,""),"")</f>
        <v/>
      </c>
      <c r="AZ246" s="120" t="str">
        <f>IFERROR(IF(PAC!$X$6:$X$580="F03 - EXECUÇÃO DO OBJETO",1,""),"")</f>
        <v/>
      </c>
      <c r="BA246" s="120" t="str">
        <f>IFERROR(IF(PAC!$X$6:$X$580="F04 - CONCLUÍDA",1,""),"")</f>
        <v/>
      </c>
      <c r="BB246" s="121">
        <f>IF(PAC!$R246&gt;0,0,PAC!$Q246)</f>
        <v>0</v>
      </c>
    </row>
    <row r="247" spans="1:54" s="1" customFormat="1" ht="63" customHeight="1" thickBot="1">
      <c r="A247" s="96">
        <f t="shared" si="3"/>
        <v>242</v>
      </c>
      <c r="B247" s="122">
        <v>2025</v>
      </c>
      <c r="C247" s="122" t="s">
        <v>605</v>
      </c>
      <c r="D247" s="122" t="s">
        <v>1021</v>
      </c>
      <c r="E247" s="124" t="s">
        <v>818</v>
      </c>
      <c r="F247" s="122" t="s">
        <v>53</v>
      </c>
      <c r="G247" s="122" t="s">
        <v>503</v>
      </c>
      <c r="H247" s="125" t="s">
        <v>1256</v>
      </c>
      <c r="I247" s="122" t="s">
        <v>1250</v>
      </c>
      <c r="J247" s="122" t="s">
        <v>361</v>
      </c>
      <c r="K247" s="36">
        <v>1682501.7</v>
      </c>
      <c r="L247" s="36">
        <v>1682501.7</v>
      </c>
      <c r="M247" s="36"/>
      <c r="N247" s="36"/>
      <c r="O247" s="36"/>
      <c r="P247" s="36"/>
      <c r="Q247" s="25">
        <f>SUM(PAC!$M247:$P247)</f>
        <v>0</v>
      </c>
      <c r="R247" s="38"/>
      <c r="S247" s="25">
        <f>IF(PAC!$R247&gt;0,PAC!$R247,PAC!$Q247)</f>
        <v>0</v>
      </c>
      <c r="T247" s="38"/>
      <c r="U247" s="126" t="s">
        <v>1590</v>
      </c>
      <c r="V247" s="126"/>
      <c r="W247" s="127"/>
      <c r="X247" s="127" t="s">
        <v>1435</v>
      </c>
      <c r="Y247" s="123" t="s">
        <v>2509</v>
      </c>
      <c r="Z247" s="128"/>
      <c r="AA247" s="129"/>
      <c r="AB247" s="132"/>
      <c r="AC247" s="125"/>
      <c r="AD247" s="130"/>
      <c r="AE247" s="124"/>
      <c r="AF247" s="125" t="s">
        <v>999</v>
      </c>
      <c r="AG247" s="125"/>
      <c r="AH247" s="125"/>
      <c r="AI247" s="125"/>
      <c r="AJ247" s="128"/>
      <c r="AK247" s="125"/>
      <c r="AL247" s="125"/>
      <c r="AM247" s="125" t="s">
        <v>716</v>
      </c>
      <c r="AN247" s="128"/>
      <c r="AO247" s="128"/>
      <c r="AP247" s="128"/>
      <c r="AQ247" s="128"/>
      <c r="AR247" s="131"/>
      <c r="AS247" s="131"/>
      <c r="AT247" s="126" t="s">
        <v>518</v>
      </c>
      <c r="AU247" s="132"/>
      <c r="AV247" s="130"/>
      <c r="AW247" s="132" t="s">
        <v>847</v>
      </c>
      <c r="AX247" s="119">
        <f>IFERROR(IF(PAC!$X247="F01 - CAPTAÇÃO DE RECURSO",1,""),"")</f>
        <v>1</v>
      </c>
      <c r="AY247" s="119" t="str">
        <f>IFERROR(IF(PAC!$X247="F02 - LICITAÇÃO",1,""),"")</f>
        <v/>
      </c>
      <c r="AZ247" s="120" t="str">
        <f>IFERROR(IF(PAC!$X$6:$X$580="F03 - EXECUÇÃO DO OBJETO",1,""),"")</f>
        <v/>
      </c>
      <c r="BA247" s="120" t="str">
        <f>IFERROR(IF(PAC!$X$6:$X$580="F04 - CONCLUÍDA",1,""),"")</f>
        <v/>
      </c>
      <c r="BB247" s="206">
        <f>IF(PAC!$R247&gt;0,0,PAC!$Q247)</f>
        <v>0</v>
      </c>
    </row>
    <row r="248" spans="1:54" s="1" customFormat="1" ht="63" customHeight="1" thickBot="1">
      <c r="A248" s="96">
        <f t="shared" si="3"/>
        <v>243</v>
      </c>
      <c r="B248" s="96">
        <v>2025</v>
      </c>
      <c r="C248" s="96" t="s">
        <v>605</v>
      </c>
      <c r="D248" s="96" t="s">
        <v>1021</v>
      </c>
      <c r="E248" s="112" t="s">
        <v>862</v>
      </c>
      <c r="F248" s="96" t="s">
        <v>53</v>
      </c>
      <c r="G248" s="96" t="s">
        <v>503</v>
      </c>
      <c r="H248" s="45" t="s">
        <v>1256</v>
      </c>
      <c r="I248" s="96" t="s">
        <v>1250</v>
      </c>
      <c r="J248" s="96" t="s">
        <v>361</v>
      </c>
      <c r="K248" s="23">
        <v>1382858.84</v>
      </c>
      <c r="L248" s="23">
        <v>1382858.84</v>
      </c>
      <c r="M248" s="23"/>
      <c r="N248" s="23"/>
      <c r="O248" s="23"/>
      <c r="P248" s="23"/>
      <c r="Q248" s="25">
        <f>SUM(PAC!$M248:$P248)</f>
        <v>0</v>
      </c>
      <c r="R248" s="25"/>
      <c r="S248" s="25">
        <f>IF(PAC!$R248&gt;0,PAC!$R248,PAC!$Q248)</f>
        <v>0</v>
      </c>
      <c r="T248" s="25"/>
      <c r="U248" s="113" t="s">
        <v>1590</v>
      </c>
      <c r="V248" s="113"/>
      <c r="W248" s="114"/>
      <c r="X248" s="114" t="s">
        <v>1435</v>
      </c>
      <c r="Y248" s="111" t="s">
        <v>2509</v>
      </c>
      <c r="Z248" s="95"/>
      <c r="AA248" s="115"/>
      <c r="AB248" s="118"/>
      <c r="AC248" s="45"/>
      <c r="AD248" s="116"/>
      <c r="AE248" s="112"/>
      <c r="AF248" s="45" t="s">
        <v>999</v>
      </c>
      <c r="AG248" s="45"/>
      <c r="AH248" s="45"/>
      <c r="AI248" s="45"/>
      <c r="AJ248" s="95"/>
      <c r="AK248" s="45"/>
      <c r="AL248" s="45"/>
      <c r="AM248" s="45" t="s">
        <v>716</v>
      </c>
      <c r="AN248" s="95"/>
      <c r="AO248" s="95"/>
      <c r="AP248" s="95"/>
      <c r="AQ248" s="95"/>
      <c r="AR248" s="117"/>
      <c r="AS248" s="117"/>
      <c r="AT248" s="113" t="s">
        <v>518</v>
      </c>
      <c r="AU248" s="118"/>
      <c r="AV248" s="116"/>
      <c r="AW248" s="118" t="s">
        <v>847</v>
      </c>
      <c r="AX248" s="119">
        <f>IFERROR(IF(PAC!$X248="F01 - CAPTAÇÃO DE RECURSO",1,""),"")</f>
        <v>1</v>
      </c>
      <c r="AY248" s="119" t="str">
        <f>IFERROR(IF(PAC!$X248="F02 - LICITAÇÃO",1,""),"")</f>
        <v/>
      </c>
      <c r="AZ248" s="120" t="str">
        <f>IFERROR(IF(PAC!$X$6:$X$580="F03 - EXECUÇÃO DO OBJETO",1,""),"")</f>
        <v/>
      </c>
      <c r="BA248" s="120" t="str">
        <f>IFERROR(IF(PAC!$X$6:$X$580="F04 - CONCLUÍDA",1,""),"")</f>
        <v/>
      </c>
      <c r="BB248" s="121">
        <f>IF(PAC!$R248&gt;0,0,PAC!$Q248)</f>
        <v>0</v>
      </c>
    </row>
    <row r="249" spans="1:54" s="1" customFormat="1" ht="63" customHeight="1" thickBot="1">
      <c r="A249" s="96">
        <f t="shared" si="3"/>
        <v>244</v>
      </c>
      <c r="B249" s="122">
        <v>2025</v>
      </c>
      <c r="C249" s="122" t="s">
        <v>605</v>
      </c>
      <c r="D249" s="122" t="s">
        <v>1021</v>
      </c>
      <c r="E249" s="124" t="s">
        <v>819</v>
      </c>
      <c r="F249" s="122" t="s">
        <v>53</v>
      </c>
      <c r="G249" s="122" t="s">
        <v>503</v>
      </c>
      <c r="H249" s="125" t="s">
        <v>1256</v>
      </c>
      <c r="I249" s="122" t="s">
        <v>1250</v>
      </c>
      <c r="J249" s="122" t="s">
        <v>361</v>
      </c>
      <c r="K249" s="36">
        <v>2110161</v>
      </c>
      <c r="L249" s="36">
        <v>2110161</v>
      </c>
      <c r="M249" s="36"/>
      <c r="N249" s="36"/>
      <c r="O249" s="36"/>
      <c r="P249" s="36"/>
      <c r="Q249" s="25">
        <f>SUM(PAC!$M249:$P249)</f>
        <v>0</v>
      </c>
      <c r="R249" s="38"/>
      <c r="S249" s="25">
        <f>IF(PAC!$R249&gt;0,PAC!$R249,PAC!$Q249)</f>
        <v>0</v>
      </c>
      <c r="T249" s="38"/>
      <c r="U249" s="126" t="s">
        <v>1590</v>
      </c>
      <c r="V249" s="126"/>
      <c r="W249" s="127"/>
      <c r="X249" s="127" t="s">
        <v>1435</v>
      </c>
      <c r="Y249" s="123" t="s">
        <v>2509</v>
      </c>
      <c r="Z249" s="128"/>
      <c r="AA249" s="129"/>
      <c r="AB249" s="132"/>
      <c r="AC249" s="125"/>
      <c r="AD249" s="130"/>
      <c r="AE249" s="124"/>
      <c r="AF249" s="125" t="s">
        <v>999</v>
      </c>
      <c r="AG249" s="125"/>
      <c r="AH249" s="125"/>
      <c r="AI249" s="125"/>
      <c r="AJ249" s="128"/>
      <c r="AK249" s="125"/>
      <c r="AL249" s="125"/>
      <c r="AM249" s="125" t="s">
        <v>716</v>
      </c>
      <c r="AN249" s="128"/>
      <c r="AO249" s="128"/>
      <c r="AP249" s="128"/>
      <c r="AQ249" s="128"/>
      <c r="AR249" s="131"/>
      <c r="AS249" s="131"/>
      <c r="AT249" s="126" t="s">
        <v>518</v>
      </c>
      <c r="AU249" s="132"/>
      <c r="AV249" s="130"/>
      <c r="AW249" s="132" t="s">
        <v>847</v>
      </c>
      <c r="AX249" s="119">
        <f>IFERROR(IF(PAC!$X249="F01 - CAPTAÇÃO DE RECURSO",1,""),"")</f>
        <v>1</v>
      </c>
      <c r="AY249" s="119" t="str">
        <f>IFERROR(IF(PAC!$X249="F02 - LICITAÇÃO",1,""),"")</f>
        <v/>
      </c>
      <c r="AZ249" s="120" t="str">
        <f>IFERROR(IF(PAC!$X$6:$X$580="F03 - EXECUÇÃO DO OBJETO",1,""),"")</f>
        <v/>
      </c>
      <c r="BA249" s="120" t="str">
        <f>IFERROR(IF(PAC!$X$6:$X$580="F04 - CONCLUÍDA",1,""),"")</f>
        <v/>
      </c>
      <c r="BB249" s="206">
        <f>IF(PAC!$R249&gt;0,0,PAC!$Q249)</f>
        <v>0</v>
      </c>
    </row>
    <row r="250" spans="1:54" s="1" customFormat="1" ht="63" customHeight="1" thickBot="1">
      <c r="A250" s="96">
        <f t="shared" si="3"/>
        <v>245</v>
      </c>
      <c r="B250" s="96">
        <v>2025</v>
      </c>
      <c r="C250" s="96" t="s">
        <v>605</v>
      </c>
      <c r="D250" s="96" t="s">
        <v>1021</v>
      </c>
      <c r="E250" s="112" t="s">
        <v>822</v>
      </c>
      <c r="F250" s="96" t="s">
        <v>53</v>
      </c>
      <c r="G250" s="96" t="s">
        <v>503</v>
      </c>
      <c r="H250" s="45" t="s">
        <v>1256</v>
      </c>
      <c r="I250" s="96" t="s">
        <v>1250</v>
      </c>
      <c r="J250" s="96" t="s">
        <v>361</v>
      </c>
      <c r="K250" s="23"/>
      <c r="L250" s="23">
        <v>5322954.2300000004</v>
      </c>
      <c r="M250" s="23">
        <v>5322954.2300000004</v>
      </c>
      <c r="N250" s="23"/>
      <c r="O250" s="23"/>
      <c r="P250" s="23"/>
      <c r="Q250" s="25">
        <f>SUM(PAC!$M250:$P250)</f>
        <v>5322954.2300000004</v>
      </c>
      <c r="R250" s="25"/>
      <c r="S250" s="25">
        <f>IF(PAC!$R250&gt;0,PAC!$R250,PAC!$Q250)</f>
        <v>5322954.2300000004</v>
      </c>
      <c r="T250" s="25"/>
      <c r="U250" s="113" t="s">
        <v>1586</v>
      </c>
      <c r="V250" s="113"/>
      <c r="W250" s="114"/>
      <c r="X250" s="114" t="s">
        <v>1435</v>
      </c>
      <c r="Y250" s="111" t="s">
        <v>2504</v>
      </c>
      <c r="Z250" s="95"/>
      <c r="AA250" s="115"/>
      <c r="AB250" s="118" t="s">
        <v>1475</v>
      </c>
      <c r="AC250" s="45" t="s">
        <v>2573</v>
      </c>
      <c r="AD250" s="116"/>
      <c r="AE250" s="112" t="s">
        <v>2465</v>
      </c>
      <c r="AF250" s="45" t="s">
        <v>1653</v>
      </c>
      <c r="AG250" s="45" t="s">
        <v>1717</v>
      </c>
      <c r="AH250" s="45" t="s">
        <v>988</v>
      </c>
      <c r="AI250" s="45"/>
      <c r="AJ250" s="95"/>
      <c r="AK250" s="45" t="s">
        <v>1722</v>
      </c>
      <c r="AL250" s="45" t="s">
        <v>2131</v>
      </c>
      <c r="AM250" s="45" t="s">
        <v>716</v>
      </c>
      <c r="AN250" s="95">
        <v>46265</v>
      </c>
      <c r="AO250" s="95"/>
      <c r="AP250" s="95"/>
      <c r="AQ250" s="95"/>
      <c r="AR250" s="117"/>
      <c r="AS250" s="117"/>
      <c r="AT250" s="113" t="s">
        <v>2532</v>
      </c>
      <c r="AU250" s="118" t="s">
        <v>2742</v>
      </c>
      <c r="AV250" s="116"/>
      <c r="AW250" s="118" t="s">
        <v>849</v>
      </c>
      <c r="AX250" s="119">
        <f>IFERROR(IF(PAC!$X250="F01 - CAPTAÇÃO DE RECURSO",1,""),"")</f>
        <v>1</v>
      </c>
      <c r="AY250" s="119" t="str">
        <f>IFERROR(IF(PAC!$X250="F02 - LICITAÇÃO",1,""),"")</f>
        <v/>
      </c>
      <c r="AZ250" s="120" t="str">
        <f>IFERROR(IF(PAC!$X$6:$X$580="F03 - EXECUÇÃO DO OBJETO",1,""),"")</f>
        <v/>
      </c>
      <c r="BA250" s="120" t="str">
        <f>IFERROR(IF(PAC!$X$6:$X$580="F04 - CONCLUÍDA",1,""),"")</f>
        <v/>
      </c>
      <c r="BB250" s="121">
        <f>IF(PAC!$R250&gt;0,0,PAC!$Q250)</f>
        <v>5322954.2300000004</v>
      </c>
    </row>
    <row r="251" spans="1:54" s="1" customFormat="1" ht="63" customHeight="1" thickBot="1">
      <c r="A251" s="96">
        <f t="shared" si="3"/>
        <v>246</v>
      </c>
      <c r="B251" s="122">
        <v>2025</v>
      </c>
      <c r="C251" s="122" t="s">
        <v>605</v>
      </c>
      <c r="D251" s="122" t="s">
        <v>1021</v>
      </c>
      <c r="E251" s="124" t="s">
        <v>2070</v>
      </c>
      <c r="F251" s="122" t="s">
        <v>53</v>
      </c>
      <c r="G251" s="122" t="s">
        <v>503</v>
      </c>
      <c r="H251" s="125" t="s">
        <v>1256</v>
      </c>
      <c r="I251" s="122" t="s">
        <v>1250</v>
      </c>
      <c r="J251" s="122" t="s">
        <v>361</v>
      </c>
      <c r="K251" s="36"/>
      <c r="L251" s="36">
        <v>2657396.09</v>
      </c>
      <c r="M251" s="36">
        <v>2657396.09</v>
      </c>
      <c r="N251" s="36"/>
      <c r="O251" s="36"/>
      <c r="P251" s="36"/>
      <c r="Q251" s="25">
        <f>SUM(PAC!$M251:$P251)</f>
        <v>2657396.09</v>
      </c>
      <c r="R251" s="38">
        <v>7505914.3099999996</v>
      </c>
      <c r="S251" s="25">
        <f>IF(PAC!$R251&gt;0,PAC!$R251,PAC!$Q251)</f>
        <v>7505914.3099999996</v>
      </c>
      <c r="T251" s="38" t="s">
        <v>1606</v>
      </c>
      <c r="U251" s="126" t="s">
        <v>1586</v>
      </c>
      <c r="V251" s="126"/>
      <c r="W251" s="127">
        <v>16</v>
      </c>
      <c r="X251" s="127" t="s">
        <v>1434</v>
      </c>
      <c r="Y251" s="123" t="s">
        <v>2503</v>
      </c>
      <c r="Z251" s="128"/>
      <c r="AA251" s="129"/>
      <c r="AB251" s="132" t="s">
        <v>1485</v>
      </c>
      <c r="AC251" s="125" t="s">
        <v>2746</v>
      </c>
      <c r="AD251" s="130"/>
      <c r="AE251" s="124" t="s">
        <v>2765</v>
      </c>
      <c r="AF251" s="125" t="s">
        <v>1653</v>
      </c>
      <c r="AG251" s="125" t="s">
        <v>1717</v>
      </c>
      <c r="AH251" s="125" t="s">
        <v>988</v>
      </c>
      <c r="AI251" s="125"/>
      <c r="AJ251" s="128"/>
      <c r="AK251" s="125" t="s">
        <v>1723</v>
      </c>
      <c r="AL251" s="125" t="s">
        <v>2628</v>
      </c>
      <c r="AM251" s="125" t="s">
        <v>716</v>
      </c>
      <c r="AN251" s="128">
        <v>46143</v>
      </c>
      <c r="AO251" s="128">
        <v>46189</v>
      </c>
      <c r="AP251" s="128">
        <v>46253</v>
      </c>
      <c r="AQ251" s="128"/>
      <c r="AR251" s="131"/>
      <c r="AS251" s="131"/>
      <c r="AT251" s="126" t="s">
        <v>2739</v>
      </c>
      <c r="AU251" s="132" t="s">
        <v>2764</v>
      </c>
      <c r="AV251" s="130"/>
      <c r="AW251" s="132" t="s">
        <v>847</v>
      </c>
      <c r="AX251" s="119" t="str">
        <f>IFERROR(IF(PAC!$X251="F01 - CAPTAÇÃO DE RECURSO",1,""),"")</f>
        <v/>
      </c>
      <c r="AY251" s="119">
        <f>IFERROR(IF(PAC!$X251="F02 - LICITAÇÃO",1,""),"")</f>
        <v>1</v>
      </c>
      <c r="AZ251" s="120" t="str">
        <f>IFERROR(IF(PAC!$X$6:$X$580="F03 - EXECUÇÃO DO OBJETO",1,""),"")</f>
        <v/>
      </c>
      <c r="BA251" s="120" t="str">
        <f>IFERROR(IF(PAC!$X$6:$X$580="F04 - CONCLUÍDA",1,""),"")</f>
        <v/>
      </c>
      <c r="BB251" s="206">
        <f>IF(PAC!$R251&gt;0,0,PAC!$Q251)</f>
        <v>0</v>
      </c>
    </row>
    <row r="252" spans="1:54" s="1" customFormat="1" ht="63" customHeight="1" thickBot="1">
      <c r="A252" s="96">
        <f t="shared" si="3"/>
        <v>247</v>
      </c>
      <c r="B252" s="96">
        <v>2025</v>
      </c>
      <c r="C252" s="96" t="s">
        <v>605</v>
      </c>
      <c r="D252" s="96" t="s">
        <v>1021</v>
      </c>
      <c r="E252" s="112" t="s">
        <v>2071</v>
      </c>
      <c r="F252" s="96" t="s">
        <v>53</v>
      </c>
      <c r="G252" s="96" t="s">
        <v>503</v>
      </c>
      <c r="H252" s="45" t="s">
        <v>1256</v>
      </c>
      <c r="I252" s="96" t="s">
        <v>1250</v>
      </c>
      <c r="J252" s="96" t="s">
        <v>361</v>
      </c>
      <c r="K252" s="23"/>
      <c r="L252" s="23">
        <v>2359160</v>
      </c>
      <c r="M252" s="23">
        <v>2359160</v>
      </c>
      <c r="N252" s="23"/>
      <c r="O252" s="23"/>
      <c r="P252" s="23"/>
      <c r="Q252" s="25">
        <f>SUM(PAC!$M252:$P252)</f>
        <v>2359160</v>
      </c>
      <c r="R252" s="25">
        <v>3109281.75</v>
      </c>
      <c r="S252" s="25">
        <f>IF(PAC!$R252&gt;0,PAC!$R252,PAC!$Q252)</f>
        <v>3109281.75</v>
      </c>
      <c r="T252" s="25" t="s">
        <v>1606</v>
      </c>
      <c r="U252" s="113" t="s">
        <v>1586</v>
      </c>
      <c r="V252" s="113"/>
      <c r="W252" s="114">
        <v>12</v>
      </c>
      <c r="X252" s="114" t="s">
        <v>1434</v>
      </c>
      <c r="Y252" s="111" t="s">
        <v>2503</v>
      </c>
      <c r="Z252" s="95"/>
      <c r="AA252" s="115"/>
      <c r="AB252" s="118" t="s">
        <v>1485</v>
      </c>
      <c r="AC252" s="45" t="s">
        <v>2746</v>
      </c>
      <c r="AD252" s="116"/>
      <c r="AE252" s="112" t="s">
        <v>2765</v>
      </c>
      <c r="AF252" s="45" t="s">
        <v>1653</v>
      </c>
      <c r="AG252" s="45" t="s">
        <v>1717</v>
      </c>
      <c r="AH252" s="45" t="s">
        <v>988</v>
      </c>
      <c r="AI252" s="45"/>
      <c r="AJ252" s="95"/>
      <c r="AK252" s="45" t="s">
        <v>2036</v>
      </c>
      <c r="AL252" s="45" t="s">
        <v>2125</v>
      </c>
      <c r="AM252" s="45" t="s">
        <v>716</v>
      </c>
      <c r="AN252" s="95">
        <v>46143</v>
      </c>
      <c r="AO252" s="95">
        <v>46189</v>
      </c>
      <c r="AP252" s="95">
        <v>46253</v>
      </c>
      <c r="AQ252" s="95"/>
      <c r="AR252" s="117"/>
      <c r="AS252" s="117"/>
      <c r="AT252" s="113" t="s">
        <v>2740</v>
      </c>
      <c r="AU252" s="118" t="s">
        <v>2764</v>
      </c>
      <c r="AV252" s="116"/>
      <c r="AW252" s="118" t="s">
        <v>847</v>
      </c>
      <c r="AX252" s="119" t="str">
        <f>IFERROR(IF(PAC!$X252="F01 - CAPTAÇÃO DE RECURSO",1,""),"")</f>
        <v/>
      </c>
      <c r="AY252" s="119">
        <f>IFERROR(IF(PAC!$X252="F02 - LICITAÇÃO",1,""),"")</f>
        <v>1</v>
      </c>
      <c r="AZ252" s="120" t="str">
        <f>IFERROR(IF(PAC!$X$6:$X$580="F03 - EXECUÇÃO DO OBJETO",1,""),"")</f>
        <v/>
      </c>
      <c r="BA252" s="120" t="str">
        <f>IFERROR(IF(PAC!$X$6:$X$580="F04 - CONCLUÍDA",1,""),"")</f>
        <v/>
      </c>
      <c r="BB252" s="121">
        <f>IF(PAC!$R252&gt;0,0,PAC!$Q252)</f>
        <v>0</v>
      </c>
    </row>
    <row r="253" spans="1:54" s="1" customFormat="1" ht="63" customHeight="1" thickBot="1">
      <c r="A253" s="96">
        <f t="shared" si="3"/>
        <v>248</v>
      </c>
      <c r="B253" s="122">
        <v>2025</v>
      </c>
      <c r="C253" s="122" t="s">
        <v>605</v>
      </c>
      <c r="D253" s="122" t="s">
        <v>1021</v>
      </c>
      <c r="E253" s="124" t="s">
        <v>823</v>
      </c>
      <c r="F253" s="122" t="s">
        <v>53</v>
      </c>
      <c r="G253" s="122" t="s">
        <v>503</v>
      </c>
      <c r="H253" s="125" t="s">
        <v>1256</v>
      </c>
      <c r="I253" s="122" t="s">
        <v>1250</v>
      </c>
      <c r="J253" s="122" t="s">
        <v>361</v>
      </c>
      <c r="K253" s="36">
        <v>1744399.76</v>
      </c>
      <c r="L253" s="36">
        <v>1744399.76</v>
      </c>
      <c r="M253" s="36"/>
      <c r="N253" s="36"/>
      <c r="O253" s="36"/>
      <c r="P253" s="36"/>
      <c r="Q253" s="25">
        <f>SUM(PAC!$M253:$P253)</f>
        <v>0</v>
      </c>
      <c r="R253" s="38"/>
      <c r="S253" s="25">
        <f>IF(PAC!$R253&gt;0,PAC!$R253,PAC!$Q253)</f>
        <v>0</v>
      </c>
      <c r="T253" s="38"/>
      <c r="U253" s="126" t="s">
        <v>1590</v>
      </c>
      <c r="V253" s="126"/>
      <c r="W253" s="127"/>
      <c r="X253" s="127" t="s">
        <v>1435</v>
      </c>
      <c r="Y253" s="123" t="s">
        <v>2509</v>
      </c>
      <c r="Z253" s="128"/>
      <c r="AA253" s="129"/>
      <c r="AB253" s="132"/>
      <c r="AC253" s="125"/>
      <c r="AD253" s="130"/>
      <c r="AE253" s="124"/>
      <c r="AF253" s="125" t="s">
        <v>999</v>
      </c>
      <c r="AG253" s="125"/>
      <c r="AH253" s="125"/>
      <c r="AI253" s="125"/>
      <c r="AJ253" s="128"/>
      <c r="AK253" s="125"/>
      <c r="AL253" s="125"/>
      <c r="AM253" s="125" t="s">
        <v>716</v>
      </c>
      <c r="AN253" s="128"/>
      <c r="AO253" s="128"/>
      <c r="AP253" s="128"/>
      <c r="AQ253" s="128"/>
      <c r="AR253" s="131"/>
      <c r="AS253" s="131"/>
      <c r="AT253" s="126" t="s">
        <v>518</v>
      </c>
      <c r="AU253" s="132"/>
      <c r="AV253" s="130"/>
      <c r="AW253" s="132" t="s">
        <v>847</v>
      </c>
      <c r="AX253" s="119">
        <f>IFERROR(IF(PAC!$X253="F01 - CAPTAÇÃO DE RECURSO",1,""),"")</f>
        <v>1</v>
      </c>
      <c r="AY253" s="119" t="str">
        <f>IFERROR(IF(PAC!$X253="F02 - LICITAÇÃO",1,""),"")</f>
        <v/>
      </c>
      <c r="AZ253" s="120" t="str">
        <f>IFERROR(IF(PAC!$X$6:$X$580="F03 - EXECUÇÃO DO OBJETO",1,""),"")</f>
        <v/>
      </c>
      <c r="BA253" s="120" t="str">
        <f>IFERROR(IF(PAC!$X$6:$X$580="F04 - CONCLUÍDA",1,""),"")</f>
        <v/>
      </c>
      <c r="BB253" s="206">
        <f>IF(PAC!$R253&gt;0,0,PAC!$Q253)</f>
        <v>0</v>
      </c>
    </row>
    <row r="254" spans="1:54" s="1" customFormat="1" ht="63" customHeight="1" thickBot="1">
      <c r="A254" s="96">
        <f t="shared" si="3"/>
        <v>249</v>
      </c>
      <c r="B254" s="96">
        <v>2025</v>
      </c>
      <c r="C254" s="96" t="s">
        <v>605</v>
      </c>
      <c r="D254" s="96" t="s">
        <v>1021</v>
      </c>
      <c r="E254" s="112" t="s">
        <v>824</v>
      </c>
      <c r="F254" s="96" t="s">
        <v>53</v>
      </c>
      <c r="G254" s="96" t="s">
        <v>503</v>
      </c>
      <c r="H254" s="45" t="s">
        <v>1256</v>
      </c>
      <c r="I254" s="96" t="s">
        <v>1250</v>
      </c>
      <c r="J254" s="96" t="s">
        <v>361</v>
      </c>
      <c r="K254" s="23">
        <v>1797857.16</v>
      </c>
      <c r="L254" s="23">
        <v>1797857.16</v>
      </c>
      <c r="M254" s="23"/>
      <c r="N254" s="23"/>
      <c r="O254" s="23"/>
      <c r="P254" s="23"/>
      <c r="Q254" s="25">
        <f>SUM(PAC!$M254:$P254)</f>
        <v>0</v>
      </c>
      <c r="R254" s="25"/>
      <c r="S254" s="25">
        <f>IF(PAC!$R254&gt;0,PAC!$R254,PAC!$Q254)</f>
        <v>0</v>
      </c>
      <c r="T254" s="25"/>
      <c r="U254" s="113" t="s">
        <v>1590</v>
      </c>
      <c r="V254" s="113"/>
      <c r="W254" s="114"/>
      <c r="X254" s="114" t="s">
        <v>1435</v>
      </c>
      <c r="Y254" s="111" t="s">
        <v>2509</v>
      </c>
      <c r="Z254" s="95"/>
      <c r="AA254" s="115"/>
      <c r="AB254" s="118"/>
      <c r="AC254" s="45"/>
      <c r="AD254" s="116"/>
      <c r="AE254" s="112"/>
      <c r="AF254" s="45" t="s">
        <v>999</v>
      </c>
      <c r="AG254" s="45"/>
      <c r="AH254" s="45"/>
      <c r="AI254" s="45"/>
      <c r="AJ254" s="95"/>
      <c r="AK254" s="45"/>
      <c r="AL254" s="45"/>
      <c r="AM254" s="45" t="s">
        <v>716</v>
      </c>
      <c r="AN254" s="95"/>
      <c r="AO254" s="95"/>
      <c r="AP254" s="95"/>
      <c r="AQ254" s="95"/>
      <c r="AR254" s="117"/>
      <c r="AS254" s="117"/>
      <c r="AT254" s="113" t="s">
        <v>518</v>
      </c>
      <c r="AU254" s="118"/>
      <c r="AV254" s="116"/>
      <c r="AW254" s="118" t="s">
        <v>847</v>
      </c>
      <c r="AX254" s="119">
        <f>IFERROR(IF(PAC!$X254="F01 - CAPTAÇÃO DE RECURSO",1,""),"")</f>
        <v>1</v>
      </c>
      <c r="AY254" s="119" t="str">
        <f>IFERROR(IF(PAC!$X254="F02 - LICITAÇÃO",1,""),"")</f>
        <v/>
      </c>
      <c r="AZ254" s="120" t="str">
        <f>IFERROR(IF(PAC!$X$6:$X$580="F03 - EXECUÇÃO DO OBJETO",1,""),"")</f>
        <v/>
      </c>
      <c r="BA254" s="120" t="str">
        <f>IFERROR(IF(PAC!$X$6:$X$580="F04 - CONCLUÍDA",1,""),"")</f>
        <v/>
      </c>
      <c r="BB254" s="121">
        <f>IF(PAC!$R254&gt;0,0,PAC!$Q254)</f>
        <v>0</v>
      </c>
    </row>
    <row r="255" spans="1:54" s="1" customFormat="1" ht="63" customHeight="1" thickBot="1">
      <c r="A255" s="96">
        <f t="shared" si="3"/>
        <v>250</v>
      </c>
      <c r="B255" s="122">
        <v>2025</v>
      </c>
      <c r="C255" s="122" t="s">
        <v>605</v>
      </c>
      <c r="D255" s="122" t="s">
        <v>1021</v>
      </c>
      <c r="E255" s="124" t="s">
        <v>825</v>
      </c>
      <c r="F255" s="122" t="s">
        <v>53</v>
      </c>
      <c r="G255" s="122" t="s">
        <v>503</v>
      </c>
      <c r="H255" s="125" t="s">
        <v>1256</v>
      </c>
      <c r="I255" s="122" t="s">
        <v>1250</v>
      </c>
      <c r="J255" s="122" t="s">
        <v>361</v>
      </c>
      <c r="K255" s="36">
        <v>2653175.7599999998</v>
      </c>
      <c r="L255" s="36">
        <v>2653175.7599999998</v>
      </c>
      <c r="M255" s="36"/>
      <c r="N255" s="36"/>
      <c r="O255" s="36"/>
      <c r="P255" s="36"/>
      <c r="Q255" s="25">
        <f>SUM(PAC!$M255:$P255)</f>
        <v>0</v>
      </c>
      <c r="R255" s="38"/>
      <c r="S255" s="25">
        <f>IF(PAC!$R255&gt;0,PAC!$R255,PAC!$Q255)</f>
        <v>0</v>
      </c>
      <c r="T255" s="38"/>
      <c r="U255" s="126" t="s">
        <v>1590</v>
      </c>
      <c r="V255" s="126"/>
      <c r="W255" s="127"/>
      <c r="X255" s="127" t="s">
        <v>1435</v>
      </c>
      <c r="Y255" s="123" t="s">
        <v>2509</v>
      </c>
      <c r="Z255" s="128"/>
      <c r="AA255" s="129"/>
      <c r="AB255" s="132"/>
      <c r="AC255" s="125"/>
      <c r="AD255" s="130"/>
      <c r="AE255" s="124"/>
      <c r="AF255" s="125" t="s">
        <v>999</v>
      </c>
      <c r="AG255" s="125"/>
      <c r="AH255" s="125"/>
      <c r="AI255" s="125"/>
      <c r="AJ255" s="128"/>
      <c r="AK255" s="125"/>
      <c r="AL255" s="125"/>
      <c r="AM255" s="125" t="s">
        <v>716</v>
      </c>
      <c r="AN255" s="128"/>
      <c r="AO255" s="128"/>
      <c r="AP255" s="128"/>
      <c r="AQ255" s="128"/>
      <c r="AR255" s="131"/>
      <c r="AS255" s="131"/>
      <c r="AT255" s="126" t="s">
        <v>518</v>
      </c>
      <c r="AU255" s="132"/>
      <c r="AV255" s="130"/>
      <c r="AW255" s="132" t="s">
        <v>847</v>
      </c>
      <c r="AX255" s="119">
        <f>IFERROR(IF(PAC!$X255="F01 - CAPTAÇÃO DE RECURSO",1,""),"")</f>
        <v>1</v>
      </c>
      <c r="AY255" s="119" t="str">
        <f>IFERROR(IF(PAC!$X255="F02 - LICITAÇÃO",1,""),"")</f>
        <v/>
      </c>
      <c r="AZ255" s="120" t="str">
        <f>IFERROR(IF(PAC!$X$6:$X$580="F03 - EXECUÇÃO DO OBJETO",1,""),"")</f>
        <v/>
      </c>
      <c r="BA255" s="120" t="str">
        <f>IFERROR(IF(PAC!$X$6:$X$580="F04 - CONCLUÍDA",1,""),"")</f>
        <v/>
      </c>
      <c r="BB255" s="206">
        <f>IF(PAC!$R255&gt;0,0,PAC!$Q255)</f>
        <v>0</v>
      </c>
    </row>
    <row r="256" spans="1:54" s="1" customFormat="1" ht="63" customHeight="1" thickBot="1">
      <c r="A256" s="96">
        <f t="shared" si="3"/>
        <v>251</v>
      </c>
      <c r="B256" s="96">
        <v>2025</v>
      </c>
      <c r="C256" s="96" t="s">
        <v>605</v>
      </c>
      <c r="D256" s="96" t="s">
        <v>1021</v>
      </c>
      <c r="E256" s="112" t="s">
        <v>826</v>
      </c>
      <c r="F256" s="96" t="s">
        <v>53</v>
      </c>
      <c r="G256" s="96" t="s">
        <v>503</v>
      </c>
      <c r="H256" s="45" t="s">
        <v>1256</v>
      </c>
      <c r="I256" s="96" t="s">
        <v>1250</v>
      </c>
      <c r="J256" s="96" t="s">
        <v>361</v>
      </c>
      <c r="K256" s="23">
        <v>1840060.39</v>
      </c>
      <c r="L256" s="23">
        <v>1840060.39</v>
      </c>
      <c r="M256" s="23"/>
      <c r="N256" s="23"/>
      <c r="O256" s="23"/>
      <c r="P256" s="23"/>
      <c r="Q256" s="25">
        <f>SUM(PAC!$M256:$P256)</f>
        <v>0</v>
      </c>
      <c r="R256" s="25"/>
      <c r="S256" s="25">
        <f>IF(PAC!$R256&gt;0,PAC!$R256,PAC!$Q256)</f>
        <v>0</v>
      </c>
      <c r="T256" s="25"/>
      <c r="U256" s="113" t="s">
        <v>1590</v>
      </c>
      <c r="V256" s="113"/>
      <c r="W256" s="114"/>
      <c r="X256" s="114" t="s">
        <v>1435</v>
      </c>
      <c r="Y256" s="111" t="s">
        <v>2509</v>
      </c>
      <c r="Z256" s="95"/>
      <c r="AA256" s="115"/>
      <c r="AB256" s="118"/>
      <c r="AC256" s="45"/>
      <c r="AD256" s="116"/>
      <c r="AE256" s="112"/>
      <c r="AF256" s="45" t="s">
        <v>999</v>
      </c>
      <c r="AG256" s="45"/>
      <c r="AH256" s="45"/>
      <c r="AI256" s="45"/>
      <c r="AJ256" s="95"/>
      <c r="AK256" s="45"/>
      <c r="AL256" s="45"/>
      <c r="AM256" s="45" t="s">
        <v>716</v>
      </c>
      <c r="AN256" s="95"/>
      <c r="AO256" s="95"/>
      <c r="AP256" s="95"/>
      <c r="AQ256" s="95"/>
      <c r="AR256" s="117"/>
      <c r="AS256" s="117"/>
      <c r="AT256" s="113" t="s">
        <v>518</v>
      </c>
      <c r="AU256" s="118"/>
      <c r="AV256" s="116"/>
      <c r="AW256" s="118" t="s">
        <v>847</v>
      </c>
      <c r="AX256" s="119">
        <f>IFERROR(IF(PAC!$X256="F01 - CAPTAÇÃO DE RECURSO",1,""),"")</f>
        <v>1</v>
      </c>
      <c r="AY256" s="119" t="str">
        <f>IFERROR(IF(PAC!$X256="F02 - LICITAÇÃO",1,""),"")</f>
        <v/>
      </c>
      <c r="AZ256" s="120" t="str">
        <f>IFERROR(IF(PAC!$X$6:$X$580="F03 - EXECUÇÃO DO OBJETO",1,""),"")</f>
        <v/>
      </c>
      <c r="BA256" s="120" t="str">
        <f>IFERROR(IF(PAC!$X$6:$X$580="F04 - CONCLUÍDA",1,""),"")</f>
        <v/>
      </c>
      <c r="BB256" s="121">
        <f>IF(PAC!$R256&gt;0,0,PAC!$Q256)</f>
        <v>0</v>
      </c>
    </row>
    <row r="257" spans="1:54" s="1" customFormat="1" ht="63" customHeight="1" thickBot="1">
      <c r="A257" s="96">
        <f t="shared" si="3"/>
        <v>252</v>
      </c>
      <c r="B257" s="122">
        <v>2025</v>
      </c>
      <c r="C257" s="122" t="s">
        <v>605</v>
      </c>
      <c r="D257" s="122" t="s">
        <v>1021</v>
      </c>
      <c r="E257" s="124" t="s">
        <v>828</v>
      </c>
      <c r="F257" s="122" t="s">
        <v>53</v>
      </c>
      <c r="G257" s="122" t="s">
        <v>503</v>
      </c>
      <c r="H257" s="125" t="s">
        <v>1256</v>
      </c>
      <c r="I257" s="122" t="s">
        <v>1250</v>
      </c>
      <c r="J257" s="122" t="s">
        <v>361</v>
      </c>
      <c r="K257" s="36"/>
      <c r="L257" s="36">
        <v>3187749.88</v>
      </c>
      <c r="M257" s="36">
        <v>3187749.88</v>
      </c>
      <c r="N257" s="36"/>
      <c r="O257" s="36"/>
      <c r="P257" s="36"/>
      <c r="Q257" s="25">
        <f>SUM(PAC!$M257:$P257)</f>
        <v>3187749.88</v>
      </c>
      <c r="R257" s="38"/>
      <c r="S257" s="25">
        <f>IF(PAC!$R257&gt;0,PAC!$R257,PAC!$Q257)</f>
        <v>3187749.88</v>
      </c>
      <c r="T257" s="38"/>
      <c r="U257" s="126" t="s">
        <v>1586</v>
      </c>
      <c r="V257" s="126"/>
      <c r="W257" s="127"/>
      <c r="X257" s="127" t="s">
        <v>1435</v>
      </c>
      <c r="Y257" s="123" t="s">
        <v>2504</v>
      </c>
      <c r="Z257" s="128"/>
      <c r="AA257" s="129"/>
      <c r="AB257" s="132" t="s">
        <v>1475</v>
      </c>
      <c r="AC257" s="125" t="s">
        <v>2573</v>
      </c>
      <c r="AD257" s="130"/>
      <c r="AE257" s="124" t="s">
        <v>2465</v>
      </c>
      <c r="AF257" s="125" t="s">
        <v>1653</v>
      </c>
      <c r="AG257" s="125" t="s">
        <v>1717</v>
      </c>
      <c r="AH257" s="125" t="s">
        <v>988</v>
      </c>
      <c r="AI257" s="125"/>
      <c r="AJ257" s="128"/>
      <c r="AK257" s="125" t="s">
        <v>1724</v>
      </c>
      <c r="AL257" s="125" t="s">
        <v>2132</v>
      </c>
      <c r="AM257" s="125" t="s">
        <v>716</v>
      </c>
      <c r="AN257" s="128">
        <v>46265</v>
      </c>
      <c r="AO257" s="128"/>
      <c r="AP257" s="128"/>
      <c r="AQ257" s="128"/>
      <c r="AR257" s="131"/>
      <c r="AS257" s="131"/>
      <c r="AT257" s="126" t="s">
        <v>2523</v>
      </c>
      <c r="AU257" s="132" t="s">
        <v>2742</v>
      </c>
      <c r="AV257" s="130"/>
      <c r="AW257" s="132" t="s">
        <v>847</v>
      </c>
      <c r="AX257" s="119">
        <f>IFERROR(IF(PAC!$X257="F01 - CAPTAÇÃO DE RECURSO",1,""),"")</f>
        <v>1</v>
      </c>
      <c r="AY257" s="119" t="str">
        <f>IFERROR(IF(PAC!$X257="F02 - LICITAÇÃO",1,""),"")</f>
        <v/>
      </c>
      <c r="AZ257" s="120" t="str">
        <f>IFERROR(IF(PAC!$X$6:$X$580="F03 - EXECUÇÃO DO OBJETO",1,""),"")</f>
        <v/>
      </c>
      <c r="BA257" s="120" t="str">
        <f>IFERROR(IF(PAC!$X$6:$X$580="F04 - CONCLUÍDA",1,""),"")</f>
        <v/>
      </c>
      <c r="BB257" s="206">
        <f>IF(PAC!$R257&gt;0,0,PAC!$Q257)</f>
        <v>3187749.88</v>
      </c>
    </row>
    <row r="258" spans="1:54" s="1" customFormat="1" ht="63" customHeight="1" thickBot="1">
      <c r="A258" s="96">
        <f t="shared" si="3"/>
        <v>253</v>
      </c>
      <c r="B258" s="96">
        <v>2025</v>
      </c>
      <c r="C258" s="96" t="s">
        <v>605</v>
      </c>
      <c r="D258" s="96" t="s">
        <v>1021</v>
      </c>
      <c r="E258" s="112" t="s">
        <v>832</v>
      </c>
      <c r="F258" s="96" t="s">
        <v>53</v>
      </c>
      <c r="G258" s="96" t="s">
        <v>503</v>
      </c>
      <c r="H258" s="45" t="s">
        <v>1256</v>
      </c>
      <c r="I258" s="96" t="s">
        <v>1250</v>
      </c>
      <c r="J258" s="96" t="s">
        <v>361</v>
      </c>
      <c r="K258" s="23"/>
      <c r="L258" s="23">
        <v>5104672.8899999997</v>
      </c>
      <c r="M258" s="23">
        <v>5104672.8899999997</v>
      </c>
      <c r="N258" s="23"/>
      <c r="O258" s="23"/>
      <c r="P258" s="23"/>
      <c r="Q258" s="25">
        <f>SUM(PAC!$M258:$P258)</f>
        <v>5104672.8899999997</v>
      </c>
      <c r="R258" s="25"/>
      <c r="S258" s="25">
        <f>IF(PAC!$R258&gt;0,PAC!$R258,PAC!$Q258)</f>
        <v>5104672.8899999997</v>
      </c>
      <c r="T258" s="25"/>
      <c r="U258" s="113" t="s">
        <v>1586</v>
      </c>
      <c r="V258" s="113"/>
      <c r="W258" s="114"/>
      <c r="X258" s="114" t="s">
        <v>1435</v>
      </c>
      <c r="Y258" s="111" t="s">
        <v>2504</v>
      </c>
      <c r="Z258" s="95"/>
      <c r="AA258" s="115"/>
      <c r="AB258" s="118" t="s">
        <v>1475</v>
      </c>
      <c r="AC258" s="45" t="s">
        <v>2573</v>
      </c>
      <c r="AD258" s="116"/>
      <c r="AE258" s="112" t="s">
        <v>2465</v>
      </c>
      <c r="AF258" s="45" t="s">
        <v>1653</v>
      </c>
      <c r="AG258" s="45" t="s">
        <v>1717</v>
      </c>
      <c r="AH258" s="45" t="s">
        <v>988</v>
      </c>
      <c r="AI258" s="45"/>
      <c r="AJ258" s="95"/>
      <c r="AK258" s="45" t="s">
        <v>2037</v>
      </c>
      <c r="AL258" s="45" t="s">
        <v>2133</v>
      </c>
      <c r="AM258" s="45" t="s">
        <v>716</v>
      </c>
      <c r="AN258" s="95">
        <v>46265</v>
      </c>
      <c r="AO258" s="95"/>
      <c r="AP258" s="95"/>
      <c r="AQ258" s="95"/>
      <c r="AR258" s="117"/>
      <c r="AS258" s="117"/>
      <c r="AT258" s="113" t="s">
        <v>2524</v>
      </c>
      <c r="AU258" s="118" t="s">
        <v>2742</v>
      </c>
      <c r="AV258" s="116"/>
      <c r="AW258" s="118" t="s">
        <v>849</v>
      </c>
      <c r="AX258" s="119">
        <f>IFERROR(IF(PAC!$X258="F01 - CAPTAÇÃO DE RECURSO",1,""),"")</f>
        <v>1</v>
      </c>
      <c r="AY258" s="119" t="str">
        <f>IFERROR(IF(PAC!$X258="F02 - LICITAÇÃO",1,""),"")</f>
        <v/>
      </c>
      <c r="AZ258" s="120" t="str">
        <f>IFERROR(IF(PAC!$X$6:$X$580="F03 - EXECUÇÃO DO OBJETO",1,""),"")</f>
        <v/>
      </c>
      <c r="BA258" s="120" t="str">
        <f>IFERROR(IF(PAC!$X$6:$X$580="F04 - CONCLUÍDA",1,""),"")</f>
        <v/>
      </c>
      <c r="BB258" s="121">
        <f>IF(PAC!$R258&gt;0,0,PAC!$Q258)</f>
        <v>5104672.8899999997</v>
      </c>
    </row>
    <row r="259" spans="1:54" s="1" customFormat="1" ht="63" customHeight="1" thickBot="1">
      <c r="A259" s="96">
        <f t="shared" si="3"/>
        <v>254</v>
      </c>
      <c r="B259" s="122">
        <v>2025</v>
      </c>
      <c r="C259" s="122" t="s">
        <v>605</v>
      </c>
      <c r="D259" s="122" t="s">
        <v>1021</v>
      </c>
      <c r="E259" s="124" t="s">
        <v>827</v>
      </c>
      <c r="F259" s="122" t="s">
        <v>53</v>
      </c>
      <c r="G259" s="122" t="s">
        <v>503</v>
      </c>
      <c r="H259" s="125" t="s">
        <v>1256</v>
      </c>
      <c r="I259" s="122" t="s">
        <v>1250</v>
      </c>
      <c r="J259" s="122" t="s">
        <v>361</v>
      </c>
      <c r="K259" s="36">
        <v>1633264.62</v>
      </c>
      <c r="L259" s="36">
        <v>1633264.62</v>
      </c>
      <c r="M259" s="36"/>
      <c r="N259" s="36"/>
      <c r="O259" s="36"/>
      <c r="P259" s="36"/>
      <c r="Q259" s="25">
        <f>SUM(PAC!$M259:$P259)</f>
        <v>0</v>
      </c>
      <c r="R259" s="38"/>
      <c r="S259" s="25">
        <f>IF(PAC!$R259&gt;0,PAC!$R259,PAC!$Q259)</f>
        <v>0</v>
      </c>
      <c r="T259" s="38"/>
      <c r="U259" s="126" t="s">
        <v>1590</v>
      </c>
      <c r="V259" s="126"/>
      <c r="W259" s="127"/>
      <c r="X259" s="127" t="s">
        <v>1435</v>
      </c>
      <c r="Y259" s="123" t="s">
        <v>2509</v>
      </c>
      <c r="Z259" s="128"/>
      <c r="AA259" s="129"/>
      <c r="AB259" s="132"/>
      <c r="AC259" s="125"/>
      <c r="AD259" s="130"/>
      <c r="AE259" s="124"/>
      <c r="AF259" s="125" t="s">
        <v>999</v>
      </c>
      <c r="AG259" s="125"/>
      <c r="AH259" s="125"/>
      <c r="AI259" s="125"/>
      <c r="AJ259" s="128"/>
      <c r="AK259" s="125"/>
      <c r="AL259" s="125"/>
      <c r="AM259" s="125" t="s">
        <v>716</v>
      </c>
      <c r="AN259" s="128"/>
      <c r="AO259" s="128"/>
      <c r="AP259" s="128"/>
      <c r="AQ259" s="128"/>
      <c r="AR259" s="131"/>
      <c r="AS259" s="131"/>
      <c r="AT259" s="126" t="s">
        <v>518</v>
      </c>
      <c r="AU259" s="132"/>
      <c r="AV259" s="130"/>
      <c r="AW259" s="132" t="s">
        <v>847</v>
      </c>
      <c r="AX259" s="119">
        <f>IFERROR(IF(PAC!$X259="F01 - CAPTAÇÃO DE RECURSO",1,""),"")</f>
        <v>1</v>
      </c>
      <c r="AY259" s="119" t="str">
        <f>IFERROR(IF(PAC!$X259="F02 - LICITAÇÃO",1,""),"")</f>
        <v/>
      </c>
      <c r="AZ259" s="120" t="str">
        <f>IFERROR(IF(PAC!$X$6:$X$580="F03 - EXECUÇÃO DO OBJETO",1,""),"")</f>
        <v/>
      </c>
      <c r="BA259" s="120" t="str">
        <f>IFERROR(IF(PAC!$X$6:$X$580="F04 - CONCLUÍDA",1,""),"")</f>
        <v/>
      </c>
      <c r="BB259" s="206">
        <f>IF(PAC!$R259&gt;0,0,PAC!$Q259)</f>
        <v>0</v>
      </c>
    </row>
    <row r="260" spans="1:54" s="1" customFormat="1" ht="63" customHeight="1" thickBot="1">
      <c r="A260" s="96">
        <f t="shared" ref="A260:A323" si="4">ROW()-5</f>
        <v>255</v>
      </c>
      <c r="B260" s="96">
        <v>2025</v>
      </c>
      <c r="C260" s="96" t="s">
        <v>605</v>
      </c>
      <c r="D260" s="96" t="s">
        <v>1021</v>
      </c>
      <c r="E260" s="112" t="s">
        <v>833</v>
      </c>
      <c r="F260" s="96" t="s">
        <v>53</v>
      </c>
      <c r="G260" s="96" t="s">
        <v>503</v>
      </c>
      <c r="H260" s="45" t="s">
        <v>1256</v>
      </c>
      <c r="I260" s="96" t="s">
        <v>1250</v>
      </c>
      <c r="J260" s="96" t="s">
        <v>361</v>
      </c>
      <c r="K260" s="23"/>
      <c r="L260" s="23">
        <v>4134508.79</v>
      </c>
      <c r="M260" s="23">
        <v>4134508.79</v>
      </c>
      <c r="N260" s="23"/>
      <c r="O260" s="23"/>
      <c r="P260" s="23"/>
      <c r="Q260" s="25">
        <f>SUM(PAC!$M260:$P260)</f>
        <v>4134508.79</v>
      </c>
      <c r="R260" s="25"/>
      <c r="S260" s="25">
        <f>IF(PAC!$R260&gt;0,PAC!$R260,PAC!$Q260)</f>
        <v>4134508.79</v>
      </c>
      <c r="T260" s="25"/>
      <c r="U260" s="113" t="s">
        <v>1586</v>
      </c>
      <c r="V260" s="113"/>
      <c r="W260" s="114"/>
      <c r="X260" s="114" t="s">
        <v>1435</v>
      </c>
      <c r="Y260" s="111" t="s">
        <v>2504</v>
      </c>
      <c r="Z260" s="95"/>
      <c r="AA260" s="115"/>
      <c r="AB260" s="118" t="s">
        <v>1475</v>
      </c>
      <c r="AC260" s="45" t="s">
        <v>2573</v>
      </c>
      <c r="AD260" s="116"/>
      <c r="AE260" s="112" t="s">
        <v>2465</v>
      </c>
      <c r="AF260" s="45" t="s">
        <v>1653</v>
      </c>
      <c r="AG260" s="45" t="s">
        <v>1717</v>
      </c>
      <c r="AH260" s="45" t="s">
        <v>988</v>
      </c>
      <c r="AI260" s="45"/>
      <c r="AJ260" s="95"/>
      <c r="AK260" s="45" t="s">
        <v>1725</v>
      </c>
      <c r="AL260" s="45" t="s">
        <v>2134</v>
      </c>
      <c r="AM260" s="45" t="s">
        <v>716</v>
      </c>
      <c r="AN260" s="95">
        <v>46265</v>
      </c>
      <c r="AO260" s="95"/>
      <c r="AP260" s="95"/>
      <c r="AQ260" s="95"/>
      <c r="AR260" s="117"/>
      <c r="AS260" s="117"/>
      <c r="AT260" s="113" t="s">
        <v>2533</v>
      </c>
      <c r="AU260" s="118" t="s">
        <v>2742</v>
      </c>
      <c r="AV260" s="116"/>
      <c r="AW260" s="118" t="s">
        <v>847</v>
      </c>
      <c r="AX260" s="119">
        <f>IFERROR(IF(PAC!$X260="F01 - CAPTAÇÃO DE RECURSO",1,""),"")</f>
        <v>1</v>
      </c>
      <c r="AY260" s="119" t="str">
        <f>IFERROR(IF(PAC!$X260="F02 - LICITAÇÃO",1,""),"")</f>
        <v/>
      </c>
      <c r="AZ260" s="120" t="str">
        <f>IFERROR(IF(PAC!$X$6:$X$580="F03 - EXECUÇÃO DO OBJETO",1,""),"")</f>
        <v/>
      </c>
      <c r="BA260" s="120" t="str">
        <f>IFERROR(IF(PAC!$X$6:$X$580="F04 - CONCLUÍDA",1,""),"")</f>
        <v/>
      </c>
      <c r="BB260" s="121">
        <f>IF(PAC!$R260&gt;0,0,PAC!$Q260)</f>
        <v>4134508.79</v>
      </c>
    </row>
    <row r="261" spans="1:54" s="1" customFormat="1" ht="63" customHeight="1" thickBot="1">
      <c r="A261" s="96">
        <f t="shared" si="4"/>
        <v>256</v>
      </c>
      <c r="B261" s="122">
        <v>2025</v>
      </c>
      <c r="C261" s="122" t="s">
        <v>605</v>
      </c>
      <c r="D261" s="122" t="s">
        <v>1021</v>
      </c>
      <c r="E261" s="124" t="s">
        <v>829</v>
      </c>
      <c r="F261" s="122" t="s">
        <v>53</v>
      </c>
      <c r="G261" s="122" t="s">
        <v>503</v>
      </c>
      <c r="H261" s="125" t="s">
        <v>1256</v>
      </c>
      <c r="I261" s="122" t="s">
        <v>1250</v>
      </c>
      <c r="J261" s="122" t="s">
        <v>361</v>
      </c>
      <c r="K261" s="36">
        <v>692132.82000000007</v>
      </c>
      <c r="L261" s="36">
        <v>692132.82000000007</v>
      </c>
      <c r="M261" s="36"/>
      <c r="N261" s="36"/>
      <c r="O261" s="36"/>
      <c r="P261" s="36"/>
      <c r="Q261" s="25">
        <f>SUM(PAC!$M261:$P261)</f>
        <v>0</v>
      </c>
      <c r="R261" s="38"/>
      <c r="S261" s="25">
        <f>IF(PAC!$R261&gt;0,PAC!$R261,PAC!$Q261)</f>
        <v>0</v>
      </c>
      <c r="T261" s="38"/>
      <c r="U261" s="126" t="s">
        <v>1590</v>
      </c>
      <c r="V261" s="126"/>
      <c r="W261" s="127"/>
      <c r="X261" s="127" t="s">
        <v>1435</v>
      </c>
      <c r="Y261" s="123" t="s">
        <v>2509</v>
      </c>
      <c r="Z261" s="128"/>
      <c r="AA261" s="129"/>
      <c r="AB261" s="132"/>
      <c r="AC261" s="125"/>
      <c r="AD261" s="130"/>
      <c r="AE261" s="124"/>
      <c r="AF261" s="125" t="s">
        <v>999</v>
      </c>
      <c r="AG261" s="125"/>
      <c r="AH261" s="125"/>
      <c r="AI261" s="125"/>
      <c r="AJ261" s="128"/>
      <c r="AK261" s="125"/>
      <c r="AL261" s="125"/>
      <c r="AM261" s="125" t="s">
        <v>716</v>
      </c>
      <c r="AN261" s="128"/>
      <c r="AO261" s="128"/>
      <c r="AP261" s="128"/>
      <c r="AQ261" s="128"/>
      <c r="AR261" s="131"/>
      <c r="AS261" s="131"/>
      <c r="AT261" s="126" t="s">
        <v>518</v>
      </c>
      <c r="AU261" s="132"/>
      <c r="AV261" s="130"/>
      <c r="AW261" s="132" t="s">
        <v>847</v>
      </c>
      <c r="AX261" s="119">
        <f>IFERROR(IF(PAC!$X261="F01 - CAPTAÇÃO DE RECURSO",1,""),"")</f>
        <v>1</v>
      </c>
      <c r="AY261" s="119" t="str">
        <f>IFERROR(IF(PAC!$X261="F02 - LICITAÇÃO",1,""),"")</f>
        <v/>
      </c>
      <c r="AZ261" s="120" t="str">
        <f>IFERROR(IF(PAC!$X$6:$X$580="F03 - EXECUÇÃO DO OBJETO",1,""),"")</f>
        <v/>
      </c>
      <c r="BA261" s="120" t="str">
        <f>IFERROR(IF(PAC!$X$6:$X$580="F04 - CONCLUÍDA",1,""),"")</f>
        <v/>
      </c>
      <c r="BB261" s="206">
        <f>IF(PAC!$R261&gt;0,0,PAC!$Q261)</f>
        <v>0</v>
      </c>
    </row>
    <row r="262" spans="1:54" s="1" customFormat="1" ht="63" customHeight="1" thickBot="1">
      <c r="A262" s="96">
        <f t="shared" si="4"/>
        <v>257</v>
      </c>
      <c r="B262" s="96">
        <v>2025</v>
      </c>
      <c r="C262" s="96" t="s">
        <v>605</v>
      </c>
      <c r="D262" s="96" t="s">
        <v>1021</v>
      </c>
      <c r="E262" s="112" t="s">
        <v>830</v>
      </c>
      <c r="F262" s="96" t="s">
        <v>53</v>
      </c>
      <c r="G262" s="96" t="s">
        <v>503</v>
      </c>
      <c r="H262" s="45" t="s">
        <v>1256</v>
      </c>
      <c r="I262" s="96" t="s">
        <v>1250</v>
      </c>
      <c r="J262" s="96" t="s">
        <v>361</v>
      </c>
      <c r="K262" s="23">
        <v>5243871.76</v>
      </c>
      <c r="L262" s="23">
        <v>5243871.76</v>
      </c>
      <c r="M262" s="23"/>
      <c r="N262" s="23"/>
      <c r="O262" s="23"/>
      <c r="P262" s="23"/>
      <c r="Q262" s="25">
        <f>SUM(PAC!$M262:$P262)</f>
        <v>0</v>
      </c>
      <c r="R262" s="25"/>
      <c r="S262" s="25">
        <f>IF(PAC!$R262&gt;0,PAC!$R262,PAC!$Q262)</f>
        <v>0</v>
      </c>
      <c r="T262" s="25"/>
      <c r="U262" s="113" t="s">
        <v>1590</v>
      </c>
      <c r="V262" s="113"/>
      <c r="W262" s="114"/>
      <c r="X262" s="114" t="s">
        <v>1435</v>
      </c>
      <c r="Y262" s="111" t="s">
        <v>2509</v>
      </c>
      <c r="Z262" s="95"/>
      <c r="AA262" s="115"/>
      <c r="AB262" s="118"/>
      <c r="AC262" s="45"/>
      <c r="AD262" s="116"/>
      <c r="AE262" s="112"/>
      <c r="AF262" s="45" t="s">
        <v>999</v>
      </c>
      <c r="AG262" s="45"/>
      <c r="AH262" s="45"/>
      <c r="AI262" s="45"/>
      <c r="AJ262" s="95"/>
      <c r="AK262" s="45"/>
      <c r="AL262" s="45"/>
      <c r="AM262" s="45"/>
      <c r="AN262" s="95"/>
      <c r="AO262" s="95"/>
      <c r="AP262" s="95"/>
      <c r="AQ262" s="95"/>
      <c r="AR262" s="117"/>
      <c r="AS262" s="117"/>
      <c r="AT262" s="113" t="s">
        <v>518</v>
      </c>
      <c r="AU262" s="118"/>
      <c r="AV262" s="116"/>
      <c r="AW262" s="118" t="s">
        <v>849</v>
      </c>
      <c r="AX262" s="119">
        <f>IFERROR(IF(PAC!$X262="F01 - CAPTAÇÃO DE RECURSO",1,""),"")</f>
        <v>1</v>
      </c>
      <c r="AY262" s="119" t="str">
        <f>IFERROR(IF(PAC!$X262="F02 - LICITAÇÃO",1,""),"")</f>
        <v/>
      </c>
      <c r="AZ262" s="120" t="str">
        <f>IFERROR(IF(PAC!$X$6:$X$580="F03 - EXECUÇÃO DO OBJETO",1,""),"")</f>
        <v/>
      </c>
      <c r="BA262" s="120" t="str">
        <f>IFERROR(IF(PAC!$X$6:$X$580="F04 - CONCLUÍDA",1,""),"")</f>
        <v/>
      </c>
      <c r="BB262" s="121">
        <f>IF(PAC!$R262&gt;0,0,PAC!$Q262)</f>
        <v>0</v>
      </c>
    </row>
    <row r="263" spans="1:54" s="1" customFormat="1" ht="63" customHeight="1" thickBot="1">
      <c r="A263" s="96">
        <f t="shared" si="4"/>
        <v>258</v>
      </c>
      <c r="B263" s="122">
        <v>2025</v>
      </c>
      <c r="C263" s="122" t="s">
        <v>605</v>
      </c>
      <c r="D263" s="122" t="s">
        <v>1021</v>
      </c>
      <c r="E263" s="124" t="s">
        <v>831</v>
      </c>
      <c r="F263" s="122" t="s">
        <v>53</v>
      </c>
      <c r="G263" s="122" t="s">
        <v>503</v>
      </c>
      <c r="H263" s="125" t="s">
        <v>1256</v>
      </c>
      <c r="I263" s="122" t="s">
        <v>1250</v>
      </c>
      <c r="J263" s="122" t="s">
        <v>361</v>
      </c>
      <c r="K263" s="36">
        <v>5321872.67</v>
      </c>
      <c r="L263" s="36">
        <v>5321872.67</v>
      </c>
      <c r="M263" s="36"/>
      <c r="N263" s="36"/>
      <c r="O263" s="36"/>
      <c r="P263" s="36"/>
      <c r="Q263" s="25">
        <f>SUM(PAC!$M263:$P263)</f>
        <v>0</v>
      </c>
      <c r="R263" s="38"/>
      <c r="S263" s="25">
        <f>IF(PAC!$R263&gt;0,PAC!$R263,PAC!$Q263)</f>
        <v>0</v>
      </c>
      <c r="T263" s="38"/>
      <c r="U263" s="126" t="s">
        <v>1590</v>
      </c>
      <c r="V263" s="126"/>
      <c r="W263" s="127"/>
      <c r="X263" s="127" t="s">
        <v>1435</v>
      </c>
      <c r="Y263" s="123" t="s">
        <v>2509</v>
      </c>
      <c r="Z263" s="128"/>
      <c r="AA263" s="129"/>
      <c r="AB263" s="132"/>
      <c r="AC263" s="125"/>
      <c r="AD263" s="130"/>
      <c r="AE263" s="124"/>
      <c r="AF263" s="125" t="s">
        <v>999</v>
      </c>
      <c r="AG263" s="125"/>
      <c r="AH263" s="125"/>
      <c r="AI263" s="125"/>
      <c r="AJ263" s="128"/>
      <c r="AK263" s="125"/>
      <c r="AL263" s="125"/>
      <c r="AM263" s="125"/>
      <c r="AN263" s="128"/>
      <c r="AO263" s="128"/>
      <c r="AP263" s="128"/>
      <c r="AQ263" s="128"/>
      <c r="AR263" s="131"/>
      <c r="AS263" s="131"/>
      <c r="AT263" s="126" t="s">
        <v>518</v>
      </c>
      <c r="AU263" s="132"/>
      <c r="AV263" s="130"/>
      <c r="AW263" s="132" t="s">
        <v>849</v>
      </c>
      <c r="AX263" s="119">
        <f>IFERROR(IF(PAC!$X263="F01 - CAPTAÇÃO DE RECURSO",1,""),"")</f>
        <v>1</v>
      </c>
      <c r="AY263" s="119" t="str">
        <f>IFERROR(IF(PAC!$X263="F02 - LICITAÇÃO",1,""),"")</f>
        <v/>
      </c>
      <c r="AZ263" s="120" t="str">
        <f>IFERROR(IF(PAC!$X$6:$X$580="F03 - EXECUÇÃO DO OBJETO",1,""),"")</f>
        <v/>
      </c>
      <c r="BA263" s="120" t="str">
        <f>IFERROR(IF(PAC!$X$6:$X$580="F04 - CONCLUÍDA",1,""),"")</f>
        <v/>
      </c>
      <c r="BB263" s="206">
        <f>IF(PAC!$R263&gt;0,0,PAC!$Q263)</f>
        <v>0</v>
      </c>
    </row>
    <row r="264" spans="1:54" s="1" customFormat="1" ht="63" customHeight="1" thickBot="1">
      <c r="A264" s="96">
        <f t="shared" si="4"/>
        <v>259</v>
      </c>
      <c r="B264" s="96">
        <v>2025</v>
      </c>
      <c r="C264" s="96" t="s">
        <v>605</v>
      </c>
      <c r="D264" s="96" t="s">
        <v>1021</v>
      </c>
      <c r="E264" s="112" t="s">
        <v>2072</v>
      </c>
      <c r="F264" s="96" t="s">
        <v>53</v>
      </c>
      <c r="G264" s="96" t="s">
        <v>503</v>
      </c>
      <c r="H264" s="45" t="s">
        <v>1256</v>
      </c>
      <c r="I264" s="96" t="s">
        <v>1250</v>
      </c>
      <c r="J264" s="96" t="s">
        <v>361</v>
      </c>
      <c r="K264" s="23"/>
      <c r="L264" s="23">
        <v>3449409.85</v>
      </c>
      <c r="M264" s="23">
        <v>3449409.85</v>
      </c>
      <c r="N264" s="23"/>
      <c r="O264" s="23"/>
      <c r="P264" s="23"/>
      <c r="Q264" s="25">
        <f>SUM(PAC!$M264:$P264)</f>
        <v>3449409.85</v>
      </c>
      <c r="R264" s="25">
        <v>2400042.06</v>
      </c>
      <c r="S264" s="25">
        <f>IF(PAC!$R264&gt;0,PAC!$R264,PAC!$Q264)</f>
        <v>2400042.06</v>
      </c>
      <c r="T264" s="25" t="s">
        <v>1606</v>
      </c>
      <c r="U264" s="113" t="s">
        <v>1586</v>
      </c>
      <c r="V264" s="113"/>
      <c r="W264" s="114">
        <v>8</v>
      </c>
      <c r="X264" s="114" t="s">
        <v>1434</v>
      </c>
      <c r="Y264" s="111" t="s">
        <v>2503</v>
      </c>
      <c r="Z264" s="95"/>
      <c r="AA264" s="115"/>
      <c r="AB264" s="118" t="s">
        <v>1485</v>
      </c>
      <c r="AC264" s="45" t="s">
        <v>2746</v>
      </c>
      <c r="AD264" s="116"/>
      <c r="AE264" s="112" t="s">
        <v>2765</v>
      </c>
      <c r="AF264" s="45" t="s">
        <v>1653</v>
      </c>
      <c r="AG264" s="45" t="s">
        <v>1717</v>
      </c>
      <c r="AH264" s="45" t="s">
        <v>988</v>
      </c>
      <c r="AI264" s="45"/>
      <c r="AJ264" s="95"/>
      <c r="AK264" s="45" t="s">
        <v>1726</v>
      </c>
      <c r="AL264" s="45" t="s">
        <v>2126</v>
      </c>
      <c r="AM264" s="45" t="s">
        <v>716</v>
      </c>
      <c r="AN264" s="95">
        <v>46143</v>
      </c>
      <c r="AO264" s="95">
        <v>46189</v>
      </c>
      <c r="AP264" s="95">
        <v>46253</v>
      </c>
      <c r="AQ264" s="95"/>
      <c r="AR264" s="117"/>
      <c r="AS264" s="117"/>
      <c r="AT264" s="113" t="s">
        <v>2741</v>
      </c>
      <c r="AU264" s="118" t="s">
        <v>2764</v>
      </c>
      <c r="AV264" s="116"/>
      <c r="AW264" s="118" t="s">
        <v>707</v>
      </c>
      <c r="AX264" s="119" t="str">
        <f>IFERROR(IF(PAC!$X264="F01 - CAPTAÇÃO DE RECURSO",1,""),"")</f>
        <v/>
      </c>
      <c r="AY264" s="119">
        <f>IFERROR(IF(PAC!$X264="F02 - LICITAÇÃO",1,""),"")</f>
        <v>1</v>
      </c>
      <c r="AZ264" s="120" t="str">
        <f>IFERROR(IF(PAC!$X$6:$X$580="F03 - EXECUÇÃO DO OBJETO",1,""),"")</f>
        <v/>
      </c>
      <c r="BA264" s="120" t="str">
        <f>IFERROR(IF(PAC!$X$6:$X$580="F04 - CONCLUÍDA",1,""),"")</f>
        <v/>
      </c>
      <c r="BB264" s="121">
        <f>IF(PAC!$R264&gt;0,0,PAC!$Q264)</f>
        <v>0</v>
      </c>
    </row>
    <row r="265" spans="1:54" s="1" customFormat="1" ht="63" customHeight="1" thickBot="1">
      <c r="A265" s="96">
        <f t="shared" si="4"/>
        <v>260</v>
      </c>
      <c r="B265" s="122">
        <v>2025</v>
      </c>
      <c r="C265" s="122" t="s">
        <v>605</v>
      </c>
      <c r="D265" s="122" t="s">
        <v>1021</v>
      </c>
      <c r="E265" s="124" t="s">
        <v>842</v>
      </c>
      <c r="F265" s="122" t="s">
        <v>53</v>
      </c>
      <c r="G265" s="122" t="s">
        <v>503</v>
      </c>
      <c r="H265" s="125" t="s">
        <v>1256</v>
      </c>
      <c r="I265" s="122" t="s">
        <v>1250</v>
      </c>
      <c r="J265" s="122" t="s">
        <v>361</v>
      </c>
      <c r="K265" s="36"/>
      <c r="L265" s="36">
        <v>6554160.0700000003</v>
      </c>
      <c r="M265" s="36">
        <v>6554160.0700000003</v>
      </c>
      <c r="N265" s="36"/>
      <c r="O265" s="36"/>
      <c r="P265" s="36"/>
      <c r="Q265" s="25">
        <f>SUM(PAC!$M265:$P265)</f>
        <v>6554160.0700000003</v>
      </c>
      <c r="R265" s="38"/>
      <c r="S265" s="25">
        <f>IF(PAC!$R265&gt;0,PAC!$R265,PAC!$Q265)</f>
        <v>6554160.0700000003</v>
      </c>
      <c r="T265" s="38"/>
      <c r="U265" s="126" t="s">
        <v>1586</v>
      </c>
      <c r="V265" s="126"/>
      <c r="W265" s="127"/>
      <c r="X265" s="127" t="s">
        <v>1435</v>
      </c>
      <c r="Y265" s="123" t="s">
        <v>2504</v>
      </c>
      <c r="Z265" s="128"/>
      <c r="AA265" s="129"/>
      <c r="AB265" s="132" t="s">
        <v>1475</v>
      </c>
      <c r="AC265" s="125" t="s">
        <v>2573</v>
      </c>
      <c r="AD265" s="130"/>
      <c r="AE265" s="124" t="s">
        <v>2465</v>
      </c>
      <c r="AF265" s="125" t="s">
        <v>1653</v>
      </c>
      <c r="AG265" s="125" t="s">
        <v>1717</v>
      </c>
      <c r="AH265" s="125" t="s">
        <v>988</v>
      </c>
      <c r="AI265" s="125"/>
      <c r="AJ265" s="128"/>
      <c r="AK265" s="125" t="s">
        <v>2038</v>
      </c>
      <c r="AL265" s="125" t="s">
        <v>2135</v>
      </c>
      <c r="AM265" s="125" t="s">
        <v>716</v>
      </c>
      <c r="AN265" s="128">
        <v>46265</v>
      </c>
      <c r="AO265" s="128"/>
      <c r="AP265" s="128"/>
      <c r="AQ265" s="128"/>
      <c r="AR265" s="131"/>
      <c r="AS265" s="131"/>
      <c r="AT265" s="126" t="s">
        <v>2519</v>
      </c>
      <c r="AU265" s="132" t="s">
        <v>2742</v>
      </c>
      <c r="AV265" s="130"/>
      <c r="AW265" s="132" t="s">
        <v>849</v>
      </c>
      <c r="AX265" s="119">
        <f>IFERROR(IF(PAC!$X265="F01 - CAPTAÇÃO DE RECURSO",1,""),"")</f>
        <v>1</v>
      </c>
      <c r="AY265" s="119" t="str">
        <f>IFERROR(IF(PAC!$X265="F02 - LICITAÇÃO",1,""),"")</f>
        <v/>
      </c>
      <c r="AZ265" s="120" t="str">
        <f>IFERROR(IF(PAC!$X$6:$X$580="F03 - EXECUÇÃO DO OBJETO",1,""),"")</f>
        <v/>
      </c>
      <c r="BA265" s="120" t="str">
        <f>IFERROR(IF(PAC!$X$6:$X$580="F04 - CONCLUÍDA",1,""),"")</f>
        <v/>
      </c>
      <c r="BB265" s="206">
        <f>IF(PAC!$R265&gt;0,0,PAC!$Q265)</f>
        <v>6554160.0700000003</v>
      </c>
    </row>
    <row r="266" spans="1:54" s="1" customFormat="1" ht="63" customHeight="1" thickBot="1">
      <c r="A266" s="96">
        <f t="shared" si="4"/>
        <v>261</v>
      </c>
      <c r="B266" s="96">
        <v>2025</v>
      </c>
      <c r="C266" s="96" t="s">
        <v>605</v>
      </c>
      <c r="D266" s="96" t="s">
        <v>1021</v>
      </c>
      <c r="E266" s="112" t="s">
        <v>834</v>
      </c>
      <c r="F266" s="96" t="s">
        <v>53</v>
      </c>
      <c r="G266" s="96" t="s">
        <v>503</v>
      </c>
      <c r="H266" s="45" t="s">
        <v>1256</v>
      </c>
      <c r="I266" s="96" t="s">
        <v>1250</v>
      </c>
      <c r="J266" s="96" t="s">
        <v>361</v>
      </c>
      <c r="K266" s="23">
        <v>1545000</v>
      </c>
      <c r="L266" s="23">
        <v>1545000</v>
      </c>
      <c r="M266" s="23"/>
      <c r="N266" s="23"/>
      <c r="O266" s="23"/>
      <c r="P266" s="23"/>
      <c r="Q266" s="25">
        <f>SUM(PAC!$M266:$P266)</f>
        <v>0</v>
      </c>
      <c r="R266" s="25"/>
      <c r="S266" s="25">
        <f>IF(PAC!$R266&gt;0,PAC!$R266,PAC!$Q266)</f>
        <v>0</v>
      </c>
      <c r="T266" s="25"/>
      <c r="U266" s="113" t="s">
        <v>1590</v>
      </c>
      <c r="V266" s="113"/>
      <c r="W266" s="114"/>
      <c r="X266" s="114" t="s">
        <v>1435</v>
      </c>
      <c r="Y266" s="111" t="s">
        <v>2509</v>
      </c>
      <c r="Z266" s="95"/>
      <c r="AA266" s="115"/>
      <c r="AB266" s="118"/>
      <c r="AC266" s="45"/>
      <c r="AD266" s="116"/>
      <c r="AE266" s="112"/>
      <c r="AF266" s="45" t="s">
        <v>999</v>
      </c>
      <c r="AG266" s="45"/>
      <c r="AH266" s="45"/>
      <c r="AI266" s="45"/>
      <c r="AJ266" s="95"/>
      <c r="AK266" s="45"/>
      <c r="AL266" s="45"/>
      <c r="AM266" s="45" t="s">
        <v>716</v>
      </c>
      <c r="AN266" s="95"/>
      <c r="AO266" s="95"/>
      <c r="AP266" s="95"/>
      <c r="AQ266" s="95"/>
      <c r="AR266" s="117"/>
      <c r="AS266" s="117"/>
      <c r="AT266" s="113" t="s">
        <v>518</v>
      </c>
      <c r="AU266" s="118"/>
      <c r="AV266" s="116"/>
      <c r="AW266" s="118" t="s">
        <v>849</v>
      </c>
      <c r="AX266" s="119">
        <f>IFERROR(IF(PAC!$X266="F01 - CAPTAÇÃO DE RECURSO",1,""),"")</f>
        <v>1</v>
      </c>
      <c r="AY266" s="119" t="str">
        <f>IFERROR(IF(PAC!$X266="F02 - LICITAÇÃO",1,""),"")</f>
        <v/>
      </c>
      <c r="AZ266" s="120" t="str">
        <f>IFERROR(IF(PAC!$X$6:$X$580="F03 - EXECUÇÃO DO OBJETO",1,""),"")</f>
        <v/>
      </c>
      <c r="BA266" s="120" t="str">
        <f>IFERROR(IF(PAC!$X$6:$X$580="F04 - CONCLUÍDA",1,""),"")</f>
        <v/>
      </c>
      <c r="BB266" s="121">
        <f>IF(PAC!$R266&gt;0,0,PAC!$Q266)</f>
        <v>0</v>
      </c>
    </row>
    <row r="267" spans="1:54" s="1" customFormat="1" ht="63" customHeight="1" thickBot="1">
      <c r="A267" s="96">
        <f t="shared" si="4"/>
        <v>262</v>
      </c>
      <c r="B267" s="122">
        <v>2025</v>
      </c>
      <c r="C267" s="122" t="s">
        <v>605</v>
      </c>
      <c r="D267" s="122" t="s">
        <v>1021</v>
      </c>
      <c r="E267" s="124" t="s">
        <v>835</v>
      </c>
      <c r="F267" s="122" t="s">
        <v>53</v>
      </c>
      <c r="G267" s="122" t="s">
        <v>503</v>
      </c>
      <c r="H267" s="125" t="s">
        <v>1256</v>
      </c>
      <c r="I267" s="122" t="s">
        <v>1250</v>
      </c>
      <c r="J267" s="122" t="s">
        <v>361</v>
      </c>
      <c r="K267" s="36">
        <v>671031.21</v>
      </c>
      <c r="L267" s="36">
        <v>671031.21</v>
      </c>
      <c r="M267" s="36"/>
      <c r="N267" s="36"/>
      <c r="O267" s="36"/>
      <c r="P267" s="36"/>
      <c r="Q267" s="25">
        <f>SUM(PAC!$M267:$P267)</f>
        <v>0</v>
      </c>
      <c r="R267" s="38"/>
      <c r="S267" s="25">
        <f>IF(PAC!$R267&gt;0,PAC!$R267,PAC!$Q267)</f>
        <v>0</v>
      </c>
      <c r="T267" s="38"/>
      <c r="U267" s="126" t="s">
        <v>1590</v>
      </c>
      <c r="V267" s="126"/>
      <c r="W267" s="127"/>
      <c r="X267" s="127" t="s">
        <v>1435</v>
      </c>
      <c r="Y267" s="123" t="s">
        <v>2509</v>
      </c>
      <c r="Z267" s="128"/>
      <c r="AA267" s="129"/>
      <c r="AB267" s="132"/>
      <c r="AC267" s="125"/>
      <c r="AD267" s="130"/>
      <c r="AE267" s="124"/>
      <c r="AF267" s="125" t="s">
        <v>999</v>
      </c>
      <c r="AG267" s="125"/>
      <c r="AH267" s="125"/>
      <c r="AI267" s="125"/>
      <c r="AJ267" s="128"/>
      <c r="AK267" s="125"/>
      <c r="AL267" s="125"/>
      <c r="AM267" s="125" t="s">
        <v>716</v>
      </c>
      <c r="AN267" s="128"/>
      <c r="AO267" s="128"/>
      <c r="AP267" s="128"/>
      <c r="AQ267" s="128"/>
      <c r="AR267" s="131"/>
      <c r="AS267" s="131"/>
      <c r="AT267" s="126" t="s">
        <v>518</v>
      </c>
      <c r="AU267" s="132"/>
      <c r="AV267" s="130"/>
      <c r="AW267" s="132" t="s">
        <v>847</v>
      </c>
      <c r="AX267" s="119">
        <f>IFERROR(IF(PAC!$X267="F01 - CAPTAÇÃO DE RECURSO",1,""),"")</f>
        <v>1</v>
      </c>
      <c r="AY267" s="119" t="str">
        <f>IFERROR(IF(PAC!$X267="F02 - LICITAÇÃO",1,""),"")</f>
        <v/>
      </c>
      <c r="AZ267" s="120" t="str">
        <f>IFERROR(IF(PAC!$X$6:$X$580="F03 - EXECUÇÃO DO OBJETO",1,""),"")</f>
        <v/>
      </c>
      <c r="BA267" s="120" t="str">
        <f>IFERROR(IF(PAC!$X$6:$X$580="F04 - CONCLUÍDA",1,""),"")</f>
        <v/>
      </c>
      <c r="BB267" s="206">
        <f>IF(PAC!$R267&gt;0,0,PAC!$Q267)</f>
        <v>0</v>
      </c>
    </row>
    <row r="268" spans="1:54" s="1" customFormat="1" ht="63" customHeight="1" thickBot="1">
      <c r="A268" s="96">
        <f t="shared" si="4"/>
        <v>263</v>
      </c>
      <c r="B268" s="96">
        <v>2025</v>
      </c>
      <c r="C268" s="96" t="s">
        <v>605</v>
      </c>
      <c r="D268" s="96" t="s">
        <v>1021</v>
      </c>
      <c r="E268" s="112" t="s">
        <v>836</v>
      </c>
      <c r="F268" s="96" t="s">
        <v>53</v>
      </c>
      <c r="G268" s="96" t="s">
        <v>503</v>
      </c>
      <c r="H268" s="45" t="s">
        <v>1256</v>
      </c>
      <c r="I268" s="96" t="s">
        <v>1250</v>
      </c>
      <c r="J268" s="96" t="s">
        <v>361</v>
      </c>
      <c r="K268" s="23">
        <v>1535234</v>
      </c>
      <c r="L268" s="23">
        <v>1535234</v>
      </c>
      <c r="M268" s="23"/>
      <c r="N268" s="23"/>
      <c r="O268" s="23"/>
      <c r="P268" s="23"/>
      <c r="Q268" s="25">
        <f>SUM(PAC!$M268:$P268)</f>
        <v>0</v>
      </c>
      <c r="R268" s="25"/>
      <c r="S268" s="25">
        <f>IF(PAC!$R268&gt;0,PAC!$R268,PAC!$Q268)</f>
        <v>0</v>
      </c>
      <c r="T268" s="25"/>
      <c r="U268" s="113" t="s">
        <v>1590</v>
      </c>
      <c r="V268" s="113"/>
      <c r="W268" s="114"/>
      <c r="X268" s="114" t="s">
        <v>1435</v>
      </c>
      <c r="Y268" s="111" t="s">
        <v>2509</v>
      </c>
      <c r="Z268" s="95"/>
      <c r="AA268" s="115"/>
      <c r="AB268" s="118"/>
      <c r="AC268" s="45"/>
      <c r="AD268" s="116"/>
      <c r="AE268" s="112"/>
      <c r="AF268" s="45" t="s">
        <v>999</v>
      </c>
      <c r="AG268" s="45"/>
      <c r="AH268" s="45"/>
      <c r="AI268" s="45"/>
      <c r="AJ268" s="95"/>
      <c r="AK268" s="45"/>
      <c r="AL268" s="45"/>
      <c r="AM268" s="45" t="s">
        <v>716</v>
      </c>
      <c r="AN268" s="95"/>
      <c r="AO268" s="95"/>
      <c r="AP268" s="95"/>
      <c r="AQ268" s="95"/>
      <c r="AR268" s="117"/>
      <c r="AS268" s="117"/>
      <c r="AT268" s="113" t="s">
        <v>518</v>
      </c>
      <c r="AU268" s="118"/>
      <c r="AV268" s="116"/>
      <c r="AW268" s="118" t="s">
        <v>849</v>
      </c>
      <c r="AX268" s="119">
        <f>IFERROR(IF(PAC!$X268="F01 - CAPTAÇÃO DE RECURSO",1,""),"")</f>
        <v>1</v>
      </c>
      <c r="AY268" s="119" t="str">
        <f>IFERROR(IF(PAC!$X268="F02 - LICITAÇÃO",1,""),"")</f>
        <v/>
      </c>
      <c r="AZ268" s="120" t="str">
        <f>IFERROR(IF(PAC!$X$6:$X$580="F03 - EXECUÇÃO DO OBJETO",1,""),"")</f>
        <v/>
      </c>
      <c r="BA268" s="120" t="str">
        <f>IFERROR(IF(PAC!$X$6:$X$580="F04 - CONCLUÍDA",1,""),"")</f>
        <v/>
      </c>
      <c r="BB268" s="121">
        <f>IF(PAC!$R268&gt;0,0,PAC!$Q268)</f>
        <v>0</v>
      </c>
    </row>
    <row r="269" spans="1:54" s="1" customFormat="1" ht="63" customHeight="1" thickBot="1">
      <c r="A269" s="96">
        <f t="shared" si="4"/>
        <v>264</v>
      </c>
      <c r="B269" s="122">
        <v>2025</v>
      </c>
      <c r="C269" s="122" t="s">
        <v>605</v>
      </c>
      <c r="D269" s="122" t="s">
        <v>1021</v>
      </c>
      <c r="E269" s="124" t="s">
        <v>837</v>
      </c>
      <c r="F269" s="122" t="s">
        <v>53</v>
      </c>
      <c r="G269" s="122" t="s">
        <v>503</v>
      </c>
      <c r="H269" s="125" t="s">
        <v>1256</v>
      </c>
      <c r="I269" s="122" t="s">
        <v>1250</v>
      </c>
      <c r="J269" s="122" t="s">
        <v>361</v>
      </c>
      <c r="K269" s="36">
        <v>2008873.2600000002</v>
      </c>
      <c r="L269" s="36">
        <v>2008873.2600000002</v>
      </c>
      <c r="M269" s="36"/>
      <c r="N269" s="36"/>
      <c r="O269" s="36"/>
      <c r="P269" s="36"/>
      <c r="Q269" s="25">
        <f>SUM(PAC!$M269:$P269)</f>
        <v>0</v>
      </c>
      <c r="R269" s="38"/>
      <c r="S269" s="25">
        <f>IF(PAC!$R269&gt;0,PAC!$R269,PAC!$Q269)</f>
        <v>0</v>
      </c>
      <c r="T269" s="38"/>
      <c r="U269" s="126" t="s">
        <v>1590</v>
      </c>
      <c r="V269" s="126"/>
      <c r="W269" s="127"/>
      <c r="X269" s="127" t="s">
        <v>1435</v>
      </c>
      <c r="Y269" s="123" t="s">
        <v>2509</v>
      </c>
      <c r="Z269" s="128"/>
      <c r="AA269" s="129"/>
      <c r="AB269" s="132"/>
      <c r="AC269" s="125"/>
      <c r="AD269" s="130"/>
      <c r="AE269" s="124"/>
      <c r="AF269" s="125" t="s">
        <v>999</v>
      </c>
      <c r="AG269" s="125"/>
      <c r="AH269" s="125"/>
      <c r="AI269" s="125"/>
      <c r="AJ269" s="128"/>
      <c r="AK269" s="125"/>
      <c r="AL269" s="125"/>
      <c r="AM269" s="125" t="s">
        <v>716</v>
      </c>
      <c r="AN269" s="128"/>
      <c r="AO269" s="128"/>
      <c r="AP269" s="128"/>
      <c r="AQ269" s="128"/>
      <c r="AR269" s="131"/>
      <c r="AS269" s="131"/>
      <c r="AT269" s="126" t="s">
        <v>518</v>
      </c>
      <c r="AU269" s="132"/>
      <c r="AV269" s="130"/>
      <c r="AW269" s="132" t="s">
        <v>847</v>
      </c>
      <c r="AX269" s="119">
        <f>IFERROR(IF(PAC!$X269="F01 - CAPTAÇÃO DE RECURSO",1,""),"")</f>
        <v>1</v>
      </c>
      <c r="AY269" s="119" t="str">
        <f>IFERROR(IF(PAC!$X269="F02 - LICITAÇÃO",1,""),"")</f>
        <v/>
      </c>
      <c r="AZ269" s="120" t="str">
        <f>IFERROR(IF(PAC!$X$6:$X$580="F03 - EXECUÇÃO DO OBJETO",1,""),"")</f>
        <v/>
      </c>
      <c r="BA269" s="120" t="str">
        <f>IFERROR(IF(PAC!$X$6:$X$580="F04 - CONCLUÍDA",1,""),"")</f>
        <v/>
      </c>
      <c r="BB269" s="206">
        <f>IF(PAC!$R269&gt;0,0,PAC!$Q269)</f>
        <v>0</v>
      </c>
    </row>
    <row r="270" spans="1:54" s="1" customFormat="1" ht="63" customHeight="1" thickBot="1">
      <c r="A270" s="96">
        <f t="shared" si="4"/>
        <v>265</v>
      </c>
      <c r="B270" s="96">
        <v>2025</v>
      </c>
      <c r="C270" s="96" t="s">
        <v>605</v>
      </c>
      <c r="D270" s="96" t="s">
        <v>1021</v>
      </c>
      <c r="E270" s="112" t="s">
        <v>838</v>
      </c>
      <c r="F270" s="96" t="s">
        <v>53</v>
      </c>
      <c r="G270" s="96" t="s">
        <v>503</v>
      </c>
      <c r="H270" s="45" t="s">
        <v>1256</v>
      </c>
      <c r="I270" s="96" t="s">
        <v>1250</v>
      </c>
      <c r="J270" s="96" t="s">
        <v>361</v>
      </c>
      <c r="K270" s="23">
        <v>1899144.9000000001</v>
      </c>
      <c r="L270" s="23">
        <v>1899144.9000000001</v>
      </c>
      <c r="M270" s="23"/>
      <c r="N270" s="23"/>
      <c r="O270" s="23"/>
      <c r="P270" s="23"/>
      <c r="Q270" s="25">
        <f>SUM(PAC!$M270:$P270)</f>
        <v>0</v>
      </c>
      <c r="R270" s="25"/>
      <c r="S270" s="25">
        <f>IF(PAC!$R270&gt;0,PAC!$R270,PAC!$Q270)</f>
        <v>0</v>
      </c>
      <c r="T270" s="25"/>
      <c r="U270" s="113" t="s">
        <v>1590</v>
      </c>
      <c r="V270" s="113"/>
      <c r="W270" s="114"/>
      <c r="X270" s="114" t="s">
        <v>1435</v>
      </c>
      <c r="Y270" s="111" t="s">
        <v>2509</v>
      </c>
      <c r="Z270" s="95"/>
      <c r="AA270" s="115"/>
      <c r="AB270" s="118"/>
      <c r="AC270" s="45"/>
      <c r="AD270" s="116"/>
      <c r="AE270" s="112"/>
      <c r="AF270" s="45" t="s">
        <v>999</v>
      </c>
      <c r="AG270" s="45"/>
      <c r="AH270" s="45"/>
      <c r="AI270" s="45"/>
      <c r="AJ270" s="95"/>
      <c r="AK270" s="45"/>
      <c r="AL270" s="45"/>
      <c r="AM270" s="45" t="s">
        <v>716</v>
      </c>
      <c r="AN270" s="95"/>
      <c r="AO270" s="95"/>
      <c r="AP270" s="95"/>
      <c r="AQ270" s="95"/>
      <c r="AR270" s="117"/>
      <c r="AS270" s="117"/>
      <c r="AT270" s="113" t="s">
        <v>518</v>
      </c>
      <c r="AU270" s="118"/>
      <c r="AV270" s="116"/>
      <c r="AW270" s="118" t="s">
        <v>847</v>
      </c>
      <c r="AX270" s="119">
        <f>IFERROR(IF(PAC!$X270="F01 - CAPTAÇÃO DE RECURSO",1,""),"")</f>
        <v>1</v>
      </c>
      <c r="AY270" s="119" t="str">
        <f>IFERROR(IF(PAC!$X270="F02 - LICITAÇÃO",1,""),"")</f>
        <v/>
      </c>
      <c r="AZ270" s="120" t="str">
        <f>IFERROR(IF(PAC!$X$6:$X$580="F03 - EXECUÇÃO DO OBJETO",1,""),"")</f>
        <v/>
      </c>
      <c r="BA270" s="120" t="str">
        <f>IFERROR(IF(PAC!$X$6:$X$580="F04 - CONCLUÍDA",1,""),"")</f>
        <v/>
      </c>
      <c r="BB270" s="121">
        <f>IF(PAC!$R270&gt;0,0,PAC!$Q270)</f>
        <v>0</v>
      </c>
    </row>
    <row r="271" spans="1:54" s="1" customFormat="1" ht="63" customHeight="1" thickBot="1">
      <c r="A271" s="96">
        <f t="shared" si="4"/>
        <v>266</v>
      </c>
      <c r="B271" s="122">
        <v>2025</v>
      </c>
      <c r="C271" s="122" t="s">
        <v>605</v>
      </c>
      <c r="D271" s="122" t="s">
        <v>1021</v>
      </c>
      <c r="E271" s="124" t="s">
        <v>839</v>
      </c>
      <c r="F271" s="122" t="s">
        <v>53</v>
      </c>
      <c r="G271" s="122" t="s">
        <v>503</v>
      </c>
      <c r="H271" s="125" t="s">
        <v>1256</v>
      </c>
      <c r="I271" s="122" t="s">
        <v>1250</v>
      </c>
      <c r="J271" s="122" t="s">
        <v>361</v>
      </c>
      <c r="K271" s="36">
        <v>1927280.38</v>
      </c>
      <c r="L271" s="36">
        <v>1927280.38</v>
      </c>
      <c r="M271" s="36"/>
      <c r="N271" s="36"/>
      <c r="O271" s="36"/>
      <c r="P271" s="36"/>
      <c r="Q271" s="25">
        <f>SUM(PAC!$M271:$P271)</f>
        <v>0</v>
      </c>
      <c r="R271" s="38"/>
      <c r="S271" s="25">
        <f>IF(PAC!$R271&gt;0,PAC!$R271,PAC!$Q271)</f>
        <v>0</v>
      </c>
      <c r="T271" s="38"/>
      <c r="U271" s="126" t="s">
        <v>1590</v>
      </c>
      <c r="V271" s="126"/>
      <c r="W271" s="127"/>
      <c r="X271" s="127" t="s">
        <v>1435</v>
      </c>
      <c r="Y271" s="123" t="s">
        <v>2509</v>
      </c>
      <c r="Z271" s="128"/>
      <c r="AA271" s="129"/>
      <c r="AB271" s="132"/>
      <c r="AC271" s="125"/>
      <c r="AD271" s="130"/>
      <c r="AE271" s="124"/>
      <c r="AF271" s="125" t="s">
        <v>999</v>
      </c>
      <c r="AG271" s="125"/>
      <c r="AH271" s="125"/>
      <c r="AI271" s="125"/>
      <c r="AJ271" s="128"/>
      <c r="AK271" s="125"/>
      <c r="AL271" s="125"/>
      <c r="AM271" s="125" t="s">
        <v>716</v>
      </c>
      <c r="AN271" s="128"/>
      <c r="AO271" s="128"/>
      <c r="AP271" s="128"/>
      <c r="AQ271" s="128"/>
      <c r="AR271" s="131"/>
      <c r="AS271" s="131"/>
      <c r="AT271" s="126" t="s">
        <v>2197</v>
      </c>
      <c r="AU271" s="132"/>
      <c r="AV271" s="130"/>
      <c r="AW271" s="132" t="s">
        <v>847</v>
      </c>
      <c r="AX271" s="119">
        <f>IFERROR(IF(PAC!$X271="F01 - CAPTAÇÃO DE RECURSO",1,""),"")</f>
        <v>1</v>
      </c>
      <c r="AY271" s="119" t="str">
        <f>IFERROR(IF(PAC!$X271="F02 - LICITAÇÃO",1,""),"")</f>
        <v/>
      </c>
      <c r="AZ271" s="120" t="str">
        <f>IFERROR(IF(PAC!$X$6:$X$580="F03 - EXECUÇÃO DO OBJETO",1,""),"")</f>
        <v/>
      </c>
      <c r="BA271" s="120" t="str">
        <f>IFERROR(IF(PAC!$X$6:$X$580="F04 - CONCLUÍDA",1,""),"")</f>
        <v/>
      </c>
      <c r="BB271" s="206">
        <f>IF(PAC!$R271&gt;0,0,PAC!$Q271)</f>
        <v>0</v>
      </c>
    </row>
    <row r="272" spans="1:54" s="1" customFormat="1" ht="63" customHeight="1" thickBot="1">
      <c r="A272" s="96">
        <f t="shared" si="4"/>
        <v>267</v>
      </c>
      <c r="B272" s="96">
        <v>2025</v>
      </c>
      <c r="C272" s="96" t="s">
        <v>605</v>
      </c>
      <c r="D272" s="96" t="s">
        <v>1021</v>
      </c>
      <c r="E272" s="112" t="s">
        <v>784</v>
      </c>
      <c r="F272" s="96" t="s">
        <v>53</v>
      </c>
      <c r="G272" s="96" t="s">
        <v>503</v>
      </c>
      <c r="H272" s="45" t="s">
        <v>1256</v>
      </c>
      <c r="I272" s="96" t="s">
        <v>1250</v>
      </c>
      <c r="J272" s="96" t="s">
        <v>401</v>
      </c>
      <c r="K272" s="23"/>
      <c r="L272" s="23">
        <v>1482739.8</v>
      </c>
      <c r="M272" s="23">
        <v>1482739.8</v>
      </c>
      <c r="N272" s="23"/>
      <c r="O272" s="23"/>
      <c r="P272" s="23"/>
      <c r="Q272" s="25">
        <f>SUM(PAC!$M272:$P272)</f>
        <v>1482739.8</v>
      </c>
      <c r="R272" s="25"/>
      <c r="S272" s="25">
        <f>IF(PAC!$R272&gt;0,PAC!$R272,PAC!$Q272)</f>
        <v>1482739.8</v>
      </c>
      <c r="T272" s="25"/>
      <c r="U272" s="113" t="s">
        <v>1586</v>
      </c>
      <c r="V272" s="113"/>
      <c r="W272" s="114">
        <v>6</v>
      </c>
      <c r="X272" s="114" t="s">
        <v>1434</v>
      </c>
      <c r="Y272" s="111" t="s">
        <v>2503</v>
      </c>
      <c r="Z272" s="95"/>
      <c r="AA272" s="115"/>
      <c r="AB272" s="118" t="s">
        <v>1480</v>
      </c>
      <c r="AC272" s="45" t="s">
        <v>2702</v>
      </c>
      <c r="AD272" s="116">
        <v>46274</v>
      </c>
      <c r="AE272" s="112" t="s">
        <v>2731</v>
      </c>
      <c r="AF272" s="45" t="s">
        <v>1654</v>
      </c>
      <c r="AG272" s="45" t="s">
        <v>1739</v>
      </c>
      <c r="AH272" s="45" t="s">
        <v>988</v>
      </c>
      <c r="AI272" s="45"/>
      <c r="AJ272" s="95"/>
      <c r="AK272" s="45" t="s">
        <v>1740</v>
      </c>
      <c r="AL272" s="45" t="s">
        <v>2145</v>
      </c>
      <c r="AM272" s="45" t="s">
        <v>716</v>
      </c>
      <c r="AN272" s="95">
        <v>46247</v>
      </c>
      <c r="AO272" s="95">
        <v>46274</v>
      </c>
      <c r="AP272" s="95"/>
      <c r="AQ272" s="95"/>
      <c r="AR272" s="117"/>
      <c r="AS272" s="117"/>
      <c r="AT272" s="113" t="s">
        <v>2373</v>
      </c>
      <c r="AU272" s="118" t="s">
        <v>2703</v>
      </c>
      <c r="AV272" s="116"/>
      <c r="AW272" s="118" t="s">
        <v>707</v>
      </c>
      <c r="AX272" s="119" t="str">
        <f>IFERROR(IF(PAC!$X272="F01 - CAPTAÇÃO DE RECURSO",1,""),"")</f>
        <v/>
      </c>
      <c r="AY272" s="119">
        <f>IFERROR(IF(PAC!$X272="F02 - LICITAÇÃO",1,""),"")</f>
        <v>1</v>
      </c>
      <c r="AZ272" s="120" t="str">
        <f>IFERROR(IF(PAC!$X$6:$X$580="F03 - EXECUÇÃO DO OBJETO",1,""),"")</f>
        <v/>
      </c>
      <c r="BA272" s="120" t="str">
        <f>IFERROR(IF(PAC!$X$6:$X$580="F04 - CONCLUÍDA",1,""),"")</f>
        <v/>
      </c>
      <c r="BB272" s="121">
        <f>IF(PAC!$R272&gt;0,0,PAC!$Q272)</f>
        <v>1482739.8</v>
      </c>
    </row>
    <row r="273" spans="1:54" s="1" customFormat="1" ht="63" customHeight="1" thickBot="1">
      <c r="A273" s="96">
        <f t="shared" si="4"/>
        <v>268</v>
      </c>
      <c r="B273" s="122">
        <v>2025</v>
      </c>
      <c r="C273" s="122" t="s">
        <v>605</v>
      </c>
      <c r="D273" s="122" t="s">
        <v>1021</v>
      </c>
      <c r="E273" s="124" t="s">
        <v>840</v>
      </c>
      <c r="F273" s="122" t="s">
        <v>53</v>
      </c>
      <c r="G273" s="122" t="s">
        <v>503</v>
      </c>
      <c r="H273" s="125" t="s">
        <v>1256</v>
      </c>
      <c r="I273" s="122" t="s">
        <v>1250</v>
      </c>
      <c r="J273" s="122" t="s">
        <v>361</v>
      </c>
      <c r="K273" s="36">
        <v>1422248.52</v>
      </c>
      <c r="L273" s="36">
        <v>1422248.52</v>
      </c>
      <c r="M273" s="36"/>
      <c r="N273" s="36"/>
      <c r="O273" s="36"/>
      <c r="P273" s="36"/>
      <c r="Q273" s="25">
        <f>SUM(PAC!$M273:$P273)</f>
        <v>0</v>
      </c>
      <c r="R273" s="38"/>
      <c r="S273" s="25">
        <f>IF(PAC!$R273&gt;0,PAC!$R273,PAC!$Q273)</f>
        <v>0</v>
      </c>
      <c r="T273" s="38"/>
      <c r="U273" s="126" t="s">
        <v>1590</v>
      </c>
      <c r="V273" s="126"/>
      <c r="W273" s="127"/>
      <c r="X273" s="127" t="s">
        <v>1435</v>
      </c>
      <c r="Y273" s="123" t="s">
        <v>2509</v>
      </c>
      <c r="Z273" s="128"/>
      <c r="AA273" s="129"/>
      <c r="AB273" s="132"/>
      <c r="AC273" s="125"/>
      <c r="AD273" s="130"/>
      <c r="AE273" s="124"/>
      <c r="AF273" s="125" t="s">
        <v>999</v>
      </c>
      <c r="AG273" s="125"/>
      <c r="AH273" s="125"/>
      <c r="AI273" s="125"/>
      <c r="AJ273" s="128"/>
      <c r="AK273" s="125"/>
      <c r="AL273" s="125"/>
      <c r="AM273" s="125" t="s">
        <v>716</v>
      </c>
      <c r="AN273" s="128"/>
      <c r="AO273" s="128"/>
      <c r="AP273" s="128"/>
      <c r="AQ273" s="128"/>
      <c r="AR273" s="131"/>
      <c r="AS273" s="131"/>
      <c r="AT273" s="126" t="s">
        <v>518</v>
      </c>
      <c r="AU273" s="132"/>
      <c r="AV273" s="130"/>
      <c r="AW273" s="132" t="s">
        <v>847</v>
      </c>
      <c r="AX273" s="119">
        <f>IFERROR(IF(PAC!$X273="F01 - CAPTAÇÃO DE RECURSO",1,""),"")</f>
        <v>1</v>
      </c>
      <c r="AY273" s="119" t="str">
        <f>IFERROR(IF(PAC!$X273="F02 - LICITAÇÃO",1,""),"")</f>
        <v/>
      </c>
      <c r="AZ273" s="120" t="str">
        <f>IFERROR(IF(PAC!$X$6:$X$580="F03 - EXECUÇÃO DO OBJETO",1,""),"")</f>
        <v/>
      </c>
      <c r="BA273" s="120" t="str">
        <f>IFERROR(IF(PAC!$X$6:$X$580="F04 - CONCLUÍDA",1,""),"")</f>
        <v/>
      </c>
      <c r="BB273" s="206">
        <f>IF(PAC!$R273&gt;0,0,PAC!$Q273)</f>
        <v>0</v>
      </c>
    </row>
    <row r="274" spans="1:54" s="1" customFormat="1" ht="63" customHeight="1" thickBot="1">
      <c r="A274" s="96">
        <f t="shared" si="4"/>
        <v>269</v>
      </c>
      <c r="B274" s="96">
        <v>2025</v>
      </c>
      <c r="C274" s="96" t="s">
        <v>605</v>
      </c>
      <c r="D274" s="96" t="s">
        <v>1021</v>
      </c>
      <c r="E274" s="112" t="s">
        <v>841</v>
      </c>
      <c r="F274" s="96" t="s">
        <v>53</v>
      </c>
      <c r="G274" s="96" t="s">
        <v>503</v>
      </c>
      <c r="H274" s="45" t="s">
        <v>1256</v>
      </c>
      <c r="I274" s="96" t="s">
        <v>1250</v>
      </c>
      <c r="J274" s="96" t="s">
        <v>361</v>
      </c>
      <c r="K274" s="23">
        <v>1261876.28</v>
      </c>
      <c r="L274" s="23">
        <v>1261876.28</v>
      </c>
      <c r="M274" s="23"/>
      <c r="N274" s="23"/>
      <c r="O274" s="23"/>
      <c r="P274" s="23"/>
      <c r="Q274" s="25">
        <f>SUM(PAC!$M274:$P274)</f>
        <v>0</v>
      </c>
      <c r="R274" s="25"/>
      <c r="S274" s="25">
        <f>IF(PAC!$R274&gt;0,PAC!$R274,PAC!$Q274)</f>
        <v>0</v>
      </c>
      <c r="T274" s="25"/>
      <c r="U274" s="113" t="s">
        <v>1590</v>
      </c>
      <c r="V274" s="113"/>
      <c r="W274" s="114"/>
      <c r="X274" s="114" t="s">
        <v>1435</v>
      </c>
      <c r="Y274" s="111" t="s">
        <v>2509</v>
      </c>
      <c r="Z274" s="95"/>
      <c r="AA274" s="115"/>
      <c r="AB274" s="118"/>
      <c r="AC274" s="45"/>
      <c r="AD274" s="116"/>
      <c r="AE274" s="112"/>
      <c r="AF274" s="45" t="s">
        <v>999</v>
      </c>
      <c r="AG274" s="45"/>
      <c r="AH274" s="45"/>
      <c r="AI274" s="45"/>
      <c r="AJ274" s="95"/>
      <c r="AK274" s="45"/>
      <c r="AL274" s="45"/>
      <c r="AM274" s="45"/>
      <c r="AN274" s="95"/>
      <c r="AO274" s="95"/>
      <c r="AP274" s="95"/>
      <c r="AQ274" s="95"/>
      <c r="AR274" s="117"/>
      <c r="AS274" s="117"/>
      <c r="AT274" s="113" t="s">
        <v>518</v>
      </c>
      <c r="AU274" s="118"/>
      <c r="AV274" s="116"/>
      <c r="AW274" s="118" t="s">
        <v>847</v>
      </c>
      <c r="AX274" s="119">
        <f>IFERROR(IF(PAC!$X274="F01 - CAPTAÇÃO DE RECURSO",1,""),"")</f>
        <v>1</v>
      </c>
      <c r="AY274" s="119" t="str">
        <f>IFERROR(IF(PAC!$X274="F02 - LICITAÇÃO",1,""),"")</f>
        <v/>
      </c>
      <c r="AZ274" s="120" t="str">
        <f>IFERROR(IF(PAC!$X$6:$X$580="F03 - EXECUÇÃO DO OBJETO",1,""),"")</f>
        <v/>
      </c>
      <c r="BA274" s="120" t="str">
        <f>IFERROR(IF(PAC!$X$6:$X$580="F04 - CONCLUÍDA",1,""),"")</f>
        <v/>
      </c>
      <c r="BB274" s="121">
        <f>IF(PAC!$R274&gt;0,0,PAC!$Q274)</f>
        <v>0</v>
      </c>
    </row>
    <row r="275" spans="1:54" s="1" customFormat="1" ht="63" customHeight="1" thickBot="1">
      <c r="A275" s="96">
        <f t="shared" si="4"/>
        <v>270</v>
      </c>
      <c r="B275" s="122">
        <v>2025</v>
      </c>
      <c r="C275" s="122" t="s">
        <v>605</v>
      </c>
      <c r="D275" s="122" t="s">
        <v>1021</v>
      </c>
      <c r="E275" s="124" t="s">
        <v>792</v>
      </c>
      <c r="F275" s="122" t="s">
        <v>53</v>
      </c>
      <c r="G275" s="122" t="s">
        <v>503</v>
      </c>
      <c r="H275" s="125" t="s">
        <v>1256</v>
      </c>
      <c r="I275" s="122" t="s">
        <v>1250</v>
      </c>
      <c r="J275" s="122" t="s">
        <v>437</v>
      </c>
      <c r="K275" s="36"/>
      <c r="L275" s="36">
        <v>1919543.13</v>
      </c>
      <c r="M275" s="36">
        <v>1919543.13</v>
      </c>
      <c r="N275" s="36"/>
      <c r="O275" s="36"/>
      <c r="P275" s="36"/>
      <c r="Q275" s="25">
        <f>SUM(PAC!$M275:$P275)</f>
        <v>1919543.13</v>
      </c>
      <c r="R275" s="38"/>
      <c r="S275" s="25">
        <f>IF(PAC!$R275&gt;0,PAC!$R275,PAC!$Q275)</f>
        <v>1919543.13</v>
      </c>
      <c r="T275" s="38"/>
      <c r="U275" s="126" t="s">
        <v>1586</v>
      </c>
      <c r="V275" s="126"/>
      <c r="W275" s="127">
        <v>9</v>
      </c>
      <c r="X275" s="127" t="s">
        <v>1434</v>
      </c>
      <c r="Y275" s="123" t="s">
        <v>2503</v>
      </c>
      <c r="Z275" s="128"/>
      <c r="AA275" s="129"/>
      <c r="AB275" s="132" t="s">
        <v>1480</v>
      </c>
      <c r="AC275" s="125" t="s">
        <v>2702</v>
      </c>
      <c r="AD275" s="130">
        <v>46274</v>
      </c>
      <c r="AE275" s="124" t="s">
        <v>2731</v>
      </c>
      <c r="AF275" s="125" t="s">
        <v>1654</v>
      </c>
      <c r="AG275" s="125" t="s">
        <v>1739</v>
      </c>
      <c r="AH275" s="125" t="s">
        <v>988</v>
      </c>
      <c r="AI275" s="125"/>
      <c r="AJ275" s="128"/>
      <c r="AK275" s="125" t="s">
        <v>2039</v>
      </c>
      <c r="AL275" s="125" t="s">
        <v>2146</v>
      </c>
      <c r="AM275" s="125" t="s">
        <v>716</v>
      </c>
      <c r="AN275" s="128">
        <v>46247</v>
      </c>
      <c r="AO275" s="128">
        <v>46274</v>
      </c>
      <c r="AP275" s="128"/>
      <c r="AQ275" s="128"/>
      <c r="AR275" s="131"/>
      <c r="AS275" s="131"/>
      <c r="AT275" s="126" t="s">
        <v>2374</v>
      </c>
      <c r="AU275" s="132" t="s">
        <v>2703</v>
      </c>
      <c r="AV275" s="130"/>
      <c r="AW275" s="132" t="s">
        <v>707</v>
      </c>
      <c r="AX275" s="119" t="str">
        <f>IFERROR(IF(PAC!$X275="F01 - CAPTAÇÃO DE RECURSO",1,""),"")</f>
        <v/>
      </c>
      <c r="AY275" s="119">
        <f>IFERROR(IF(PAC!$X275="F02 - LICITAÇÃO",1,""),"")</f>
        <v>1</v>
      </c>
      <c r="AZ275" s="120" t="str">
        <f>IFERROR(IF(PAC!$X$6:$X$580="F03 - EXECUÇÃO DO OBJETO",1,""),"")</f>
        <v/>
      </c>
      <c r="BA275" s="120" t="str">
        <f>IFERROR(IF(PAC!$X$6:$X$580="F04 - CONCLUÍDA",1,""),"")</f>
        <v/>
      </c>
      <c r="BB275" s="206">
        <f>IF(PAC!$R275&gt;0,0,PAC!$Q275)</f>
        <v>1919543.13</v>
      </c>
    </row>
    <row r="276" spans="1:54" s="1" customFormat="1" ht="63.75" thickBot="1">
      <c r="A276" s="96">
        <f t="shared" si="4"/>
        <v>271</v>
      </c>
      <c r="B276" s="96">
        <v>2025</v>
      </c>
      <c r="C276" s="96" t="s">
        <v>605</v>
      </c>
      <c r="D276" s="96" t="s">
        <v>1021</v>
      </c>
      <c r="E276" s="112" t="s">
        <v>863</v>
      </c>
      <c r="F276" s="96" t="s">
        <v>53</v>
      </c>
      <c r="G276" s="96" t="s">
        <v>503</v>
      </c>
      <c r="H276" s="45" t="s">
        <v>1256</v>
      </c>
      <c r="I276" s="96" t="s">
        <v>1250</v>
      </c>
      <c r="J276" s="96" t="s">
        <v>361</v>
      </c>
      <c r="K276" s="23">
        <v>1932907.48</v>
      </c>
      <c r="L276" s="23">
        <v>1932907.48</v>
      </c>
      <c r="M276" s="23"/>
      <c r="N276" s="23"/>
      <c r="O276" s="23"/>
      <c r="P276" s="23"/>
      <c r="Q276" s="25">
        <f>SUM(PAC!$M276:$P276)</f>
        <v>0</v>
      </c>
      <c r="R276" s="25"/>
      <c r="S276" s="25">
        <f>IF(PAC!$R276&gt;0,PAC!$R276,PAC!$Q276)</f>
        <v>0</v>
      </c>
      <c r="T276" s="25"/>
      <c r="U276" s="113" t="s">
        <v>1590</v>
      </c>
      <c r="V276" s="113"/>
      <c r="W276" s="114"/>
      <c r="X276" s="114" t="s">
        <v>1435</v>
      </c>
      <c r="Y276" s="111" t="s">
        <v>2509</v>
      </c>
      <c r="Z276" s="95"/>
      <c r="AA276" s="115"/>
      <c r="AB276" s="118"/>
      <c r="AC276" s="45"/>
      <c r="AD276" s="116"/>
      <c r="AE276" s="112"/>
      <c r="AF276" s="45" t="s">
        <v>999</v>
      </c>
      <c r="AG276" s="45"/>
      <c r="AH276" s="45"/>
      <c r="AI276" s="45"/>
      <c r="AJ276" s="95"/>
      <c r="AK276" s="45"/>
      <c r="AL276" s="45"/>
      <c r="AM276" s="45" t="s">
        <v>716</v>
      </c>
      <c r="AN276" s="95"/>
      <c r="AO276" s="95"/>
      <c r="AP276" s="95"/>
      <c r="AQ276" s="95"/>
      <c r="AR276" s="117"/>
      <c r="AS276" s="117"/>
      <c r="AT276" s="113" t="s">
        <v>518</v>
      </c>
      <c r="AU276" s="118"/>
      <c r="AV276" s="116"/>
      <c r="AW276" s="118" t="s">
        <v>847</v>
      </c>
      <c r="AX276" s="119">
        <f>IFERROR(IF(PAC!$X276="F01 - CAPTAÇÃO DE RECURSO",1,""),"")</f>
        <v>1</v>
      </c>
      <c r="AY276" s="119" t="str">
        <f>IFERROR(IF(PAC!$X276="F02 - LICITAÇÃO",1,""),"")</f>
        <v/>
      </c>
      <c r="AZ276" s="120" t="str">
        <f>IFERROR(IF(PAC!$X$6:$X$580="F03 - EXECUÇÃO DO OBJETO",1,""),"")</f>
        <v/>
      </c>
      <c r="BA276" s="120" t="str">
        <f>IFERROR(IF(PAC!$X$6:$X$580="F04 - CONCLUÍDA",1,""),"")</f>
        <v/>
      </c>
      <c r="BB276" s="121">
        <f>IF(PAC!$R276&gt;0,0,PAC!$Q276)</f>
        <v>0</v>
      </c>
    </row>
    <row r="277" spans="1:54" s="1" customFormat="1" ht="63.75" thickBot="1">
      <c r="A277" s="96">
        <f t="shared" si="4"/>
        <v>272</v>
      </c>
      <c r="B277" s="122">
        <v>2025</v>
      </c>
      <c r="C277" s="122" t="s">
        <v>605</v>
      </c>
      <c r="D277" s="122" t="s">
        <v>1021</v>
      </c>
      <c r="E277" s="124" t="s">
        <v>864</v>
      </c>
      <c r="F277" s="122" t="s">
        <v>53</v>
      </c>
      <c r="G277" s="122" t="s">
        <v>503</v>
      </c>
      <c r="H277" s="125" t="s">
        <v>1256</v>
      </c>
      <c r="I277" s="122" t="s">
        <v>1250</v>
      </c>
      <c r="J277" s="122" t="s">
        <v>361</v>
      </c>
      <c r="K277" s="36">
        <v>2022941.02</v>
      </c>
      <c r="L277" s="36">
        <v>2022941.02</v>
      </c>
      <c r="M277" s="36"/>
      <c r="N277" s="36"/>
      <c r="O277" s="36"/>
      <c r="P277" s="36"/>
      <c r="Q277" s="25">
        <f>SUM(PAC!$M277:$P277)</f>
        <v>0</v>
      </c>
      <c r="R277" s="38"/>
      <c r="S277" s="25">
        <f>IF(PAC!$R277&gt;0,PAC!$R277,PAC!$Q277)</f>
        <v>0</v>
      </c>
      <c r="T277" s="38"/>
      <c r="U277" s="126" t="s">
        <v>1590</v>
      </c>
      <c r="V277" s="126"/>
      <c r="W277" s="127"/>
      <c r="X277" s="127" t="s">
        <v>1435</v>
      </c>
      <c r="Y277" s="123" t="s">
        <v>2509</v>
      </c>
      <c r="Z277" s="128"/>
      <c r="AA277" s="129"/>
      <c r="AB277" s="132"/>
      <c r="AC277" s="125"/>
      <c r="AD277" s="130"/>
      <c r="AE277" s="124"/>
      <c r="AF277" s="125" t="s">
        <v>999</v>
      </c>
      <c r="AG277" s="125"/>
      <c r="AH277" s="125"/>
      <c r="AI277" s="125"/>
      <c r="AJ277" s="128"/>
      <c r="AK277" s="125"/>
      <c r="AL277" s="125"/>
      <c r="AM277" s="125" t="s">
        <v>716</v>
      </c>
      <c r="AN277" s="128"/>
      <c r="AO277" s="128"/>
      <c r="AP277" s="128"/>
      <c r="AQ277" s="128"/>
      <c r="AR277" s="131"/>
      <c r="AS277" s="131"/>
      <c r="AT277" s="126" t="s">
        <v>518</v>
      </c>
      <c r="AU277" s="132"/>
      <c r="AV277" s="130"/>
      <c r="AW277" s="132" t="s">
        <v>847</v>
      </c>
      <c r="AX277" s="119">
        <f>IFERROR(IF(PAC!$X277="F01 - CAPTAÇÃO DE RECURSO",1,""),"")</f>
        <v>1</v>
      </c>
      <c r="AY277" s="119" t="str">
        <f>IFERROR(IF(PAC!$X277="F02 - LICITAÇÃO",1,""),"")</f>
        <v/>
      </c>
      <c r="AZ277" s="120" t="str">
        <f>IFERROR(IF(PAC!$X$6:$X$580="F03 - EXECUÇÃO DO OBJETO",1,""),"")</f>
        <v/>
      </c>
      <c r="BA277" s="120" t="str">
        <f>IFERROR(IF(PAC!$X$6:$X$580="F04 - CONCLUÍDA",1,""),"")</f>
        <v/>
      </c>
      <c r="BB277" s="206">
        <f>IF(PAC!$R277&gt;0,0,PAC!$Q277)</f>
        <v>0</v>
      </c>
    </row>
    <row r="278" spans="1:54" s="1" customFormat="1" ht="63.75" thickBot="1">
      <c r="A278" s="96">
        <f t="shared" si="4"/>
        <v>273</v>
      </c>
      <c r="B278" s="96">
        <v>2025</v>
      </c>
      <c r="C278" s="96" t="s">
        <v>605</v>
      </c>
      <c r="D278" s="96" t="s">
        <v>1021</v>
      </c>
      <c r="E278" s="112" t="s">
        <v>843</v>
      </c>
      <c r="F278" s="96" t="s">
        <v>53</v>
      </c>
      <c r="G278" s="96" t="s">
        <v>503</v>
      </c>
      <c r="H278" s="45" t="s">
        <v>1256</v>
      </c>
      <c r="I278" s="96" t="s">
        <v>1250</v>
      </c>
      <c r="J278" s="96" t="s">
        <v>361</v>
      </c>
      <c r="K278" s="23">
        <v>2025754.56</v>
      </c>
      <c r="L278" s="23">
        <v>2025754.56</v>
      </c>
      <c r="M278" s="23"/>
      <c r="N278" s="23"/>
      <c r="O278" s="23"/>
      <c r="P278" s="23"/>
      <c r="Q278" s="25">
        <f>SUM(PAC!$M278:$P278)</f>
        <v>0</v>
      </c>
      <c r="R278" s="25"/>
      <c r="S278" s="25">
        <f>IF(PAC!$R278&gt;0,PAC!$R278,PAC!$Q278)</f>
        <v>0</v>
      </c>
      <c r="T278" s="25"/>
      <c r="U278" s="113" t="s">
        <v>1590</v>
      </c>
      <c r="V278" s="113"/>
      <c r="W278" s="114"/>
      <c r="X278" s="114" t="s">
        <v>1435</v>
      </c>
      <c r="Y278" s="111" t="s">
        <v>2509</v>
      </c>
      <c r="Z278" s="95"/>
      <c r="AA278" s="115"/>
      <c r="AB278" s="118"/>
      <c r="AC278" s="45"/>
      <c r="AD278" s="116"/>
      <c r="AE278" s="112"/>
      <c r="AF278" s="45" t="s">
        <v>999</v>
      </c>
      <c r="AG278" s="45"/>
      <c r="AH278" s="45"/>
      <c r="AI278" s="45"/>
      <c r="AJ278" s="95"/>
      <c r="AK278" s="45"/>
      <c r="AL278" s="45"/>
      <c r="AM278" s="45" t="s">
        <v>716</v>
      </c>
      <c r="AN278" s="95"/>
      <c r="AO278" s="95"/>
      <c r="AP278" s="95"/>
      <c r="AQ278" s="95"/>
      <c r="AR278" s="117"/>
      <c r="AS278" s="117"/>
      <c r="AT278" s="113" t="s">
        <v>518</v>
      </c>
      <c r="AU278" s="118"/>
      <c r="AV278" s="116"/>
      <c r="AW278" s="118" t="s">
        <v>847</v>
      </c>
      <c r="AX278" s="119">
        <f>IFERROR(IF(PAC!$X278="F01 - CAPTAÇÃO DE RECURSO",1,""),"")</f>
        <v>1</v>
      </c>
      <c r="AY278" s="119" t="str">
        <f>IFERROR(IF(PAC!$X278="F02 - LICITAÇÃO",1,""),"")</f>
        <v/>
      </c>
      <c r="AZ278" s="120" t="str">
        <f>IFERROR(IF(PAC!$X$6:$X$580="F03 - EXECUÇÃO DO OBJETO",1,""),"")</f>
        <v/>
      </c>
      <c r="BA278" s="120" t="str">
        <f>IFERROR(IF(PAC!$X$6:$X$580="F04 - CONCLUÍDA",1,""),"")</f>
        <v/>
      </c>
      <c r="BB278" s="121">
        <f>IF(PAC!$R278&gt;0,0,PAC!$Q278)</f>
        <v>0</v>
      </c>
    </row>
    <row r="279" spans="1:54" s="1" customFormat="1" ht="63.75" thickBot="1">
      <c r="A279" s="96">
        <f t="shared" si="4"/>
        <v>274</v>
      </c>
      <c r="B279" s="122">
        <v>2025</v>
      </c>
      <c r="C279" s="122" t="s">
        <v>605</v>
      </c>
      <c r="D279" s="122" t="s">
        <v>1021</v>
      </c>
      <c r="E279" s="124" t="s">
        <v>844</v>
      </c>
      <c r="F279" s="122" t="s">
        <v>53</v>
      </c>
      <c r="G279" s="122" t="s">
        <v>503</v>
      </c>
      <c r="H279" s="125" t="s">
        <v>1256</v>
      </c>
      <c r="I279" s="122" t="s">
        <v>1250</v>
      </c>
      <c r="J279" s="122" t="s">
        <v>361</v>
      </c>
      <c r="K279" s="36">
        <v>1983551.34</v>
      </c>
      <c r="L279" s="36">
        <v>1983551.34</v>
      </c>
      <c r="M279" s="36"/>
      <c r="N279" s="36"/>
      <c r="O279" s="36"/>
      <c r="P279" s="36"/>
      <c r="Q279" s="25">
        <f>SUM(PAC!$M279:$P279)</f>
        <v>0</v>
      </c>
      <c r="R279" s="38"/>
      <c r="S279" s="25">
        <f>IF(PAC!$R279&gt;0,PAC!$R279,PAC!$Q279)</f>
        <v>0</v>
      </c>
      <c r="T279" s="38"/>
      <c r="U279" s="126" t="s">
        <v>1590</v>
      </c>
      <c r="V279" s="126"/>
      <c r="W279" s="127"/>
      <c r="X279" s="127" t="s">
        <v>1435</v>
      </c>
      <c r="Y279" s="123" t="s">
        <v>2509</v>
      </c>
      <c r="Z279" s="128"/>
      <c r="AA279" s="129"/>
      <c r="AB279" s="132"/>
      <c r="AC279" s="125"/>
      <c r="AD279" s="130"/>
      <c r="AE279" s="124"/>
      <c r="AF279" s="125" t="s">
        <v>999</v>
      </c>
      <c r="AG279" s="125"/>
      <c r="AH279" s="125"/>
      <c r="AI279" s="125"/>
      <c r="AJ279" s="128"/>
      <c r="AK279" s="125"/>
      <c r="AL279" s="125"/>
      <c r="AM279" s="125" t="s">
        <v>716</v>
      </c>
      <c r="AN279" s="128"/>
      <c r="AO279" s="128"/>
      <c r="AP279" s="128"/>
      <c r="AQ279" s="128"/>
      <c r="AR279" s="131"/>
      <c r="AS279" s="131"/>
      <c r="AT279" s="126" t="s">
        <v>518</v>
      </c>
      <c r="AU279" s="132"/>
      <c r="AV279" s="130"/>
      <c r="AW279" s="132" t="s">
        <v>847</v>
      </c>
      <c r="AX279" s="119">
        <f>IFERROR(IF(PAC!$X279="F01 - CAPTAÇÃO DE RECURSO",1,""),"")</f>
        <v>1</v>
      </c>
      <c r="AY279" s="119" t="str">
        <f>IFERROR(IF(PAC!$X279="F02 - LICITAÇÃO",1,""),"")</f>
        <v/>
      </c>
      <c r="AZ279" s="120" t="str">
        <f>IFERROR(IF(PAC!$X$6:$X$580="F03 - EXECUÇÃO DO OBJETO",1,""),"")</f>
        <v/>
      </c>
      <c r="BA279" s="120" t="str">
        <f>IFERROR(IF(PAC!$X$6:$X$580="F04 - CONCLUÍDA",1,""),"")</f>
        <v/>
      </c>
      <c r="BB279" s="206">
        <f>IF(PAC!$R279&gt;0,0,PAC!$Q279)</f>
        <v>0</v>
      </c>
    </row>
    <row r="280" spans="1:54" s="1" customFormat="1" ht="63.75" thickBot="1">
      <c r="A280" s="96">
        <f t="shared" si="4"/>
        <v>275</v>
      </c>
      <c r="B280" s="96">
        <v>2025</v>
      </c>
      <c r="C280" s="96" t="s">
        <v>605</v>
      </c>
      <c r="D280" s="96" t="s">
        <v>1021</v>
      </c>
      <c r="E280" s="112" t="s">
        <v>845</v>
      </c>
      <c r="F280" s="96" t="s">
        <v>53</v>
      </c>
      <c r="G280" s="96" t="s">
        <v>503</v>
      </c>
      <c r="H280" s="45" t="s">
        <v>1256</v>
      </c>
      <c r="I280" s="96" t="s">
        <v>1250</v>
      </c>
      <c r="J280" s="96" t="s">
        <v>361</v>
      </c>
      <c r="K280" s="23">
        <v>1320960.78</v>
      </c>
      <c r="L280" s="23">
        <v>1320960.78</v>
      </c>
      <c r="M280" s="23"/>
      <c r="N280" s="23"/>
      <c r="O280" s="23"/>
      <c r="P280" s="23"/>
      <c r="Q280" s="25">
        <f>SUM(PAC!$M280:$P280)</f>
        <v>0</v>
      </c>
      <c r="R280" s="25"/>
      <c r="S280" s="25">
        <f>IF(PAC!$R280&gt;0,PAC!$R280,PAC!$Q280)</f>
        <v>0</v>
      </c>
      <c r="T280" s="25"/>
      <c r="U280" s="113" t="s">
        <v>1590</v>
      </c>
      <c r="V280" s="113"/>
      <c r="W280" s="114"/>
      <c r="X280" s="114" t="s">
        <v>1435</v>
      </c>
      <c r="Y280" s="111" t="s">
        <v>2509</v>
      </c>
      <c r="Z280" s="95"/>
      <c r="AA280" s="115"/>
      <c r="AB280" s="118"/>
      <c r="AC280" s="45"/>
      <c r="AD280" s="116"/>
      <c r="AE280" s="112"/>
      <c r="AF280" s="45" t="s">
        <v>999</v>
      </c>
      <c r="AG280" s="45"/>
      <c r="AH280" s="45"/>
      <c r="AI280" s="45"/>
      <c r="AJ280" s="95"/>
      <c r="AK280" s="45"/>
      <c r="AL280" s="45"/>
      <c r="AM280" s="45" t="s">
        <v>716</v>
      </c>
      <c r="AN280" s="95"/>
      <c r="AO280" s="95"/>
      <c r="AP280" s="95"/>
      <c r="AQ280" s="95"/>
      <c r="AR280" s="117"/>
      <c r="AS280" s="117"/>
      <c r="AT280" s="113" t="s">
        <v>518</v>
      </c>
      <c r="AU280" s="118"/>
      <c r="AV280" s="116"/>
      <c r="AW280" s="118" t="s">
        <v>847</v>
      </c>
      <c r="AX280" s="119">
        <f>IFERROR(IF(PAC!$X280="F01 - CAPTAÇÃO DE RECURSO",1,""),"")</f>
        <v>1</v>
      </c>
      <c r="AY280" s="119" t="str">
        <f>IFERROR(IF(PAC!$X280="F02 - LICITAÇÃO",1,""),"")</f>
        <v/>
      </c>
      <c r="AZ280" s="120" t="str">
        <f>IFERROR(IF(PAC!$X$6:$X$580="F03 - EXECUÇÃO DO OBJETO",1,""),"")</f>
        <v/>
      </c>
      <c r="BA280" s="120" t="str">
        <f>IFERROR(IF(PAC!$X$6:$X$580="F04 - CONCLUÍDA",1,""),"")</f>
        <v/>
      </c>
      <c r="BB280" s="121">
        <f>IF(PAC!$R280&gt;0,0,PAC!$Q280)</f>
        <v>0</v>
      </c>
    </row>
    <row r="281" spans="1:54" s="1" customFormat="1" ht="189.75" thickBot="1">
      <c r="A281" s="96">
        <f t="shared" si="4"/>
        <v>276</v>
      </c>
      <c r="B281" s="123">
        <v>2023</v>
      </c>
      <c r="C281" s="122" t="s">
        <v>605</v>
      </c>
      <c r="D281" s="122" t="s">
        <v>1022</v>
      </c>
      <c r="E281" s="124" t="s">
        <v>681</v>
      </c>
      <c r="F281" s="122" t="s">
        <v>49</v>
      </c>
      <c r="G281" s="122" t="s">
        <v>614</v>
      </c>
      <c r="H281" s="125" t="s">
        <v>1259</v>
      </c>
      <c r="I281" s="122" t="s">
        <v>598</v>
      </c>
      <c r="J281" s="122" t="s">
        <v>189</v>
      </c>
      <c r="K281" s="36">
        <v>95000000</v>
      </c>
      <c r="L281" s="36">
        <v>95000000</v>
      </c>
      <c r="M281" s="36">
        <v>95000000</v>
      </c>
      <c r="N281" s="36"/>
      <c r="O281" s="36"/>
      <c r="P281" s="36"/>
      <c r="Q281" s="25">
        <f>SUM(PAC!$M281:$P281)</f>
        <v>95000000</v>
      </c>
      <c r="R281" s="38"/>
      <c r="S281" s="25">
        <f>IF(PAC!$R281&gt;0,PAC!$R281,PAC!$Q281)</f>
        <v>95000000</v>
      </c>
      <c r="T281" s="38"/>
      <c r="U281" s="126" t="s">
        <v>1586</v>
      </c>
      <c r="V281" s="126"/>
      <c r="W281" s="127"/>
      <c r="X281" s="127" t="s">
        <v>1434</v>
      </c>
      <c r="Y281" s="123" t="s">
        <v>2503</v>
      </c>
      <c r="Z281" s="128">
        <v>46325</v>
      </c>
      <c r="AA281" s="129">
        <v>0</v>
      </c>
      <c r="AB281" s="124" t="s">
        <v>1481</v>
      </c>
      <c r="AC281" s="124" t="s">
        <v>2692</v>
      </c>
      <c r="AD281" s="128">
        <v>46325</v>
      </c>
      <c r="AE281" s="124" t="s">
        <v>1481</v>
      </c>
      <c r="AF281" s="125"/>
      <c r="AG281" s="125"/>
      <c r="AH281" s="125"/>
      <c r="AI281" s="125"/>
      <c r="AJ281" s="128"/>
      <c r="AK281" s="125" t="s">
        <v>1165</v>
      </c>
      <c r="AL281" s="125"/>
      <c r="AM281" s="125"/>
      <c r="AN281" s="128"/>
      <c r="AO281" s="128"/>
      <c r="AP281" s="128"/>
      <c r="AQ281" s="128"/>
      <c r="AR281" s="131"/>
      <c r="AS281" s="131"/>
      <c r="AT281" s="124" t="s">
        <v>670</v>
      </c>
      <c r="AU281" s="125" t="s">
        <v>1566</v>
      </c>
      <c r="AV281" s="130"/>
      <c r="AW281" s="129"/>
      <c r="AX281" s="119" t="str">
        <f>IFERROR(IF(PAC!$X281="F01 - CAPTAÇÃO DE RECURSO",1,""),"")</f>
        <v/>
      </c>
      <c r="AY281" s="119">
        <f>IFERROR(IF(PAC!$X281="F02 - LICITAÇÃO",1,""),"")</f>
        <v>1</v>
      </c>
      <c r="AZ281" s="120" t="str">
        <f>IFERROR(IF(PAC!$X$6:$X$580="F03 - EXECUÇÃO DO OBJETO",1,""),"")</f>
        <v/>
      </c>
      <c r="BA281" s="120" t="str">
        <f>IFERROR(IF(PAC!$X$6:$X$580="F04 - CONCLUÍDA",1,""),"")</f>
        <v/>
      </c>
      <c r="BB281" s="206">
        <f>IF(PAC!$R281&gt;0,0,PAC!$Q281)</f>
        <v>95000000</v>
      </c>
    </row>
    <row r="282" spans="1:54" s="1" customFormat="1" ht="272.25" customHeight="1" thickBot="1">
      <c r="A282" s="96">
        <f t="shared" si="4"/>
        <v>277</v>
      </c>
      <c r="B282" s="111">
        <v>2023</v>
      </c>
      <c r="C282" s="96" t="s">
        <v>605</v>
      </c>
      <c r="D282" s="96" t="s">
        <v>1022</v>
      </c>
      <c r="E282" s="112" t="s">
        <v>615</v>
      </c>
      <c r="F282" s="96" t="s">
        <v>49</v>
      </c>
      <c r="G282" s="96" t="s">
        <v>614</v>
      </c>
      <c r="H282" s="45" t="s">
        <v>1259</v>
      </c>
      <c r="I282" s="96" t="s">
        <v>598</v>
      </c>
      <c r="J282" s="96" t="s">
        <v>156</v>
      </c>
      <c r="K282" s="23"/>
      <c r="L282" s="23"/>
      <c r="M282" s="23"/>
      <c r="N282" s="23"/>
      <c r="O282" s="23"/>
      <c r="P282" s="23"/>
      <c r="Q282" s="25">
        <f>SUM(PAC!$M282:$P282)</f>
        <v>0</v>
      </c>
      <c r="R282" s="25"/>
      <c r="S282" s="25">
        <f>IF(PAC!$R282&gt;0,PAC!$R282,PAC!$Q282)</f>
        <v>0</v>
      </c>
      <c r="T282" s="25"/>
      <c r="U282" s="113" t="s">
        <v>1509</v>
      </c>
      <c r="V282" s="113"/>
      <c r="W282" s="114"/>
      <c r="X282" s="114" t="s">
        <v>1435</v>
      </c>
      <c r="Y282" s="111" t="s">
        <v>2504</v>
      </c>
      <c r="Z282" s="95"/>
      <c r="AA282" s="115"/>
      <c r="AB282" s="112" t="s">
        <v>1514</v>
      </c>
      <c r="AC282" s="112" t="s">
        <v>1851</v>
      </c>
      <c r="AD282" s="116"/>
      <c r="AE282" s="112" t="s">
        <v>1850</v>
      </c>
      <c r="AF282" s="45"/>
      <c r="AG282" s="45"/>
      <c r="AH282" s="45"/>
      <c r="AI282" s="45"/>
      <c r="AJ282" s="95"/>
      <c r="AK282" s="45"/>
      <c r="AL282" s="45"/>
      <c r="AM282" s="45"/>
      <c r="AN282" s="95"/>
      <c r="AO282" s="95"/>
      <c r="AP282" s="95"/>
      <c r="AQ282" s="95"/>
      <c r="AR282" s="117"/>
      <c r="AS282" s="117"/>
      <c r="AT282" s="112" t="s">
        <v>679</v>
      </c>
      <c r="AU282" s="45" t="s">
        <v>1418</v>
      </c>
      <c r="AV282" s="116"/>
      <c r="AW282" s="115"/>
      <c r="AX282" s="119">
        <f>IFERROR(IF(PAC!$X282="F01 - CAPTAÇÃO DE RECURSO",1,""),"")</f>
        <v>1</v>
      </c>
      <c r="AY282" s="119" t="str">
        <f>IFERROR(IF(PAC!$X282="F02 - LICITAÇÃO",1,""),"")</f>
        <v/>
      </c>
      <c r="AZ282" s="120" t="str">
        <f>IFERROR(IF(PAC!$X$6:$X$580="F03 - EXECUÇÃO DO OBJETO",1,""),"")</f>
        <v/>
      </c>
      <c r="BA282" s="120" t="str">
        <f>IFERROR(IF(PAC!$X$6:$X$580="F04 - CONCLUÍDA",1,""),"")</f>
        <v/>
      </c>
      <c r="BB282" s="121">
        <f>IF(PAC!$R282&gt;0,0,PAC!$Q282)</f>
        <v>0</v>
      </c>
    </row>
    <row r="283" spans="1:54" s="1" customFormat="1" ht="396.75" customHeight="1" thickBot="1">
      <c r="A283" s="96">
        <f t="shared" si="4"/>
        <v>278</v>
      </c>
      <c r="B283" s="123">
        <v>2023</v>
      </c>
      <c r="C283" s="122" t="s">
        <v>605</v>
      </c>
      <c r="D283" s="122" t="s">
        <v>1022</v>
      </c>
      <c r="E283" s="124" t="s">
        <v>645</v>
      </c>
      <c r="F283" s="122" t="s">
        <v>49</v>
      </c>
      <c r="G283" s="122" t="s">
        <v>614</v>
      </c>
      <c r="H283" s="125" t="s">
        <v>1259</v>
      </c>
      <c r="I283" s="122" t="s">
        <v>598</v>
      </c>
      <c r="J283" s="122" t="s">
        <v>156</v>
      </c>
      <c r="K283" s="36"/>
      <c r="L283" s="36"/>
      <c r="M283" s="36">
        <v>644500000</v>
      </c>
      <c r="N283" s="36"/>
      <c r="O283" s="36"/>
      <c r="P283" s="36"/>
      <c r="Q283" s="25">
        <f>SUM(PAC!$M283:$P283)</f>
        <v>644500000</v>
      </c>
      <c r="R283" s="38"/>
      <c r="S283" s="25">
        <f>IF(PAC!$R283&gt;0,PAC!$R283,PAC!$Q283)</f>
        <v>644500000</v>
      </c>
      <c r="T283" s="38"/>
      <c r="U283" s="126" t="s">
        <v>1586</v>
      </c>
      <c r="V283" s="126"/>
      <c r="W283" s="127">
        <v>48</v>
      </c>
      <c r="X283" s="127" t="s">
        <v>1710</v>
      </c>
      <c r="Y283" s="123" t="s">
        <v>2501</v>
      </c>
      <c r="Z283" s="128"/>
      <c r="AA283" s="129"/>
      <c r="AB283" s="125" t="s">
        <v>1488</v>
      </c>
      <c r="AC283" s="125"/>
      <c r="AD283" s="130"/>
      <c r="AE283" s="124" t="s">
        <v>1016</v>
      </c>
      <c r="AF283" s="125"/>
      <c r="AG283" s="125"/>
      <c r="AH283" s="125"/>
      <c r="AI283" s="125"/>
      <c r="AJ283" s="128"/>
      <c r="AK283" s="125"/>
      <c r="AL283" s="125"/>
      <c r="AM283" s="125"/>
      <c r="AN283" s="128"/>
      <c r="AO283" s="128"/>
      <c r="AP283" s="128"/>
      <c r="AQ283" s="128"/>
      <c r="AR283" s="131"/>
      <c r="AS283" s="131"/>
      <c r="AT283" s="124" t="s">
        <v>678</v>
      </c>
      <c r="AU283" s="132" t="s">
        <v>1288</v>
      </c>
      <c r="AV283" s="130"/>
      <c r="AW283" s="129"/>
      <c r="AX283" s="119" t="str">
        <f>IFERROR(IF(PAC!$X283="F01 - CAPTAÇÃO DE RECURSO",1,""),"")</f>
        <v/>
      </c>
      <c r="AY283" s="119" t="str">
        <f>IFERROR(IF(PAC!$X283="F02 - LICITAÇÃO",1,""),"")</f>
        <v/>
      </c>
      <c r="AZ283" s="120">
        <f>IFERROR(IF(PAC!$X$6:$X$580="F03 - EXECUÇÃO DO OBJETO",1,""),"")</f>
        <v>1</v>
      </c>
      <c r="BA283" s="120" t="str">
        <f>IFERROR(IF(PAC!$X$6:$X$580="F04 - CONCLUÍDA",1,""),"")</f>
        <v/>
      </c>
      <c r="BB283" s="206">
        <f>IF(PAC!$R283&gt;0,0,PAC!$Q283)</f>
        <v>644500000</v>
      </c>
    </row>
    <row r="284" spans="1:54" s="1" customFormat="1" ht="168.75" customHeight="1" thickBot="1">
      <c r="A284" s="96">
        <f t="shared" si="4"/>
        <v>279</v>
      </c>
      <c r="B284" s="111">
        <v>2023</v>
      </c>
      <c r="C284" s="96" t="s">
        <v>605</v>
      </c>
      <c r="D284" s="96" t="s">
        <v>1022</v>
      </c>
      <c r="E284" s="112" t="s">
        <v>457</v>
      </c>
      <c r="F284" s="96" t="s">
        <v>49</v>
      </c>
      <c r="G284" s="96" t="s">
        <v>614</v>
      </c>
      <c r="H284" s="45" t="s">
        <v>1259</v>
      </c>
      <c r="I284" s="96" t="s">
        <v>598</v>
      </c>
      <c r="J284" s="96" t="s">
        <v>399</v>
      </c>
      <c r="K284" s="23"/>
      <c r="L284" s="23"/>
      <c r="M284" s="23"/>
      <c r="N284" s="23"/>
      <c r="O284" s="23"/>
      <c r="P284" s="23"/>
      <c r="Q284" s="25">
        <f>SUM(PAC!$M284:$P284)</f>
        <v>0</v>
      </c>
      <c r="R284" s="25"/>
      <c r="S284" s="25">
        <f>IF(PAC!$R284&gt;0,PAC!$R284,PAC!$Q284)</f>
        <v>0</v>
      </c>
      <c r="T284" s="25"/>
      <c r="U284" s="113" t="s">
        <v>1509</v>
      </c>
      <c r="V284" s="113"/>
      <c r="W284" s="114"/>
      <c r="X284" s="114" t="s">
        <v>1506</v>
      </c>
      <c r="Y284" s="111" t="s">
        <v>2513</v>
      </c>
      <c r="Z284" s="95"/>
      <c r="AA284" s="115"/>
      <c r="AB284" s="45"/>
      <c r="AC284" s="45"/>
      <c r="AD284" s="116"/>
      <c r="AE284" s="112"/>
      <c r="AF284" s="45"/>
      <c r="AG284" s="45"/>
      <c r="AH284" s="45"/>
      <c r="AI284" s="45"/>
      <c r="AJ284" s="95"/>
      <c r="AK284" s="45"/>
      <c r="AL284" s="45"/>
      <c r="AM284" s="45"/>
      <c r="AN284" s="95"/>
      <c r="AO284" s="95"/>
      <c r="AP284" s="95"/>
      <c r="AQ284" s="95"/>
      <c r="AR284" s="117"/>
      <c r="AS284" s="117"/>
      <c r="AT284" s="112" t="s">
        <v>677</v>
      </c>
      <c r="AU284" s="118" t="s">
        <v>1027</v>
      </c>
      <c r="AV284" s="116"/>
      <c r="AW284" s="115"/>
      <c r="AX284" s="119" t="str">
        <f>IFERROR(IF(PAC!$X284="F01 - CAPTAÇÃO DE RECURSO",1,""),"")</f>
        <v/>
      </c>
      <c r="AY284" s="119" t="str">
        <f>IFERROR(IF(PAC!$X284="F02 - LICITAÇÃO",1,""),"")</f>
        <v/>
      </c>
      <c r="AZ284" s="120" t="str">
        <f>IFERROR(IF(PAC!$X$6:$X$580="F03 - EXECUÇÃO DO OBJETO",1,""),"")</f>
        <v/>
      </c>
      <c r="BA284" s="120">
        <f>IFERROR(IF(PAC!$X$6:$X$580="F04 - CONCLUÍDA",1,""),"")</f>
        <v>1</v>
      </c>
      <c r="BB284" s="121">
        <f>IF(PAC!$R284&gt;0,0,PAC!$Q284)</f>
        <v>0</v>
      </c>
    </row>
    <row r="285" spans="1:54" s="1" customFormat="1" ht="359.25" customHeight="1" thickBot="1">
      <c r="A285" s="96">
        <f t="shared" si="4"/>
        <v>280</v>
      </c>
      <c r="B285" s="123">
        <v>2023</v>
      </c>
      <c r="C285" s="122" t="s">
        <v>605</v>
      </c>
      <c r="D285" s="122" t="s">
        <v>1022</v>
      </c>
      <c r="E285" s="124" t="s">
        <v>661</v>
      </c>
      <c r="F285" s="122" t="s">
        <v>49</v>
      </c>
      <c r="G285" s="122" t="s">
        <v>614</v>
      </c>
      <c r="H285" s="125" t="s">
        <v>1259</v>
      </c>
      <c r="I285" s="122" t="s">
        <v>598</v>
      </c>
      <c r="J285" s="122" t="s">
        <v>399</v>
      </c>
      <c r="K285" s="36"/>
      <c r="L285" s="36"/>
      <c r="M285" s="36">
        <v>476700000</v>
      </c>
      <c r="N285" s="36"/>
      <c r="O285" s="36"/>
      <c r="P285" s="36"/>
      <c r="Q285" s="25">
        <f>SUM(PAC!$M285:$P285)</f>
        <v>476700000</v>
      </c>
      <c r="R285" s="38"/>
      <c r="S285" s="25">
        <f>IF(PAC!$R285&gt;0,PAC!$R285,PAC!$Q285)</f>
        <v>476700000</v>
      </c>
      <c r="T285" s="38"/>
      <c r="U285" s="126" t="s">
        <v>1586</v>
      </c>
      <c r="V285" s="126"/>
      <c r="W285" s="127">
        <v>48</v>
      </c>
      <c r="X285" s="127" t="s">
        <v>1710</v>
      </c>
      <c r="Y285" s="123" t="s">
        <v>2501</v>
      </c>
      <c r="Z285" s="128"/>
      <c r="AA285" s="129"/>
      <c r="AB285" s="125" t="s">
        <v>1515</v>
      </c>
      <c r="AC285" s="125" t="s">
        <v>1869</v>
      </c>
      <c r="AD285" s="130"/>
      <c r="AE285" s="124" t="s">
        <v>1322</v>
      </c>
      <c r="AF285" s="125"/>
      <c r="AG285" s="125"/>
      <c r="AH285" s="125"/>
      <c r="AI285" s="125"/>
      <c r="AJ285" s="128"/>
      <c r="AK285" s="125"/>
      <c r="AL285" s="125"/>
      <c r="AM285" s="125"/>
      <c r="AN285" s="128"/>
      <c r="AO285" s="128"/>
      <c r="AP285" s="128"/>
      <c r="AQ285" s="128"/>
      <c r="AR285" s="131"/>
      <c r="AS285" s="131"/>
      <c r="AT285" s="124" t="s">
        <v>671</v>
      </c>
      <c r="AU285" s="132" t="s">
        <v>2198</v>
      </c>
      <c r="AV285" s="130"/>
      <c r="AW285" s="129"/>
      <c r="AX285" s="119" t="str">
        <f>IFERROR(IF(PAC!$X285="F01 - CAPTAÇÃO DE RECURSO",1,""),"")</f>
        <v/>
      </c>
      <c r="AY285" s="119" t="str">
        <f>IFERROR(IF(PAC!$X285="F02 - LICITAÇÃO",1,""),"")</f>
        <v/>
      </c>
      <c r="AZ285" s="120">
        <f>IFERROR(IF(PAC!$X$6:$X$580="F03 - EXECUÇÃO DO OBJETO",1,""),"")</f>
        <v>1</v>
      </c>
      <c r="BA285" s="120" t="str">
        <f>IFERROR(IF(PAC!$X$6:$X$580="F04 - CONCLUÍDA",1,""),"")</f>
        <v/>
      </c>
      <c r="BB285" s="206">
        <f>IF(PAC!$R285&gt;0,0,PAC!$Q285)</f>
        <v>476700000</v>
      </c>
    </row>
    <row r="286" spans="1:54" s="1" customFormat="1" ht="294" customHeight="1" thickBot="1">
      <c r="A286" s="96">
        <f t="shared" si="4"/>
        <v>281</v>
      </c>
      <c r="B286" s="111">
        <v>2023</v>
      </c>
      <c r="C286" s="96" t="s">
        <v>605</v>
      </c>
      <c r="D286" s="96" t="s">
        <v>1022</v>
      </c>
      <c r="E286" s="112" t="s">
        <v>458</v>
      </c>
      <c r="F286" s="96" t="s">
        <v>49</v>
      </c>
      <c r="G286" s="96" t="s">
        <v>614</v>
      </c>
      <c r="H286" s="45" t="s">
        <v>1259</v>
      </c>
      <c r="I286" s="96" t="s">
        <v>598</v>
      </c>
      <c r="J286" s="96" t="s">
        <v>156</v>
      </c>
      <c r="K286" s="23"/>
      <c r="L286" s="23"/>
      <c r="M286" s="23">
        <v>179422844.66</v>
      </c>
      <c r="N286" s="23"/>
      <c r="O286" s="23"/>
      <c r="P286" s="23"/>
      <c r="Q286" s="25">
        <f>SUM(PAC!$M286:$P286)</f>
        <v>179422844.66</v>
      </c>
      <c r="R286" s="25"/>
      <c r="S286" s="25">
        <f>IF(PAC!$R286&gt;0,PAC!$R286,PAC!$Q286)</f>
        <v>179422844.66</v>
      </c>
      <c r="T286" s="25"/>
      <c r="U286" s="113" t="s">
        <v>1586</v>
      </c>
      <c r="V286" s="113"/>
      <c r="W286" s="114">
        <v>12</v>
      </c>
      <c r="X286" s="114" t="s">
        <v>1710</v>
      </c>
      <c r="Y286" s="111" t="s">
        <v>2501</v>
      </c>
      <c r="Z286" s="95"/>
      <c r="AA286" s="115">
        <v>2</v>
      </c>
      <c r="AB286" s="45" t="s">
        <v>1488</v>
      </c>
      <c r="AC286" s="45" t="s">
        <v>1868</v>
      </c>
      <c r="AD286" s="116"/>
      <c r="AE286" s="112" t="s">
        <v>1631</v>
      </c>
      <c r="AF286" s="45"/>
      <c r="AG286" s="45"/>
      <c r="AH286" s="45"/>
      <c r="AI286" s="45"/>
      <c r="AJ286" s="95"/>
      <c r="AK286" s="45"/>
      <c r="AL286" s="45"/>
      <c r="AM286" s="45"/>
      <c r="AN286" s="95"/>
      <c r="AO286" s="95"/>
      <c r="AP286" s="95"/>
      <c r="AQ286" s="95"/>
      <c r="AR286" s="117"/>
      <c r="AS286" s="117"/>
      <c r="AT286" s="112" t="s">
        <v>1017</v>
      </c>
      <c r="AU286" s="118" t="s">
        <v>2199</v>
      </c>
      <c r="AV286" s="116"/>
      <c r="AW286" s="115"/>
      <c r="AX286" s="119" t="str">
        <f>IFERROR(IF(PAC!$X286="F01 - CAPTAÇÃO DE RECURSO",1,""),"")</f>
        <v/>
      </c>
      <c r="AY286" s="119" t="str">
        <f>IFERROR(IF(PAC!$X286="F02 - LICITAÇÃO",1,""),"")</f>
        <v/>
      </c>
      <c r="AZ286" s="120">
        <f>IFERROR(IF(PAC!$X$6:$X$580="F03 - EXECUÇÃO DO OBJETO",1,""),"")</f>
        <v>1</v>
      </c>
      <c r="BA286" s="120" t="str">
        <f>IFERROR(IF(PAC!$X$6:$X$580="F04 - CONCLUÍDA",1,""),"")</f>
        <v/>
      </c>
      <c r="BB286" s="121">
        <f>IF(PAC!$R286&gt;0,0,PAC!$Q286)</f>
        <v>179422844.66</v>
      </c>
    </row>
    <row r="287" spans="1:54" s="1" customFormat="1" ht="409.5" customHeight="1" thickBot="1">
      <c r="A287" s="96">
        <f t="shared" si="4"/>
        <v>282</v>
      </c>
      <c r="B287" s="123">
        <v>2023</v>
      </c>
      <c r="C287" s="122" t="s">
        <v>610</v>
      </c>
      <c r="D287" s="122" t="s">
        <v>1022</v>
      </c>
      <c r="E287" s="124" t="s">
        <v>459</v>
      </c>
      <c r="F287" s="122" t="s">
        <v>49</v>
      </c>
      <c r="G287" s="122" t="s">
        <v>614</v>
      </c>
      <c r="H287" s="125" t="s">
        <v>1259</v>
      </c>
      <c r="I287" s="122" t="s">
        <v>598</v>
      </c>
      <c r="J287" s="122" t="s">
        <v>260</v>
      </c>
      <c r="K287" s="36"/>
      <c r="L287" s="36"/>
      <c r="M287" s="36"/>
      <c r="N287" s="36"/>
      <c r="O287" s="36"/>
      <c r="P287" s="36"/>
      <c r="Q287" s="25">
        <f>SUM(PAC!$M287:$P287)</f>
        <v>0</v>
      </c>
      <c r="R287" s="38"/>
      <c r="S287" s="25">
        <f>IF(PAC!$R287&gt;0,PAC!$R287,PAC!$Q287)</f>
        <v>0</v>
      </c>
      <c r="T287" s="38"/>
      <c r="U287" s="126" t="s">
        <v>1509</v>
      </c>
      <c r="V287" s="126"/>
      <c r="W287" s="127"/>
      <c r="X287" s="127" t="s">
        <v>1506</v>
      </c>
      <c r="Y287" s="123" t="s">
        <v>2500</v>
      </c>
      <c r="Z287" s="128"/>
      <c r="AA287" s="129"/>
      <c r="AB287" s="125"/>
      <c r="AC287" s="124" t="s">
        <v>2695</v>
      </c>
      <c r="AD287" s="130"/>
      <c r="AE287" s="124" t="s">
        <v>1516</v>
      </c>
      <c r="AF287" s="125"/>
      <c r="AG287" s="125"/>
      <c r="AH287" s="125"/>
      <c r="AI287" s="125"/>
      <c r="AJ287" s="128"/>
      <c r="AK287" s="125"/>
      <c r="AL287" s="125"/>
      <c r="AM287" s="125"/>
      <c r="AN287" s="128"/>
      <c r="AO287" s="128"/>
      <c r="AP287" s="128"/>
      <c r="AQ287" s="128"/>
      <c r="AR287" s="131"/>
      <c r="AS287" s="131"/>
      <c r="AT287" s="124" t="s">
        <v>1327</v>
      </c>
      <c r="AU287" s="125" t="s">
        <v>1104</v>
      </c>
      <c r="AV287" s="130"/>
      <c r="AW287" s="129"/>
      <c r="AX287" s="119" t="str">
        <f>IFERROR(IF(PAC!$X287="F01 - CAPTAÇÃO DE RECURSO",1,""),"")</f>
        <v/>
      </c>
      <c r="AY287" s="119" t="str">
        <f>IFERROR(IF(PAC!$X287="F02 - LICITAÇÃO",1,""),"")</f>
        <v/>
      </c>
      <c r="AZ287" s="120" t="str">
        <f>IFERROR(IF(PAC!$X$6:$X$580="F03 - EXECUÇÃO DO OBJETO",1,""),"")</f>
        <v/>
      </c>
      <c r="BA287" s="120">
        <f>IFERROR(IF(PAC!$X$6:$X$580="F04 - CONCLUÍDA",1,""),"")</f>
        <v>1</v>
      </c>
      <c r="BB287" s="206">
        <f>IF(PAC!$R287&gt;0,0,PAC!$Q287)</f>
        <v>0</v>
      </c>
    </row>
    <row r="288" spans="1:54" s="1" customFormat="1" ht="168.75" customHeight="1" thickBot="1">
      <c r="A288" s="96">
        <f t="shared" si="4"/>
        <v>283</v>
      </c>
      <c r="B288" s="111">
        <v>2023</v>
      </c>
      <c r="C288" s="96" t="s">
        <v>605</v>
      </c>
      <c r="D288" s="96" t="s">
        <v>1022</v>
      </c>
      <c r="E288" s="112" t="s">
        <v>459</v>
      </c>
      <c r="F288" s="96" t="s">
        <v>49</v>
      </c>
      <c r="G288" s="96" t="s">
        <v>614</v>
      </c>
      <c r="H288" s="45" t="s">
        <v>1259</v>
      </c>
      <c r="I288" s="96" t="s">
        <v>598</v>
      </c>
      <c r="J288" s="96" t="s">
        <v>260</v>
      </c>
      <c r="K288" s="23"/>
      <c r="L288" s="23"/>
      <c r="M288" s="23">
        <v>250000000</v>
      </c>
      <c r="N288" s="23"/>
      <c r="O288" s="23"/>
      <c r="P288" s="23"/>
      <c r="Q288" s="25">
        <f>SUM(PAC!$M288:$P288)</f>
        <v>250000000</v>
      </c>
      <c r="R288" s="25"/>
      <c r="S288" s="25">
        <f>IF(PAC!$R288&gt;0,PAC!$R288,PAC!$Q288)</f>
        <v>250000000</v>
      </c>
      <c r="T288" s="25"/>
      <c r="U288" s="113" t="s">
        <v>1586</v>
      </c>
      <c r="V288" s="113"/>
      <c r="W288" s="114"/>
      <c r="X288" s="114" t="s">
        <v>1435</v>
      </c>
      <c r="Y288" s="111" t="s">
        <v>2504</v>
      </c>
      <c r="Z288" s="95"/>
      <c r="AA288" s="115"/>
      <c r="AB288" s="45" t="s">
        <v>1475</v>
      </c>
      <c r="AC288" s="134" t="s">
        <v>1105</v>
      </c>
      <c r="AD288" s="116"/>
      <c r="AE288" s="134" t="s">
        <v>1516</v>
      </c>
      <c r="AF288" s="45"/>
      <c r="AG288" s="45"/>
      <c r="AH288" s="45"/>
      <c r="AI288" s="45"/>
      <c r="AJ288" s="95"/>
      <c r="AK288" s="45"/>
      <c r="AL288" s="45"/>
      <c r="AM288" s="45"/>
      <c r="AN288" s="95"/>
      <c r="AO288" s="95"/>
      <c r="AP288" s="95"/>
      <c r="AQ288" s="95"/>
      <c r="AR288" s="117"/>
      <c r="AS288" s="117"/>
      <c r="AT288" s="112"/>
      <c r="AU288" s="45" t="s">
        <v>672</v>
      </c>
      <c r="AV288" s="116"/>
      <c r="AW288" s="115"/>
      <c r="AX288" s="119">
        <f>IFERROR(IF(PAC!$X288="F01 - CAPTAÇÃO DE RECURSO",1,""),"")</f>
        <v>1</v>
      </c>
      <c r="AY288" s="119" t="str">
        <f>IFERROR(IF(PAC!$X288="F02 - LICITAÇÃO",1,""),"")</f>
        <v/>
      </c>
      <c r="AZ288" s="120" t="str">
        <f>IFERROR(IF(PAC!$X$6:$X$580="F03 - EXECUÇÃO DO OBJETO",1,""),"")</f>
        <v/>
      </c>
      <c r="BA288" s="120" t="str">
        <f>IFERROR(IF(PAC!$X$6:$X$580="F04 - CONCLUÍDA",1,""),"")</f>
        <v/>
      </c>
      <c r="BB288" s="121">
        <f>IF(PAC!$R288&gt;0,0,PAC!$Q288)</f>
        <v>250000000</v>
      </c>
    </row>
    <row r="289" spans="1:54" s="1" customFormat="1" ht="168" customHeight="1" thickBot="1">
      <c r="A289" s="96">
        <f t="shared" si="4"/>
        <v>284</v>
      </c>
      <c r="B289" s="123">
        <v>2023</v>
      </c>
      <c r="C289" s="122" t="s">
        <v>610</v>
      </c>
      <c r="D289" s="122" t="s">
        <v>1022</v>
      </c>
      <c r="E289" s="124" t="s">
        <v>460</v>
      </c>
      <c r="F289" s="122" t="s">
        <v>49</v>
      </c>
      <c r="G289" s="122" t="s">
        <v>614</v>
      </c>
      <c r="H289" s="125" t="s">
        <v>1259</v>
      </c>
      <c r="I289" s="122" t="s">
        <v>599</v>
      </c>
      <c r="J289" s="122" t="s">
        <v>153</v>
      </c>
      <c r="K289" s="36"/>
      <c r="L289" s="36"/>
      <c r="M289" s="36">
        <v>11100000</v>
      </c>
      <c r="N289" s="36"/>
      <c r="O289" s="36"/>
      <c r="P289" s="36"/>
      <c r="Q289" s="25">
        <f>SUM(PAC!$M289:$P289)</f>
        <v>11100000</v>
      </c>
      <c r="R289" s="38"/>
      <c r="S289" s="25">
        <f>IF(PAC!$R289&gt;0,PAC!$R289,PAC!$Q289)</f>
        <v>11100000</v>
      </c>
      <c r="T289" s="38"/>
      <c r="U289" s="126" t="s">
        <v>1586</v>
      </c>
      <c r="V289" s="126"/>
      <c r="W289" s="127"/>
      <c r="X289" s="127" t="s">
        <v>1435</v>
      </c>
      <c r="Y289" s="123" t="s">
        <v>2516</v>
      </c>
      <c r="Z289" s="128"/>
      <c r="AA289" s="129"/>
      <c r="AB289" s="125"/>
      <c r="AC289" s="124" t="s">
        <v>2200</v>
      </c>
      <c r="AD289" s="130"/>
      <c r="AE289" s="124" t="s">
        <v>1513</v>
      </c>
      <c r="AF289" s="125"/>
      <c r="AG289" s="125"/>
      <c r="AH289" s="125"/>
      <c r="AI289" s="125"/>
      <c r="AJ289" s="128"/>
      <c r="AK289" s="125"/>
      <c r="AL289" s="125"/>
      <c r="AM289" s="125"/>
      <c r="AN289" s="128"/>
      <c r="AO289" s="128"/>
      <c r="AP289" s="128"/>
      <c r="AQ289" s="128"/>
      <c r="AR289" s="131"/>
      <c r="AS289" s="131"/>
      <c r="AT289" s="124" t="s">
        <v>591</v>
      </c>
      <c r="AU289" s="132" t="s">
        <v>1024</v>
      </c>
      <c r="AV289" s="130"/>
      <c r="AW289" s="129"/>
      <c r="AX289" s="119">
        <f>IFERROR(IF(PAC!$X289="F01 - CAPTAÇÃO DE RECURSO",1,""),"")</f>
        <v>1</v>
      </c>
      <c r="AY289" s="119" t="str">
        <f>IFERROR(IF(PAC!$X289="F02 - LICITAÇÃO",1,""),"")</f>
        <v/>
      </c>
      <c r="AZ289" s="120" t="str">
        <f>IFERROR(IF(PAC!$X$6:$X$580="F03 - EXECUÇÃO DO OBJETO",1,""),"")</f>
        <v/>
      </c>
      <c r="BA289" s="120" t="str">
        <f>IFERROR(IF(PAC!$X$6:$X$580="F04 - CONCLUÍDA",1,""),"")</f>
        <v/>
      </c>
      <c r="BB289" s="206">
        <f>IF(PAC!$R289&gt;0,0,PAC!$Q289)</f>
        <v>11100000</v>
      </c>
    </row>
    <row r="290" spans="1:54" s="1" customFormat="1" ht="409.5" customHeight="1" thickBot="1">
      <c r="A290" s="96">
        <f t="shared" si="4"/>
        <v>285</v>
      </c>
      <c r="B290" s="111">
        <v>2023</v>
      </c>
      <c r="C290" s="96" t="s">
        <v>610</v>
      </c>
      <c r="D290" s="96" t="s">
        <v>1022</v>
      </c>
      <c r="E290" s="112" t="s">
        <v>1323</v>
      </c>
      <c r="F290" s="96" t="s">
        <v>49</v>
      </c>
      <c r="G290" s="96" t="s">
        <v>614</v>
      </c>
      <c r="H290" s="45" t="s">
        <v>1259</v>
      </c>
      <c r="I290" s="96" t="s">
        <v>599</v>
      </c>
      <c r="J290" s="96" t="s">
        <v>449</v>
      </c>
      <c r="K290" s="23"/>
      <c r="L290" s="23"/>
      <c r="M290" s="23">
        <v>5000000</v>
      </c>
      <c r="N290" s="23"/>
      <c r="O290" s="23"/>
      <c r="P290" s="23"/>
      <c r="Q290" s="25">
        <f>SUM(PAC!$M290:$P290)</f>
        <v>5000000</v>
      </c>
      <c r="R290" s="25"/>
      <c r="S290" s="25">
        <f>IF(PAC!$R290&gt;0,PAC!$R290,PAC!$Q290)</f>
        <v>5000000</v>
      </c>
      <c r="T290" s="25"/>
      <c r="U290" s="113" t="s">
        <v>1586</v>
      </c>
      <c r="V290" s="113"/>
      <c r="W290" s="114"/>
      <c r="X290" s="114" t="s">
        <v>1435</v>
      </c>
      <c r="Y290" s="111" t="s">
        <v>2516</v>
      </c>
      <c r="Z290" s="95"/>
      <c r="AA290" s="115"/>
      <c r="AB290" s="45"/>
      <c r="AC290" s="112" t="s">
        <v>2201</v>
      </c>
      <c r="AD290" s="116"/>
      <c r="AE290" s="112" t="s">
        <v>2171</v>
      </c>
      <c r="AF290" s="45"/>
      <c r="AG290" s="45"/>
      <c r="AH290" s="45"/>
      <c r="AI290" s="45"/>
      <c r="AJ290" s="95"/>
      <c r="AK290" s="45"/>
      <c r="AL290" s="45"/>
      <c r="AM290" s="45"/>
      <c r="AN290" s="95"/>
      <c r="AO290" s="95"/>
      <c r="AP290" s="95"/>
      <c r="AQ290" s="95"/>
      <c r="AR290" s="117"/>
      <c r="AS290" s="117"/>
      <c r="AT290" s="112" t="s">
        <v>2202</v>
      </c>
      <c r="AU290" s="45" t="s">
        <v>1324</v>
      </c>
      <c r="AV290" s="116"/>
      <c r="AW290" s="115"/>
      <c r="AX290" s="119">
        <f>IFERROR(IF(PAC!$X290="F01 - CAPTAÇÃO DE RECURSO",1,""),"")</f>
        <v>1</v>
      </c>
      <c r="AY290" s="119" t="str">
        <f>IFERROR(IF(PAC!$X290="F02 - LICITAÇÃO",1,""),"")</f>
        <v/>
      </c>
      <c r="AZ290" s="120" t="str">
        <f>IFERROR(IF(PAC!$X$6:$X$580="F03 - EXECUÇÃO DO OBJETO",1,""),"")</f>
        <v/>
      </c>
      <c r="BA290" s="120" t="str">
        <f>IFERROR(IF(PAC!$X$6:$X$580="F04 - CONCLUÍDA",1,""),"")</f>
        <v/>
      </c>
      <c r="BB290" s="121">
        <f>IF(PAC!$R290&gt;0,0,PAC!$Q290)</f>
        <v>5000000</v>
      </c>
    </row>
    <row r="291" spans="1:54" s="1" customFormat="1" ht="210" customHeight="1" thickBot="1">
      <c r="A291" s="96">
        <f t="shared" si="4"/>
        <v>286</v>
      </c>
      <c r="B291" s="123">
        <v>2023</v>
      </c>
      <c r="C291" s="122" t="s">
        <v>605</v>
      </c>
      <c r="D291" s="122" t="s">
        <v>1022</v>
      </c>
      <c r="E291" s="124" t="s">
        <v>453</v>
      </c>
      <c r="F291" s="122" t="s">
        <v>49</v>
      </c>
      <c r="G291" s="122" t="s">
        <v>614</v>
      </c>
      <c r="H291" s="125" t="s">
        <v>1260</v>
      </c>
      <c r="I291" s="122" t="s">
        <v>606</v>
      </c>
      <c r="J291" s="122" t="s">
        <v>115</v>
      </c>
      <c r="K291" s="36"/>
      <c r="L291" s="36"/>
      <c r="M291" s="36"/>
      <c r="N291" s="36"/>
      <c r="O291" s="36"/>
      <c r="P291" s="36">
        <v>617930000</v>
      </c>
      <c r="Q291" s="25">
        <f>SUM(PAC!$M291:$P291)</f>
        <v>617930000</v>
      </c>
      <c r="R291" s="38"/>
      <c r="S291" s="25">
        <f>IF(PAC!$R291&gt;0,PAC!$R291,PAC!$Q291)</f>
        <v>617930000</v>
      </c>
      <c r="T291" s="38"/>
      <c r="U291" s="126" t="s">
        <v>594</v>
      </c>
      <c r="V291" s="126" t="s">
        <v>1833</v>
      </c>
      <c r="W291" s="127">
        <v>18</v>
      </c>
      <c r="X291" s="127" t="s">
        <v>1435</v>
      </c>
      <c r="Y291" s="123" t="s">
        <v>2504</v>
      </c>
      <c r="Z291" s="128"/>
      <c r="AA291" s="129">
        <v>0</v>
      </c>
      <c r="AB291" s="125" t="s">
        <v>1498</v>
      </c>
      <c r="AC291" s="135" t="s">
        <v>1849</v>
      </c>
      <c r="AD291" s="130"/>
      <c r="AE291" s="124" t="s">
        <v>1321</v>
      </c>
      <c r="AF291" s="125"/>
      <c r="AG291" s="125"/>
      <c r="AH291" s="125"/>
      <c r="AI291" s="125"/>
      <c r="AJ291" s="128"/>
      <c r="AK291" s="125" t="s">
        <v>1164</v>
      </c>
      <c r="AL291" s="125"/>
      <c r="AM291" s="125"/>
      <c r="AN291" s="128"/>
      <c r="AO291" s="128"/>
      <c r="AP291" s="128"/>
      <c r="AQ291" s="128"/>
      <c r="AR291" s="131"/>
      <c r="AS291" s="131"/>
      <c r="AT291" s="124" t="s">
        <v>1025</v>
      </c>
      <c r="AU291" s="132" t="s">
        <v>2526</v>
      </c>
      <c r="AV291" s="130"/>
      <c r="AW291" s="129"/>
      <c r="AX291" s="119">
        <f>IFERROR(IF(PAC!$X291="F01 - CAPTAÇÃO DE RECURSO",1,""),"")</f>
        <v>1</v>
      </c>
      <c r="AY291" s="119" t="str">
        <f>IFERROR(IF(PAC!$X291="F02 - LICITAÇÃO",1,""),"")</f>
        <v/>
      </c>
      <c r="AZ291" s="120" t="str">
        <f>IFERROR(IF(PAC!$X$6:$X$580="F03 - EXECUÇÃO DO OBJETO",1,""),"")</f>
        <v/>
      </c>
      <c r="BA291" s="120" t="str">
        <f>IFERROR(IF(PAC!$X$6:$X$580="F04 - CONCLUÍDA",1,""),"")</f>
        <v/>
      </c>
      <c r="BB291" s="206">
        <f>IF(PAC!$R291&gt;0,0,PAC!$Q291)</f>
        <v>617930000</v>
      </c>
    </row>
    <row r="292" spans="1:54" s="1" customFormat="1" ht="273" customHeight="1" thickBot="1">
      <c r="A292" s="96">
        <f t="shared" si="4"/>
        <v>287</v>
      </c>
      <c r="B292" s="111">
        <v>2023</v>
      </c>
      <c r="C292" s="96" t="s">
        <v>605</v>
      </c>
      <c r="D292" s="96" t="s">
        <v>1022</v>
      </c>
      <c r="E292" s="112" t="s">
        <v>2338</v>
      </c>
      <c r="F292" s="96" t="s">
        <v>49</v>
      </c>
      <c r="G292" s="96" t="s">
        <v>614</v>
      </c>
      <c r="H292" s="45" t="s">
        <v>1260</v>
      </c>
      <c r="I292" s="96" t="s">
        <v>606</v>
      </c>
      <c r="J292" s="96" t="s">
        <v>297</v>
      </c>
      <c r="K292" s="23"/>
      <c r="L292" s="23"/>
      <c r="M292" s="23"/>
      <c r="N292" s="23"/>
      <c r="O292" s="23"/>
      <c r="P292" s="23">
        <v>495000000</v>
      </c>
      <c r="Q292" s="25">
        <f>SUM(PAC!$M292:$P292)</f>
        <v>495000000</v>
      </c>
      <c r="R292" s="25"/>
      <c r="S292" s="25">
        <f>IF(PAC!$R292&gt;0,PAC!$R292,PAC!$Q292)</f>
        <v>495000000</v>
      </c>
      <c r="T292" s="25"/>
      <c r="U292" s="113" t="s">
        <v>594</v>
      </c>
      <c r="V292" s="113" t="s">
        <v>1833</v>
      </c>
      <c r="W292" s="114"/>
      <c r="X292" s="114" t="s">
        <v>1435</v>
      </c>
      <c r="Y292" s="111" t="s">
        <v>2512</v>
      </c>
      <c r="Z292" s="95"/>
      <c r="AA292" s="115">
        <v>57</v>
      </c>
      <c r="AB292" s="45" t="s">
        <v>1498</v>
      </c>
      <c r="AC292" s="134" t="s">
        <v>2527</v>
      </c>
      <c r="AD292" s="116">
        <v>46264</v>
      </c>
      <c r="AE292" s="112" t="s">
        <v>2064</v>
      </c>
      <c r="AF292" s="45"/>
      <c r="AG292" s="45"/>
      <c r="AH292" s="45"/>
      <c r="AI292" s="45"/>
      <c r="AJ292" s="95"/>
      <c r="AK292" s="45"/>
      <c r="AL292" s="45"/>
      <c r="AM292" s="45"/>
      <c r="AN292" s="95"/>
      <c r="AO292" s="95"/>
      <c r="AP292" s="95"/>
      <c r="AQ292" s="95"/>
      <c r="AR292" s="117"/>
      <c r="AS292" s="117"/>
      <c r="AT292" s="112"/>
      <c r="AU292" s="45" t="s">
        <v>1755</v>
      </c>
      <c r="AV292" s="116"/>
      <c r="AW292" s="115"/>
      <c r="AX292" s="119">
        <f>IFERROR(IF(PAC!$X292="F01 - CAPTAÇÃO DE RECURSO",1,""),"")</f>
        <v>1</v>
      </c>
      <c r="AY292" s="119" t="str">
        <f>IFERROR(IF(PAC!$X292="F02 - LICITAÇÃO",1,""),"")</f>
        <v/>
      </c>
      <c r="AZ292" s="120" t="str">
        <f>IFERROR(IF(PAC!$X$6:$X$580="F03 - EXECUÇÃO DO OBJETO",1,""),"")</f>
        <v/>
      </c>
      <c r="BA292" s="120" t="str">
        <f>IFERROR(IF(PAC!$X$6:$X$580="F04 - CONCLUÍDA",1,""),"")</f>
        <v/>
      </c>
      <c r="BB292" s="121">
        <f>IF(PAC!$R292&gt;0,0,PAC!$Q292)</f>
        <v>495000000</v>
      </c>
    </row>
    <row r="293" spans="1:54" s="1" customFormat="1" ht="409.5" customHeight="1" thickBot="1">
      <c r="A293" s="96">
        <f t="shared" si="4"/>
        <v>288</v>
      </c>
      <c r="B293" s="123">
        <v>2023</v>
      </c>
      <c r="C293" s="122" t="s">
        <v>605</v>
      </c>
      <c r="D293" s="122" t="s">
        <v>1022</v>
      </c>
      <c r="E293" s="124" t="s">
        <v>2593</v>
      </c>
      <c r="F293" s="122" t="s">
        <v>49</v>
      </c>
      <c r="G293" s="122" t="s">
        <v>1035</v>
      </c>
      <c r="H293" s="125" t="s">
        <v>1259</v>
      </c>
      <c r="I293" s="122" t="s">
        <v>597</v>
      </c>
      <c r="J293" s="122" t="s">
        <v>90</v>
      </c>
      <c r="K293" s="36"/>
      <c r="L293" s="36"/>
      <c r="M293" s="36">
        <v>365200000</v>
      </c>
      <c r="N293" s="36"/>
      <c r="O293" s="36"/>
      <c r="P293" s="36"/>
      <c r="Q293" s="25">
        <f>SUM(PAC!$M293:$P293)</f>
        <v>365200000</v>
      </c>
      <c r="R293" s="38"/>
      <c r="S293" s="25">
        <f>IF(PAC!$R293&gt;0,PAC!$R293,PAC!$Q293)</f>
        <v>365200000</v>
      </c>
      <c r="T293" s="38"/>
      <c r="U293" s="126" t="s">
        <v>1578</v>
      </c>
      <c r="V293" s="126"/>
      <c r="W293" s="127">
        <v>26</v>
      </c>
      <c r="X293" s="127" t="s">
        <v>1710</v>
      </c>
      <c r="Y293" s="123" t="s">
        <v>2501</v>
      </c>
      <c r="Z293" s="128">
        <v>46387</v>
      </c>
      <c r="AA293" s="129">
        <v>70.17</v>
      </c>
      <c r="AB293" s="125"/>
      <c r="AC293" s="125"/>
      <c r="AD293" s="130"/>
      <c r="AE293" s="124" t="s">
        <v>454</v>
      </c>
      <c r="AF293" s="125"/>
      <c r="AG293" s="125"/>
      <c r="AH293" s="125"/>
      <c r="AI293" s="125"/>
      <c r="AJ293" s="128"/>
      <c r="AK293" s="125"/>
      <c r="AL293" s="125"/>
      <c r="AM293" s="125"/>
      <c r="AN293" s="128">
        <v>45246</v>
      </c>
      <c r="AO293" s="128">
        <v>45345</v>
      </c>
      <c r="AP293" s="128">
        <v>45391</v>
      </c>
      <c r="AQ293" s="128">
        <v>45450</v>
      </c>
      <c r="AR293" s="131">
        <v>46387</v>
      </c>
      <c r="AS293" s="131">
        <v>46387</v>
      </c>
      <c r="AT293" s="124" t="s">
        <v>455</v>
      </c>
      <c r="AU293" s="132" t="s">
        <v>1023</v>
      </c>
      <c r="AV293" s="130"/>
      <c r="AW293" s="129"/>
      <c r="AX293" s="119" t="str">
        <f>IFERROR(IF(PAC!$X293="F01 - CAPTAÇÃO DE RECURSO",1,""),"")</f>
        <v/>
      </c>
      <c r="AY293" s="119" t="str">
        <f>IFERROR(IF(PAC!$X293="F02 - LICITAÇÃO",1,""),"")</f>
        <v/>
      </c>
      <c r="AZ293" s="120">
        <f>IFERROR(IF(PAC!$X$6:$X$580="F03 - EXECUÇÃO DO OBJETO",1,""),"")</f>
        <v>1</v>
      </c>
      <c r="BA293" s="120" t="str">
        <f>IFERROR(IF(PAC!$X$6:$X$580="F04 - CONCLUÍDA",1,""),"")</f>
        <v/>
      </c>
      <c r="BB293" s="206">
        <f>IF(PAC!$R293&gt;0,0,PAC!$Q293)</f>
        <v>365200000</v>
      </c>
    </row>
    <row r="294" spans="1:54" s="1" customFormat="1" ht="210" customHeight="1" thickBot="1">
      <c r="A294" s="96">
        <f t="shared" si="4"/>
        <v>289</v>
      </c>
      <c r="B294" s="96">
        <v>2025</v>
      </c>
      <c r="C294" s="96" t="s">
        <v>605</v>
      </c>
      <c r="D294" s="96" t="s">
        <v>1022</v>
      </c>
      <c r="E294" s="97" t="s">
        <v>2004</v>
      </c>
      <c r="F294" s="45" t="s">
        <v>49</v>
      </c>
      <c r="G294" s="45" t="s">
        <v>1035</v>
      </c>
      <c r="H294" s="96" t="s">
        <v>1259</v>
      </c>
      <c r="I294" s="96" t="s">
        <v>597</v>
      </c>
      <c r="J294" s="96" t="s">
        <v>90</v>
      </c>
      <c r="K294" s="23"/>
      <c r="L294" s="23"/>
      <c r="M294" s="23">
        <v>467970011.11000001</v>
      </c>
      <c r="N294" s="23"/>
      <c r="O294" s="23"/>
      <c r="P294" s="23"/>
      <c r="Q294" s="25">
        <f>SUM(PAC!$M294:$P294)</f>
        <v>467970011.11000001</v>
      </c>
      <c r="R294" s="25"/>
      <c r="S294" s="25">
        <f>IF(PAC!$R294&gt;0,PAC!$R294,PAC!$Q294)</f>
        <v>467970011.11000001</v>
      </c>
      <c r="T294" s="25" t="s">
        <v>2008</v>
      </c>
      <c r="U294" s="113" t="s">
        <v>1578</v>
      </c>
      <c r="V294" s="113"/>
      <c r="W294" s="114">
        <v>38</v>
      </c>
      <c r="X294" s="114" t="s">
        <v>1710</v>
      </c>
      <c r="Y294" s="111" t="s">
        <v>2501</v>
      </c>
      <c r="Z294" s="95">
        <v>47566</v>
      </c>
      <c r="AA294" s="115">
        <v>69.52</v>
      </c>
      <c r="AB294" s="45"/>
      <c r="AC294" s="45"/>
      <c r="AD294" s="116"/>
      <c r="AE294" s="112"/>
      <c r="AF294" s="45"/>
      <c r="AG294" s="45"/>
      <c r="AH294" s="45"/>
      <c r="AI294" s="45"/>
      <c r="AJ294" s="95"/>
      <c r="AK294" s="45"/>
      <c r="AL294" s="45"/>
      <c r="AM294" s="45"/>
      <c r="AN294" s="95"/>
      <c r="AO294" s="95"/>
      <c r="AP294" s="95"/>
      <c r="AQ294" s="95">
        <v>46136</v>
      </c>
      <c r="AR294" s="117">
        <v>47566</v>
      </c>
      <c r="AS294" s="117">
        <v>47566</v>
      </c>
      <c r="AT294" s="112" t="s">
        <v>2009</v>
      </c>
      <c r="AU294" s="118"/>
      <c r="AV294" s="116"/>
      <c r="AW294" s="139"/>
      <c r="AX294" s="119" t="str">
        <f>IFERROR(IF(PAC!$X294="F01 - CAPTAÇÃO DE RECURSO",1,""),"")</f>
        <v/>
      </c>
      <c r="AY294" s="119" t="str">
        <f>IFERROR(IF(PAC!$X294="F02 - LICITAÇÃO",1,""),"")</f>
        <v/>
      </c>
      <c r="AZ294" s="120">
        <f>IFERROR(IF(PAC!$X$6:$X$580="F03 - EXECUÇÃO DO OBJETO",1,""),"")</f>
        <v>1</v>
      </c>
      <c r="BA294" s="120" t="str">
        <f>IFERROR(IF(PAC!$X$6:$X$580="F04 - CONCLUÍDA",1,""),"")</f>
        <v/>
      </c>
      <c r="BB294" s="121">
        <f>IF(PAC!$R294&gt;0,0,PAC!$Q294)</f>
        <v>467970011.11000001</v>
      </c>
    </row>
    <row r="295" spans="1:54" s="1" customFormat="1" ht="231" customHeight="1" thickBot="1">
      <c r="A295" s="96">
        <f t="shared" si="4"/>
        <v>290</v>
      </c>
      <c r="B295" s="122">
        <v>2025</v>
      </c>
      <c r="C295" s="122" t="s">
        <v>605</v>
      </c>
      <c r="D295" s="122" t="s">
        <v>1022</v>
      </c>
      <c r="E295" s="140" t="s">
        <v>2005</v>
      </c>
      <c r="F295" s="125" t="s">
        <v>49</v>
      </c>
      <c r="G295" s="125" t="s">
        <v>1035</v>
      </c>
      <c r="H295" s="122" t="s">
        <v>1259</v>
      </c>
      <c r="I295" s="122" t="s">
        <v>597</v>
      </c>
      <c r="J295" s="122" t="s">
        <v>396</v>
      </c>
      <c r="K295" s="36"/>
      <c r="L295" s="36"/>
      <c r="M295" s="36"/>
      <c r="N295" s="36"/>
      <c r="O295" s="36"/>
      <c r="P295" s="36"/>
      <c r="Q295" s="25">
        <f>SUM(PAC!$M295:$P295)</f>
        <v>0</v>
      </c>
      <c r="R295" s="38"/>
      <c r="S295" s="25">
        <f>IF(PAC!$R295&gt;0,PAC!$R295,PAC!$Q295)</f>
        <v>0</v>
      </c>
      <c r="T295" s="38" t="s">
        <v>2594</v>
      </c>
      <c r="U295" s="126" t="s">
        <v>1578</v>
      </c>
      <c r="V295" s="126"/>
      <c r="W295" s="127">
        <v>60</v>
      </c>
      <c r="X295" s="127" t="s">
        <v>1710</v>
      </c>
      <c r="Y295" s="123" t="s">
        <v>2501</v>
      </c>
      <c r="Z295" s="128">
        <v>46470</v>
      </c>
      <c r="AA295" s="129"/>
      <c r="AB295" s="125"/>
      <c r="AC295" s="125"/>
      <c r="AD295" s="130"/>
      <c r="AE295" s="124"/>
      <c r="AF295" s="125"/>
      <c r="AG295" s="125"/>
      <c r="AH295" s="125"/>
      <c r="AI295" s="125"/>
      <c r="AJ295" s="128"/>
      <c r="AK295" s="125"/>
      <c r="AL295" s="125"/>
      <c r="AM295" s="125"/>
      <c r="AN295" s="128"/>
      <c r="AO295" s="128"/>
      <c r="AP295" s="128"/>
      <c r="AQ295" s="128">
        <v>44554</v>
      </c>
      <c r="AR295" s="131">
        <v>46470</v>
      </c>
      <c r="AS295" s="131">
        <v>46470</v>
      </c>
      <c r="AT295" s="124" t="s">
        <v>2010</v>
      </c>
      <c r="AU295" s="132"/>
      <c r="AV295" s="130"/>
      <c r="AW295" s="141"/>
      <c r="AX295" s="119" t="str">
        <f>IFERROR(IF(PAC!$X295="F01 - CAPTAÇÃO DE RECURSO",1,""),"")</f>
        <v/>
      </c>
      <c r="AY295" s="119" t="str">
        <f>IFERROR(IF(PAC!$X295="F02 - LICITAÇÃO",1,""),"")</f>
        <v/>
      </c>
      <c r="AZ295" s="120">
        <f>IFERROR(IF(PAC!$X$6:$X$580="F03 - EXECUÇÃO DO OBJETO",1,""),"")</f>
        <v>1</v>
      </c>
      <c r="BA295" s="120" t="str">
        <f>IFERROR(IF(PAC!$X$6:$X$580="F04 - CONCLUÍDA",1,""),"")</f>
        <v/>
      </c>
      <c r="BB295" s="206">
        <f>IF(PAC!$R295&gt;0,0,PAC!$Q295)</f>
        <v>0</v>
      </c>
    </row>
    <row r="296" spans="1:54" s="1" customFormat="1" ht="210" customHeight="1" thickBot="1">
      <c r="A296" s="96">
        <f t="shared" si="4"/>
        <v>291</v>
      </c>
      <c r="B296" s="96">
        <v>2025</v>
      </c>
      <c r="C296" s="96" t="s">
        <v>605</v>
      </c>
      <c r="D296" s="96" t="s">
        <v>1022</v>
      </c>
      <c r="E296" s="97" t="s">
        <v>2006</v>
      </c>
      <c r="F296" s="45" t="s">
        <v>49</v>
      </c>
      <c r="G296" s="45" t="s">
        <v>1035</v>
      </c>
      <c r="H296" s="96" t="s">
        <v>1259</v>
      </c>
      <c r="I296" s="96" t="s">
        <v>597</v>
      </c>
      <c r="J296" s="96" t="s">
        <v>396</v>
      </c>
      <c r="K296" s="23"/>
      <c r="L296" s="23"/>
      <c r="M296" s="23"/>
      <c r="N296" s="23"/>
      <c r="O296" s="23"/>
      <c r="P296" s="23"/>
      <c r="Q296" s="25">
        <f>SUM(PAC!$M296:$P296)</f>
        <v>0</v>
      </c>
      <c r="R296" s="25"/>
      <c r="S296" s="25">
        <f>IF(PAC!$R296&gt;0,PAC!$R296,PAC!$Q296)</f>
        <v>0</v>
      </c>
      <c r="T296" s="25"/>
      <c r="U296" s="113" t="s">
        <v>1509</v>
      </c>
      <c r="V296" s="113"/>
      <c r="W296" s="114"/>
      <c r="X296" s="114" t="s">
        <v>1435</v>
      </c>
      <c r="Y296" s="111" t="s">
        <v>2512</v>
      </c>
      <c r="Z296" s="95"/>
      <c r="AA296" s="115"/>
      <c r="AB296" s="45"/>
      <c r="AC296" s="45"/>
      <c r="AD296" s="116"/>
      <c r="AE296" s="112"/>
      <c r="AF296" s="45"/>
      <c r="AG296" s="45"/>
      <c r="AH296" s="45"/>
      <c r="AI296" s="45"/>
      <c r="AJ296" s="95"/>
      <c r="AK296" s="45"/>
      <c r="AL296" s="45"/>
      <c r="AM296" s="45"/>
      <c r="AN296" s="95"/>
      <c r="AO296" s="95"/>
      <c r="AP296" s="95"/>
      <c r="AQ296" s="95"/>
      <c r="AR296" s="117"/>
      <c r="AS296" s="117"/>
      <c r="AT296" s="112" t="s">
        <v>2011</v>
      </c>
      <c r="AU296" s="118"/>
      <c r="AV296" s="116"/>
      <c r="AW296" s="139"/>
      <c r="AX296" s="119">
        <f>IFERROR(IF(PAC!$X296="F01 - CAPTAÇÃO DE RECURSO",1,""),"")</f>
        <v>1</v>
      </c>
      <c r="AY296" s="119" t="str">
        <f>IFERROR(IF(PAC!$X296="F02 - LICITAÇÃO",1,""),"")</f>
        <v/>
      </c>
      <c r="AZ296" s="120" t="str">
        <f>IFERROR(IF(PAC!$X$6:$X$580="F03 - EXECUÇÃO DO OBJETO",1,""),"")</f>
        <v/>
      </c>
      <c r="BA296" s="120" t="str">
        <f>IFERROR(IF(PAC!$X$6:$X$580="F04 - CONCLUÍDA",1,""),"")</f>
        <v/>
      </c>
      <c r="BB296" s="121">
        <f>IF(PAC!$R296&gt;0,0,PAC!$Q296)</f>
        <v>0</v>
      </c>
    </row>
    <row r="297" spans="1:54" s="1" customFormat="1" ht="147" customHeight="1" thickBot="1">
      <c r="A297" s="96">
        <f t="shared" si="4"/>
        <v>292</v>
      </c>
      <c r="B297" s="96">
        <v>2025</v>
      </c>
      <c r="C297" s="96" t="s">
        <v>605</v>
      </c>
      <c r="D297" s="96" t="s">
        <v>1022</v>
      </c>
      <c r="E297" s="97" t="s">
        <v>2007</v>
      </c>
      <c r="F297" s="45" t="s">
        <v>49</v>
      </c>
      <c r="G297" s="45" t="s">
        <v>1035</v>
      </c>
      <c r="H297" s="96" t="s">
        <v>1259</v>
      </c>
      <c r="I297" s="96" t="s">
        <v>597</v>
      </c>
      <c r="J297" s="96" t="s">
        <v>63</v>
      </c>
      <c r="K297" s="23"/>
      <c r="L297" s="23"/>
      <c r="M297" s="23"/>
      <c r="N297" s="23"/>
      <c r="O297" s="23"/>
      <c r="P297" s="23"/>
      <c r="Q297" s="25">
        <f>SUM(PAC!$M297:$P297)</f>
        <v>0</v>
      </c>
      <c r="R297" s="25"/>
      <c r="S297" s="25">
        <f>IF(PAC!$R297&gt;0,PAC!$R297,PAC!$Q297)</f>
        <v>0</v>
      </c>
      <c r="T297" s="25"/>
      <c r="U297" s="113" t="s">
        <v>1509</v>
      </c>
      <c r="V297" s="113"/>
      <c r="W297" s="114"/>
      <c r="X297" s="114" t="s">
        <v>1435</v>
      </c>
      <c r="Y297" s="111" t="s">
        <v>2504</v>
      </c>
      <c r="Z297" s="95"/>
      <c r="AA297" s="115"/>
      <c r="AB297" s="45"/>
      <c r="AC297" s="45"/>
      <c r="AD297" s="116"/>
      <c r="AE297" s="112"/>
      <c r="AF297" s="45"/>
      <c r="AG297" s="45"/>
      <c r="AH297" s="45"/>
      <c r="AI297" s="45"/>
      <c r="AJ297" s="95"/>
      <c r="AK297" s="45"/>
      <c r="AL297" s="45"/>
      <c r="AM297" s="45"/>
      <c r="AN297" s="95"/>
      <c r="AO297" s="95"/>
      <c r="AP297" s="95"/>
      <c r="AQ297" s="95"/>
      <c r="AR297" s="117"/>
      <c r="AS297" s="117"/>
      <c r="AT297" s="209" t="s">
        <v>2595</v>
      </c>
      <c r="AU297" s="118"/>
      <c r="AV297" s="116"/>
      <c r="AW297" s="139"/>
      <c r="AX297" s="119">
        <f>IFERROR(IF(PAC!$X297="F01 - CAPTAÇÃO DE RECURSO",1,""),"")</f>
        <v>1</v>
      </c>
      <c r="AY297" s="119" t="str">
        <f>IFERROR(IF(PAC!$X297="F02 - LICITAÇÃO",1,""),"")</f>
        <v/>
      </c>
      <c r="AZ297" s="120" t="str">
        <f>IFERROR(IF(PAC!$X$6:$X$580="F03 - EXECUÇÃO DO OBJETO",1,""),"")</f>
        <v/>
      </c>
      <c r="BA297" s="120" t="str">
        <f>IFERROR(IF(PAC!$X$6:$X$580="F04 - CONCLUÍDA",1,""),"")</f>
        <v/>
      </c>
      <c r="BB297" s="121">
        <f>IF(PAC!$R297&gt;0,0,PAC!$Q297)</f>
        <v>0</v>
      </c>
    </row>
    <row r="298" spans="1:54" s="1" customFormat="1" ht="378" customHeight="1" thickBot="1">
      <c r="A298" s="96">
        <f t="shared" si="4"/>
        <v>293</v>
      </c>
      <c r="B298" s="123">
        <v>2023</v>
      </c>
      <c r="C298" s="122" t="s">
        <v>605</v>
      </c>
      <c r="D298" s="122" t="s">
        <v>1022</v>
      </c>
      <c r="E298" s="124" t="s">
        <v>682</v>
      </c>
      <c r="F298" s="122" t="s">
        <v>56</v>
      </c>
      <c r="G298" s="122" t="s">
        <v>665</v>
      </c>
      <c r="H298" s="125" t="s">
        <v>1257</v>
      </c>
      <c r="I298" s="122" t="s">
        <v>1250</v>
      </c>
      <c r="J298" s="122" t="s">
        <v>23</v>
      </c>
      <c r="K298" s="36"/>
      <c r="L298" s="36"/>
      <c r="M298" s="36">
        <v>96073925.420000002</v>
      </c>
      <c r="N298" s="36"/>
      <c r="O298" s="36">
        <v>65115674.579999998</v>
      </c>
      <c r="P298" s="36"/>
      <c r="Q298" s="25">
        <f>SUM(PAC!$M298:$P298)</f>
        <v>161189600</v>
      </c>
      <c r="R298" s="38">
        <v>161189600</v>
      </c>
      <c r="S298" s="25">
        <f>IF(PAC!$R298&gt;0,PAC!$R298,PAC!$Q298)</f>
        <v>161189600</v>
      </c>
      <c r="T298" s="38" t="s">
        <v>2359</v>
      </c>
      <c r="U298" s="126" t="s">
        <v>1588</v>
      </c>
      <c r="V298" s="126"/>
      <c r="W298" s="127">
        <v>18</v>
      </c>
      <c r="X298" s="127" t="s">
        <v>1506</v>
      </c>
      <c r="Y298" s="123" t="s">
        <v>2513</v>
      </c>
      <c r="Z298" s="131">
        <v>46111</v>
      </c>
      <c r="AA298" s="129">
        <v>100</v>
      </c>
      <c r="AB298" s="125"/>
      <c r="AC298" s="125"/>
      <c r="AD298" s="130"/>
      <c r="AE298" s="124" t="s">
        <v>685</v>
      </c>
      <c r="AF298" s="125" t="s">
        <v>684</v>
      </c>
      <c r="AG298" s="125" t="s">
        <v>1030</v>
      </c>
      <c r="AH298" s="125" t="s">
        <v>988</v>
      </c>
      <c r="AI298" s="125"/>
      <c r="AJ298" s="128"/>
      <c r="AK298" s="125" t="s">
        <v>1113</v>
      </c>
      <c r="AL298" s="125" t="s">
        <v>1120</v>
      </c>
      <c r="AM298" s="125"/>
      <c r="AN298" s="128">
        <v>45100</v>
      </c>
      <c r="AO298" s="128">
        <v>45168</v>
      </c>
      <c r="AP298" s="128">
        <v>45253</v>
      </c>
      <c r="AQ298" s="128">
        <v>45253</v>
      </c>
      <c r="AR298" s="131">
        <v>45800</v>
      </c>
      <c r="AS298" s="131">
        <v>46111</v>
      </c>
      <c r="AT298" s="124" t="s">
        <v>1976</v>
      </c>
      <c r="AU298" s="125" t="s">
        <v>1876</v>
      </c>
      <c r="AV298" s="130"/>
      <c r="AW298" s="129"/>
      <c r="AX298" s="119" t="str">
        <f>IFERROR(IF(PAC!$X298="F01 - CAPTAÇÃO DE RECURSO",1,""),"")</f>
        <v/>
      </c>
      <c r="AY298" s="119" t="str">
        <f>IFERROR(IF(PAC!$X298="F02 - LICITAÇÃO",1,""),"")</f>
        <v/>
      </c>
      <c r="AZ298" s="120" t="str">
        <f>IFERROR(IF(PAC!$X$6:$X$580="F03 - EXECUÇÃO DO OBJETO",1,""),"")</f>
        <v/>
      </c>
      <c r="BA298" s="120">
        <f>IFERROR(IF(PAC!$X$6:$X$580="F04 - CONCLUÍDA",1,""),"")</f>
        <v>1</v>
      </c>
      <c r="BB298" s="206">
        <f>IF(PAC!$R298&gt;0,0,PAC!$Q298)</f>
        <v>0</v>
      </c>
    </row>
    <row r="299" spans="1:54" s="1" customFormat="1" ht="336" customHeight="1" thickBot="1">
      <c r="A299" s="96">
        <f t="shared" si="4"/>
        <v>294</v>
      </c>
      <c r="B299" s="111">
        <v>2023</v>
      </c>
      <c r="C299" s="96" t="s">
        <v>605</v>
      </c>
      <c r="D299" s="96" t="s">
        <v>1022</v>
      </c>
      <c r="E299" s="112" t="s">
        <v>682</v>
      </c>
      <c r="F299" s="96" t="s">
        <v>56</v>
      </c>
      <c r="G299" s="96" t="s">
        <v>665</v>
      </c>
      <c r="H299" s="45" t="s">
        <v>1257</v>
      </c>
      <c r="I299" s="96" t="s">
        <v>1250</v>
      </c>
      <c r="J299" s="96" t="s">
        <v>233</v>
      </c>
      <c r="K299" s="23"/>
      <c r="L299" s="23"/>
      <c r="M299" s="23">
        <v>78125000</v>
      </c>
      <c r="N299" s="23">
        <v>18079415.120000001</v>
      </c>
      <c r="O299" s="23">
        <v>28724486.77</v>
      </c>
      <c r="P299" s="23"/>
      <c r="Q299" s="25">
        <f>SUM(PAC!$M299:$P299)</f>
        <v>124928901.89</v>
      </c>
      <c r="R299" s="25">
        <v>118859268.17</v>
      </c>
      <c r="S299" s="25">
        <f>IF(PAC!$R299&gt;0,PAC!$R299,PAC!$Q299)</f>
        <v>118859268.17</v>
      </c>
      <c r="T299" s="25" t="s">
        <v>1617</v>
      </c>
      <c r="U299" s="113" t="s">
        <v>1588</v>
      </c>
      <c r="V299" s="113"/>
      <c r="W299" s="114">
        <v>18</v>
      </c>
      <c r="X299" s="114" t="s">
        <v>1710</v>
      </c>
      <c r="Y299" s="111" t="s">
        <v>2501</v>
      </c>
      <c r="Z299" s="117">
        <v>46295</v>
      </c>
      <c r="AA299" s="115">
        <v>84.2</v>
      </c>
      <c r="AB299" s="45" t="s">
        <v>1488</v>
      </c>
      <c r="AC299" s="115" t="s">
        <v>1508</v>
      </c>
      <c r="AD299" s="116"/>
      <c r="AE299" s="112" t="s">
        <v>685</v>
      </c>
      <c r="AF299" s="45" t="s">
        <v>683</v>
      </c>
      <c r="AG299" s="45" t="s">
        <v>1031</v>
      </c>
      <c r="AH299" s="45" t="s">
        <v>988</v>
      </c>
      <c r="AI299" s="45"/>
      <c r="AJ299" s="95"/>
      <c r="AK299" s="45" t="s">
        <v>1114</v>
      </c>
      <c r="AL299" s="45" t="s">
        <v>2065</v>
      </c>
      <c r="AM299" s="45"/>
      <c r="AN299" s="95">
        <v>45267</v>
      </c>
      <c r="AO299" s="95">
        <v>45342</v>
      </c>
      <c r="AP299" s="95">
        <v>45400</v>
      </c>
      <c r="AQ299" s="95">
        <v>45404</v>
      </c>
      <c r="AR299" s="117">
        <v>45954</v>
      </c>
      <c r="AS299" s="117">
        <v>46295</v>
      </c>
      <c r="AT299" s="112" t="s">
        <v>1877</v>
      </c>
      <c r="AU299" s="115" t="s">
        <v>1878</v>
      </c>
      <c r="AV299" s="116"/>
      <c r="AW299" s="115"/>
      <c r="AX299" s="119" t="str">
        <f>IFERROR(IF(PAC!$X299="F01 - CAPTAÇÃO DE RECURSO",1,""),"")</f>
        <v/>
      </c>
      <c r="AY299" s="119" t="str">
        <f>IFERROR(IF(PAC!$X299="F02 - LICITAÇÃO",1,""),"")</f>
        <v/>
      </c>
      <c r="AZ299" s="120">
        <f>IFERROR(IF(PAC!$X$6:$X$580="F03 - EXECUÇÃO DO OBJETO",1,""),"")</f>
        <v>1</v>
      </c>
      <c r="BA299" s="120" t="str">
        <f>IFERROR(IF(PAC!$X$6:$X$580="F04 - CONCLUÍDA",1,""),"")</f>
        <v/>
      </c>
      <c r="BB299" s="121">
        <f>IF(PAC!$R299&gt;0,0,PAC!$Q299)</f>
        <v>0</v>
      </c>
    </row>
    <row r="300" spans="1:54" s="1" customFormat="1" ht="409.6" thickBot="1">
      <c r="A300" s="96">
        <f t="shared" si="4"/>
        <v>295</v>
      </c>
      <c r="B300" s="122">
        <v>2025</v>
      </c>
      <c r="C300" s="122" t="s">
        <v>605</v>
      </c>
      <c r="D300" s="122" t="s">
        <v>1021</v>
      </c>
      <c r="E300" s="124" t="s">
        <v>1133</v>
      </c>
      <c r="F300" s="122" t="s">
        <v>56</v>
      </c>
      <c r="G300" s="122" t="s">
        <v>665</v>
      </c>
      <c r="H300" s="125" t="s">
        <v>1257</v>
      </c>
      <c r="I300" s="122" t="s">
        <v>1250</v>
      </c>
      <c r="J300" s="122" t="s">
        <v>319</v>
      </c>
      <c r="K300" s="36"/>
      <c r="L300" s="36"/>
      <c r="M300" s="36">
        <v>148937315.90000001</v>
      </c>
      <c r="N300" s="36"/>
      <c r="O300" s="36"/>
      <c r="P300" s="36"/>
      <c r="Q300" s="25">
        <f>SUM(PAC!$M300:$P300)</f>
        <v>148937315.90000001</v>
      </c>
      <c r="R300" s="38">
        <v>148937315.90000001</v>
      </c>
      <c r="S300" s="25">
        <f>IF(PAC!$R300&gt;0,PAC!$R300,PAC!$Q300)</f>
        <v>148937315.90000001</v>
      </c>
      <c r="T300" s="38" t="s">
        <v>1618</v>
      </c>
      <c r="U300" s="126" t="s">
        <v>1578</v>
      </c>
      <c r="V300" s="126"/>
      <c r="W300" s="127">
        <v>18</v>
      </c>
      <c r="X300" s="127" t="s">
        <v>1435</v>
      </c>
      <c r="Y300" s="123" t="s">
        <v>2501</v>
      </c>
      <c r="Z300" s="128"/>
      <c r="AA300" s="129">
        <v>35</v>
      </c>
      <c r="AB300" s="125" t="s">
        <v>1471</v>
      </c>
      <c r="AC300" s="125" t="s">
        <v>1834</v>
      </c>
      <c r="AD300" s="130"/>
      <c r="AE300" s="124" t="s">
        <v>1835</v>
      </c>
      <c r="AF300" s="125" t="s">
        <v>2177</v>
      </c>
      <c r="AG300" s="125"/>
      <c r="AH300" s="125"/>
      <c r="AI300" s="125"/>
      <c r="AJ300" s="128"/>
      <c r="AK300" s="125" t="s">
        <v>1159</v>
      </c>
      <c r="AL300" s="125" t="s">
        <v>1135</v>
      </c>
      <c r="AM300" s="125"/>
      <c r="AN300" s="128">
        <v>45752</v>
      </c>
      <c r="AO300" s="128">
        <v>45825</v>
      </c>
      <c r="AP300" s="128">
        <v>45903</v>
      </c>
      <c r="AQ300" s="128">
        <v>45908</v>
      </c>
      <c r="AR300" s="131">
        <v>46456</v>
      </c>
      <c r="AS300" s="131">
        <v>46456</v>
      </c>
      <c r="AT300" s="124" t="s">
        <v>2061</v>
      </c>
      <c r="AU300" s="125" t="s">
        <v>1879</v>
      </c>
      <c r="AV300" s="130"/>
      <c r="AW300" s="129"/>
      <c r="AX300" s="119">
        <f>IFERROR(IF(PAC!$X300="F01 - CAPTAÇÃO DE RECURSO",1,""),"")</f>
        <v>1</v>
      </c>
      <c r="AY300" s="119" t="str">
        <f>IFERROR(IF(PAC!$X300="F02 - LICITAÇÃO",1,""),"")</f>
        <v/>
      </c>
      <c r="AZ300" s="120" t="str">
        <f>IFERROR(IF(PAC!$X$6:$X$580="F03 - EXECUÇÃO DO OBJETO",1,""),"")</f>
        <v/>
      </c>
      <c r="BA300" s="120" t="str">
        <f>IFERROR(IF(PAC!$X$6:$X$580="F04 - CONCLUÍDA",1,""),"")</f>
        <v/>
      </c>
      <c r="BB300" s="206">
        <f>IF(PAC!$R300&gt;0,0,PAC!$Q300)</f>
        <v>0</v>
      </c>
    </row>
    <row r="301" spans="1:54" s="1" customFormat="1" ht="231" customHeight="1" thickBot="1">
      <c r="A301" s="96">
        <f t="shared" si="4"/>
        <v>296</v>
      </c>
      <c r="B301" s="96">
        <v>2025</v>
      </c>
      <c r="C301" s="96" t="s">
        <v>605</v>
      </c>
      <c r="D301" s="96" t="s">
        <v>1021</v>
      </c>
      <c r="E301" s="112" t="s">
        <v>1005</v>
      </c>
      <c r="F301" s="96" t="s">
        <v>51</v>
      </c>
      <c r="G301" s="96" t="s">
        <v>970</v>
      </c>
      <c r="H301" s="45" t="s">
        <v>1256</v>
      </c>
      <c r="I301" s="96" t="s">
        <v>603</v>
      </c>
      <c r="J301" s="96" t="s">
        <v>361</v>
      </c>
      <c r="K301" s="23">
        <v>153063295.72</v>
      </c>
      <c r="L301" s="23">
        <v>153063295.72</v>
      </c>
      <c r="M301" s="23"/>
      <c r="N301" s="23"/>
      <c r="O301" s="23"/>
      <c r="P301" s="23"/>
      <c r="Q301" s="25">
        <f>SUM(PAC!$M301:$P301)</f>
        <v>0</v>
      </c>
      <c r="R301" s="25"/>
      <c r="S301" s="25">
        <f>IF(PAC!$R301&gt;0,PAC!$R301,PAC!$Q301)</f>
        <v>0</v>
      </c>
      <c r="T301" s="25"/>
      <c r="U301" s="113" t="s">
        <v>1590</v>
      </c>
      <c r="V301" s="113"/>
      <c r="W301" s="114">
        <v>18</v>
      </c>
      <c r="X301" s="114" t="s">
        <v>1435</v>
      </c>
      <c r="Y301" s="111" t="s">
        <v>2511</v>
      </c>
      <c r="Z301" s="95"/>
      <c r="AA301" s="115"/>
      <c r="AB301" s="45"/>
      <c r="AC301" s="45"/>
      <c r="AD301" s="116"/>
      <c r="AE301" s="112"/>
      <c r="AF301" s="45" t="s">
        <v>986</v>
      </c>
      <c r="AG301" s="45"/>
      <c r="AH301" s="45"/>
      <c r="AI301" s="45"/>
      <c r="AJ301" s="95"/>
      <c r="AK301" s="45"/>
      <c r="AL301" s="45"/>
      <c r="AM301" s="45"/>
      <c r="AN301" s="95"/>
      <c r="AO301" s="95"/>
      <c r="AP301" s="95"/>
      <c r="AQ301" s="95"/>
      <c r="AR301" s="117"/>
      <c r="AS301" s="117"/>
      <c r="AT301" s="112" t="s">
        <v>1297</v>
      </c>
      <c r="AU301" s="118"/>
      <c r="AV301" s="116"/>
      <c r="AW301" s="115" t="s">
        <v>987</v>
      </c>
      <c r="AX301" s="119">
        <f>IFERROR(IF(PAC!$X301="F01 - CAPTAÇÃO DE RECURSO",1,""),"")</f>
        <v>1</v>
      </c>
      <c r="AY301" s="119" t="str">
        <f>IFERROR(IF(PAC!$X301="F02 - LICITAÇÃO",1,""),"")</f>
        <v/>
      </c>
      <c r="AZ301" s="120" t="str">
        <f>IFERROR(IF(PAC!$X$6:$X$580="F03 - EXECUÇÃO DO OBJETO",1,""),"")</f>
        <v/>
      </c>
      <c r="BA301" s="120" t="str">
        <f>IFERROR(IF(PAC!$X$6:$X$580="F04 - CONCLUÍDA",1,""),"")</f>
        <v/>
      </c>
      <c r="BB301" s="121">
        <f>IF(PAC!$R301&gt;0,0,PAC!$Q301)</f>
        <v>0</v>
      </c>
    </row>
    <row r="302" spans="1:54" s="1" customFormat="1" ht="126" customHeight="1" thickBot="1">
      <c r="A302" s="96">
        <f t="shared" si="4"/>
        <v>297</v>
      </c>
      <c r="B302" s="122">
        <v>2025</v>
      </c>
      <c r="C302" s="122" t="s">
        <v>605</v>
      </c>
      <c r="D302" s="122" t="s">
        <v>1021</v>
      </c>
      <c r="E302" s="124" t="s">
        <v>1002</v>
      </c>
      <c r="F302" s="122" t="s">
        <v>51</v>
      </c>
      <c r="G302" s="122" t="s">
        <v>970</v>
      </c>
      <c r="H302" s="125" t="s">
        <v>1256</v>
      </c>
      <c r="I302" s="122" t="s">
        <v>603</v>
      </c>
      <c r="J302" s="122" t="s">
        <v>361</v>
      </c>
      <c r="K302" s="36">
        <v>121105937.95</v>
      </c>
      <c r="L302" s="36">
        <v>121105937.95</v>
      </c>
      <c r="M302" s="36"/>
      <c r="N302" s="36"/>
      <c r="O302" s="36"/>
      <c r="P302" s="36"/>
      <c r="Q302" s="25">
        <f>SUM(PAC!$M302:$P302)</f>
        <v>0</v>
      </c>
      <c r="R302" s="38"/>
      <c r="S302" s="25">
        <f>IF(PAC!$R302&gt;0,PAC!$R302,PAC!$Q302)</f>
        <v>0</v>
      </c>
      <c r="T302" s="38"/>
      <c r="U302" s="126" t="s">
        <v>1590</v>
      </c>
      <c r="V302" s="126"/>
      <c r="W302" s="127">
        <v>18</v>
      </c>
      <c r="X302" s="127" t="s">
        <v>1435</v>
      </c>
      <c r="Y302" s="123" t="s">
        <v>2511</v>
      </c>
      <c r="Z302" s="128"/>
      <c r="AA302" s="129"/>
      <c r="AB302" s="125"/>
      <c r="AC302" s="125"/>
      <c r="AD302" s="130"/>
      <c r="AE302" s="124"/>
      <c r="AF302" s="125" t="s">
        <v>1000</v>
      </c>
      <c r="AG302" s="125"/>
      <c r="AH302" s="125"/>
      <c r="AI302" s="125"/>
      <c r="AJ302" s="128"/>
      <c r="AK302" s="125"/>
      <c r="AL302" s="125"/>
      <c r="AM302" s="125"/>
      <c r="AN302" s="128"/>
      <c r="AO302" s="128"/>
      <c r="AP302" s="128"/>
      <c r="AQ302" s="128"/>
      <c r="AR302" s="131"/>
      <c r="AS302" s="131"/>
      <c r="AT302" s="124" t="s">
        <v>1297</v>
      </c>
      <c r="AU302" s="132"/>
      <c r="AV302" s="130"/>
      <c r="AW302" s="129" t="s">
        <v>707</v>
      </c>
      <c r="AX302" s="119">
        <f>IFERROR(IF(PAC!$X302="F01 - CAPTAÇÃO DE RECURSO",1,""),"")</f>
        <v>1</v>
      </c>
      <c r="AY302" s="119" t="str">
        <f>IFERROR(IF(PAC!$X302="F02 - LICITAÇÃO",1,""),"")</f>
        <v/>
      </c>
      <c r="AZ302" s="120" t="str">
        <f>IFERROR(IF(PAC!$X$6:$X$580="F03 - EXECUÇÃO DO OBJETO",1,""),"")</f>
        <v/>
      </c>
      <c r="BA302" s="120" t="str">
        <f>IFERROR(IF(PAC!$X$6:$X$580="F04 - CONCLUÍDA",1,""),"")</f>
        <v/>
      </c>
      <c r="BB302" s="206">
        <f>IF(PAC!$R302&gt;0,0,PAC!$Q302)</f>
        <v>0</v>
      </c>
    </row>
    <row r="303" spans="1:54" s="1" customFormat="1" ht="147" customHeight="1" thickBot="1">
      <c r="A303" s="96">
        <f t="shared" si="4"/>
        <v>298</v>
      </c>
      <c r="B303" s="96">
        <v>2025</v>
      </c>
      <c r="C303" s="96" t="s">
        <v>605</v>
      </c>
      <c r="D303" s="96" t="s">
        <v>1021</v>
      </c>
      <c r="E303" s="112" t="s">
        <v>1003</v>
      </c>
      <c r="F303" s="96" t="s">
        <v>51</v>
      </c>
      <c r="G303" s="96" t="s">
        <v>970</v>
      </c>
      <c r="H303" s="45" t="s">
        <v>1256</v>
      </c>
      <c r="I303" s="96" t="s">
        <v>603</v>
      </c>
      <c r="J303" s="96" t="s">
        <v>361</v>
      </c>
      <c r="K303" s="23">
        <v>164581030.25</v>
      </c>
      <c r="L303" s="23">
        <v>164581030.25</v>
      </c>
      <c r="M303" s="23"/>
      <c r="N303" s="23"/>
      <c r="O303" s="23"/>
      <c r="P303" s="23"/>
      <c r="Q303" s="25">
        <f>SUM(PAC!$M303:$P303)</f>
        <v>0</v>
      </c>
      <c r="R303" s="25"/>
      <c r="S303" s="25">
        <f>IF(PAC!$R303&gt;0,PAC!$R303,PAC!$Q303)</f>
        <v>0</v>
      </c>
      <c r="T303" s="25"/>
      <c r="U303" s="113" t="s">
        <v>1590</v>
      </c>
      <c r="V303" s="113"/>
      <c r="W303" s="114">
        <v>18</v>
      </c>
      <c r="X303" s="114" t="s">
        <v>1435</v>
      </c>
      <c r="Y303" s="111" t="s">
        <v>2511</v>
      </c>
      <c r="Z303" s="95"/>
      <c r="AA303" s="115"/>
      <c r="AB303" s="45"/>
      <c r="AC303" s="45"/>
      <c r="AD303" s="116"/>
      <c r="AE303" s="112"/>
      <c r="AF303" s="45" t="s">
        <v>1001</v>
      </c>
      <c r="AG303" s="45"/>
      <c r="AH303" s="45"/>
      <c r="AI303" s="45"/>
      <c r="AJ303" s="95"/>
      <c r="AK303" s="45"/>
      <c r="AL303" s="45"/>
      <c r="AM303" s="45"/>
      <c r="AN303" s="95"/>
      <c r="AO303" s="95"/>
      <c r="AP303" s="95"/>
      <c r="AQ303" s="95"/>
      <c r="AR303" s="117"/>
      <c r="AS303" s="117"/>
      <c r="AT303" s="112" t="s">
        <v>1297</v>
      </c>
      <c r="AU303" s="118"/>
      <c r="AV303" s="116"/>
      <c r="AW303" s="115" t="s">
        <v>707</v>
      </c>
      <c r="AX303" s="119">
        <f>IFERROR(IF(PAC!$X303="F01 - CAPTAÇÃO DE RECURSO",1,""),"")</f>
        <v>1</v>
      </c>
      <c r="AY303" s="119" t="str">
        <f>IFERROR(IF(PAC!$X303="F02 - LICITAÇÃO",1,""),"")</f>
        <v/>
      </c>
      <c r="AZ303" s="120" t="str">
        <f>IFERROR(IF(PAC!$X$6:$X$580="F03 - EXECUÇÃO DO OBJETO",1,""),"")</f>
        <v/>
      </c>
      <c r="BA303" s="120" t="str">
        <f>IFERROR(IF(PAC!$X$6:$X$580="F04 - CONCLUÍDA",1,""),"")</f>
        <v/>
      </c>
      <c r="BB303" s="121">
        <f>IF(PAC!$R303&gt;0,0,PAC!$Q303)</f>
        <v>0</v>
      </c>
    </row>
    <row r="304" spans="1:54" s="1" customFormat="1" ht="126" customHeight="1" thickBot="1">
      <c r="A304" s="96">
        <f t="shared" si="4"/>
        <v>299</v>
      </c>
      <c r="B304" s="123">
        <v>2023</v>
      </c>
      <c r="C304" s="122" t="s">
        <v>605</v>
      </c>
      <c r="D304" s="122" t="s">
        <v>1021</v>
      </c>
      <c r="E304" s="124" t="s">
        <v>480</v>
      </c>
      <c r="F304" s="122" t="s">
        <v>56</v>
      </c>
      <c r="G304" s="122" t="s">
        <v>506</v>
      </c>
      <c r="H304" s="125" t="s">
        <v>1257</v>
      </c>
      <c r="I304" s="122" t="s">
        <v>1250</v>
      </c>
      <c r="J304" s="122" t="s">
        <v>27</v>
      </c>
      <c r="K304" s="36"/>
      <c r="L304" s="36">
        <v>60000000</v>
      </c>
      <c r="M304" s="36">
        <v>50001270</v>
      </c>
      <c r="N304" s="36">
        <v>194996.93</v>
      </c>
      <c r="O304" s="36">
        <v>24553733.07</v>
      </c>
      <c r="P304" s="36"/>
      <c r="Q304" s="25">
        <f>SUM(PAC!$M304:$P304)</f>
        <v>74750000</v>
      </c>
      <c r="R304" s="38">
        <v>74750000</v>
      </c>
      <c r="S304" s="25">
        <f>IF(PAC!$R304&gt;0,PAC!$R304,PAC!$Q304)</f>
        <v>74750000</v>
      </c>
      <c r="T304" s="38" t="s">
        <v>1619</v>
      </c>
      <c r="U304" s="126" t="s">
        <v>1580</v>
      </c>
      <c r="V304" s="126"/>
      <c r="W304" s="127">
        <v>18</v>
      </c>
      <c r="X304" s="127" t="s">
        <v>1710</v>
      </c>
      <c r="Y304" s="123" t="s">
        <v>2501</v>
      </c>
      <c r="Z304" s="128">
        <v>46403</v>
      </c>
      <c r="AA304" s="129">
        <v>14</v>
      </c>
      <c r="AB304" s="125" t="s">
        <v>1488</v>
      </c>
      <c r="AC304" s="125" t="s">
        <v>1508</v>
      </c>
      <c r="AD304" s="130"/>
      <c r="AE304" s="124" t="s">
        <v>685</v>
      </c>
      <c r="AF304" s="125" t="s">
        <v>486</v>
      </c>
      <c r="AG304" s="125" t="s">
        <v>492</v>
      </c>
      <c r="AH304" s="125" t="s">
        <v>988</v>
      </c>
      <c r="AI304" s="125"/>
      <c r="AJ304" s="128"/>
      <c r="AK304" s="125" t="s">
        <v>1107</v>
      </c>
      <c r="AL304" s="125" t="s">
        <v>1116</v>
      </c>
      <c r="AM304" s="125"/>
      <c r="AN304" s="128">
        <v>45703</v>
      </c>
      <c r="AO304" s="128">
        <v>45782</v>
      </c>
      <c r="AP304" s="128">
        <v>45853</v>
      </c>
      <c r="AQ304" s="128">
        <v>45852</v>
      </c>
      <c r="AR304" s="131">
        <v>46403</v>
      </c>
      <c r="AS304" s="131">
        <v>46403</v>
      </c>
      <c r="AT304" s="124" t="s">
        <v>1902</v>
      </c>
      <c r="AU304" s="125" t="s">
        <v>1901</v>
      </c>
      <c r="AV304" s="130"/>
      <c r="AW304" s="129" t="s">
        <v>481</v>
      </c>
      <c r="AX304" s="119" t="str">
        <f>IFERROR(IF(PAC!$X304="F01 - CAPTAÇÃO DE RECURSO",1,""),"")</f>
        <v/>
      </c>
      <c r="AY304" s="119" t="str">
        <f>IFERROR(IF(PAC!$X304="F02 - LICITAÇÃO",1,""),"")</f>
        <v/>
      </c>
      <c r="AZ304" s="120">
        <f>IFERROR(IF(PAC!$X$6:$X$580="F03 - EXECUÇÃO DO OBJETO",1,""),"")</f>
        <v>1</v>
      </c>
      <c r="BA304" s="120" t="str">
        <f>IFERROR(IF(PAC!$X$6:$X$580="F04 - CONCLUÍDA",1,""),"")</f>
        <v/>
      </c>
      <c r="BB304" s="206">
        <f>IF(PAC!$R304&gt;0,0,PAC!$Q304)</f>
        <v>0</v>
      </c>
    </row>
    <row r="305" spans="1:70" s="1" customFormat="1" ht="147" customHeight="1" thickBot="1">
      <c r="A305" s="96">
        <f t="shared" si="4"/>
        <v>300</v>
      </c>
      <c r="B305" s="111">
        <v>2023</v>
      </c>
      <c r="C305" s="96" t="s">
        <v>605</v>
      </c>
      <c r="D305" s="96" t="s">
        <v>1021</v>
      </c>
      <c r="E305" s="112" t="s">
        <v>480</v>
      </c>
      <c r="F305" s="96" t="s">
        <v>56</v>
      </c>
      <c r="G305" s="96" t="s">
        <v>506</v>
      </c>
      <c r="H305" s="45" t="s">
        <v>1257</v>
      </c>
      <c r="I305" s="96" t="s">
        <v>1250</v>
      </c>
      <c r="J305" s="96" t="s">
        <v>399</v>
      </c>
      <c r="K305" s="23"/>
      <c r="L305" s="23">
        <v>100000000</v>
      </c>
      <c r="M305" s="23">
        <v>60000072</v>
      </c>
      <c r="N305" s="23">
        <v>2126006.81</v>
      </c>
      <c r="O305" s="23">
        <v>111374654.55</v>
      </c>
      <c r="P305" s="23"/>
      <c r="Q305" s="25">
        <f>SUM(PAC!$M305:$P305)</f>
        <v>173500733.36000001</v>
      </c>
      <c r="R305" s="25">
        <v>173500733.36000001</v>
      </c>
      <c r="S305" s="25">
        <f>IF(PAC!$R305&gt;0,PAC!$R305,PAC!$Q305)</f>
        <v>173500733.36000001</v>
      </c>
      <c r="T305" s="25" t="s">
        <v>1620</v>
      </c>
      <c r="U305" s="113" t="s">
        <v>1588</v>
      </c>
      <c r="V305" s="113"/>
      <c r="W305" s="114">
        <v>20</v>
      </c>
      <c r="X305" s="114" t="s">
        <v>1710</v>
      </c>
      <c r="Y305" s="111" t="s">
        <v>2501</v>
      </c>
      <c r="Z305" s="95">
        <v>46463</v>
      </c>
      <c r="AA305" s="115">
        <v>27</v>
      </c>
      <c r="AB305" s="45" t="s">
        <v>1488</v>
      </c>
      <c r="AC305" s="45" t="s">
        <v>1508</v>
      </c>
      <c r="AD305" s="116"/>
      <c r="AE305" s="112" t="s">
        <v>685</v>
      </c>
      <c r="AF305" s="45" t="s">
        <v>487</v>
      </c>
      <c r="AG305" s="45" t="s">
        <v>493</v>
      </c>
      <c r="AH305" s="45" t="s">
        <v>988</v>
      </c>
      <c r="AI305" s="45"/>
      <c r="AJ305" s="95"/>
      <c r="AK305" s="45" t="s">
        <v>1108</v>
      </c>
      <c r="AL305" s="45" t="s">
        <v>1117</v>
      </c>
      <c r="AM305" s="45"/>
      <c r="AN305" s="95">
        <v>45709</v>
      </c>
      <c r="AO305" s="95">
        <v>45786</v>
      </c>
      <c r="AP305" s="95">
        <v>45848</v>
      </c>
      <c r="AQ305" s="95">
        <v>45853</v>
      </c>
      <c r="AR305" s="117">
        <v>46463</v>
      </c>
      <c r="AS305" s="117">
        <v>46463</v>
      </c>
      <c r="AT305" s="112" t="s">
        <v>691</v>
      </c>
      <c r="AU305" s="45" t="s">
        <v>1987</v>
      </c>
      <c r="AV305" s="116"/>
      <c r="AW305" s="115" t="s">
        <v>481</v>
      </c>
      <c r="AX305" s="119" t="str">
        <f>IFERROR(IF(PAC!$X305="F01 - CAPTAÇÃO DE RECURSO",1,""),"")</f>
        <v/>
      </c>
      <c r="AY305" s="119" t="str">
        <f>IFERROR(IF(PAC!$X305="F02 - LICITAÇÃO",1,""),"")</f>
        <v/>
      </c>
      <c r="AZ305" s="120">
        <f>IFERROR(IF(PAC!$X$6:$X$580="F03 - EXECUÇÃO DO OBJETO",1,""),"")</f>
        <v>1</v>
      </c>
      <c r="BA305" s="120" t="str">
        <f>IFERROR(IF(PAC!$X$6:$X$580="F04 - CONCLUÍDA",1,""),"")</f>
        <v/>
      </c>
      <c r="BB305" s="121">
        <f>IF(PAC!$R305&gt;0,0,PAC!$Q305)</f>
        <v>0</v>
      </c>
    </row>
    <row r="306" spans="1:70" s="1" customFormat="1" ht="177.75" customHeight="1" thickBot="1">
      <c r="A306" s="96">
        <f t="shared" si="4"/>
        <v>301</v>
      </c>
      <c r="B306" s="123">
        <v>2023</v>
      </c>
      <c r="C306" s="122" t="s">
        <v>605</v>
      </c>
      <c r="D306" s="122" t="s">
        <v>1021</v>
      </c>
      <c r="E306" s="124" t="s">
        <v>480</v>
      </c>
      <c r="F306" s="122" t="s">
        <v>56</v>
      </c>
      <c r="G306" s="122" t="s">
        <v>506</v>
      </c>
      <c r="H306" s="125" t="s">
        <v>1257</v>
      </c>
      <c r="I306" s="122" t="s">
        <v>1250</v>
      </c>
      <c r="J306" s="122" t="s">
        <v>429</v>
      </c>
      <c r="K306" s="36"/>
      <c r="L306" s="36">
        <v>100000000</v>
      </c>
      <c r="M306" s="36">
        <v>60000072</v>
      </c>
      <c r="N306" s="36">
        <v>1857428.46</v>
      </c>
      <c r="O306" s="36">
        <v>92680080.890000001</v>
      </c>
      <c r="P306" s="36"/>
      <c r="Q306" s="25">
        <f>SUM(PAC!$M306:$P306)</f>
        <v>154537581.34999999</v>
      </c>
      <c r="R306" s="38">
        <v>154537581.34999999</v>
      </c>
      <c r="S306" s="25">
        <f>IF(PAC!$R306&gt;0,PAC!$R306,PAC!$Q306)</f>
        <v>154537581.34999999</v>
      </c>
      <c r="T306" s="38" t="s">
        <v>2348</v>
      </c>
      <c r="U306" s="126" t="s">
        <v>1588</v>
      </c>
      <c r="V306" s="126"/>
      <c r="W306" s="127">
        <v>20</v>
      </c>
      <c r="X306" s="127" t="s">
        <v>1710</v>
      </c>
      <c r="Y306" s="123" t="s">
        <v>2501</v>
      </c>
      <c r="Z306" s="128">
        <v>46454</v>
      </c>
      <c r="AA306" s="129">
        <v>25.85</v>
      </c>
      <c r="AB306" s="125" t="s">
        <v>1488</v>
      </c>
      <c r="AC306" s="125" t="s">
        <v>1508</v>
      </c>
      <c r="AD306" s="130"/>
      <c r="AE306" s="124" t="s">
        <v>685</v>
      </c>
      <c r="AF306" s="125" t="s">
        <v>488</v>
      </c>
      <c r="AG306" s="125" t="s">
        <v>494</v>
      </c>
      <c r="AH306" s="125" t="s">
        <v>988</v>
      </c>
      <c r="AI306" s="125"/>
      <c r="AJ306" s="128"/>
      <c r="AK306" s="125" t="s">
        <v>1109</v>
      </c>
      <c r="AL306" s="125" t="s">
        <v>1118</v>
      </c>
      <c r="AM306" s="125"/>
      <c r="AN306" s="128">
        <v>45687</v>
      </c>
      <c r="AO306" s="128">
        <v>45761</v>
      </c>
      <c r="AP306" s="128">
        <v>45826</v>
      </c>
      <c r="AQ306" s="128">
        <v>45843</v>
      </c>
      <c r="AR306" s="131">
        <v>46454</v>
      </c>
      <c r="AS306" s="131">
        <v>46454</v>
      </c>
      <c r="AT306" s="124" t="s">
        <v>1329</v>
      </c>
      <c r="AU306" s="132" t="s">
        <v>2203</v>
      </c>
      <c r="AV306" s="130"/>
      <c r="AW306" s="129" t="s">
        <v>481</v>
      </c>
      <c r="AX306" s="119" t="str">
        <f>IFERROR(IF(PAC!$X306="F01 - CAPTAÇÃO DE RECURSO",1,""),"")</f>
        <v/>
      </c>
      <c r="AY306" s="119" t="str">
        <f>IFERROR(IF(PAC!$X306="F02 - LICITAÇÃO",1,""),"")</f>
        <v/>
      </c>
      <c r="AZ306" s="120">
        <f>IFERROR(IF(PAC!$X$6:$X$580="F03 - EXECUÇÃO DO OBJETO",1,""),"")</f>
        <v>1</v>
      </c>
      <c r="BA306" s="120" t="str">
        <f>IFERROR(IF(PAC!$X$6:$X$580="F04 - CONCLUÍDA",1,""),"")</f>
        <v/>
      </c>
      <c r="BB306" s="206">
        <f>IF(PAC!$R306&gt;0,0,PAC!$Q306)</f>
        <v>0</v>
      </c>
    </row>
    <row r="307" spans="1:70" s="1" customFormat="1" ht="189" customHeight="1" thickBot="1">
      <c r="A307" s="96">
        <f t="shared" si="4"/>
        <v>302</v>
      </c>
      <c r="B307" s="96">
        <v>2024</v>
      </c>
      <c r="C307" s="96" t="s">
        <v>605</v>
      </c>
      <c r="D307" s="96" t="s">
        <v>1021</v>
      </c>
      <c r="E307" s="97" t="s">
        <v>1440</v>
      </c>
      <c r="F307" s="45" t="s">
        <v>577</v>
      </c>
      <c r="G307" s="45" t="s">
        <v>694</v>
      </c>
      <c r="H307" s="96" t="s">
        <v>1256</v>
      </c>
      <c r="I307" s="96" t="s">
        <v>603</v>
      </c>
      <c r="J307" s="96" t="s">
        <v>21</v>
      </c>
      <c r="K307" s="23"/>
      <c r="L307" s="23">
        <v>3250000</v>
      </c>
      <c r="M307" s="23">
        <v>3250000</v>
      </c>
      <c r="N307" s="23"/>
      <c r="O307" s="23">
        <v>352469.16000000015</v>
      </c>
      <c r="P307" s="23"/>
      <c r="Q307" s="25">
        <f>SUM(PAC!$M307:$P307)</f>
        <v>3602469.16</v>
      </c>
      <c r="R307" s="25">
        <v>3025130.64</v>
      </c>
      <c r="S307" s="25">
        <f>IF(PAC!$R307&gt;0,PAC!$R307,PAC!$Q307)</f>
        <v>3025130.64</v>
      </c>
      <c r="T307" s="25" t="s">
        <v>2647</v>
      </c>
      <c r="U307" s="113" t="s">
        <v>1586</v>
      </c>
      <c r="V307" s="113"/>
      <c r="W307" s="114">
        <v>8</v>
      </c>
      <c r="X307" s="114" t="s">
        <v>1434</v>
      </c>
      <c r="Y307" s="111" t="s">
        <v>2503</v>
      </c>
      <c r="Z307" s="95">
        <v>46265</v>
      </c>
      <c r="AA307" s="115"/>
      <c r="AB307" s="45" t="s">
        <v>1484</v>
      </c>
      <c r="AC307" s="45" t="s">
        <v>2748</v>
      </c>
      <c r="AD307" s="116">
        <v>46265</v>
      </c>
      <c r="AE307" s="112" t="s">
        <v>2498</v>
      </c>
      <c r="AF307" s="45" t="s">
        <v>2044</v>
      </c>
      <c r="AG307" s="45" t="s">
        <v>1442</v>
      </c>
      <c r="AH307" s="45" t="s">
        <v>988</v>
      </c>
      <c r="AI307" s="45"/>
      <c r="AJ307" s="95"/>
      <c r="AK307" s="45"/>
      <c r="AL307" s="45"/>
      <c r="AM307" s="45"/>
      <c r="AN307" s="95">
        <v>46114</v>
      </c>
      <c r="AO307" s="95">
        <v>46136</v>
      </c>
      <c r="AP307" s="95"/>
      <c r="AQ307" s="95"/>
      <c r="AR307" s="117"/>
      <c r="AS307" s="117"/>
      <c r="AT307" s="112"/>
      <c r="AU307" s="118" t="s">
        <v>1453</v>
      </c>
      <c r="AV307" s="116"/>
      <c r="AW307" s="115"/>
      <c r="AX307" s="119" t="str">
        <f>IFERROR(IF(PAC!$X307="F01 - CAPTAÇÃO DE RECURSO",1,""),"")</f>
        <v/>
      </c>
      <c r="AY307" s="119">
        <f>IFERROR(IF(PAC!$X307="F02 - LICITAÇÃO",1,""),"")</f>
        <v>1</v>
      </c>
      <c r="AZ307" s="120" t="str">
        <f>IFERROR(IF(PAC!$X$6:$X$580="F03 - EXECUÇÃO DO OBJETO",1,""),"")</f>
        <v/>
      </c>
      <c r="BA307" s="120" t="str">
        <f>IFERROR(IF(PAC!$X$6:$X$580="F04 - CONCLUÍDA",1,""),"")</f>
        <v/>
      </c>
      <c r="BB307" s="121">
        <f>IF(PAC!$R307&gt;0,0,PAC!$Q307)</f>
        <v>0</v>
      </c>
    </row>
    <row r="308" spans="1:70" s="1" customFormat="1" ht="147" customHeight="1" thickBot="1">
      <c r="A308" s="96">
        <f t="shared" si="4"/>
        <v>303</v>
      </c>
      <c r="B308" s="122">
        <v>2024</v>
      </c>
      <c r="C308" s="122" t="s">
        <v>605</v>
      </c>
      <c r="D308" s="122" t="s">
        <v>1021</v>
      </c>
      <c r="E308" s="140" t="s">
        <v>1440</v>
      </c>
      <c r="F308" s="125" t="s">
        <v>577</v>
      </c>
      <c r="G308" s="125" t="s">
        <v>694</v>
      </c>
      <c r="H308" s="122" t="s">
        <v>1256</v>
      </c>
      <c r="I308" s="122" t="s">
        <v>603</v>
      </c>
      <c r="J308" s="122" t="s">
        <v>29</v>
      </c>
      <c r="K308" s="36"/>
      <c r="L308" s="36">
        <v>3250000</v>
      </c>
      <c r="M308" s="36">
        <v>3250000</v>
      </c>
      <c r="N308" s="36"/>
      <c r="O308" s="36">
        <v>120520.91999999993</v>
      </c>
      <c r="P308" s="36"/>
      <c r="Q308" s="25">
        <f>SUM(PAC!$M308:$P308)</f>
        <v>3370520.92</v>
      </c>
      <c r="R308" s="38">
        <v>2949205.66</v>
      </c>
      <c r="S308" s="25">
        <f>IF(PAC!$R308&gt;0,PAC!$R308,PAC!$Q308)</f>
        <v>2949205.66</v>
      </c>
      <c r="T308" s="38" t="s">
        <v>2648</v>
      </c>
      <c r="U308" s="126" t="s">
        <v>1586</v>
      </c>
      <c r="V308" s="126"/>
      <c r="W308" s="127">
        <v>8</v>
      </c>
      <c r="X308" s="127" t="s">
        <v>1434</v>
      </c>
      <c r="Y308" s="123" t="s">
        <v>2503</v>
      </c>
      <c r="Z308" s="128">
        <v>46265</v>
      </c>
      <c r="AA308" s="129"/>
      <c r="AB308" s="125" t="s">
        <v>1484</v>
      </c>
      <c r="AC308" s="125" t="s">
        <v>2751</v>
      </c>
      <c r="AD308" s="130">
        <v>46265</v>
      </c>
      <c r="AE308" s="124" t="s">
        <v>2498</v>
      </c>
      <c r="AF308" s="125" t="s">
        <v>2204</v>
      </c>
      <c r="AG308" s="125" t="s">
        <v>1443</v>
      </c>
      <c r="AH308" s="125" t="s">
        <v>988</v>
      </c>
      <c r="AI308" s="125"/>
      <c r="AJ308" s="128"/>
      <c r="AK308" s="125"/>
      <c r="AL308" s="125"/>
      <c r="AM308" s="125"/>
      <c r="AN308" s="128">
        <v>46149</v>
      </c>
      <c r="AO308" s="128">
        <v>46164</v>
      </c>
      <c r="AP308" s="128"/>
      <c r="AQ308" s="128"/>
      <c r="AR308" s="131"/>
      <c r="AS308" s="131"/>
      <c r="AT308" s="124" t="s">
        <v>2716</v>
      </c>
      <c r="AU308" s="132" t="s">
        <v>1454</v>
      </c>
      <c r="AV308" s="130"/>
      <c r="AW308" s="129"/>
      <c r="AX308" s="119" t="str">
        <f>IFERROR(IF(PAC!$X308="F01 - CAPTAÇÃO DE RECURSO",1,""),"")</f>
        <v/>
      </c>
      <c r="AY308" s="119">
        <f>IFERROR(IF(PAC!$X308="F02 - LICITAÇÃO",1,""),"")</f>
        <v>1</v>
      </c>
      <c r="AZ308" s="120" t="str">
        <f>IFERROR(IF(PAC!$X$6:$X$580="F03 - EXECUÇÃO DO OBJETO",1,""),"")</f>
        <v/>
      </c>
      <c r="BA308" s="120" t="str">
        <f>IFERROR(IF(PAC!$X$6:$X$580="F04 - CONCLUÍDA",1,""),"")</f>
        <v/>
      </c>
      <c r="BB308" s="206">
        <f>IF(PAC!$R308&gt;0,0,PAC!$Q308)</f>
        <v>0</v>
      </c>
    </row>
    <row r="309" spans="1:70" s="1" customFormat="1" ht="126.75" thickBot="1">
      <c r="A309" s="96">
        <f t="shared" si="4"/>
        <v>304</v>
      </c>
      <c r="B309" s="96">
        <v>2024</v>
      </c>
      <c r="C309" s="96" t="s">
        <v>605</v>
      </c>
      <c r="D309" s="96" t="s">
        <v>1021</v>
      </c>
      <c r="E309" s="97" t="s">
        <v>1441</v>
      </c>
      <c r="F309" s="45" t="s">
        <v>577</v>
      </c>
      <c r="G309" s="45" t="s">
        <v>694</v>
      </c>
      <c r="H309" s="96" t="s">
        <v>1256</v>
      </c>
      <c r="I309" s="96" t="s">
        <v>603</v>
      </c>
      <c r="J309" s="96" t="s">
        <v>30</v>
      </c>
      <c r="K309" s="23"/>
      <c r="L309" s="23">
        <v>6500000</v>
      </c>
      <c r="M309" s="23">
        <v>6500000</v>
      </c>
      <c r="N309" s="23"/>
      <c r="O309" s="23">
        <v>30975.860000000335</v>
      </c>
      <c r="P309" s="23"/>
      <c r="Q309" s="25">
        <f>SUM(PAC!$M309:$P309)</f>
        <v>6530975.8600000003</v>
      </c>
      <c r="R309" s="25">
        <v>5681948.6900000004</v>
      </c>
      <c r="S309" s="25">
        <f>IF(PAC!$R309&gt;0,PAC!$R309,PAC!$Q309)</f>
        <v>5681948.6900000004</v>
      </c>
      <c r="T309" s="25" t="s">
        <v>2647</v>
      </c>
      <c r="U309" s="113" t="s">
        <v>1586</v>
      </c>
      <c r="V309" s="113"/>
      <c r="W309" s="114">
        <v>12</v>
      </c>
      <c r="X309" s="114" t="s">
        <v>1434</v>
      </c>
      <c r="Y309" s="111" t="s">
        <v>2503</v>
      </c>
      <c r="Z309" s="95">
        <v>46265</v>
      </c>
      <c r="AA309" s="115"/>
      <c r="AB309" s="45" t="s">
        <v>1484</v>
      </c>
      <c r="AC309" s="45" t="s">
        <v>2749</v>
      </c>
      <c r="AD309" s="116">
        <v>46265</v>
      </c>
      <c r="AE309" s="112" t="s">
        <v>2498</v>
      </c>
      <c r="AF309" s="45" t="s">
        <v>2045</v>
      </c>
      <c r="AG309" s="45" t="s">
        <v>1444</v>
      </c>
      <c r="AH309" s="45" t="s">
        <v>988</v>
      </c>
      <c r="AI309" s="45"/>
      <c r="AJ309" s="95"/>
      <c r="AK309" s="45"/>
      <c r="AL309" s="45"/>
      <c r="AM309" s="45"/>
      <c r="AN309" s="95">
        <v>46114</v>
      </c>
      <c r="AO309" s="95">
        <v>46139</v>
      </c>
      <c r="AP309" s="95"/>
      <c r="AQ309" s="95"/>
      <c r="AR309" s="117"/>
      <c r="AS309" s="117"/>
      <c r="AT309" s="112"/>
      <c r="AU309" s="118" t="s">
        <v>1455</v>
      </c>
      <c r="AV309" s="116"/>
      <c r="AW309" s="115"/>
      <c r="AX309" s="119" t="str">
        <f>IFERROR(IF(PAC!$X309="F01 - CAPTAÇÃO DE RECURSO",1,""),"")</f>
        <v/>
      </c>
      <c r="AY309" s="119">
        <f>IFERROR(IF(PAC!$X309="F02 - LICITAÇÃO",1,""),"")</f>
        <v>1</v>
      </c>
      <c r="AZ309" s="120" t="str">
        <f>IFERROR(IF(PAC!$X$6:$X$580="F03 - EXECUÇÃO DO OBJETO",1,""),"")</f>
        <v/>
      </c>
      <c r="BA309" s="120" t="str">
        <f>IFERROR(IF(PAC!$X$6:$X$580="F04 - CONCLUÍDA",1,""),"")</f>
        <v/>
      </c>
      <c r="BB309" s="121">
        <f>IF(PAC!$R309&gt;0,0,PAC!$Q309)</f>
        <v>0</v>
      </c>
    </row>
    <row r="310" spans="1:70" s="1" customFormat="1" ht="147" customHeight="1" thickBot="1">
      <c r="A310" s="96">
        <f t="shared" si="4"/>
        <v>305</v>
      </c>
      <c r="B310" s="122">
        <v>2024</v>
      </c>
      <c r="C310" s="122" t="s">
        <v>605</v>
      </c>
      <c r="D310" s="122" t="s">
        <v>1021</v>
      </c>
      <c r="E310" s="140" t="s">
        <v>1441</v>
      </c>
      <c r="F310" s="125" t="s">
        <v>577</v>
      </c>
      <c r="G310" s="125" t="s">
        <v>694</v>
      </c>
      <c r="H310" s="122" t="s">
        <v>1256</v>
      </c>
      <c r="I310" s="122" t="s">
        <v>603</v>
      </c>
      <c r="J310" s="122" t="s">
        <v>101</v>
      </c>
      <c r="K310" s="36"/>
      <c r="L310" s="36">
        <v>6500000</v>
      </c>
      <c r="M310" s="36">
        <v>6500000</v>
      </c>
      <c r="N310" s="36"/>
      <c r="O310" s="36">
        <v>307227.29000000004</v>
      </c>
      <c r="P310" s="36"/>
      <c r="Q310" s="25">
        <f>SUM(PAC!$M310:$P310)</f>
        <v>6807227.29</v>
      </c>
      <c r="R310" s="38">
        <v>5309637.0599999996</v>
      </c>
      <c r="S310" s="25">
        <f>IF(PAC!$R310&gt;0,PAC!$R310,PAC!$Q310)</f>
        <v>5309637.0599999996</v>
      </c>
      <c r="T310" s="38" t="s">
        <v>2647</v>
      </c>
      <c r="U310" s="126" t="s">
        <v>1586</v>
      </c>
      <c r="V310" s="126"/>
      <c r="W310" s="127">
        <v>12</v>
      </c>
      <c r="X310" s="127" t="s">
        <v>1434</v>
      </c>
      <c r="Y310" s="123" t="s">
        <v>2503</v>
      </c>
      <c r="Z310" s="128">
        <v>46265</v>
      </c>
      <c r="AA310" s="129"/>
      <c r="AB310" s="125" t="s">
        <v>1484</v>
      </c>
      <c r="AC310" s="125" t="s">
        <v>2750</v>
      </c>
      <c r="AD310" s="130">
        <v>46265</v>
      </c>
      <c r="AE310" s="124" t="s">
        <v>2498</v>
      </c>
      <c r="AF310" s="125" t="s">
        <v>2046</v>
      </c>
      <c r="AG310" s="125" t="s">
        <v>1445</v>
      </c>
      <c r="AH310" s="125" t="s">
        <v>988</v>
      </c>
      <c r="AI310" s="125"/>
      <c r="AJ310" s="128"/>
      <c r="AK310" s="125"/>
      <c r="AL310" s="125"/>
      <c r="AM310" s="125"/>
      <c r="AN310" s="128">
        <v>46114</v>
      </c>
      <c r="AO310" s="128">
        <v>46140</v>
      </c>
      <c r="AP310" s="128"/>
      <c r="AQ310" s="128"/>
      <c r="AR310" s="131"/>
      <c r="AS310" s="131"/>
      <c r="AT310" s="124"/>
      <c r="AU310" s="132" t="s">
        <v>1456</v>
      </c>
      <c r="AV310" s="130"/>
      <c r="AW310" s="129"/>
      <c r="AX310" s="119" t="str">
        <f>IFERROR(IF(PAC!$X310="F01 - CAPTAÇÃO DE RECURSO",1,""),"")</f>
        <v/>
      </c>
      <c r="AY310" s="119">
        <f>IFERROR(IF(PAC!$X310="F02 - LICITAÇÃO",1,""),"")</f>
        <v>1</v>
      </c>
      <c r="AZ310" s="120" t="str">
        <f>IFERROR(IF(PAC!$X$6:$X$580="F03 - EXECUÇÃO DO OBJETO",1,""),"")</f>
        <v/>
      </c>
      <c r="BA310" s="120" t="str">
        <f>IFERROR(IF(PAC!$X$6:$X$580="F04 - CONCLUÍDA",1,""),"")</f>
        <v/>
      </c>
      <c r="BB310" s="206">
        <f>IF(PAC!$R310&gt;0,0,PAC!$Q310)</f>
        <v>0</v>
      </c>
    </row>
    <row r="311" spans="1:70" s="1" customFormat="1" ht="147" customHeight="1" thickBot="1">
      <c r="A311" s="96">
        <f t="shared" si="4"/>
        <v>306</v>
      </c>
      <c r="B311" s="96">
        <v>2024</v>
      </c>
      <c r="C311" s="96" t="s">
        <v>605</v>
      </c>
      <c r="D311" s="96" t="s">
        <v>1021</v>
      </c>
      <c r="E311" s="97" t="s">
        <v>1441</v>
      </c>
      <c r="F311" s="45" t="s">
        <v>577</v>
      </c>
      <c r="G311" s="45" t="s">
        <v>694</v>
      </c>
      <c r="H311" s="96" t="s">
        <v>1256</v>
      </c>
      <c r="I311" s="96" t="s">
        <v>603</v>
      </c>
      <c r="J311" s="96" t="s">
        <v>109</v>
      </c>
      <c r="K311" s="23"/>
      <c r="L311" s="23">
        <v>6500000</v>
      </c>
      <c r="M311" s="23">
        <v>6500000</v>
      </c>
      <c r="N311" s="23"/>
      <c r="O311" s="23"/>
      <c r="P311" s="23"/>
      <c r="Q311" s="25">
        <f>SUM(PAC!$M311:$P311)</f>
        <v>6500000</v>
      </c>
      <c r="R311" s="25">
        <v>5526257.3600000003</v>
      </c>
      <c r="S311" s="25">
        <f>IF(PAC!$R311&gt;0,PAC!$R311,PAC!$Q311)</f>
        <v>5526257.3600000003</v>
      </c>
      <c r="T311" s="25" t="s">
        <v>2647</v>
      </c>
      <c r="U311" s="113" t="s">
        <v>1586</v>
      </c>
      <c r="V311" s="113"/>
      <c r="W311" s="114">
        <v>12</v>
      </c>
      <c r="X311" s="114" t="s">
        <v>1434</v>
      </c>
      <c r="Y311" s="111" t="s">
        <v>2503</v>
      </c>
      <c r="Z311" s="95">
        <v>46265</v>
      </c>
      <c r="AA311" s="115"/>
      <c r="AB311" s="45" t="s">
        <v>1484</v>
      </c>
      <c r="AC311" s="45" t="s">
        <v>2752</v>
      </c>
      <c r="AD311" s="116">
        <v>46265</v>
      </c>
      <c r="AE311" s="112" t="s">
        <v>2498</v>
      </c>
      <c r="AF311" s="45" t="s">
        <v>2050</v>
      </c>
      <c r="AG311" s="45" t="s">
        <v>1446</v>
      </c>
      <c r="AH311" s="45" t="s">
        <v>988</v>
      </c>
      <c r="AI311" s="45"/>
      <c r="AJ311" s="95"/>
      <c r="AK311" s="45"/>
      <c r="AL311" s="45"/>
      <c r="AM311" s="45"/>
      <c r="AN311" s="95">
        <v>46114</v>
      </c>
      <c r="AO311" s="95">
        <v>46149</v>
      </c>
      <c r="AP311" s="95"/>
      <c r="AQ311" s="95"/>
      <c r="AR311" s="117"/>
      <c r="AS311" s="117"/>
      <c r="AT311" s="112"/>
      <c r="AU311" s="118" t="s">
        <v>1457</v>
      </c>
      <c r="AV311" s="116"/>
      <c r="AW311" s="115"/>
      <c r="AX311" s="119" t="str">
        <f>IFERROR(IF(PAC!$X311="F01 - CAPTAÇÃO DE RECURSO",1,""),"")</f>
        <v/>
      </c>
      <c r="AY311" s="119">
        <f>IFERROR(IF(PAC!$X311="F02 - LICITAÇÃO",1,""),"")</f>
        <v>1</v>
      </c>
      <c r="AZ311" s="120" t="str">
        <f>IFERROR(IF(PAC!$X$6:$X$580="F03 - EXECUÇÃO DO OBJETO",1,""),"")</f>
        <v/>
      </c>
      <c r="BA311" s="120" t="str">
        <f>IFERROR(IF(PAC!$X$6:$X$580="F04 - CONCLUÍDA",1,""),"")</f>
        <v/>
      </c>
      <c r="BB311" s="121">
        <f>IF(PAC!$R311&gt;0,0,PAC!$Q311)</f>
        <v>0</v>
      </c>
    </row>
    <row r="312" spans="1:70" s="1" customFormat="1" ht="168" customHeight="1" thickBot="1">
      <c r="A312" s="96">
        <f t="shared" si="4"/>
        <v>307</v>
      </c>
      <c r="B312" s="122">
        <v>2024</v>
      </c>
      <c r="C312" s="122" t="s">
        <v>605</v>
      </c>
      <c r="D312" s="122" t="s">
        <v>1021</v>
      </c>
      <c r="E312" s="140" t="s">
        <v>1440</v>
      </c>
      <c r="F312" s="125" t="s">
        <v>577</v>
      </c>
      <c r="G312" s="125" t="s">
        <v>694</v>
      </c>
      <c r="H312" s="122" t="s">
        <v>1256</v>
      </c>
      <c r="I312" s="122" t="s">
        <v>603</v>
      </c>
      <c r="J312" s="122" t="s">
        <v>203</v>
      </c>
      <c r="K312" s="36"/>
      <c r="L312" s="36">
        <v>3250000</v>
      </c>
      <c r="M312" s="36">
        <v>3250000</v>
      </c>
      <c r="N312" s="36"/>
      <c r="O312" s="36">
        <v>181574.91999999993</v>
      </c>
      <c r="P312" s="36"/>
      <c r="Q312" s="25">
        <f>SUM(PAC!$M312:$P312)</f>
        <v>3431574.92</v>
      </c>
      <c r="R312" s="38">
        <v>2880784.34</v>
      </c>
      <c r="S312" s="25">
        <f>IF(PAC!$R312&gt;0,PAC!$R312,PAC!$Q312)</f>
        <v>2880784.34</v>
      </c>
      <c r="T312" s="38" t="s">
        <v>2647</v>
      </c>
      <c r="U312" s="126" t="s">
        <v>1586</v>
      </c>
      <c r="V312" s="126"/>
      <c r="W312" s="127">
        <v>8</v>
      </c>
      <c r="X312" s="127" t="s">
        <v>1434</v>
      </c>
      <c r="Y312" s="123" t="s">
        <v>2503</v>
      </c>
      <c r="Z312" s="128">
        <v>46265</v>
      </c>
      <c r="AA312" s="129"/>
      <c r="AB312" s="125" t="s">
        <v>1484</v>
      </c>
      <c r="AC312" s="125" t="s">
        <v>2753</v>
      </c>
      <c r="AD312" s="130">
        <v>46265</v>
      </c>
      <c r="AE312" s="124" t="s">
        <v>2498</v>
      </c>
      <c r="AF312" s="125" t="s">
        <v>2047</v>
      </c>
      <c r="AG312" s="125" t="s">
        <v>1447</v>
      </c>
      <c r="AH312" s="125" t="s">
        <v>988</v>
      </c>
      <c r="AI312" s="125"/>
      <c r="AJ312" s="128"/>
      <c r="AK312" s="125"/>
      <c r="AL312" s="125"/>
      <c r="AM312" s="125"/>
      <c r="AN312" s="128">
        <v>46114</v>
      </c>
      <c r="AO312" s="128">
        <v>46141</v>
      </c>
      <c r="AP312" s="128"/>
      <c r="AQ312" s="128"/>
      <c r="AR312" s="131"/>
      <c r="AS312" s="131"/>
      <c r="AT312" s="124"/>
      <c r="AU312" s="132" t="s">
        <v>1458</v>
      </c>
      <c r="AV312" s="130"/>
      <c r="AW312" s="129"/>
      <c r="AX312" s="119" t="str">
        <f>IFERROR(IF(PAC!$X312="F01 - CAPTAÇÃO DE RECURSO",1,""),"")</f>
        <v/>
      </c>
      <c r="AY312" s="119">
        <f>IFERROR(IF(PAC!$X312="F02 - LICITAÇÃO",1,""),"")</f>
        <v>1</v>
      </c>
      <c r="AZ312" s="120" t="str">
        <f>IFERROR(IF(PAC!$X$6:$X$580="F03 - EXECUÇÃO DO OBJETO",1,""),"")</f>
        <v/>
      </c>
      <c r="BA312" s="120" t="str">
        <f>IFERROR(IF(PAC!$X$6:$X$580="F04 - CONCLUÍDA",1,""),"")</f>
        <v/>
      </c>
      <c r="BB312" s="206">
        <f>IF(PAC!$R312&gt;0,0,PAC!$Q312)</f>
        <v>0</v>
      </c>
    </row>
    <row r="313" spans="1:70" s="1" customFormat="1" ht="168" customHeight="1" thickBot="1">
      <c r="A313" s="96">
        <f t="shared" si="4"/>
        <v>308</v>
      </c>
      <c r="B313" s="96">
        <v>2024</v>
      </c>
      <c r="C313" s="96" t="s">
        <v>605</v>
      </c>
      <c r="D313" s="96" t="s">
        <v>1021</v>
      </c>
      <c r="E313" s="97" t="s">
        <v>1440</v>
      </c>
      <c r="F313" s="45" t="s">
        <v>577</v>
      </c>
      <c r="G313" s="45" t="s">
        <v>694</v>
      </c>
      <c r="H313" s="96" t="s">
        <v>1256</v>
      </c>
      <c r="I313" s="96" t="s">
        <v>603</v>
      </c>
      <c r="J313" s="96" t="s">
        <v>220</v>
      </c>
      <c r="K313" s="23"/>
      <c r="L313" s="23">
        <v>3250000</v>
      </c>
      <c r="M313" s="23">
        <v>3250000</v>
      </c>
      <c r="N313" s="23"/>
      <c r="O313" s="23">
        <v>141115.93000000017</v>
      </c>
      <c r="P313" s="23"/>
      <c r="Q313" s="25">
        <f>SUM(PAC!$M313:$P313)</f>
        <v>3391115.93</v>
      </c>
      <c r="R313" s="25">
        <v>3146955.42</v>
      </c>
      <c r="S313" s="25">
        <f>IF(PAC!$R313&gt;0,PAC!$R313,PAC!$Q313)</f>
        <v>3146955.42</v>
      </c>
      <c r="T313" s="25" t="s">
        <v>2647</v>
      </c>
      <c r="U313" s="113" t="s">
        <v>1586</v>
      </c>
      <c r="V313" s="113"/>
      <c r="W313" s="114">
        <v>8</v>
      </c>
      <c r="X313" s="114" t="s">
        <v>1434</v>
      </c>
      <c r="Y313" s="111" t="s">
        <v>2503</v>
      </c>
      <c r="Z313" s="95">
        <v>46265</v>
      </c>
      <c r="AA313" s="115"/>
      <c r="AB313" s="45" t="s">
        <v>1484</v>
      </c>
      <c r="AC313" s="45" t="s">
        <v>2754</v>
      </c>
      <c r="AD313" s="116">
        <v>46265</v>
      </c>
      <c r="AE313" s="112" t="s">
        <v>2498</v>
      </c>
      <c r="AF313" s="45" t="s">
        <v>2051</v>
      </c>
      <c r="AG313" s="45" t="s">
        <v>1448</v>
      </c>
      <c r="AH313" s="45" t="s">
        <v>988</v>
      </c>
      <c r="AI313" s="45"/>
      <c r="AJ313" s="95"/>
      <c r="AK313" s="45"/>
      <c r="AL313" s="45"/>
      <c r="AM313" s="45"/>
      <c r="AN313" s="95">
        <v>46114</v>
      </c>
      <c r="AO313" s="95">
        <v>46142</v>
      </c>
      <c r="AP313" s="95"/>
      <c r="AQ313" s="95"/>
      <c r="AR313" s="117"/>
      <c r="AS313" s="117"/>
      <c r="AT313" s="112"/>
      <c r="AU313" s="118" t="s">
        <v>1459</v>
      </c>
      <c r="AV313" s="116"/>
      <c r="AW313" s="115"/>
      <c r="AX313" s="119" t="str">
        <f>IFERROR(IF(PAC!$X313="F01 - CAPTAÇÃO DE RECURSO",1,""),"")</f>
        <v/>
      </c>
      <c r="AY313" s="119">
        <f>IFERROR(IF(PAC!$X313="F02 - LICITAÇÃO",1,""),"")</f>
        <v>1</v>
      </c>
      <c r="AZ313" s="120" t="str">
        <f>IFERROR(IF(PAC!$X$6:$X$580="F03 - EXECUÇÃO DO OBJETO",1,""),"")</f>
        <v/>
      </c>
      <c r="BA313" s="120" t="str">
        <f>IFERROR(IF(PAC!$X$6:$X$580="F04 - CONCLUÍDA",1,""),"")</f>
        <v/>
      </c>
      <c r="BB313" s="121">
        <f>IF(PAC!$R313&gt;0,0,PAC!$Q313)</f>
        <v>0</v>
      </c>
    </row>
    <row r="314" spans="1:70" ht="230.25" customHeight="1" thickBot="1">
      <c r="A314" s="96">
        <f t="shared" si="4"/>
        <v>309</v>
      </c>
      <c r="B314" s="122">
        <v>2024</v>
      </c>
      <c r="C314" s="122" t="s">
        <v>605</v>
      </c>
      <c r="D314" s="122" t="s">
        <v>1021</v>
      </c>
      <c r="E314" s="140" t="s">
        <v>1441</v>
      </c>
      <c r="F314" s="125" t="s">
        <v>577</v>
      </c>
      <c r="G314" s="125" t="s">
        <v>694</v>
      </c>
      <c r="H314" s="122" t="s">
        <v>1256</v>
      </c>
      <c r="I314" s="122" t="s">
        <v>603</v>
      </c>
      <c r="J314" s="122" t="s">
        <v>324</v>
      </c>
      <c r="K314" s="36"/>
      <c r="L314" s="36">
        <v>6500000</v>
      </c>
      <c r="M314" s="36">
        <v>6500000</v>
      </c>
      <c r="N314" s="36"/>
      <c r="O314" s="36"/>
      <c r="P314" s="36"/>
      <c r="Q314" s="25">
        <f>SUM(PAC!$M314:$P314)</f>
        <v>6500000</v>
      </c>
      <c r="R314" s="38">
        <v>5106637.3600000003</v>
      </c>
      <c r="S314" s="25">
        <f>IF(PAC!$R314&gt;0,PAC!$R314,PAC!$Q314)</f>
        <v>5106637.3600000003</v>
      </c>
      <c r="T314" s="38" t="s">
        <v>2647</v>
      </c>
      <c r="U314" s="126" t="s">
        <v>1586</v>
      </c>
      <c r="V314" s="126"/>
      <c r="W314" s="127">
        <v>12</v>
      </c>
      <c r="X314" s="127" t="s">
        <v>1434</v>
      </c>
      <c r="Y314" s="123" t="s">
        <v>2503</v>
      </c>
      <c r="Z314" s="128">
        <v>46265</v>
      </c>
      <c r="AA314" s="129"/>
      <c r="AB314" s="125" t="s">
        <v>1484</v>
      </c>
      <c r="AC314" s="125" t="s">
        <v>2755</v>
      </c>
      <c r="AD314" s="130">
        <v>46265</v>
      </c>
      <c r="AE314" s="124" t="s">
        <v>2498</v>
      </c>
      <c r="AF314" s="125" t="s">
        <v>2048</v>
      </c>
      <c r="AG314" s="125" t="s">
        <v>1449</v>
      </c>
      <c r="AH314" s="125" t="s">
        <v>988</v>
      </c>
      <c r="AI314" s="125"/>
      <c r="AJ314" s="128"/>
      <c r="AK314" s="125"/>
      <c r="AL314" s="125"/>
      <c r="AM314" s="125"/>
      <c r="AN314" s="128">
        <v>46114</v>
      </c>
      <c r="AO314" s="128">
        <v>46148</v>
      </c>
      <c r="AP314" s="128"/>
      <c r="AQ314" s="128"/>
      <c r="AR314" s="131"/>
      <c r="AS314" s="131"/>
      <c r="AT314" s="124"/>
      <c r="AU314" s="132" t="s">
        <v>1460</v>
      </c>
      <c r="AV314" s="130"/>
      <c r="AW314" s="129"/>
      <c r="AX314" s="119" t="str">
        <f>IFERROR(IF(PAC!$X314="F01 - CAPTAÇÃO DE RECURSO",1,""),"")</f>
        <v/>
      </c>
      <c r="AY314" s="119">
        <f>IFERROR(IF(PAC!$X314="F02 - LICITAÇÃO",1,""),"")</f>
        <v>1</v>
      </c>
      <c r="AZ314" s="120" t="str">
        <f>IFERROR(IF(PAC!$X$6:$X$580="F03 - EXECUÇÃO DO OBJETO",1,""),"")</f>
        <v/>
      </c>
      <c r="BA314" s="120" t="str">
        <f>IFERROR(IF(PAC!$X$6:$X$580="F04 - CONCLUÍDA",1,""),"")</f>
        <v/>
      </c>
      <c r="BB314" s="206">
        <f>IF(PAC!$R314&gt;0,0,PAC!$Q314)</f>
        <v>0</v>
      </c>
      <c r="BC314" s="66"/>
      <c r="BF314" s="66"/>
      <c r="BH314" s="66"/>
      <c r="BI314" s="66"/>
      <c r="BP314" s="66"/>
      <c r="BQ314" s="66"/>
      <c r="BR314" s="66"/>
    </row>
    <row r="315" spans="1:70" ht="192" customHeight="1" thickBot="1">
      <c r="A315" s="96">
        <f t="shared" si="4"/>
        <v>310</v>
      </c>
      <c r="B315" s="96">
        <v>2024</v>
      </c>
      <c r="C315" s="96" t="s">
        <v>605</v>
      </c>
      <c r="D315" s="96" t="s">
        <v>1021</v>
      </c>
      <c r="E315" s="97" t="s">
        <v>1441</v>
      </c>
      <c r="F315" s="45" t="s">
        <v>577</v>
      </c>
      <c r="G315" s="45" t="s">
        <v>694</v>
      </c>
      <c r="H315" s="96" t="s">
        <v>1256</v>
      </c>
      <c r="I315" s="96" t="s">
        <v>603</v>
      </c>
      <c r="J315" s="96" t="s">
        <v>346</v>
      </c>
      <c r="K315" s="23"/>
      <c r="L315" s="23">
        <v>6500000</v>
      </c>
      <c r="M315" s="23">
        <v>6500000</v>
      </c>
      <c r="N315" s="23"/>
      <c r="O315" s="23"/>
      <c r="P315" s="23"/>
      <c r="Q315" s="25">
        <f>SUM(PAC!$M315:$P315)</f>
        <v>6500000</v>
      </c>
      <c r="R315" s="25">
        <v>5905368.4800000004</v>
      </c>
      <c r="S315" s="25">
        <f>IF(PAC!$R315&gt;0,PAC!$R315,PAC!$Q315)</f>
        <v>5905368.4800000004</v>
      </c>
      <c r="T315" s="25" t="s">
        <v>2648</v>
      </c>
      <c r="U315" s="113" t="s">
        <v>1586</v>
      </c>
      <c r="V315" s="113"/>
      <c r="W315" s="114">
        <v>12</v>
      </c>
      <c r="X315" s="114" t="s">
        <v>1434</v>
      </c>
      <c r="Y315" s="111" t="s">
        <v>2503</v>
      </c>
      <c r="Z315" s="95">
        <v>46265</v>
      </c>
      <c r="AA315" s="115"/>
      <c r="AB315" s="45" t="s">
        <v>1484</v>
      </c>
      <c r="AC315" s="45" t="s">
        <v>2756</v>
      </c>
      <c r="AD315" s="116">
        <v>46265</v>
      </c>
      <c r="AE315" s="112" t="s">
        <v>2498</v>
      </c>
      <c r="AF315" s="45" t="s">
        <v>2043</v>
      </c>
      <c r="AG315" s="45" t="s">
        <v>1450</v>
      </c>
      <c r="AH315" s="45" t="s">
        <v>988</v>
      </c>
      <c r="AI315" s="45"/>
      <c r="AJ315" s="95"/>
      <c r="AK315" s="45"/>
      <c r="AL315" s="45"/>
      <c r="AM315" s="45"/>
      <c r="AN315" s="95">
        <v>46114</v>
      </c>
      <c r="AO315" s="95">
        <v>46134</v>
      </c>
      <c r="AP315" s="95"/>
      <c r="AQ315" s="95"/>
      <c r="AR315" s="117"/>
      <c r="AS315" s="117"/>
      <c r="AT315" s="112" t="s">
        <v>2715</v>
      </c>
      <c r="AU315" s="118" t="s">
        <v>1461</v>
      </c>
      <c r="AV315" s="116"/>
      <c r="AW315" s="115"/>
      <c r="AX315" s="119" t="str">
        <f>IFERROR(IF(PAC!$X315="F01 - CAPTAÇÃO DE RECURSO",1,""),"")</f>
        <v/>
      </c>
      <c r="AY315" s="119">
        <f>IFERROR(IF(PAC!$X315="F02 - LICITAÇÃO",1,""),"")</f>
        <v>1</v>
      </c>
      <c r="AZ315" s="120" t="str">
        <f>IFERROR(IF(PAC!$X$6:$X$580="F03 - EXECUÇÃO DO OBJETO",1,""),"")</f>
        <v/>
      </c>
      <c r="BA315" s="120" t="str">
        <f>IFERROR(IF(PAC!$X$6:$X$580="F04 - CONCLUÍDA",1,""),"")</f>
        <v/>
      </c>
      <c r="BB315" s="121">
        <f>IF(PAC!$R315&gt;0,0,PAC!$Q315)</f>
        <v>0</v>
      </c>
      <c r="BC315" s="66"/>
      <c r="BF315" s="66"/>
      <c r="BH315" s="66"/>
      <c r="BI315" s="66"/>
      <c r="BP315" s="66"/>
      <c r="BQ315" s="66"/>
      <c r="BR315" s="66"/>
    </row>
    <row r="316" spans="1:70" ht="339" customHeight="1" thickBot="1">
      <c r="A316" s="96">
        <f t="shared" si="4"/>
        <v>311</v>
      </c>
      <c r="B316" s="122">
        <v>2024</v>
      </c>
      <c r="C316" s="122" t="s">
        <v>605</v>
      </c>
      <c r="D316" s="122" t="s">
        <v>1021</v>
      </c>
      <c r="E316" s="140" t="s">
        <v>1441</v>
      </c>
      <c r="F316" s="125" t="s">
        <v>577</v>
      </c>
      <c r="G316" s="125" t="s">
        <v>694</v>
      </c>
      <c r="H316" s="122" t="s">
        <v>1256</v>
      </c>
      <c r="I316" s="122" t="s">
        <v>603</v>
      </c>
      <c r="J316" s="122" t="s">
        <v>377</v>
      </c>
      <c r="K316" s="36"/>
      <c r="L316" s="36">
        <v>6500000</v>
      </c>
      <c r="M316" s="36">
        <v>6500000</v>
      </c>
      <c r="N316" s="36"/>
      <c r="O316" s="36">
        <v>121415.23000000045</v>
      </c>
      <c r="P316" s="36"/>
      <c r="Q316" s="25">
        <f>SUM(PAC!$M316:$P316)</f>
        <v>6621415.2300000004</v>
      </c>
      <c r="R316" s="38">
        <v>5581190.7000000002</v>
      </c>
      <c r="S316" s="25">
        <f>IF(PAC!$R316&gt;0,PAC!$R316,PAC!$Q316)</f>
        <v>5581190.7000000002</v>
      </c>
      <c r="T316" s="38" t="s">
        <v>2647</v>
      </c>
      <c r="U316" s="126" t="s">
        <v>1586</v>
      </c>
      <c r="V316" s="126"/>
      <c r="W316" s="127">
        <v>12</v>
      </c>
      <c r="X316" s="127" t="s">
        <v>1434</v>
      </c>
      <c r="Y316" s="123" t="s">
        <v>2503</v>
      </c>
      <c r="Z316" s="128">
        <v>46265</v>
      </c>
      <c r="AA316" s="129"/>
      <c r="AB316" s="125" t="s">
        <v>1484</v>
      </c>
      <c r="AC316" s="125" t="s">
        <v>2757</v>
      </c>
      <c r="AD316" s="130">
        <v>46265</v>
      </c>
      <c r="AE316" s="124" t="s">
        <v>2498</v>
      </c>
      <c r="AF316" s="125" t="s">
        <v>2049</v>
      </c>
      <c r="AG316" s="125" t="s">
        <v>1451</v>
      </c>
      <c r="AH316" s="125" t="s">
        <v>988</v>
      </c>
      <c r="AI316" s="125"/>
      <c r="AJ316" s="128"/>
      <c r="AK316" s="125"/>
      <c r="AL316" s="125"/>
      <c r="AM316" s="125"/>
      <c r="AN316" s="128">
        <v>46114</v>
      </c>
      <c r="AO316" s="128">
        <v>46163</v>
      </c>
      <c r="AP316" s="128"/>
      <c r="AQ316" s="128"/>
      <c r="AR316" s="131"/>
      <c r="AS316" s="131"/>
      <c r="AT316" s="124"/>
      <c r="AU316" s="132" t="s">
        <v>1459</v>
      </c>
      <c r="AV316" s="130"/>
      <c r="AW316" s="129"/>
      <c r="AX316" s="119" t="str">
        <f>IFERROR(IF(PAC!$X316="F01 - CAPTAÇÃO DE RECURSO",1,""),"")</f>
        <v/>
      </c>
      <c r="AY316" s="119">
        <f>IFERROR(IF(PAC!$X316="F02 - LICITAÇÃO",1,""),"")</f>
        <v>1</v>
      </c>
      <c r="AZ316" s="120" t="str">
        <f>IFERROR(IF(PAC!$X$6:$X$580="F03 - EXECUÇÃO DO OBJETO",1,""),"")</f>
        <v/>
      </c>
      <c r="BA316" s="120" t="str">
        <f>IFERROR(IF(PAC!$X$6:$X$580="F04 - CONCLUÍDA",1,""),"")</f>
        <v/>
      </c>
      <c r="BB316" s="206">
        <f>IF(PAC!$R316&gt;0,0,PAC!$Q316)</f>
        <v>0</v>
      </c>
      <c r="BC316" s="66"/>
      <c r="BF316" s="66"/>
      <c r="BH316" s="66"/>
      <c r="BI316" s="66"/>
      <c r="BP316" s="66"/>
      <c r="BQ316" s="66"/>
      <c r="BR316" s="66"/>
    </row>
    <row r="317" spans="1:70" ht="278.25" customHeight="1" thickBot="1">
      <c r="A317" s="96">
        <f t="shared" si="4"/>
        <v>312</v>
      </c>
      <c r="B317" s="96">
        <v>2024</v>
      </c>
      <c r="C317" s="96" t="s">
        <v>605</v>
      </c>
      <c r="D317" s="96" t="s">
        <v>1021</v>
      </c>
      <c r="E317" s="97" t="s">
        <v>1441</v>
      </c>
      <c r="F317" s="45" t="s">
        <v>577</v>
      </c>
      <c r="G317" s="45" t="s">
        <v>694</v>
      </c>
      <c r="H317" s="96" t="s">
        <v>1256</v>
      </c>
      <c r="I317" s="96" t="s">
        <v>603</v>
      </c>
      <c r="J317" s="96" t="s">
        <v>392</v>
      </c>
      <c r="K317" s="23"/>
      <c r="L317" s="23">
        <v>6500000</v>
      </c>
      <c r="M317" s="23">
        <v>6500000</v>
      </c>
      <c r="N317" s="23"/>
      <c r="O317" s="23">
        <v>204228.09999999963</v>
      </c>
      <c r="P317" s="23"/>
      <c r="Q317" s="25">
        <f>SUM(PAC!$M317:$P317)</f>
        <v>6704228.0999999996</v>
      </c>
      <c r="R317" s="25">
        <v>5396903.54</v>
      </c>
      <c r="S317" s="25">
        <f>IF(PAC!$R317&gt;0,PAC!$R317,PAC!$Q317)</f>
        <v>5396903.54</v>
      </c>
      <c r="T317" s="25" t="s">
        <v>2648</v>
      </c>
      <c r="U317" s="113" t="s">
        <v>1586</v>
      </c>
      <c r="V317" s="113"/>
      <c r="W317" s="114">
        <v>12</v>
      </c>
      <c r="X317" s="114" t="s">
        <v>1434</v>
      </c>
      <c r="Y317" s="111" t="s">
        <v>2503</v>
      </c>
      <c r="Z317" s="95">
        <v>46265</v>
      </c>
      <c r="AA317" s="115"/>
      <c r="AB317" s="45" t="s">
        <v>1484</v>
      </c>
      <c r="AC317" s="45" t="s">
        <v>2758</v>
      </c>
      <c r="AD317" s="116">
        <v>46265</v>
      </c>
      <c r="AE317" s="112" t="s">
        <v>2498</v>
      </c>
      <c r="AF317" s="45" t="s">
        <v>2331</v>
      </c>
      <c r="AG317" s="45" t="s">
        <v>1452</v>
      </c>
      <c r="AH317" s="45" t="s">
        <v>988</v>
      </c>
      <c r="AI317" s="45"/>
      <c r="AJ317" s="95"/>
      <c r="AK317" s="45"/>
      <c r="AL317" s="45"/>
      <c r="AM317" s="45"/>
      <c r="AN317" s="95">
        <v>46114</v>
      </c>
      <c r="AO317" s="95">
        <v>46147</v>
      </c>
      <c r="AP317" s="95"/>
      <c r="AQ317" s="95"/>
      <c r="AR317" s="117"/>
      <c r="AS317" s="117"/>
      <c r="AT317" s="112"/>
      <c r="AU317" s="118" t="s">
        <v>1462</v>
      </c>
      <c r="AV317" s="116"/>
      <c r="AW317" s="115"/>
      <c r="AX317" s="119" t="str">
        <f>IFERROR(IF(PAC!$X317="F01 - CAPTAÇÃO DE RECURSO",1,""),"")</f>
        <v/>
      </c>
      <c r="AY317" s="119">
        <f>IFERROR(IF(PAC!$X317="F02 - LICITAÇÃO",1,""),"")</f>
        <v>1</v>
      </c>
      <c r="AZ317" s="120" t="str">
        <f>IFERROR(IF(PAC!$X$6:$X$580="F03 - EXECUÇÃO DO OBJETO",1,""),"")</f>
        <v/>
      </c>
      <c r="BA317" s="120" t="str">
        <f>IFERROR(IF(PAC!$X$6:$X$580="F04 - CONCLUÍDA",1,""),"")</f>
        <v/>
      </c>
      <c r="BB317" s="121">
        <f>IF(PAC!$R317&gt;0,0,PAC!$Q317)</f>
        <v>0</v>
      </c>
      <c r="BC317" s="66"/>
      <c r="BF317" s="66"/>
      <c r="BH317" s="66"/>
      <c r="BI317" s="66"/>
      <c r="BP317" s="66"/>
      <c r="BQ317" s="66"/>
      <c r="BR317" s="66"/>
    </row>
    <row r="318" spans="1:70" ht="376.5" customHeight="1" thickBot="1">
      <c r="A318" s="96">
        <f t="shared" si="4"/>
        <v>313</v>
      </c>
      <c r="B318" s="122">
        <v>2025</v>
      </c>
      <c r="C318" s="122" t="s">
        <v>605</v>
      </c>
      <c r="D318" s="122" t="s">
        <v>1021</v>
      </c>
      <c r="E318" s="140" t="s">
        <v>1463</v>
      </c>
      <c r="F318" s="125" t="s">
        <v>577</v>
      </c>
      <c r="G318" s="125" t="s">
        <v>694</v>
      </c>
      <c r="H318" s="122" t="s">
        <v>1256</v>
      </c>
      <c r="I318" s="122" t="s">
        <v>603</v>
      </c>
      <c r="J318" s="122" t="s">
        <v>80</v>
      </c>
      <c r="K318" s="36"/>
      <c r="L318" s="36">
        <v>2800000</v>
      </c>
      <c r="M318" s="36">
        <v>2800000</v>
      </c>
      <c r="N318" s="36"/>
      <c r="O318" s="36"/>
      <c r="P318" s="36"/>
      <c r="Q318" s="25">
        <f>SUM(PAC!$M318:$P318)</f>
        <v>2800000</v>
      </c>
      <c r="R318" s="38"/>
      <c r="S318" s="25">
        <f>IF(PAC!$R318&gt;0,PAC!$R318,PAC!$Q318)</f>
        <v>2800000</v>
      </c>
      <c r="T318" s="38"/>
      <c r="U318" s="126" t="s">
        <v>1586</v>
      </c>
      <c r="V318" s="126"/>
      <c r="W318" s="127"/>
      <c r="X318" s="127" t="s">
        <v>1435</v>
      </c>
      <c r="Y318" s="123" t="s">
        <v>2505</v>
      </c>
      <c r="Z318" s="128"/>
      <c r="AA318" s="129"/>
      <c r="AB318" s="125" t="s">
        <v>1472</v>
      </c>
      <c r="AC318" s="125" t="s">
        <v>2609</v>
      </c>
      <c r="AD318" s="130"/>
      <c r="AE318" s="124" t="s">
        <v>1965</v>
      </c>
      <c r="AF318" s="125" t="s">
        <v>1518</v>
      </c>
      <c r="AG318" s="125"/>
      <c r="AH318" s="125"/>
      <c r="AI318" s="125"/>
      <c r="AJ318" s="128"/>
      <c r="AK318" s="125"/>
      <c r="AL318" s="125"/>
      <c r="AM318" s="125"/>
      <c r="AN318" s="128"/>
      <c r="AO318" s="128"/>
      <c r="AP318" s="128"/>
      <c r="AQ318" s="128"/>
      <c r="AR318" s="131"/>
      <c r="AS318" s="131"/>
      <c r="AT318" s="124"/>
      <c r="AU318" s="132"/>
      <c r="AV318" s="130"/>
      <c r="AW318" s="129"/>
      <c r="AX318" s="119">
        <f>IFERROR(IF(PAC!$X318="F01 - CAPTAÇÃO DE RECURSO",1,""),"")</f>
        <v>1</v>
      </c>
      <c r="AY318" s="119" t="str">
        <f>IFERROR(IF(PAC!$X318="F02 - LICITAÇÃO",1,""),"")</f>
        <v/>
      </c>
      <c r="AZ318" s="120" t="str">
        <f>IFERROR(IF(PAC!$X$6:$X$580="F03 - EXECUÇÃO DO OBJETO",1,""),"")</f>
        <v/>
      </c>
      <c r="BA318" s="120" t="str">
        <f>IFERROR(IF(PAC!$X$6:$X$580="F04 - CONCLUÍDA",1,""),"")</f>
        <v/>
      </c>
      <c r="BB318" s="206">
        <f>IF(PAC!$R318&gt;0,0,PAC!$Q318)</f>
        <v>2800000</v>
      </c>
      <c r="BC318" s="66"/>
      <c r="BF318" s="66"/>
      <c r="BH318" s="66"/>
      <c r="BI318" s="66"/>
      <c r="BP318" s="66"/>
      <c r="BQ318" s="66"/>
      <c r="BR318" s="66"/>
    </row>
    <row r="319" spans="1:70" ht="358.5" customHeight="1" thickBot="1">
      <c r="A319" s="96">
        <f t="shared" si="4"/>
        <v>314</v>
      </c>
      <c r="B319" s="96">
        <v>2025</v>
      </c>
      <c r="C319" s="96" t="s">
        <v>605</v>
      </c>
      <c r="D319" s="96" t="s">
        <v>1021</v>
      </c>
      <c r="E319" s="97" t="s">
        <v>1463</v>
      </c>
      <c r="F319" s="45" t="s">
        <v>577</v>
      </c>
      <c r="G319" s="45" t="s">
        <v>694</v>
      </c>
      <c r="H319" s="96" t="s">
        <v>1256</v>
      </c>
      <c r="I319" s="96" t="s">
        <v>603</v>
      </c>
      <c r="J319" s="96" t="s">
        <v>267</v>
      </c>
      <c r="K319" s="23"/>
      <c r="L319" s="23">
        <v>2800000</v>
      </c>
      <c r="M319" s="23">
        <v>2800000</v>
      </c>
      <c r="N319" s="23"/>
      <c r="O319" s="23"/>
      <c r="P319" s="23"/>
      <c r="Q319" s="25">
        <f>SUM(PAC!$M319:$P319)</f>
        <v>2800000</v>
      </c>
      <c r="R319" s="25"/>
      <c r="S319" s="25">
        <f>IF(PAC!$R319&gt;0,PAC!$R319,PAC!$Q319)</f>
        <v>2800000</v>
      </c>
      <c r="T319" s="25"/>
      <c r="U319" s="113" t="s">
        <v>1586</v>
      </c>
      <c r="V319" s="113"/>
      <c r="W319" s="114"/>
      <c r="X319" s="114" t="s">
        <v>1435</v>
      </c>
      <c r="Y319" s="111" t="s">
        <v>2505</v>
      </c>
      <c r="Z319" s="95"/>
      <c r="AA319" s="115"/>
      <c r="AB319" s="45" t="s">
        <v>1472</v>
      </c>
      <c r="AC319" s="45" t="s">
        <v>2610</v>
      </c>
      <c r="AD319" s="116"/>
      <c r="AE319" s="112" t="s">
        <v>1965</v>
      </c>
      <c r="AF319" s="45" t="s">
        <v>1519</v>
      </c>
      <c r="AG319" s="45"/>
      <c r="AH319" s="45"/>
      <c r="AI319" s="45"/>
      <c r="AJ319" s="95"/>
      <c r="AK319" s="45"/>
      <c r="AL319" s="45"/>
      <c r="AM319" s="45"/>
      <c r="AN319" s="95"/>
      <c r="AO319" s="95"/>
      <c r="AP319" s="95"/>
      <c r="AQ319" s="95"/>
      <c r="AR319" s="117"/>
      <c r="AS319" s="117"/>
      <c r="AT319" s="112"/>
      <c r="AU319" s="118"/>
      <c r="AV319" s="116"/>
      <c r="AW319" s="115"/>
      <c r="AX319" s="119">
        <f>IFERROR(IF(PAC!$X319="F01 - CAPTAÇÃO DE RECURSO",1,""),"")</f>
        <v>1</v>
      </c>
      <c r="AY319" s="119" t="str">
        <f>IFERROR(IF(PAC!$X319="F02 - LICITAÇÃO",1,""),"")</f>
        <v/>
      </c>
      <c r="AZ319" s="120" t="str">
        <f>IFERROR(IF(PAC!$X$6:$X$580="F03 - EXECUÇÃO DO OBJETO",1,""),"")</f>
        <v/>
      </c>
      <c r="BA319" s="120" t="str">
        <f>IFERROR(IF(PAC!$X$6:$X$580="F04 - CONCLUÍDA",1,""),"")</f>
        <v/>
      </c>
      <c r="BB319" s="121">
        <f>IF(PAC!$R319&gt;0,0,PAC!$Q319)</f>
        <v>2800000</v>
      </c>
      <c r="BC319" s="66"/>
      <c r="BF319" s="66"/>
      <c r="BH319" s="66"/>
      <c r="BI319" s="66"/>
      <c r="BP319" s="66"/>
      <c r="BQ319" s="66"/>
      <c r="BR319" s="66"/>
    </row>
    <row r="320" spans="1:70" s="1" customFormat="1" ht="341.25" customHeight="1" thickBot="1">
      <c r="A320" s="96">
        <f t="shared" si="4"/>
        <v>315</v>
      </c>
      <c r="B320" s="122">
        <v>2025</v>
      </c>
      <c r="C320" s="122" t="s">
        <v>605</v>
      </c>
      <c r="D320" s="122" t="s">
        <v>1021</v>
      </c>
      <c r="E320" s="140" t="s">
        <v>1463</v>
      </c>
      <c r="F320" s="125" t="s">
        <v>577</v>
      </c>
      <c r="G320" s="125" t="s">
        <v>694</v>
      </c>
      <c r="H320" s="122" t="s">
        <v>1256</v>
      </c>
      <c r="I320" s="122" t="s">
        <v>603</v>
      </c>
      <c r="J320" s="122" t="s">
        <v>269</v>
      </c>
      <c r="K320" s="36"/>
      <c r="L320" s="36">
        <v>2800000</v>
      </c>
      <c r="M320" s="36">
        <v>2800000</v>
      </c>
      <c r="N320" s="36"/>
      <c r="O320" s="36"/>
      <c r="P320" s="36"/>
      <c r="Q320" s="25">
        <f>SUM(PAC!$M320:$P320)</f>
        <v>2800000</v>
      </c>
      <c r="R320" s="38"/>
      <c r="S320" s="25">
        <f>IF(PAC!$R320&gt;0,PAC!$R320,PAC!$Q320)</f>
        <v>2800000</v>
      </c>
      <c r="T320" s="38"/>
      <c r="U320" s="126" t="s">
        <v>1586</v>
      </c>
      <c r="V320" s="126"/>
      <c r="W320" s="127"/>
      <c r="X320" s="127" t="s">
        <v>1435</v>
      </c>
      <c r="Y320" s="123" t="s">
        <v>2505</v>
      </c>
      <c r="Z320" s="128"/>
      <c r="AA320" s="129"/>
      <c r="AB320" s="125" t="s">
        <v>1473</v>
      </c>
      <c r="AC320" s="125" t="s">
        <v>2339</v>
      </c>
      <c r="AD320" s="130"/>
      <c r="AE320" s="124" t="s">
        <v>1965</v>
      </c>
      <c r="AF320" s="125" t="s">
        <v>1520</v>
      </c>
      <c r="AG320" s="125"/>
      <c r="AH320" s="125"/>
      <c r="AI320" s="125"/>
      <c r="AJ320" s="128"/>
      <c r="AK320" s="125"/>
      <c r="AL320" s="125"/>
      <c r="AM320" s="125"/>
      <c r="AN320" s="128"/>
      <c r="AO320" s="128"/>
      <c r="AP320" s="128"/>
      <c r="AQ320" s="128"/>
      <c r="AR320" s="131"/>
      <c r="AS320" s="131"/>
      <c r="AT320" s="124"/>
      <c r="AU320" s="132"/>
      <c r="AV320" s="130"/>
      <c r="AW320" s="129"/>
      <c r="AX320" s="119">
        <f>IFERROR(IF(PAC!$X320="F01 - CAPTAÇÃO DE RECURSO",1,""),"")</f>
        <v>1</v>
      </c>
      <c r="AY320" s="119" t="str">
        <f>IFERROR(IF(PAC!$X320="F02 - LICITAÇÃO",1,""),"")</f>
        <v/>
      </c>
      <c r="AZ320" s="120" t="str">
        <f>IFERROR(IF(PAC!$X$6:$X$580="F03 - EXECUÇÃO DO OBJETO",1,""),"")</f>
        <v/>
      </c>
      <c r="BA320" s="120" t="str">
        <f>IFERROR(IF(PAC!$X$6:$X$580="F04 - CONCLUÍDA",1,""),"")</f>
        <v/>
      </c>
      <c r="BB320" s="206">
        <f>IF(PAC!$R320&gt;0,0,PAC!$Q320)</f>
        <v>2800000</v>
      </c>
    </row>
    <row r="321" spans="1:54" s="1" customFormat="1" ht="219" customHeight="1" thickBot="1">
      <c r="A321" s="96">
        <f t="shared" si="4"/>
        <v>316</v>
      </c>
      <c r="B321" s="96">
        <v>2025</v>
      </c>
      <c r="C321" s="96" t="s">
        <v>605</v>
      </c>
      <c r="D321" s="96" t="s">
        <v>1021</v>
      </c>
      <c r="E321" s="97" t="s">
        <v>1463</v>
      </c>
      <c r="F321" s="45" t="s">
        <v>577</v>
      </c>
      <c r="G321" s="45" t="s">
        <v>694</v>
      </c>
      <c r="H321" s="96" t="s">
        <v>1256</v>
      </c>
      <c r="I321" s="96" t="s">
        <v>603</v>
      </c>
      <c r="J321" s="96" t="s">
        <v>286</v>
      </c>
      <c r="K321" s="23"/>
      <c r="L321" s="23">
        <v>2800000</v>
      </c>
      <c r="M321" s="23">
        <v>2800000</v>
      </c>
      <c r="N321" s="23"/>
      <c r="O321" s="23"/>
      <c r="P321" s="23"/>
      <c r="Q321" s="25">
        <f>SUM(PAC!$M321:$P321)</f>
        <v>2800000</v>
      </c>
      <c r="R321" s="25"/>
      <c r="S321" s="25">
        <f>IF(PAC!$R321&gt;0,PAC!$R321,PAC!$Q321)</f>
        <v>2800000</v>
      </c>
      <c r="T321" s="25"/>
      <c r="U321" s="113" t="s">
        <v>1586</v>
      </c>
      <c r="V321" s="113"/>
      <c r="W321" s="114"/>
      <c r="X321" s="114" t="s">
        <v>1435</v>
      </c>
      <c r="Y321" s="111" t="s">
        <v>2505</v>
      </c>
      <c r="Z321" s="95"/>
      <c r="AA321" s="115"/>
      <c r="AB321" s="45" t="s">
        <v>1472</v>
      </c>
      <c r="AC321" s="45" t="s">
        <v>2611</v>
      </c>
      <c r="AD321" s="116"/>
      <c r="AE321" s="112" t="s">
        <v>1965</v>
      </c>
      <c r="AF321" s="45" t="s">
        <v>1521</v>
      </c>
      <c r="AG321" s="45"/>
      <c r="AH321" s="45"/>
      <c r="AI321" s="45"/>
      <c r="AJ321" s="95"/>
      <c r="AK321" s="45"/>
      <c r="AL321" s="45"/>
      <c r="AM321" s="45"/>
      <c r="AN321" s="95"/>
      <c r="AO321" s="95"/>
      <c r="AP321" s="95"/>
      <c r="AQ321" s="95"/>
      <c r="AR321" s="117"/>
      <c r="AS321" s="117"/>
      <c r="AT321" s="112"/>
      <c r="AU321" s="118"/>
      <c r="AV321" s="116"/>
      <c r="AW321" s="115"/>
      <c r="AX321" s="119">
        <f>IFERROR(IF(PAC!$X321="F01 - CAPTAÇÃO DE RECURSO",1,""),"")</f>
        <v>1</v>
      </c>
      <c r="AY321" s="119" t="str">
        <f>IFERROR(IF(PAC!$X321="F02 - LICITAÇÃO",1,""),"")</f>
        <v/>
      </c>
      <c r="AZ321" s="120" t="str">
        <f>IFERROR(IF(PAC!$X$6:$X$580="F03 - EXECUÇÃO DO OBJETO",1,""),"")</f>
        <v/>
      </c>
      <c r="BA321" s="120" t="str">
        <f>IFERROR(IF(PAC!$X$6:$X$580="F04 - CONCLUÍDA",1,""),"")</f>
        <v/>
      </c>
      <c r="BB321" s="121">
        <f>IF(PAC!$R321&gt;0,0,PAC!$Q321)</f>
        <v>2800000</v>
      </c>
    </row>
    <row r="322" spans="1:54" s="1" customFormat="1" ht="336.75" customHeight="1" thickBot="1">
      <c r="A322" s="96">
        <f t="shared" si="4"/>
        <v>317</v>
      </c>
      <c r="B322" s="123">
        <v>2023</v>
      </c>
      <c r="C322" s="122" t="s">
        <v>605</v>
      </c>
      <c r="D322" s="122" t="s">
        <v>1021</v>
      </c>
      <c r="E322" s="124" t="s">
        <v>514</v>
      </c>
      <c r="F322" s="122" t="s">
        <v>51</v>
      </c>
      <c r="G322" s="122" t="s">
        <v>1553</v>
      </c>
      <c r="H322" s="125" t="s">
        <v>1256</v>
      </c>
      <c r="I322" s="122" t="s">
        <v>1252</v>
      </c>
      <c r="J322" s="122" t="s">
        <v>361</v>
      </c>
      <c r="K322" s="36"/>
      <c r="L322" s="36">
        <v>1518586194.6800001</v>
      </c>
      <c r="M322" s="36">
        <v>1518586194.6800001</v>
      </c>
      <c r="N322" s="36"/>
      <c r="O322" s="36"/>
      <c r="P322" s="36"/>
      <c r="Q322" s="25">
        <f>SUM(PAC!$M322:$P322)</f>
        <v>1518586194.6800001</v>
      </c>
      <c r="R322" s="38">
        <v>1107231801.21</v>
      </c>
      <c r="S322" s="25">
        <f>IF(PAC!$R322&gt;0,PAC!$R322,PAC!$Q322)</f>
        <v>1107231801.21</v>
      </c>
      <c r="T322" s="38" t="s">
        <v>1609</v>
      </c>
      <c r="U322" s="126" t="s">
        <v>1586</v>
      </c>
      <c r="V322" s="126"/>
      <c r="W322" s="127">
        <v>37</v>
      </c>
      <c r="X322" s="127" t="s">
        <v>1710</v>
      </c>
      <c r="Y322" s="123" t="s">
        <v>2501</v>
      </c>
      <c r="Z322" s="128">
        <v>47209</v>
      </c>
      <c r="AA322" s="129">
        <v>2</v>
      </c>
      <c r="AB322" s="125"/>
      <c r="AC322" s="125"/>
      <c r="AD322" s="130"/>
      <c r="AE322" s="124" t="s">
        <v>2415</v>
      </c>
      <c r="AF322" s="125" t="s">
        <v>993</v>
      </c>
      <c r="AG322" s="125" t="s">
        <v>673</v>
      </c>
      <c r="AH322" s="125" t="s">
        <v>988</v>
      </c>
      <c r="AI322" s="125"/>
      <c r="AJ322" s="128"/>
      <c r="AK322" s="125" t="s">
        <v>1554</v>
      </c>
      <c r="AL322" s="125"/>
      <c r="AM322" s="125"/>
      <c r="AN322" s="128">
        <v>45818</v>
      </c>
      <c r="AO322" s="128">
        <v>45888</v>
      </c>
      <c r="AP322" s="128">
        <v>45970</v>
      </c>
      <c r="AQ322" s="128">
        <v>46114</v>
      </c>
      <c r="AR322" s="131">
        <v>47209</v>
      </c>
      <c r="AS322" s="131">
        <v>47209</v>
      </c>
      <c r="AT322" s="124" t="s">
        <v>2734</v>
      </c>
      <c r="AU322" s="132" t="s">
        <v>2416</v>
      </c>
      <c r="AV322" s="130"/>
      <c r="AW322" s="129"/>
      <c r="AX322" s="119" t="str">
        <f>IFERROR(IF(PAC!$X322="F01 - CAPTAÇÃO DE RECURSO",1,""),"")</f>
        <v/>
      </c>
      <c r="AY322" s="119" t="str">
        <f>IFERROR(IF(PAC!$X322="F02 - LICITAÇÃO",1,""),"")</f>
        <v/>
      </c>
      <c r="AZ322" s="120">
        <f>IFERROR(IF(PAC!$X$6:$X$580="F03 - EXECUÇÃO DO OBJETO",1,""),"")</f>
        <v>1</v>
      </c>
      <c r="BA322" s="120" t="str">
        <f>IFERROR(IF(PAC!$X$6:$X$580="F04 - CONCLUÍDA",1,""),"")</f>
        <v/>
      </c>
      <c r="BB322" s="206">
        <f>IF(PAC!$R322&gt;0,0,PAC!$Q322)</f>
        <v>0</v>
      </c>
    </row>
    <row r="323" spans="1:54" s="1" customFormat="1" ht="409.5" customHeight="1" thickBot="1">
      <c r="A323" s="96">
        <f t="shared" si="4"/>
        <v>318</v>
      </c>
      <c r="B323" s="111">
        <v>2023</v>
      </c>
      <c r="C323" s="96" t="s">
        <v>1511</v>
      </c>
      <c r="D323" s="96" t="s">
        <v>1021</v>
      </c>
      <c r="E323" s="112" t="s">
        <v>1036</v>
      </c>
      <c r="F323" s="96" t="s">
        <v>611</v>
      </c>
      <c r="G323" s="96" t="s">
        <v>1553</v>
      </c>
      <c r="H323" s="45" t="s">
        <v>1256</v>
      </c>
      <c r="I323" s="96" t="s">
        <v>1252</v>
      </c>
      <c r="J323" s="96" t="s">
        <v>361</v>
      </c>
      <c r="K323" s="23">
        <v>636906320.38</v>
      </c>
      <c r="L323" s="23"/>
      <c r="M323" s="23"/>
      <c r="N323" s="23">
        <v>30800000</v>
      </c>
      <c r="O323" s="23"/>
      <c r="P323" s="23">
        <v>616000000</v>
      </c>
      <c r="Q323" s="25">
        <f>SUM(PAC!$M323:$P323)</f>
        <v>646800000</v>
      </c>
      <c r="R323" s="25">
        <v>490376287.47000003</v>
      </c>
      <c r="S323" s="25">
        <f>IF(PAC!$R323&gt;0,PAC!$R323,PAC!$Q323)</f>
        <v>490376287.47000003</v>
      </c>
      <c r="T323" s="25" t="s">
        <v>1832</v>
      </c>
      <c r="U323" s="113" t="s">
        <v>1589</v>
      </c>
      <c r="V323" s="113" t="s">
        <v>1792</v>
      </c>
      <c r="W323" s="114">
        <v>12</v>
      </c>
      <c r="X323" s="114" t="s">
        <v>1434</v>
      </c>
      <c r="Y323" s="111" t="s">
        <v>2503</v>
      </c>
      <c r="Z323" s="95"/>
      <c r="AA323" s="115"/>
      <c r="AB323" s="45"/>
      <c r="AC323" s="45" t="s">
        <v>2681</v>
      </c>
      <c r="AD323" s="116"/>
      <c r="AE323" s="112" t="s">
        <v>2261</v>
      </c>
      <c r="AF323" s="45" t="s">
        <v>554</v>
      </c>
      <c r="AG323" s="45" t="s">
        <v>2275</v>
      </c>
      <c r="AH323" s="45" t="s">
        <v>988</v>
      </c>
      <c r="AI323" s="45"/>
      <c r="AJ323" s="95"/>
      <c r="AK323" s="45" t="s">
        <v>1399</v>
      </c>
      <c r="AL323" s="45"/>
      <c r="AM323" s="45"/>
      <c r="AN323" s="95">
        <v>45818</v>
      </c>
      <c r="AO323" s="95">
        <v>46052</v>
      </c>
      <c r="AP323" s="95">
        <v>46081</v>
      </c>
      <c r="AQ323" s="95">
        <v>46082</v>
      </c>
      <c r="AR323" s="117"/>
      <c r="AS323" s="117"/>
      <c r="AT323" s="112" t="s">
        <v>2679</v>
      </c>
      <c r="AU323" s="118" t="s">
        <v>2680</v>
      </c>
      <c r="AV323" s="116"/>
      <c r="AW323" s="115"/>
      <c r="AX323" s="119" t="str">
        <f>IFERROR(IF(PAC!$X323="F01 - CAPTAÇÃO DE RECURSO",1,""),"")</f>
        <v/>
      </c>
      <c r="AY323" s="119">
        <f>IFERROR(IF(PAC!$X323="F02 - LICITAÇÃO",1,""),"")</f>
        <v>1</v>
      </c>
      <c r="AZ323" s="120" t="str">
        <f>IFERROR(IF(PAC!$X$6:$X$580="F03 - EXECUÇÃO DO OBJETO",1,""),"")</f>
        <v/>
      </c>
      <c r="BA323" s="120" t="str">
        <f>IFERROR(IF(PAC!$X$6:$X$580="F04 - CONCLUÍDA",1,""),"")</f>
        <v/>
      </c>
      <c r="BB323" s="121">
        <f>IF(PAC!$R323&gt;0,0,PAC!$Q323)</f>
        <v>0</v>
      </c>
    </row>
    <row r="324" spans="1:54" s="1" customFormat="1" ht="409.5" customHeight="1" thickBot="1">
      <c r="A324" s="96">
        <f t="shared" ref="A324:A387" si="5">ROW()-5</f>
        <v>319</v>
      </c>
      <c r="B324" s="123">
        <v>2023</v>
      </c>
      <c r="C324" s="122" t="s">
        <v>1511</v>
      </c>
      <c r="D324" s="122" t="s">
        <v>1021</v>
      </c>
      <c r="E324" s="124" t="s">
        <v>2287</v>
      </c>
      <c r="F324" s="122" t="s">
        <v>611</v>
      </c>
      <c r="G324" s="122" t="s">
        <v>1836</v>
      </c>
      <c r="H324" s="125" t="s">
        <v>1256</v>
      </c>
      <c r="I324" s="122" t="s">
        <v>603</v>
      </c>
      <c r="J324" s="122" t="s">
        <v>2286</v>
      </c>
      <c r="K324" s="36">
        <v>330000000</v>
      </c>
      <c r="L324" s="36"/>
      <c r="M324" s="36"/>
      <c r="N324" s="36">
        <v>16500000</v>
      </c>
      <c r="O324" s="36"/>
      <c r="P324" s="36">
        <v>330000000</v>
      </c>
      <c r="Q324" s="25">
        <f>SUM(PAC!$M324:$P324)</f>
        <v>346500000</v>
      </c>
      <c r="R324" s="38"/>
      <c r="S324" s="25">
        <f>IF(PAC!$R324&gt;0,PAC!$R324,PAC!$Q324)</f>
        <v>346500000</v>
      </c>
      <c r="T324" s="38"/>
      <c r="U324" s="126" t="s">
        <v>594</v>
      </c>
      <c r="V324" s="126" t="s">
        <v>1792</v>
      </c>
      <c r="W324" s="127">
        <v>12</v>
      </c>
      <c r="X324" s="127" t="s">
        <v>1435</v>
      </c>
      <c r="Y324" s="123" t="s">
        <v>2507</v>
      </c>
      <c r="Z324" s="128"/>
      <c r="AA324" s="129"/>
      <c r="AB324" s="125" t="s">
        <v>1524</v>
      </c>
      <c r="AC324" s="125" t="s">
        <v>2315</v>
      </c>
      <c r="AD324" s="130"/>
      <c r="AE324" s="124" t="s">
        <v>1783</v>
      </c>
      <c r="AF324" s="125" t="s">
        <v>997</v>
      </c>
      <c r="AG324" s="125"/>
      <c r="AH324" s="125"/>
      <c r="AI324" s="125"/>
      <c r="AJ324" s="128"/>
      <c r="AK324" s="125"/>
      <c r="AL324" s="125"/>
      <c r="AM324" s="125" t="s">
        <v>716</v>
      </c>
      <c r="AN324" s="128"/>
      <c r="AO324" s="128"/>
      <c r="AP324" s="128"/>
      <c r="AQ324" s="128"/>
      <c r="AR324" s="131"/>
      <c r="AS324" s="131"/>
      <c r="AT324" s="124" t="s">
        <v>2205</v>
      </c>
      <c r="AU324" s="132" t="s">
        <v>2206</v>
      </c>
      <c r="AV324" s="130"/>
      <c r="AW324" s="129"/>
      <c r="AX324" s="119">
        <f>IFERROR(IF(PAC!$X324="F01 - CAPTAÇÃO DE RECURSO",1,""),"")</f>
        <v>1</v>
      </c>
      <c r="AY324" s="119" t="str">
        <f>IFERROR(IF(PAC!$X324="F02 - LICITAÇÃO",1,""),"")</f>
        <v/>
      </c>
      <c r="AZ324" s="120" t="str">
        <f>IFERROR(IF(PAC!$X$6:$X$580="F03 - EXECUÇÃO DO OBJETO",1,""),"")</f>
        <v/>
      </c>
      <c r="BA324" s="120" t="str">
        <f>IFERROR(IF(PAC!$X$6:$X$580="F04 - CONCLUÍDA",1,""),"")</f>
        <v/>
      </c>
      <c r="BB324" s="206">
        <f>IF(PAC!$R324&gt;0,0,PAC!$Q324)</f>
        <v>346500000</v>
      </c>
    </row>
    <row r="325" spans="1:54" s="1" customFormat="1" ht="357" customHeight="1" thickBot="1">
      <c r="A325" s="96">
        <f t="shared" si="5"/>
        <v>320</v>
      </c>
      <c r="B325" s="96">
        <v>2025</v>
      </c>
      <c r="C325" s="96" t="s">
        <v>1511</v>
      </c>
      <c r="D325" s="96" t="s">
        <v>1021</v>
      </c>
      <c r="E325" s="97" t="s">
        <v>2288</v>
      </c>
      <c r="F325" s="45" t="s">
        <v>611</v>
      </c>
      <c r="G325" s="45" t="s">
        <v>1423</v>
      </c>
      <c r="H325" s="96" t="s">
        <v>1256</v>
      </c>
      <c r="I325" s="96" t="s">
        <v>603</v>
      </c>
      <c r="J325" s="96" t="s">
        <v>2286</v>
      </c>
      <c r="K325" s="23">
        <v>384000000</v>
      </c>
      <c r="L325" s="23"/>
      <c r="M325" s="23"/>
      <c r="N325" s="23"/>
      <c r="O325" s="23"/>
      <c r="P325" s="23">
        <v>384000000</v>
      </c>
      <c r="Q325" s="25">
        <f>SUM(PAC!$M325:$P325)</f>
        <v>384000000</v>
      </c>
      <c r="R325" s="25"/>
      <c r="S325" s="25">
        <f>IF(PAC!$R325&gt;0,PAC!$R325,PAC!$Q325)</f>
        <v>384000000</v>
      </c>
      <c r="T325" s="25"/>
      <c r="U325" s="113" t="s">
        <v>594</v>
      </c>
      <c r="V325" s="113" t="s">
        <v>1792</v>
      </c>
      <c r="W325" s="114">
        <v>12</v>
      </c>
      <c r="X325" s="114" t="s">
        <v>1435</v>
      </c>
      <c r="Y325" s="111" t="s">
        <v>2507</v>
      </c>
      <c r="Z325" s="95"/>
      <c r="AA325" s="115"/>
      <c r="AB325" s="45" t="s">
        <v>1524</v>
      </c>
      <c r="AC325" s="45" t="s">
        <v>2315</v>
      </c>
      <c r="AD325" s="116"/>
      <c r="AE325" s="112" t="s">
        <v>1782</v>
      </c>
      <c r="AF325" s="45" t="s">
        <v>1405</v>
      </c>
      <c r="AG325" s="45"/>
      <c r="AH325" s="45"/>
      <c r="AI325" s="45"/>
      <c r="AJ325" s="95"/>
      <c r="AK325" s="45"/>
      <c r="AL325" s="45"/>
      <c r="AM325" s="45"/>
      <c r="AN325" s="95"/>
      <c r="AO325" s="95"/>
      <c r="AP325" s="95"/>
      <c r="AQ325" s="95"/>
      <c r="AR325" s="117"/>
      <c r="AS325" s="117"/>
      <c r="AT325" s="112" t="s">
        <v>1955</v>
      </c>
      <c r="AU325" s="118" t="s">
        <v>1956</v>
      </c>
      <c r="AV325" s="116"/>
      <c r="AW325" s="115"/>
      <c r="AX325" s="119">
        <f>IFERROR(IF(PAC!$X325="F01 - CAPTAÇÃO DE RECURSO",1,""),"")</f>
        <v>1</v>
      </c>
      <c r="AY325" s="119" t="str">
        <f>IFERROR(IF(PAC!$X325="F02 - LICITAÇÃO",1,""),"")</f>
        <v/>
      </c>
      <c r="AZ325" s="120" t="str">
        <f>IFERROR(IF(PAC!$X$6:$X$580="F03 - EXECUÇÃO DO OBJETO",1,""),"")</f>
        <v/>
      </c>
      <c r="BA325" s="120" t="str">
        <f>IFERROR(IF(PAC!$X$6:$X$580="F04 - CONCLUÍDA",1,""),"")</f>
        <v/>
      </c>
      <c r="BB325" s="121">
        <f>IF(PAC!$R325&gt;0,0,PAC!$Q325)</f>
        <v>384000000</v>
      </c>
    </row>
    <row r="326" spans="1:54" s="1" customFormat="1" ht="336" customHeight="1" thickBot="1">
      <c r="A326" s="96">
        <f t="shared" si="5"/>
        <v>321</v>
      </c>
      <c r="B326" s="147">
        <v>2023</v>
      </c>
      <c r="C326" s="146" t="s">
        <v>610</v>
      </c>
      <c r="D326" s="146" t="s">
        <v>1021</v>
      </c>
      <c r="E326" s="148" t="s">
        <v>1707</v>
      </c>
      <c r="F326" s="146" t="s">
        <v>450</v>
      </c>
      <c r="G326" s="146" t="s">
        <v>513</v>
      </c>
      <c r="H326" s="149" t="s">
        <v>1259</v>
      </c>
      <c r="I326" s="146" t="s">
        <v>1251</v>
      </c>
      <c r="J326" s="146" t="s">
        <v>361</v>
      </c>
      <c r="K326" s="150"/>
      <c r="L326" s="150">
        <v>2000000</v>
      </c>
      <c r="M326" s="150">
        <v>800000</v>
      </c>
      <c r="N326" s="150"/>
      <c r="O326" s="150"/>
      <c r="P326" s="150"/>
      <c r="Q326" s="25">
        <f>SUM(PAC!$M326:$P326)</f>
        <v>800000</v>
      </c>
      <c r="R326" s="151"/>
      <c r="S326" s="25">
        <f>IF(PAC!$R326&gt;0,PAC!$R326,PAC!$Q326)</f>
        <v>800000</v>
      </c>
      <c r="T326" s="151"/>
      <c r="U326" s="152" t="s">
        <v>1586</v>
      </c>
      <c r="V326" s="152"/>
      <c r="W326" s="153">
        <v>8</v>
      </c>
      <c r="X326" s="153" t="s">
        <v>1435</v>
      </c>
      <c r="Y326" s="123" t="s">
        <v>2504</v>
      </c>
      <c r="Z326" s="154"/>
      <c r="AA326" s="155"/>
      <c r="AB326" s="149" t="s">
        <v>1479</v>
      </c>
      <c r="AC326" s="149" t="s">
        <v>2492</v>
      </c>
      <c r="AD326" s="156"/>
      <c r="AE326" s="157" t="s">
        <v>2453</v>
      </c>
      <c r="AF326" s="149" t="s">
        <v>498</v>
      </c>
      <c r="AG326" s="149"/>
      <c r="AH326" s="149" t="s">
        <v>988</v>
      </c>
      <c r="AI326" s="149"/>
      <c r="AJ326" s="154"/>
      <c r="AK326" s="149" t="s">
        <v>1042</v>
      </c>
      <c r="AL326" s="149" t="s">
        <v>1331</v>
      </c>
      <c r="AM326" s="149"/>
      <c r="AN326" s="154"/>
      <c r="AO326" s="154"/>
      <c r="AP326" s="154"/>
      <c r="AQ326" s="154"/>
      <c r="AR326" s="158"/>
      <c r="AS326" s="158"/>
      <c r="AT326" s="148" t="s">
        <v>638</v>
      </c>
      <c r="AU326" s="159"/>
      <c r="AV326" s="156"/>
      <c r="AW326" s="155"/>
      <c r="AX326" s="119">
        <f>IFERROR(IF(PAC!$X326="F01 - CAPTAÇÃO DE RECURSO",1,""),"")</f>
        <v>1</v>
      </c>
      <c r="AY326" s="119" t="str">
        <f>IFERROR(IF(PAC!$X326="F02 - LICITAÇÃO",1,""),"")</f>
        <v/>
      </c>
      <c r="AZ326" s="120" t="str">
        <f>IFERROR(IF(PAC!$X$6:$X$580="F03 - EXECUÇÃO DO OBJETO",1,""),"")</f>
        <v/>
      </c>
      <c r="BA326" s="120" t="str">
        <f>IFERROR(IF(PAC!$X$6:$X$580="F04 - CONCLUÍDA",1,""),"")</f>
        <v/>
      </c>
      <c r="BB326" s="206">
        <f>IF(PAC!$R326&gt;0,0,PAC!$Q326)</f>
        <v>800000</v>
      </c>
    </row>
    <row r="327" spans="1:54" s="1" customFormat="1" ht="409.5" customHeight="1" thickBot="1">
      <c r="A327" s="96">
        <f t="shared" si="5"/>
        <v>322</v>
      </c>
      <c r="B327" s="160">
        <v>2023</v>
      </c>
      <c r="C327" s="76" t="s">
        <v>610</v>
      </c>
      <c r="D327" s="76" t="s">
        <v>1021</v>
      </c>
      <c r="E327" s="161" t="s">
        <v>1706</v>
      </c>
      <c r="F327" s="76" t="s">
        <v>450</v>
      </c>
      <c r="G327" s="76" t="s">
        <v>513</v>
      </c>
      <c r="H327" s="162" t="s">
        <v>1254</v>
      </c>
      <c r="I327" s="76" t="s">
        <v>1250</v>
      </c>
      <c r="J327" s="76" t="s">
        <v>361</v>
      </c>
      <c r="K327" s="163"/>
      <c r="L327" s="163">
        <v>2953821.87</v>
      </c>
      <c r="M327" s="163">
        <v>1000000</v>
      </c>
      <c r="N327" s="163"/>
      <c r="O327" s="163"/>
      <c r="P327" s="163"/>
      <c r="Q327" s="25">
        <f>SUM(PAC!$M327:$P327)</f>
        <v>1000000</v>
      </c>
      <c r="R327" s="164"/>
      <c r="S327" s="25">
        <f>IF(PAC!$R327&gt;0,PAC!$R327,PAC!$Q327)</f>
        <v>1000000</v>
      </c>
      <c r="T327" s="164"/>
      <c r="U327" s="165" t="s">
        <v>1586</v>
      </c>
      <c r="V327" s="165"/>
      <c r="W327" s="166">
        <v>9</v>
      </c>
      <c r="X327" s="166" t="s">
        <v>1434</v>
      </c>
      <c r="Y327" s="111" t="s">
        <v>2503</v>
      </c>
      <c r="Z327" s="167"/>
      <c r="AA327" s="168"/>
      <c r="AB327" s="162" t="s">
        <v>1480</v>
      </c>
      <c r="AC327" s="162" t="s">
        <v>2417</v>
      </c>
      <c r="AD327" s="116"/>
      <c r="AE327" s="161" t="s">
        <v>1542</v>
      </c>
      <c r="AF327" s="162" t="s">
        <v>497</v>
      </c>
      <c r="AG327" s="162" t="s">
        <v>669</v>
      </c>
      <c r="AH327" s="162" t="s">
        <v>988</v>
      </c>
      <c r="AI327" s="162"/>
      <c r="AJ327" s="167"/>
      <c r="AK327" s="162" t="s">
        <v>1044</v>
      </c>
      <c r="AL327" s="162" t="s">
        <v>1082</v>
      </c>
      <c r="AM327" s="162"/>
      <c r="AN327" s="167">
        <v>46102</v>
      </c>
      <c r="AO327" s="167">
        <v>46176</v>
      </c>
      <c r="AP327" s="167"/>
      <c r="AQ327" s="167"/>
      <c r="AR327" s="169"/>
      <c r="AS327" s="169"/>
      <c r="AT327" s="161" t="s">
        <v>1764</v>
      </c>
      <c r="AU327" s="162" t="s">
        <v>2396</v>
      </c>
      <c r="AV327" s="170"/>
      <c r="AW327" s="168"/>
      <c r="AX327" s="119" t="str">
        <f>IFERROR(IF(PAC!$X327="F01 - CAPTAÇÃO DE RECURSO",1,""),"")</f>
        <v/>
      </c>
      <c r="AY327" s="119">
        <f>IFERROR(IF(PAC!$X327="F02 - LICITAÇÃO",1,""),"")</f>
        <v>1</v>
      </c>
      <c r="AZ327" s="120" t="str">
        <f>IFERROR(IF(PAC!$X$6:$X$580="F03 - EXECUÇÃO DO OBJETO",1,""),"")</f>
        <v/>
      </c>
      <c r="BA327" s="120" t="str">
        <f>IFERROR(IF(PAC!$X$6:$X$580="F04 - CONCLUÍDA",1,""),"")</f>
        <v/>
      </c>
      <c r="BB327" s="121">
        <f>IF(PAC!$R327&gt;0,0,PAC!$Q327)</f>
        <v>1000000</v>
      </c>
    </row>
    <row r="328" spans="1:54" s="1" customFormat="1" ht="336" customHeight="1" thickBot="1">
      <c r="A328" s="96">
        <f t="shared" si="5"/>
        <v>323</v>
      </c>
      <c r="B328" s="147">
        <v>2023</v>
      </c>
      <c r="C328" s="146" t="s">
        <v>610</v>
      </c>
      <c r="D328" s="146" t="s">
        <v>1021</v>
      </c>
      <c r="E328" s="148" t="s">
        <v>495</v>
      </c>
      <c r="F328" s="146" t="s">
        <v>450</v>
      </c>
      <c r="G328" s="146" t="s">
        <v>513</v>
      </c>
      <c r="H328" s="149" t="s">
        <v>1254</v>
      </c>
      <c r="I328" s="146" t="s">
        <v>593</v>
      </c>
      <c r="J328" s="146" t="s">
        <v>361</v>
      </c>
      <c r="K328" s="150"/>
      <c r="L328" s="150">
        <v>1774450.37</v>
      </c>
      <c r="M328" s="150">
        <v>1000000</v>
      </c>
      <c r="N328" s="150"/>
      <c r="O328" s="150"/>
      <c r="P328" s="150"/>
      <c r="Q328" s="25">
        <f>SUM(PAC!$M328:$P328)</f>
        <v>1000000</v>
      </c>
      <c r="R328" s="151">
        <v>1000000</v>
      </c>
      <c r="S328" s="25">
        <f>IF(PAC!$R328&gt;0,PAC!$R328,PAC!$Q328)</f>
        <v>1000000</v>
      </c>
      <c r="T328" s="151" t="s">
        <v>2455</v>
      </c>
      <c r="U328" s="152" t="s">
        <v>1586</v>
      </c>
      <c r="V328" s="152"/>
      <c r="W328" s="153">
        <v>9</v>
      </c>
      <c r="X328" s="153" t="s">
        <v>1434</v>
      </c>
      <c r="Y328" s="123" t="s">
        <v>2501</v>
      </c>
      <c r="Z328" s="154"/>
      <c r="AA328" s="155"/>
      <c r="AB328" s="149" t="s">
        <v>1488</v>
      </c>
      <c r="AC328" s="171" t="s">
        <v>2600</v>
      </c>
      <c r="AD328" s="156"/>
      <c r="AE328" s="148" t="s">
        <v>2454</v>
      </c>
      <c r="AF328" s="149" t="s">
        <v>496</v>
      </c>
      <c r="AG328" s="149" t="s">
        <v>674</v>
      </c>
      <c r="AH328" s="149" t="s">
        <v>988</v>
      </c>
      <c r="AI328" s="149"/>
      <c r="AJ328" s="154"/>
      <c r="AK328" s="149" t="s">
        <v>1045</v>
      </c>
      <c r="AL328" s="149" t="s">
        <v>1330</v>
      </c>
      <c r="AM328" s="149"/>
      <c r="AN328" s="154">
        <v>46087</v>
      </c>
      <c r="AO328" s="154">
        <v>46127</v>
      </c>
      <c r="AP328" s="154">
        <v>46170</v>
      </c>
      <c r="AQ328" s="154">
        <v>46237</v>
      </c>
      <c r="AR328" s="158"/>
      <c r="AS328" s="158"/>
      <c r="AT328" s="148" t="s">
        <v>1760</v>
      </c>
      <c r="AU328" s="159" t="s">
        <v>2040</v>
      </c>
      <c r="AV328" s="156"/>
      <c r="AW328" s="155"/>
      <c r="AX328" s="119" t="str">
        <f>IFERROR(IF(PAC!$X328="F01 - CAPTAÇÃO DE RECURSO",1,""),"")</f>
        <v/>
      </c>
      <c r="AY328" s="119">
        <f>IFERROR(IF(PAC!$X328="F02 - LICITAÇÃO",1,""),"")</f>
        <v>1</v>
      </c>
      <c r="AZ328" s="120" t="str">
        <f>IFERROR(IF(PAC!$X$6:$X$580="F03 - EXECUÇÃO DO OBJETO",1,""),"")</f>
        <v/>
      </c>
      <c r="BA328" s="120" t="str">
        <f>IFERROR(IF(PAC!$X$6:$X$580="F04 - CONCLUÍDA",1,""),"")</f>
        <v/>
      </c>
      <c r="BB328" s="206">
        <f>IF(PAC!$R328&gt;0,0,PAC!$Q328)</f>
        <v>0</v>
      </c>
    </row>
    <row r="329" spans="1:54" s="1" customFormat="1" ht="243" customHeight="1" thickBot="1">
      <c r="A329" s="96">
        <f t="shared" si="5"/>
        <v>324</v>
      </c>
      <c r="B329" s="160">
        <v>2023</v>
      </c>
      <c r="C329" s="76" t="s">
        <v>610</v>
      </c>
      <c r="D329" s="76" t="s">
        <v>1021</v>
      </c>
      <c r="E329" s="161" t="s">
        <v>508</v>
      </c>
      <c r="F329" s="76" t="s">
        <v>450</v>
      </c>
      <c r="G329" s="76" t="s">
        <v>513</v>
      </c>
      <c r="H329" s="162" t="s">
        <v>1254</v>
      </c>
      <c r="I329" s="76" t="s">
        <v>593</v>
      </c>
      <c r="J329" s="76" t="s">
        <v>361</v>
      </c>
      <c r="K329" s="163"/>
      <c r="L329" s="163">
        <v>2000000</v>
      </c>
      <c r="M329" s="163">
        <v>150000</v>
      </c>
      <c r="N329" s="163"/>
      <c r="O329" s="163"/>
      <c r="P329" s="163"/>
      <c r="Q329" s="25">
        <f>SUM(PAC!$M329:$P329)</f>
        <v>150000</v>
      </c>
      <c r="R329" s="164">
        <v>187500</v>
      </c>
      <c r="S329" s="25">
        <f>IF(PAC!$R329&gt;0,PAC!$R329,PAC!$Q329)</f>
        <v>187500</v>
      </c>
      <c r="T329" s="164" t="s">
        <v>2455</v>
      </c>
      <c r="U329" s="165" t="s">
        <v>1586</v>
      </c>
      <c r="V329" s="165"/>
      <c r="W329" s="166">
        <v>9</v>
      </c>
      <c r="X329" s="166" t="s">
        <v>1434</v>
      </c>
      <c r="Y329" s="111" t="s">
        <v>2501</v>
      </c>
      <c r="Z329" s="167"/>
      <c r="AA329" s="168"/>
      <c r="AB329" s="162" t="s">
        <v>1488</v>
      </c>
      <c r="AC329" s="172" t="s">
        <v>2600</v>
      </c>
      <c r="AD329" s="170"/>
      <c r="AE329" s="161" t="s">
        <v>2012</v>
      </c>
      <c r="AF329" s="162" t="s">
        <v>499</v>
      </c>
      <c r="AG329" s="162" t="s">
        <v>675</v>
      </c>
      <c r="AH329" s="162" t="s">
        <v>988</v>
      </c>
      <c r="AI329" s="162"/>
      <c r="AJ329" s="167"/>
      <c r="AK329" s="162" t="s">
        <v>1046</v>
      </c>
      <c r="AL329" s="162" t="s">
        <v>1332</v>
      </c>
      <c r="AM329" s="162"/>
      <c r="AN329" s="167">
        <v>46087</v>
      </c>
      <c r="AO329" s="167">
        <v>46132</v>
      </c>
      <c r="AP329" s="167">
        <v>46175</v>
      </c>
      <c r="AQ329" s="167">
        <v>46254</v>
      </c>
      <c r="AR329" s="169"/>
      <c r="AS329" s="169"/>
      <c r="AT329" s="161" t="s">
        <v>1761</v>
      </c>
      <c r="AU329" s="173" t="s">
        <v>2041</v>
      </c>
      <c r="AV329" s="170"/>
      <c r="AW329" s="168"/>
      <c r="AX329" s="119" t="str">
        <f>IFERROR(IF(PAC!$X329="F01 - CAPTAÇÃO DE RECURSO",1,""),"")</f>
        <v/>
      </c>
      <c r="AY329" s="119">
        <f>IFERROR(IF(PAC!$X329="F02 - LICITAÇÃO",1,""),"")</f>
        <v>1</v>
      </c>
      <c r="AZ329" s="120" t="str">
        <f>IFERROR(IF(PAC!$X$6:$X$580="F03 - EXECUÇÃO DO OBJETO",1,""),"")</f>
        <v/>
      </c>
      <c r="BA329" s="120" t="str">
        <f>IFERROR(IF(PAC!$X$6:$X$580="F04 - CONCLUÍDA",1,""),"")</f>
        <v/>
      </c>
      <c r="BB329" s="121">
        <f>IF(PAC!$R329&gt;0,0,PAC!$Q329)</f>
        <v>0</v>
      </c>
    </row>
    <row r="330" spans="1:54" s="1" customFormat="1" ht="219" customHeight="1" thickBot="1">
      <c r="A330" s="96">
        <f t="shared" si="5"/>
        <v>325</v>
      </c>
      <c r="B330" s="147">
        <v>2023</v>
      </c>
      <c r="C330" s="146" t="s">
        <v>610</v>
      </c>
      <c r="D330" s="146" t="s">
        <v>1021</v>
      </c>
      <c r="E330" s="148" t="s">
        <v>1705</v>
      </c>
      <c r="F330" s="146" t="s">
        <v>450</v>
      </c>
      <c r="G330" s="146" t="s">
        <v>513</v>
      </c>
      <c r="H330" s="149" t="s">
        <v>1254</v>
      </c>
      <c r="I330" s="146" t="s">
        <v>593</v>
      </c>
      <c r="J330" s="146" t="s">
        <v>361</v>
      </c>
      <c r="K330" s="150"/>
      <c r="L330" s="150">
        <v>3500000</v>
      </c>
      <c r="M330" s="150">
        <v>187500</v>
      </c>
      <c r="N330" s="150"/>
      <c r="O330" s="150"/>
      <c r="P330" s="150"/>
      <c r="Q330" s="25">
        <f>SUM(PAC!$M330:$P330)</f>
        <v>187500</v>
      </c>
      <c r="R330" s="151">
        <v>187500</v>
      </c>
      <c r="S330" s="25">
        <f>IF(PAC!$R330&gt;0,PAC!$R330,PAC!$Q330)</f>
        <v>187500</v>
      </c>
      <c r="T330" s="151" t="s">
        <v>2456</v>
      </c>
      <c r="U330" s="152" t="s">
        <v>1586</v>
      </c>
      <c r="V330" s="152"/>
      <c r="W330" s="153">
        <v>9</v>
      </c>
      <c r="X330" s="153" t="s">
        <v>1434</v>
      </c>
      <c r="Y330" s="123" t="s">
        <v>2501</v>
      </c>
      <c r="Z330" s="154"/>
      <c r="AA330" s="155"/>
      <c r="AB330" s="149" t="s">
        <v>1488</v>
      </c>
      <c r="AC330" s="171" t="s">
        <v>2600</v>
      </c>
      <c r="AD330" s="156"/>
      <c r="AE330" s="148" t="s">
        <v>2601</v>
      </c>
      <c r="AF330" s="149" t="s">
        <v>500</v>
      </c>
      <c r="AG330" s="149" t="s">
        <v>676</v>
      </c>
      <c r="AH330" s="149" t="s">
        <v>988</v>
      </c>
      <c r="AI330" s="149"/>
      <c r="AJ330" s="154"/>
      <c r="AK330" s="149" t="s">
        <v>1047</v>
      </c>
      <c r="AL330" s="149" t="s">
        <v>1333</v>
      </c>
      <c r="AM330" s="149"/>
      <c r="AN330" s="154">
        <v>46087</v>
      </c>
      <c r="AO330" s="154">
        <v>46129</v>
      </c>
      <c r="AP330" s="154">
        <v>46182</v>
      </c>
      <c r="AQ330" s="154">
        <v>46238</v>
      </c>
      <c r="AR330" s="158"/>
      <c r="AS330" s="158"/>
      <c r="AT330" s="148" t="s">
        <v>1762</v>
      </c>
      <c r="AU330" s="159" t="s">
        <v>2042</v>
      </c>
      <c r="AV330" s="156"/>
      <c r="AW330" s="155"/>
      <c r="AX330" s="119" t="str">
        <f>IFERROR(IF(PAC!$X330="F01 - CAPTAÇÃO DE RECURSO",1,""),"")</f>
        <v/>
      </c>
      <c r="AY330" s="119">
        <f>IFERROR(IF(PAC!$X330="F02 - LICITAÇÃO",1,""),"")</f>
        <v>1</v>
      </c>
      <c r="AZ330" s="120" t="str">
        <f>IFERROR(IF(PAC!$X$6:$X$580="F03 - EXECUÇÃO DO OBJETO",1,""),"")</f>
        <v/>
      </c>
      <c r="BA330" s="120" t="str">
        <f>IFERROR(IF(PAC!$X$6:$X$580="F04 - CONCLUÍDA",1,""),"")</f>
        <v/>
      </c>
      <c r="BB330" s="206">
        <f>IF(PAC!$R330&gt;0,0,PAC!$Q330)</f>
        <v>0</v>
      </c>
    </row>
    <row r="331" spans="1:54" s="1" customFormat="1" ht="186" customHeight="1" thickBot="1">
      <c r="A331" s="96">
        <f t="shared" si="5"/>
        <v>326</v>
      </c>
      <c r="B331" s="160">
        <v>2023</v>
      </c>
      <c r="C331" s="76" t="s">
        <v>610</v>
      </c>
      <c r="D331" s="76" t="s">
        <v>1021</v>
      </c>
      <c r="E331" s="161" t="s">
        <v>1704</v>
      </c>
      <c r="F331" s="76" t="s">
        <v>450</v>
      </c>
      <c r="G331" s="76" t="s">
        <v>513</v>
      </c>
      <c r="H331" s="162" t="s">
        <v>1254</v>
      </c>
      <c r="I331" s="76" t="s">
        <v>593</v>
      </c>
      <c r="J331" s="76" t="s">
        <v>374</v>
      </c>
      <c r="K331" s="163"/>
      <c r="L331" s="163">
        <v>2500000</v>
      </c>
      <c r="M331" s="163">
        <v>312500</v>
      </c>
      <c r="N331" s="163"/>
      <c r="O331" s="163"/>
      <c r="P331" s="163"/>
      <c r="Q331" s="25">
        <f>SUM(PAC!$M331:$P331)</f>
        <v>312500</v>
      </c>
      <c r="R331" s="164">
        <v>251000</v>
      </c>
      <c r="S331" s="25">
        <f>IF(PAC!$R331&gt;0,PAC!$R331,PAC!$Q331)</f>
        <v>251000</v>
      </c>
      <c r="T331" s="164" t="s">
        <v>2387</v>
      </c>
      <c r="U331" s="165" t="s">
        <v>1586</v>
      </c>
      <c r="V331" s="165"/>
      <c r="W331" s="166">
        <v>9</v>
      </c>
      <c r="X331" s="166" t="s">
        <v>1434</v>
      </c>
      <c r="Y331" s="111" t="s">
        <v>2501</v>
      </c>
      <c r="Z331" s="167"/>
      <c r="AA331" s="168"/>
      <c r="AB331" s="162" t="s">
        <v>1480</v>
      </c>
      <c r="AC331" s="172" t="s">
        <v>2600</v>
      </c>
      <c r="AD331" s="170"/>
      <c r="AE331" s="161"/>
      <c r="AF331" s="162" t="s">
        <v>501</v>
      </c>
      <c r="AG331" s="162" t="s">
        <v>1335</v>
      </c>
      <c r="AH331" s="162" t="s">
        <v>988</v>
      </c>
      <c r="AI331" s="162"/>
      <c r="AJ331" s="167"/>
      <c r="AK331" s="162" t="s">
        <v>1043</v>
      </c>
      <c r="AL331" s="162" t="s">
        <v>1334</v>
      </c>
      <c r="AM331" s="162"/>
      <c r="AN331" s="167">
        <v>46087</v>
      </c>
      <c r="AO331" s="167">
        <v>46128</v>
      </c>
      <c r="AP331" s="167">
        <v>46211</v>
      </c>
      <c r="AQ331" s="167">
        <v>46254</v>
      </c>
      <c r="AR331" s="169"/>
      <c r="AS331" s="169"/>
      <c r="AT331" s="161" t="s">
        <v>1763</v>
      </c>
      <c r="AU331" s="173" t="s">
        <v>2375</v>
      </c>
      <c r="AV331" s="170"/>
      <c r="AW331" s="168"/>
      <c r="AX331" s="119" t="str">
        <f>IFERROR(IF(PAC!$X331="F01 - CAPTAÇÃO DE RECURSO",1,""),"")</f>
        <v/>
      </c>
      <c r="AY331" s="119">
        <f>IFERROR(IF(PAC!$X331="F02 - LICITAÇÃO",1,""),"")</f>
        <v>1</v>
      </c>
      <c r="AZ331" s="120" t="str">
        <f>IFERROR(IF(PAC!$X$6:$X$580="F03 - EXECUÇÃO DO OBJETO",1,""),"")</f>
        <v/>
      </c>
      <c r="BA331" s="120" t="str">
        <f>IFERROR(IF(PAC!$X$6:$X$580="F04 - CONCLUÍDA",1,""),"")</f>
        <v/>
      </c>
      <c r="BB331" s="121">
        <f>IF(PAC!$R331&gt;0,0,PAC!$Q331)</f>
        <v>0</v>
      </c>
    </row>
    <row r="332" spans="1:54" s="1" customFormat="1" ht="189.75" thickBot="1">
      <c r="A332" s="96">
        <f t="shared" si="5"/>
        <v>327</v>
      </c>
      <c r="B332" s="123">
        <v>2023</v>
      </c>
      <c r="C332" s="122" t="s">
        <v>605</v>
      </c>
      <c r="D332" s="122" t="s">
        <v>1021</v>
      </c>
      <c r="E332" s="124" t="s">
        <v>2470</v>
      </c>
      <c r="F332" s="122" t="s">
        <v>577</v>
      </c>
      <c r="G332" s="122" t="s">
        <v>546</v>
      </c>
      <c r="H332" s="125" t="s">
        <v>1256</v>
      </c>
      <c r="I332" s="122" t="s">
        <v>1250</v>
      </c>
      <c r="J332" s="122" t="s">
        <v>361</v>
      </c>
      <c r="K332" s="36"/>
      <c r="L332" s="36">
        <v>313065385.93000001</v>
      </c>
      <c r="M332" s="36">
        <v>38896848.350000001</v>
      </c>
      <c r="N332" s="36"/>
      <c r="O332" s="36"/>
      <c r="P332" s="36"/>
      <c r="Q332" s="25">
        <f>SUM(PAC!$M332:$P332)</f>
        <v>38896848.350000001</v>
      </c>
      <c r="R332" s="38">
        <v>33062321.129999999</v>
      </c>
      <c r="S332" s="25">
        <f>IF(PAC!$R332&gt;0,PAC!$R332,PAC!$Q332)</f>
        <v>33062321.129999999</v>
      </c>
      <c r="T332" s="38" t="s">
        <v>2358</v>
      </c>
      <c r="U332" s="126" t="s">
        <v>1586</v>
      </c>
      <c r="V332" s="126"/>
      <c r="W332" s="127">
        <v>28</v>
      </c>
      <c r="X332" s="127" t="s">
        <v>1710</v>
      </c>
      <c r="Y332" s="123" t="s">
        <v>2501</v>
      </c>
      <c r="Z332" s="128">
        <v>46902</v>
      </c>
      <c r="AA332" s="129"/>
      <c r="AB332" s="125" t="s">
        <v>1488</v>
      </c>
      <c r="AC332" s="174" t="s">
        <v>2682</v>
      </c>
      <c r="AD332" s="130"/>
      <c r="AE332" s="124" t="s">
        <v>2393</v>
      </c>
      <c r="AF332" s="125" t="s">
        <v>552</v>
      </c>
      <c r="AG332" s="125" t="s">
        <v>2461</v>
      </c>
      <c r="AH332" s="125" t="s">
        <v>988</v>
      </c>
      <c r="AI332" s="124"/>
      <c r="AJ332" s="128"/>
      <c r="AK332" s="125" t="s">
        <v>2389</v>
      </c>
      <c r="AL332" s="125"/>
      <c r="AM332" s="125"/>
      <c r="AN332" s="128">
        <v>45866</v>
      </c>
      <c r="AO332" s="128">
        <v>45930</v>
      </c>
      <c r="AP332" s="128">
        <v>45979</v>
      </c>
      <c r="AQ332" s="128">
        <v>46051</v>
      </c>
      <c r="AR332" s="131">
        <v>46902</v>
      </c>
      <c r="AS332" s="131">
        <v>46902</v>
      </c>
      <c r="AT332" s="124" t="s">
        <v>1437</v>
      </c>
      <c r="AU332" s="175" t="s">
        <v>1594</v>
      </c>
      <c r="AV332" s="130"/>
      <c r="AW332" s="129"/>
      <c r="AX332" s="119" t="str">
        <f>IFERROR(IF(PAC!$X332="F01 - CAPTAÇÃO DE RECURSO",1,""),"")</f>
        <v/>
      </c>
      <c r="AY332" s="119" t="str">
        <f>IFERROR(IF(PAC!$X332="F02 - LICITAÇÃO",1,""),"")</f>
        <v/>
      </c>
      <c r="AZ332" s="120">
        <f>IFERROR(IF(PAC!$X$6:$X$580="F03 - EXECUÇÃO DO OBJETO",1,""),"")</f>
        <v>1</v>
      </c>
      <c r="BA332" s="120" t="str">
        <f>IFERROR(IF(PAC!$X$6:$X$580="F04 - CONCLUÍDA",1,""),"")</f>
        <v/>
      </c>
      <c r="BB332" s="206">
        <f>IF(PAC!$R332&gt;0,0,PAC!$Q332)</f>
        <v>0</v>
      </c>
    </row>
    <row r="333" spans="1:54" s="1" customFormat="1" ht="189.75" thickBot="1">
      <c r="A333" s="96">
        <f t="shared" si="5"/>
        <v>328</v>
      </c>
      <c r="B333" s="111">
        <v>2023</v>
      </c>
      <c r="C333" s="96" t="s">
        <v>605</v>
      </c>
      <c r="D333" s="96" t="s">
        <v>1021</v>
      </c>
      <c r="E333" s="112" t="s">
        <v>2471</v>
      </c>
      <c r="F333" s="96" t="s">
        <v>577</v>
      </c>
      <c r="G333" s="96" t="s">
        <v>546</v>
      </c>
      <c r="H333" s="45" t="s">
        <v>1256</v>
      </c>
      <c r="I333" s="96" t="s">
        <v>1250</v>
      </c>
      <c r="J333" s="96" t="s">
        <v>361</v>
      </c>
      <c r="K333" s="23"/>
      <c r="L333" s="23"/>
      <c r="M333" s="23">
        <v>14634916.33</v>
      </c>
      <c r="N333" s="23"/>
      <c r="O333" s="23"/>
      <c r="P333" s="23"/>
      <c r="Q333" s="25">
        <f>SUM(PAC!$M333:$P333)</f>
        <v>14634916.33</v>
      </c>
      <c r="R333" s="25">
        <v>14634916.33</v>
      </c>
      <c r="S333" s="25">
        <f>IF(PAC!$R333&gt;0,PAC!$R333,PAC!$Q333)</f>
        <v>14634916.33</v>
      </c>
      <c r="T333" s="25" t="s">
        <v>2349</v>
      </c>
      <c r="U333" s="113" t="s">
        <v>1586</v>
      </c>
      <c r="V333" s="113"/>
      <c r="W333" s="114">
        <v>20</v>
      </c>
      <c r="X333" s="114" t="s">
        <v>1710</v>
      </c>
      <c r="Y333" s="111" t="s">
        <v>2501</v>
      </c>
      <c r="Z333" s="95">
        <v>46822</v>
      </c>
      <c r="AA333" s="115"/>
      <c r="AB333" s="45" t="s">
        <v>1488</v>
      </c>
      <c r="AC333" s="176" t="s">
        <v>2446</v>
      </c>
      <c r="AD333" s="116"/>
      <c r="AE333" s="112" t="s">
        <v>2393</v>
      </c>
      <c r="AF333" s="45" t="s">
        <v>552</v>
      </c>
      <c r="AG333" s="45" t="s">
        <v>2392</v>
      </c>
      <c r="AH333" s="45" t="s">
        <v>988</v>
      </c>
      <c r="AI333" s="112"/>
      <c r="AJ333" s="95"/>
      <c r="AK333" s="45" t="s">
        <v>2390</v>
      </c>
      <c r="AL333" s="45"/>
      <c r="AM333" s="45"/>
      <c r="AN333" s="95">
        <v>46076</v>
      </c>
      <c r="AO333" s="95">
        <v>46142</v>
      </c>
      <c r="AP333" s="95">
        <v>46190</v>
      </c>
      <c r="AQ333" s="95">
        <v>46213</v>
      </c>
      <c r="AR333" s="117">
        <v>46822</v>
      </c>
      <c r="AS333" s="117">
        <v>46822</v>
      </c>
      <c r="AT333" s="112" t="s">
        <v>1438</v>
      </c>
      <c r="AU333" s="177" t="s">
        <v>1416</v>
      </c>
      <c r="AV333" s="116"/>
      <c r="AW333" s="115"/>
      <c r="AX333" s="119" t="str">
        <f>IFERROR(IF(PAC!$X333="F01 - CAPTAÇÃO DE RECURSO",1,""),"")</f>
        <v/>
      </c>
      <c r="AY333" s="119" t="str">
        <f>IFERROR(IF(PAC!$X333="F02 - LICITAÇÃO",1,""),"")</f>
        <v/>
      </c>
      <c r="AZ333" s="120">
        <f>IFERROR(IF(PAC!$X$6:$X$580="F03 - EXECUÇÃO DO OBJETO",1,""),"")</f>
        <v>1</v>
      </c>
      <c r="BA333" s="120" t="str">
        <f>IFERROR(IF(PAC!$X$6:$X$580="F04 - CONCLUÍDA",1,""),"")</f>
        <v/>
      </c>
      <c r="BB333" s="121">
        <f>IF(PAC!$R333&gt;0,0,PAC!$Q333)</f>
        <v>0</v>
      </c>
    </row>
    <row r="334" spans="1:54" s="1" customFormat="1" ht="192.75" customHeight="1" thickBot="1">
      <c r="A334" s="96">
        <f t="shared" si="5"/>
        <v>329</v>
      </c>
      <c r="B334" s="123">
        <v>2023</v>
      </c>
      <c r="C334" s="122" t="s">
        <v>605</v>
      </c>
      <c r="D334" s="122" t="s">
        <v>1021</v>
      </c>
      <c r="E334" s="124" t="s">
        <v>2472</v>
      </c>
      <c r="F334" s="122" t="s">
        <v>577</v>
      </c>
      <c r="G334" s="122" t="s">
        <v>546</v>
      </c>
      <c r="H334" s="125" t="s">
        <v>1256</v>
      </c>
      <c r="I334" s="122" t="s">
        <v>1250</v>
      </c>
      <c r="J334" s="122" t="s">
        <v>361</v>
      </c>
      <c r="K334" s="36"/>
      <c r="L334" s="36"/>
      <c r="M334" s="36">
        <v>27815905.899999999</v>
      </c>
      <c r="N334" s="36"/>
      <c r="O334" s="36"/>
      <c r="P334" s="36"/>
      <c r="Q334" s="25">
        <f>SUM(PAC!$M334:$P334)</f>
        <v>27815905.899999999</v>
      </c>
      <c r="R334" s="38">
        <v>27815905.899999999</v>
      </c>
      <c r="S334" s="25">
        <f>IF(PAC!$R334&gt;0,PAC!$R334,PAC!$Q334)</f>
        <v>27815905.899999999</v>
      </c>
      <c r="T334" s="38" t="s">
        <v>2388</v>
      </c>
      <c r="U334" s="126" t="s">
        <v>1586</v>
      </c>
      <c r="V334" s="126"/>
      <c r="W334" s="127">
        <v>24</v>
      </c>
      <c r="X334" s="127" t="s">
        <v>1710</v>
      </c>
      <c r="Y334" s="123" t="s">
        <v>2501</v>
      </c>
      <c r="Z334" s="128">
        <v>46944</v>
      </c>
      <c r="AA334" s="129"/>
      <c r="AB334" s="125" t="s">
        <v>1488</v>
      </c>
      <c r="AC334" s="174" t="s">
        <v>2447</v>
      </c>
      <c r="AD334" s="130"/>
      <c r="AE334" s="124" t="s">
        <v>2393</v>
      </c>
      <c r="AF334" s="125" t="s">
        <v>552</v>
      </c>
      <c r="AG334" s="125" t="s">
        <v>2394</v>
      </c>
      <c r="AH334" s="125" t="s">
        <v>988</v>
      </c>
      <c r="AI334" s="124"/>
      <c r="AJ334" s="128"/>
      <c r="AK334" s="125" t="s">
        <v>1074</v>
      </c>
      <c r="AL334" s="125"/>
      <c r="AM334" s="125"/>
      <c r="AN334" s="128">
        <v>46015</v>
      </c>
      <c r="AO334" s="128">
        <v>46094</v>
      </c>
      <c r="AP334" s="128">
        <v>46121</v>
      </c>
      <c r="AQ334" s="128">
        <v>46213</v>
      </c>
      <c r="AR334" s="131">
        <v>46944</v>
      </c>
      <c r="AS334" s="131">
        <v>46944</v>
      </c>
      <c r="AT334" s="124"/>
      <c r="AU334" s="175" t="s">
        <v>1432</v>
      </c>
      <c r="AV334" s="130"/>
      <c r="AW334" s="129"/>
      <c r="AX334" s="119" t="str">
        <f>IFERROR(IF(PAC!$X334="F01 - CAPTAÇÃO DE RECURSO",1,""),"")</f>
        <v/>
      </c>
      <c r="AY334" s="119" t="str">
        <f>IFERROR(IF(PAC!$X334="F02 - LICITAÇÃO",1,""),"")</f>
        <v/>
      </c>
      <c r="AZ334" s="120">
        <f>IFERROR(IF(PAC!$X$6:$X$580="F03 - EXECUÇÃO DO OBJETO",1,""),"")</f>
        <v>1</v>
      </c>
      <c r="BA334" s="120" t="str">
        <f>IFERROR(IF(PAC!$X$6:$X$580="F04 - CONCLUÍDA",1,""),"")</f>
        <v/>
      </c>
      <c r="BB334" s="206">
        <f>IF(PAC!$R334&gt;0,0,PAC!$Q334)</f>
        <v>0</v>
      </c>
    </row>
    <row r="335" spans="1:54" s="1" customFormat="1" ht="234" customHeight="1" thickBot="1">
      <c r="A335" s="96">
        <f t="shared" si="5"/>
        <v>330</v>
      </c>
      <c r="B335" s="111">
        <v>2023</v>
      </c>
      <c r="C335" s="96" t="s">
        <v>605</v>
      </c>
      <c r="D335" s="96" t="s">
        <v>1021</v>
      </c>
      <c r="E335" s="112" t="s">
        <v>2473</v>
      </c>
      <c r="F335" s="96" t="s">
        <v>577</v>
      </c>
      <c r="G335" s="96" t="s">
        <v>546</v>
      </c>
      <c r="H335" s="45" t="s">
        <v>1256</v>
      </c>
      <c r="I335" s="96" t="s">
        <v>1250</v>
      </c>
      <c r="J335" s="96" t="s">
        <v>361</v>
      </c>
      <c r="K335" s="23"/>
      <c r="L335" s="23"/>
      <c r="M335" s="23">
        <v>48996640.969999999</v>
      </c>
      <c r="N335" s="23"/>
      <c r="O335" s="23"/>
      <c r="P335" s="23"/>
      <c r="Q335" s="25">
        <f>SUM(PAC!$M335:$P335)</f>
        <v>48996640.969999999</v>
      </c>
      <c r="R335" s="25">
        <v>47155201.420000002</v>
      </c>
      <c r="S335" s="25">
        <f>IF(PAC!$R335&gt;0,PAC!$R335,PAC!$Q335)</f>
        <v>47155201.420000002</v>
      </c>
      <c r="T335" s="25" t="s">
        <v>2358</v>
      </c>
      <c r="U335" s="113" t="s">
        <v>1586</v>
      </c>
      <c r="V335" s="113"/>
      <c r="W335" s="114">
        <v>28</v>
      </c>
      <c r="X335" s="114" t="s">
        <v>1710</v>
      </c>
      <c r="Y335" s="111" t="s">
        <v>2501</v>
      </c>
      <c r="Z335" s="95">
        <v>47067</v>
      </c>
      <c r="AA335" s="115"/>
      <c r="AB335" s="45" t="s">
        <v>1488</v>
      </c>
      <c r="AC335" s="176" t="s">
        <v>2457</v>
      </c>
      <c r="AD335" s="116"/>
      <c r="AE335" s="112" t="s">
        <v>2393</v>
      </c>
      <c r="AF335" s="45" t="s">
        <v>552</v>
      </c>
      <c r="AG335" s="45" t="s">
        <v>2395</v>
      </c>
      <c r="AH335" s="45" t="s">
        <v>988</v>
      </c>
      <c r="AI335" s="112"/>
      <c r="AJ335" s="95"/>
      <c r="AK335" s="45" t="s">
        <v>2391</v>
      </c>
      <c r="AL335" s="45"/>
      <c r="AM335" s="45"/>
      <c r="AN335" s="95">
        <v>46063</v>
      </c>
      <c r="AO335" s="95">
        <v>46136</v>
      </c>
      <c r="AP335" s="95">
        <v>46190</v>
      </c>
      <c r="AQ335" s="95">
        <v>46213</v>
      </c>
      <c r="AR335" s="117">
        <v>47067</v>
      </c>
      <c r="AS335" s="117">
        <v>47067</v>
      </c>
      <c r="AT335" s="112"/>
      <c r="AU335" s="177" t="s">
        <v>1417</v>
      </c>
      <c r="AV335" s="116"/>
      <c r="AW335" s="115"/>
      <c r="AX335" s="119" t="str">
        <f>IFERROR(IF(PAC!$X335="F01 - CAPTAÇÃO DE RECURSO",1,""),"")</f>
        <v/>
      </c>
      <c r="AY335" s="119" t="str">
        <f>IFERROR(IF(PAC!$X335="F02 - LICITAÇÃO",1,""),"")</f>
        <v/>
      </c>
      <c r="AZ335" s="120">
        <f>IFERROR(IF(PAC!$X$6:$X$580="F03 - EXECUÇÃO DO OBJETO",1,""),"")</f>
        <v>1</v>
      </c>
      <c r="BA335" s="120" t="str">
        <f>IFERROR(IF(PAC!$X$6:$X$580="F04 - CONCLUÍDA",1,""),"")</f>
        <v/>
      </c>
      <c r="BB335" s="121">
        <f>IF(PAC!$R335&gt;0,0,PAC!$Q335)</f>
        <v>0</v>
      </c>
    </row>
    <row r="336" spans="1:54" s="1" customFormat="1" ht="105" customHeight="1" thickBot="1">
      <c r="A336" s="96">
        <f t="shared" si="5"/>
        <v>331</v>
      </c>
      <c r="B336" s="123">
        <v>2023</v>
      </c>
      <c r="C336" s="122" t="s">
        <v>605</v>
      </c>
      <c r="D336" s="122" t="s">
        <v>1021</v>
      </c>
      <c r="E336" s="124" t="s">
        <v>2207</v>
      </c>
      <c r="F336" s="122" t="s">
        <v>577</v>
      </c>
      <c r="G336" s="122" t="s">
        <v>546</v>
      </c>
      <c r="H336" s="125" t="s">
        <v>1256</v>
      </c>
      <c r="I336" s="122" t="s">
        <v>1250</v>
      </c>
      <c r="J336" s="122" t="s">
        <v>361</v>
      </c>
      <c r="K336" s="36">
        <v>495391614.52999997</v>
      </c>
      <c r="L336" s="36"/>
      <c r="M336" s="36"/>
      <c r="N336" s="36">
        <v>4119458.53</v>
      </c>
      <c r="O336" s="36"/>
      <c r="P336" s="36">
        <v>78269712</v>
      </c>
      <c r="Q336" s="25">
        <f>SUM(PAC!$M336:$P336)</f>
        <v>82389170.530000001</v>
      </c>
      <c r="R336" s="38"/>
      <c r="S336" s="25">
        <f>IF(PAC!$R336&gt;0,PAC!$R336,PAC!$Q336)</f>
        <v>82389170.530000001</v>
      </c>
      <c r="T336" s="38"/>
      <c r="U336" s="126" t="s">
        <v>1589</v>
      </c>
      <c r="V336" s="126" t="s">
        <v>1792</v>
      </c>
      <c r="W336" s="127"/>
      <c r="X336" s="127" t="s">
        <v>1435</v>
      </c>
      <c r="Y336" s="123" t="s">
        <v>2504</v>
      </c>
      <c r="Z336" s="128"/>
      <c r="AA336" s="129"/>
      <c r="AB336" s="125" t="s">
        <v>1501</v>
      </c>
      <c r="AC336" s="174" t="s">
        <v>2608</v>
      </c>
      <c r="AD336" s="130">
        <v>46295</v>
      </c>
      <c r="AE336" s="124" t="s">
        <v>1541</v>
      </c>
      <c r="AF336" s="125" t="s">
        <v>592</v>
      </c>
      <c r="AG336" s="125" t="s">
        <v>2175</v>
      </c>
      <c r="AH336" s="125"/>
      <c r="AI336" s="125"/>
      <c r="AJ336" s="128"/>
      <c r="AK336" s="125" t="s">
        <v>1077</v>
      </c>
      <c r="AL336" s="125"/>
      <c r="AM336" s="125"/>
      <c r="AN336" s="128"/>
      <c r="AO336" s="128"/>
      <c r="AP336" s="128"/>
      <c r="AQ336" s="128"/>
      <c r="AR336" s="131"/>
      <c r="AS336" s="131"/>
      <c r="AT336" s="124" t="s">
        <v>2607</v>
      </c>
      <c r="AU336" s="175" t="s">
        <v>1493</v>
      </c>
      <c r="AV336" s="130"/>
      <c r="AW336" s="129"/>
      <c r="AX336" s="119">
        <f>IFERROR(IF(PAC!$X336="F01 - CAPTAÇÃO DE RECURSO",1,""),"")</f>
        <v>1</v>
      </c>
      <c r="AY336" s="119" t="str">
        <f>IFERROR(IF(PAC!$X336="F02 - LICITAÇÃO",1,""),"")</f>
        <v/>
      </c>
      <c r="AZ336" s="120" t="str">
        <f>IFERROR(IF(PAC!$X$6:$X$580="F03 - EXECUÇÃO DO OBJETO",1,""),"")</f>
        <v/>
      </c>
      <c r="BA336" s="120" t="str">
        <f>IFERROR(IF(PAC!$X$6:$X$580="F04 - CONCLUÍDA",1,""),"")</f>
        <v/>
      </c>
      <c r="BB336" s="206">
        <f>IF(PAC!$R336&gt;0,0,PAC!$Q336)</f>
        <v>82389170.530000001</v>
      </c>
    </row>
    <row r="337" spans="1:54" s="1" customFormat="1" ht="409.5" customHeight="1" thickBot="1">
      <c r="A337" s="96">
        <f t="shared" si="5"/>
        <v>332</v>
      </c>
      <c r="B337" s="96">
        <v>2025</v>
      </c>
      <c r="C337" s="96" t="s">
        <v>605</v>
      </c>
      <c r="D337" s="96" t="s">
        <v>1021</v>
      </c>
      <c r="E337" s="112" t="s">
        <v>2208</v>
      </c>
      <c r="F337" s="96" t="s">
        <v>577</v>
      </c>
      <c r="G337" s="96" t="s">
        <v>546</v>
      </c>
      <c r="H337" s="45" t="s">
        <v>1256</v>
      </c>
      <c r="I337" s="96" t="s">
        <v>603</v>
      </c>
      <c r="J337" s="96" t="s">
        <v>361</v>
      </c>
      <c r="K337" s="23">
        <v>58866783.710000001</v>
      </c>
      <c r="L337" s="23"/>
      <c r="M337" s="23"/>
      <c r="N337" s="23">
        <v>9084934.3499999996</v>
      </c>
      <c r="O337" s="23"/>
      <c r="P337" s="23">
        <v>49781849.359999999</v>
      </c>
      <c r="Q337" s="25">
        <f>SUM(PAC!$M337:$P337)</f>
        <v>58866783.710000001</v>
      </c>
      <c r="R337" s="25"/>
      <c r="S337" s="25">
        <f>IF(PAC!$R337&gt;0,PAC!$R337,PAC!$Q337)</f>
        <v>58866783.710000001</v>
      </c>
      <c r="T337" s="25"/>
      <c r="U337" s="113" t="s">
        <v>1589</v>
      </c>
      <c r="V337" s="113" t="s">
        <v>1792</v>
      </c>
      <c r="W337" s="114"/>
      <c r="X337" s="114" t="s">
        <v>1435</v>
      </c>
      <c r="Y337" s="111" t="s">
        <v>2507</v>
      </c>
      <c r="Z337" s="95"/>
      <c r="AA337" s="115"/>
      <c r="AB337" s="45" t="s">
        <v>1525</v>
      </c>
      <c r="AC337" s="45" t="s">
        <v>1969</v>
      </c>
      <c r="AD337" s="116">
        <v>46325</v>
      </c>
      <c r="AE337" s="112" t="s">
        <v>1328</v>
      </c>
      <c r="AF337" s="45" t="s">
        <v>850</v>
      </c>
      <c r="AG337" s="45"/>
      <c r="AH337" s="45"/>
      <c r="AI337" s="45"/>
      <c r="AJ337" s="95"/>
      <c r="AK337" s="45"/>
      <c r="AL337" s="45"/>
      <c r="AM337" s="45" t="s">
        <v>716</v>
      </c>
      <c r="AN337" s="95"/>
      <c r="AO337" s="95"/>
      <c r="AP337" s="95"/>
      <c r="AQ337" s="95"/>
      <c r="AR337" s="117"/>
      <c r="AS337" s="117"/>
      <c r="AT337" s="112" t="s">
        <v>2209</v>
      </c>
      <c r="AU337" s="118" t="s">
        <v>1407</v>
      </c>
      <c r="AV337" s="116"/>
      <c r="AW337" s="115" t="s">
        <v>1028</v>
      </c>
      <c r="AX337" s="119">
        <f>IFERROR(IF(PAC!$X337="F01 - CAPTAÇÃO DE RECURSO",1,""),"")</f>
        <v>1</v>
      </c>
      <c r="AY337" s="119" t="str">
        <f>IFERROR(IF(PAC!$X337="F02 - LICITAÇÃO",1,""),"")</f>
        <v/>
      </c>
      <c r="AZ337" s="120" t="str">
        <f>IFERROR(IF(PAC!$X$6:$X$580="F03 - EXECUÇÃO DO OBJETO",1,""),"")</f>
        <v/>
      </c>
      <c r="BA337" s="120" t="str">
        <f>IFERROR(IF(PAC!$X$6:$X$580="F04 - CONCLUÍDA",1,""),"")</f>
        <v/>
      </c>
      <c r="BB337" s="121">
        <f>IF(PAC!$R337&gt;0,0,PAC!$Q337)</f>
        <v>58866783.710000001</v>
      </c>
    </row>
    <row r="338" spans="1:54" s="1" customFormat="1" ht="409.5" customHeight="1" thickBot="1">
      <c r="A338" s="96">
        <f t="shared" si="5"/>
        <v>333</v>
      </c>
      <c r="B338" s="122">
        <v>2025</v>
      </c>
      <c r="C338" s="122" t="s">
        <v>605</v>
      </c>
      <c r="D338" s="122" t="s">
        <v>1021</v>
      </c>
      <c r="E338" s="124" t="s">
        <v>2210</v>
      </c>
      <c r="F338" s="122" t="s">
        <v>577</v>
      </c>
      <c r="G338" s="122" t="s">
        <v>546</v>
      </c>
      <c r="H338" s="125" t="s">
        <v>1256</v>
      </c>
      <c r="I338" s="122" t="s">
        <v>1250</v>
      </c>
      <c r="J338" s="122" t="s">
        <v>361</v>
      </c>
      <c r="K338" s="36">
        <v>30687770.789999999</v>
      </c>
      <c r="L338" s="36"/>
      <c r="M338" s="36"/>
      <c r="N338" s="36">
        <v>1534388.54</v>
      </c>
      <c r="O338" s="36"/>
      <c r="P338" s="36">
        <v>29153382.25</v>
      </c>
      <c r="Q338" s="25">
        <f>SUM(PAC!$M338:$P338)</f>
        <v>30687770.789999999</v>
      </c>
      <c r="R338" s="38"/>
      <c r="S338" s="25">
        <f>IF(PAC!$R338&gt;0,PAC!$R338,PAC!$Q338)</f>
        <v>30687770.789999999</v>
      </c>
      <c r="T338" s="38"/>
      <c r="U338" s="126" t="s">
        <v>1589</v>
      </c>
      <c r="V338" s="126" t="s">
        <v>1792</v>
      </c>
      <c r="W338" s="127"/>
      <c r="X338" s="127" t="s">
        <v>1435</v>
      </c>
      <c r="Y338" s="123" t="s">
        <v>2507</v>
      </c>
      <c r="Z338" s="128"/>
      <c r="AA338" s="129"/>
      <c r="AB338" s="125" t="s">
        <v>1525</v>
      </c>
      <c r="AC338" s="125" t="s">
        <v>1969</v>
      </c>
      <c r="AD338" s="130">
        <v>46325</v>
      </c>
      <c r="AE338" s="124" t="s">
        <v>1328</v>
      </c>
      <c r="AF338" s="125" t="s">
        <v>851</v>
      </c>
      <c r="AG338" s="125"/>
      <c r="AH338" s="125"/>
      <c r="AI338" s="125"/>
      <c r="AJ338" s="128"/>
      <c r="AK338" s="125"/>
      <c r="AL338" s="125"/>
      <c r="AM338" s="125"/>
      <c r="AN338" s="128"/>
      <c r="AO338" s="128"/>
      <c r="AP338" s="128"/>
      <c r="AQ338" s="128"/>
      <c r="AR338" s="131"/>
      <c r="AS338" s="131"/>
      <c r="AT338" s="124" t="s">
        <v>2211</v>
      </c>
      <c r="AU338" s="132" t="s">
        <v>1407</v>
      </c>
      <c r="AV338" s="130"/>
      <c r="AW338" s="129" t="s">
        <v>1028</v>
      </c>
      <c r="AX338" s="119">
        <f>IFERROR(IF(PAC!$X338="F01 - CAPTAÇÃO DE RECURSO",1,""),"")</f>
        <v>1</v>
      </c>
      <c r="AY338" s="119" t="str">
        <f>IFERROR(IF(PAC!$X338="F02 - LICITAÇÃO",1,""),"")</f>
        <v/>
      </c>
      <c r="AZ338" s="120" t="str">
        <f>IFERROR(IF(PAC!$X$6:$X$580="F03 - EXECUÇÃO DO OBJETO",1,""),"")</f>
        <v/>
      </c>
      <c r="BA338" s="120" t="str">
        <f>IFERROR(IF(PAC!$X$6:$X$580="F04 - CONCLUÍDA",1,""),"")</f>
        <v/>
      </c>
      <c r="BB338" s="206">
        <f>IF(PAC!$R338&gt;0,0,PAC!$Q338)</f>
        <v>30687770.789999999</v>
      </c>
    </row>
    <row r="339" spans="1:54" s="1" customFormat="1" ht="252" customHeight="1" thickBot="1">
      <c r="A339" s="96">
        <f t="shared" si="5"/>
        <v>334</v>
      </c>
      <c r="B339" s="96">
        <v>2025</v>
      </c>
      <c r="C339" s="96" t="s">
        <v>605</v>
      </c>
      <c r="D339" s="96" t="s">
        <v>1021</v>
      </c>
      <c r="E339" s="112" t="s">
        <v>2212</v>
      </c>
      <c r="F339" s="96" t="s">
        <v>577</v>
      </c>
      <c r="G339" s="96" t="s">
        <v>546</v>
      </c>
      <c r="H339" s="45" t="s">
        <v>1256</v>
      </c>
      <c r="I339" s="96" t="s">
        <v>1250</v>
      </c>
      <c r="J339" s="96" t="s">
        <v>361</v>
      </c>
      <c r="K339" s="23">
        <v>85028849.920000002</v>
      </c>
      <c r="L339" s="23"/>
      <c r="M339" s="23"/>
      <c r="N339" s="23">
        <f>4260000*0+3816636.98</f>
        <v>3816636.98</v>
      </c>
      <c r="O339" s="23"/>
      <c r="P339" s="23">
        <f>81212212.94</f>
        <v>81212212.939999998</v>
      </c>
      <c r="Q339" s="25">
        <f>SUM(PAC!$M339:$P339)</f>
        <v>85028849.920000002</v>
      </c>
      <c r="R339" s="25"/>
      <c r="S339" s="25">
        <f>IF(PAC!$R339&gt;0,PAC!$R339,PAC!$Q339)</f>
        <v>85028849.920000002</v>
      </c>
      <c r="T339" s="25"/>
      <c r="U339" s="113" t="s">
        <v>1589</v>
      </c>
      <c r="V339" s="113" t="s">
        <v>1792</v>
      </c>
      <c r="W339" s="114"/>
      <c r="X339" s="114" t="s">
        <v>1435</v>
      </c>
      <c r="Y339" s="111" t="s">
        <v>2507</v>
      </c>
      <c r="Z339" s="95"/>
      <c r="AA339" s="115"/>
      <c r="AB339" s="45" t="s">
        <v>1525</v>
      </c>
      <c r="AC339" s="45" t="s">
        <v>1969</v>
      </c>
      <c r="AD339" s="116">
        <v>46325</v>
      </c>
      <c r="AE339" s="112" t="s">
        <v>1328</v>
      </c>
      <c r="AF339" s="45" t="s">
        <v>852</v>
      </c>
      <c r="AG339" s="45"/>
      <c r="AH339" s="45"/>
      <c r="AI339" s="45"/>
      <c r="AJ339" s="95"/>
      <c r="AK339" s="45"/>
      <c r="AL339" s="45"/>
      <c r="AM339" s="45"/>
      <c r="AN339" s="95"/>
      <c r="AO339" s="95"/>
      <c r="AP339" s="95"/>
      <c r="AQ339" s="95"/>
      <c r="AR339" s="117"/>
      <c r="AS339" s="117"/>
      <c r="AT339" s="112" t="s">
        <v>2213</v>
      </c>
      <c r="AU339" s="118" t="s">
        <v>1407</v>
      </c>
      <c r="AV339" s="116"/>
      <c r="AW339" s="115"/>
      <c r="AX339" s="119">
        <f>IFERROR(IF(PAC!$X339="F01 - CAPTAÇÃO DE RECURSO",1,""),"")</f>
        <v>1</v>
      </c>
      <c r="AY339" s="119" t="str">
        <f>IFERROR(IF(PAC!$X339="F02 - LICITAÇÃO",1,""),"")</f>
        <v/>
      </c>
      <c r="AZ339" s="120" t="str">
        <f>IFERROR(IF(PAC!$X$6:$X$580="F03 - EXECUÇÃO DO OBJETO",1,""),"")</f>
        <v/>
      </c>
      <c r="BA339" s="120" t="str">
        <f>IFERROR(IF(PAC!$X$6:$X$580="F04 - CONCLUÍDA",1,""),"")</f>
        <v/>
      </c>
      <c r="BB339" s="121">
        <f>IF(PAC!$R339&gt;0,0,PAC!$Q339)</f>
        <v>85028849.920000002</v>
      </c>
    </row>
    <row r="340" spans="1:54" s="1" customFormat="1" ht="273" customHeight="1" thickBot="1">
      <c r="A340" s="96">
        <f t="shared" si="5"/>
        <v>335</v>
      </c>
      <c r="B340" s="122">
        <v>2025</v>
      </c>
      <c r="C340" s="122" t="s">
        <v>605</v>
      </c>
      <c r="D340" s="122" t="s">
        <v>1021</v>
      </c>
      <c r="E340" s="124" t="s">
        <v>2214</v>
      </c>
      <c r="F340" s="122" t="s">
        <v>577</v>
      </c>
      <c r="G340" s="122" t="s">
        <v>546</v>
      </c>
      <c r="H340" s="125" t="s">
        <v>1256</v>
      </c>
      <c r="I340" s="122" t="s">
        <v>1250</v>
      </c>
      <c r="J340" s="122" t="s">
        <v>361</v>
      </c>
      <c r="K340" s="36">
        <v>303900904.00999999</v>
      </c>
      <c r="L340" s="36"/>
      <c r="M340" s="36"/>
      <c r="N340" s="36">
        <v>15195045.199999999</v>
      </c>
      <c r="O340" s="36"/>
      <c r="P340" s="36">
        <v>288705858.81</v>
      </c>
      <c r="Q340" s="25">
        <f>SUM(PAC!$M340:$P340)</f>
        <v>303900904.00999999</v>
      </c>
      <c r="R340" s="38"/>
      <c r="S340" s="25">
        <f>IF(PAC!$R340&gt;0,PAC!$R340,PAC!$Q340)</f>
        <v>303900904.00999999</v>
      </c>
      <c r="T340" s="38"/>
      <c r="U340" s="126" t="s">
        <v>1589</v>
      </c>
      <c r="V340" s="126" t="s">
        <v>1792</v>
      </c>
      <c r="W340" s="127"/>
      <c r="X340" s="127" t="s">
        <v>1435</v>
      </c>
      <c r="Y340" s="123" t="s">
        <v>2507</v>
      </c>
      <c r="Z340" s="128"/>
      <c r="AA340" s="129"/>
      <c r="AB340" s="125" t="s">
        <v>1525</v>
      </c>
      <c r="AC340" s="125" t="s">
        <v>1969</v>
      </c>
      <c r="AD340" s="130">
        <v>46325</v>
      </c>
      <c r="AE340" s="124" t="s">
        <v>1328</v>
      </c>
      <c r="AF340" s="125" t="s">
        <v>853</v>
      </c>
      <c r="AG340" s="125"/>
      <c r="AH340" s="125"/>
      <c r="AI340" s="125"/>
      <c r="AJ340" s="128"/>
      <c r="AK340" s="125"/>
      <c r="AL340" s="125"/>
      <c r="AM340" s="125"/>
      <c r="AN340" s="128"/>
      <c r="AO340" s="128"/>
      <c r="AP340" s="128"/>
      <c r="AQ340" s="128"/>
      <c r="AR340" s="131"/>
      <c r="AS340" s="131"/>
      <c r="AT340" s="124" t="s">
        <v>1428</v>
      </c>
      <c r="AU340" s="132" t="s">
        <v>1426</v>
      </c>
      <c r="AV340" s="130"/>
      <c r="AW340" s="129" t="s">
        <v>1028</v>
      </c>
      <c r="AX340" s="119">
        <f>IFERROR(IF(PAC!$X340="F01 - CAPTAÇÃO DE RECURSO",1,""),"")</f>
        <v>1</v>
      </c>
      <c r="AY340" s="119" t="str">
        <f>IFERROR(IF(PAC!$X340="F02 - LICITAÇÃO",1,""),"")</f>
        <v/>
      </c>
      <c r="AZ340" s="120" t="str">
        <f>IFERROR(IF(PAC!$X$6:$X$580="F03 - EXECUÇÃO DO OBJETO",1,""),"")</f>
        <v/>
      </c>
      <c r="BA340" s="120" t="str">
        <f>IFERROR(IF(PAC!$X$6:$X$580="F04 - CONCLUÍDA",1,""),"")</f>
        <v/>
      </c>
      <c r="BB340" s="206">
        <f>IF(PAC!$R340&gt;0,0,PAC!$Q340)</f>
        <v>303900904.00999999</v>
      </c>
    </row>
    <row r="341" spans="1:54" s="1" customFormat="1" ht="153.75" customHeight="1" thickBot="1">
      <c r="A341" s="96">
        <f t="shared" si="5"/>
        <v>336</v>
      </c>
      <c r="B341" s="96">
        <v>2025</v>
      </c>
      <c r="C341" s="96" t="s">
        <v>605</v>
      </c>
      <c r="D341" s="96" t="s">
        <v>1021</v>
      </c>
      <c r="E341" s="112" t="s">
        <v>2215</v>
      </c>
      <c r="F341" s="96" t="s">
        <v>577</v>
      </c>
      <c r="G341" s="96" t="s">
        <v>546</v>
      </c>
      <c r="H341" s="45" t="s">
        <v>1256</v>
      </c>
      <c r="I341" s="96" t="s">
        <v>603</v>
      </c>
      <c r="J341" s="96" t="s">
        <v>361</v>
      </c>
      <c r="K341" s="23">
        <v>89399709</v>
      </c>
      <c r="L341" s="23"/>
      <c r="M341" s="23"/>
      <c r="N341" s="23">
        <v>7814249.4000000004</v>
      </c>
      <c r="O341" s="23"/>
      <c r="P341" s="23">
        <v>81585459.599999994</v>
      </c>
      <c r="Q341" s="25">
        <f>SUM(PAC!$M341:$P341)</f>
        <v>89399709</v>
      </c>
      <c r="R341" s="25"/>
      <c r="S341" s="25">
        <f>IF(PAC!$R341&gt;0,PAC!$R341,PAC!$Q341)</f>
        <v>89399709</v>
      </c>
      <c r="T341" s="25"/>
      <c r="U341" s="113" t="s">
        <v>1589</v>
      </c>
      <c r="V341" s="113" t="s">
        <v>1792</v>
      </c>
      <c r="W341" s="114"/>
      <c r="X341" s="114" t="s">
        <v>1435</v>
      </c>
      <c r="Y341" s="111" t="s">
        <v>2507</v>
      </c>
      <c r="Z341" s="95"/>
      <c r="AA341" s="115"/>
      <c r="AB341" s="45" t="s">
        <v>1525</v>
      </c>
      <c r="AC341" s="45" t="s">
        <v>1969</v>
      </c>
      <c r="AD341" s="116">
        <v>46325</v>
      </c>
      <c r="AE341" s="112" t="s">
        <v>1328</v>
      </c>
      <c r="AF341" s="45" t="s">
        <v>854</v>
      </c>
      <c r="AG341" s="45"/>
      <c r="AH341" s="45"/>
      <c r="AI341" s="45"/>
      <c r="AJ341" s="95"/>
      <c r="AK341" s="45"/>
      <c r="AL341" s="45"/>
      <c r="AM341" s="45"/>
      <c r="AN341" s="95"/>
      <c r="AO341" s="95"/>
      <c r="AP341" s="95"/>
      <c r="AQ341" s="95"/>
      <c r="AR341" s="117"/>
      <c r="AS341" s="117"/>
      <c r="AT341" s="138" t="s">
        <v>1429</v>
      </c>
      <c r="AU341" s="118" t="s">
        <v>1427</v>
      </c>
      <c r="AV341" s="116"/>
      <c r="AW341" s="115" t="s">
        <v>1028</v>
      </c>
      <c r="AX341" s="119">
        <f>IFERROR(IF(PAC!$X341="F01 - CAPTAÇÃO DE RECURSO",1,""),"")</f>
        <v>1</v>
      </c>
      <c r="AY341" s="119" t="str">
        <f>IFERROR(IF(PAC!$X341="F02 - LICITAÇÃO",1,""),"")</f>
        <v/>
      </c>
      <c r="AZ341" s="120" t="str">
        <f>IFERROR(IF(PAC!$X$6:$X$580="F03 - EXECUÇÃO DO OBJETO",1,""),"")</f>
        <v/>
      </c>
      <c r="BA341" s="120" t="str">
        <f>IFERROR(IF(PAC!$X$6:$X$580="F04 - CONCLUÍDA",1,""),"")</f>
        <v/>
      </c>
      <c r="BB341" s="121">
        <f>IF(PAC!$R341&gt;0,0,PAC!$Q341)</f>
        <v>89399709</v>
      </c>
    </row>
    <row r="342" spans="1:54" s="1" customFormat="1" ht="211.5" customHeight="1" thickBot="1">
      <c r="A342" s="96">
        <f t="shared" si="5"/>
        <v>337</v>
      </c>
      <c r="B342" s="122">
        <v>2025</v>
      </c>
      <c r="C342" s="122" t="s">
        <v>605</v>
      </c>
      <c r="D342" s="122" t="s">
        <v>1021</v>
      </c>
      <c r="E342" s="124" t="s">
        <v>859</v>
      </c>
      <c r="F342" s="122" t="s">
        <v>577</v>
      </c>
      <c r="G342" s="122" t="s">
        <v>546</v>
      </c>
      <c r="H342" s="125" t="s">
        <v>1256</v>
      </c>
      <c r="I342" s="122" t="s">
        <v>603</v>
      </c>
      <c r="J342" s="122" t="s">
        <v>361</v>
      </c>
      <c r="K342" s="36">
        <v>88740357.530000001</v>
      </c>
      <c r="L342" s="36"/>
      <c r="M342" s="36"/>
      <c r="N342" s="36"/>
      <c r="O342" s="36"/>
      <c r="P342" s="36"/>
      <c r="Q342" s="25">
        <f>SUM(PAC!$M342:$P342)</f>
        <v>0</v>
      </c>
      <c r="R342" s="38"/>
      <c r="S342" s="25">
        <f>IF(PAC!$R342&gt;0,PAC!$R342,PAC!$Q342)</f>
        <v>0</v>
      </c>
      <c r="T342" s="38"/>
      <c r="U342" s="126" t="s">
        <v>594</v>
      </c>
      <c r="V342" s="126"/>
      <c r="W342" s="127"/>
      <c r="X342" s="127" t="s">
        <v>1435</v>
      </c>
      <c r="Y342" s="123" t="s">
        <v>2517</v>
      </c>
      <c r="Z342" s="128"/>
      <c r="AA342" s="129"/>
      <c r="AB342" s="125"/>
      <c r="AC342" s="125"/>
      <c r="AD342" s="130"/>
      <c r="AE342" s="124"/>
      <c r="AF342" s="125" t="s">
        <v>855</v>
      </c>
      <c r="AG342" s="125"/>
      <c r="AH342" s="125"/>
      <c r="AI342" s="125"/>
      <c r="AJ342" s="128"/>
      <c r="AK342" s="125"/>
      <c r="AL342" s="125"/>
      <c r="AM342" s="125"/>
      <c r="AN342" s="128"/>
      <c r="AO342" s="128"/>
      <c r="AP342" s="128"/>
      <c r="AQ342" s="128"/>
      <c r="AR342" s="131"/>
      <c r="AS342" s="131"/>
      <c r="AT342" s="124" t="s">
        <v>1269</v>
      </c>
      <c r="AU342" s="132"/>
      <c r="AV342" s="130"/>
      <c r="AW342" s="129"/>
      <c r="AX342" s="119">
        <f>IFERROR(IF(PAC!$X342="F01 - CAPTAÇÃO DE RECURSO",1,""),"")</f>
        <v>1</v>
      </c>
      <c r="AY342" s="119" t="str">
        <f>IFERROR(IF(PAC!$X342="F02 - LICITAÇÃO",1,""),"")</f>
        <v/>
      </c>
      <c r="AZ342" s="120" t="str">
        <f>IFERROR(IF(PAC!$X$6:$X$580="F03 - EXECUÇÃO DO OBJETO",1,""),"")</f>
        <v/>
      </c>
      <c r="BA342" s="120" t="str">
        <f>IFERROR(IF(PAC!$X$6:$X$580="F04 - CONCLUÍDA",1,""),"")</f>
        <v/>
      </c>
      <c r="BB342" s="206">
        <f>IF(PAC!$R342&gt;0,0,PAC!$Q342)</f>
        <v>0</v>
      </c>
    </row>
    <row r="343" spans="1:54" s="1" customFormat="1" ht="126" customHeight="1" thickBot="1">
      <c r="A343" s="96">
        <f t="shared" si="5"/>
        <v>338</v>
      </c>
      <c r="B343" s="96">
        <v>2025</v>
      </c>
      <c r="C343" s="96" t="s">
        <v>605</v>
      </c>
      <c r="D343" s="96" t="s">
        <v>1021</v>
      </c>
      <c r="E343" s="112" t="s">
        <v>2216</v>
      </c>
      <c r="F343" s="96" t="s">
        <v>577</v>
      </c>
      <c r="G343" s="96" t="s">
        <v>546</v>
      </c>
      <c r="H343" s="45" t="s">
        <v>1256</v>
      </c>
      <c r="I343" s="96" t="s">
        <v>603</v>
      </c>
      <c r="J343" s="96" t="s">
        <v>256</v>
      </c>
      <c r="K343" s="23">
        <v>99078254</v>
      </c>
      <c r="L343" s="23"/>
      <c r="M343" s="23"/>
      <c r="N343" s="23">
        <v>17870141.199999999</v>
      </c>
      <c r="O343" s="23"/>
      <c r="P343" s="23">
        <v>81208112.799999997</v>
      </c>
      <c r="Q343" s="25">
        <f>SUM(PAC!$M343:$P343)</f>
        <v>99078254</v>
      </c>
      <c r="R343" s="25"/>
      <c r="S343" s="25">
        <f>IF(PAC!$R343&gt;0,PAC!$R343,PAC!$Q343)</f>
        <v>99078254</v>
      </c>
      <c r="T343" s="25"/>
      <c r="U343" s="113" t="s">
        <v>1589</v>
      </c>
      <c r="V343" s="113" t="s">
        <v>1792</v>
      </c>
      <c r="W343" s="114"/>
      <c r="X343" s="114" t="s">
        <v>1435</v>
      </c>
      <c r="Y343" s="111" t="s">
        <v>2507</v>
      </c>
      <c r="Z343" s="95"/>
      <c r="AA343" s="115"/>
      <c r="AB343" s="45" t="s">
        <v>1525</v>
      </c>
      <c r="AC343" s="45" t="s">
        <v>1969</v>
      </c>
      <c r="AD343" s="116">
        <v>46325</v>
      </c>
      <c r="AE343" s="112" t="s">
        <v>1328</v>
      </c>
      <c r="AF343" s="45" t="s">
        <v>856</v>
      </c>
      <c r="AG343" s="45"/>
      <c r="AH343" s="45"/>
      <c r="AI343" s="45"/>
      <c r="AJ343" s="95"/>
      <c r="AK343" s="45"/>
      <c r="AL343" s="45"/>
      <c r="AM343" s="45" t="s">
        <v>716</v>
      </c>
      <c r="AN343" s="95"/>
      <c r="AO343" s="95"/>
      <c r="AP343" s="95"/>
      <c r="AQ343" s="95"/>
      <c r="AR343" s="117"/>
      <c r="AS343" s="117"/>
      <c r="AT343" s="138" t="s">
        <v>2217</v>
      </c>
      <c r="AU343" s="118" t="s">
        <v>1407</v>
      </c>
      <c r="AV343" s="116"/>
      <c r="AW343" s="115"/>
      <c r="AX343" s="119">
        <f>IFERROR(IF(PAC!$X343="F01 - CAPTAÇÃO DE RECURSO",1,""),"")</f>
        <v>1</v>
      </c>
      <c r="AY343" s="119" t="str">
        <f>IFERROR(IF(PAC!$X343="F02 - LICITAÇÃO",1,""),"")</f>
        <v/>
      </c>
      <c r="AZ343" s="120" t="str">
        <f>IFERROR(IF(PAC!$X$6:$X$580="F03 - EXECUÇÃO DO OBJETO",1,""),"")</f>
        <v/>
      </c>
      <c r="BA343" s="120" t="str">
        <f>IFERROR(IF(PAC!$X$6:$X$580="F04 - CONCLUÍDA",1,""),"")</f>
        <v/>
      </c>
      <c r="BB343" s="121">
        <f>IF(PAC!$R343&gt;0,0,PAC!$Q343)</f>
        <v>99078254</v>
      </c>
    </row>
    <row r="344" spans="1:54" s="1" customFormat="1" ht="147" customHeight="1" thickBot="1">
      <c r="A344" s="96">
        <f t="shared" si="5"/>
        <v>339</v>
      </c>
      <c r="B344" s="122">
        <v>2025</v>
      </c>
      <c r="C344" s="122" t="s">
        <v>605</v>
      </c>
      <c r="D344" s="122" t="s">
        <v>1021</v>
      </c>
      <c r="E344" s="124" t="s">
        <v>860</v>
      </c>
      <c r="F344" s="122" t="s">
        <v>577</v>
      </c>
      <c r="G344" s="122" t="s">
        <v>546</v>
      </c>
      <c r="H344" s="125" t="s">
        <v>1256</v>
      </c>
      <c r="I344" s="122" t="s">
        <v>603</v>
      </c>
      <c r="J344" s="122" t="s">
        <v>256</v>
      </c>
      <c r="K344" s="36">
        <v>9748461.4000000004</v>
      </c>
      <c r="L344" s="36"/>
      <c r="M344" s="36"/>
      <c r="N344" s="36"/>
      <c r="O344" s="36"/>
      <c r="P344" s="36"/>
      <c r="Q344" s="25">
        <f>SUM(PAC!$M344:$P344)</f>
        <v>0</v>
      </c>
      <c r="R344" s="38"/>
      <c r="S344" s="25">
        <f>IF(PAC!$R344&gt;0,PAC!$R344,PAC!$Q344)</f>
        <v>0</v>
      </c>
      <c r="T344" s="38"/>
      <c r="U344" s="126" t="s">
        <v>594</v>
      </c>
      <c r="V344" s="126"/>
      <c r="W344" s="127"/>
      <c r="X344" s="127" t="s">
        <v>1435</v>
      </c>
      <c r="Y344" s="123" t="s">
        <v>2517</v>
      </c>
      <c r="Z344" s="128"/>
      <c r="AA344" s="129"/>
      <c r="AB344" s="125"/>
      <c r="AC344" s="125"/>
      <c r="AD344" s="130"/>
      <c r="AE344" s="124"/>
      <c r="AF344" s="125" t="s">
        <v>857</v>
      </c>
      <c r="AG344" s="125"/>
      <c r="AH344" s="125"/>
      <c r="AI344" s="125"/>
      <c r="AJ344" s="128"/>
      <c r="AK344" s="125"/>
      <c r="AL344" s="125"/>
      <c r="AM344" s="125"/>
      <c r="AN344" s="128"/>
      <c r="AO344" s="128"/>
      <c r="AP344" s="128"/>
      <c r="AQ344" s="128"/>
      <c r="AR344" s="131"/>
      <c r="AS344" s="131"/>
      <c r="AT344" s="124" t="s">
        <v>1268</v>
      </c>
      <c r="AU344" s="132"/>
      <c r="AV344" s="130"/>
      <c r="AW344" s="129"/>
      <c r="AX344" s="119">
        <f>IFERROR(IF(PAC!$X344="F01 - CAPTAÇÃO DE RECURSO",1,""),"")</f>
        <v>1</v>
      </c>
      <c r="AY344" s="119" t="str">
        <f>IFERROR(IF(PAC!$X344="F02 - LICITAÇÃO",1,""),"")</f>
        <v/>
      </c>
      <c r="AZ344" s="120" t="str">
        <f>IFERROR(IF(PAC!$X$6:$X$580="F03 - EXECUÇÃO DO OBJETO",1,""),"")</f>
        <v/>
      </c>
      <c r="BA344" s="120" t="str">
        <f>IFERROR(IF(PAC!$X$6:$X$580="F04 - CONCLUÍDA",1,""),"")</f>
        <v/>
      </c>
      <c r="BB344" s="206">
        <f>IF(PAC!$R344&gt;0,0,PAC!$Q344)</f>
        <v>0</v>
      </c>
    </row>
    <row r="345" spans="1:54" s="1" customFormat="1" ht="357" customHeight="1" thickBot="1">
      <c r="A345" s="96">
        <f t="shared" si="5"/>
        <v>340</v>
      </c>
      <c r="B345" s="96">
        <v>2025</v>
      </c>
      <c r="C345" s="96" t="s">
        <v>605</v>
      </c>
      <c r="D345" s="96" t="s">
        <v>1021</v>
      </c>
      <c r="E345" s="112" t="s">
        <v>2218</v>
      </c>
      <c r="F345" s="96" t="s">
        <v>577</v>
      </c>
      <c r="G345" s="96" t="s">
        <v>546</v>
      </c>
      <c r="H345" s="45" t="s">
        <v>1256</v>
      </c>
      <c r="I345" s="96" t="s">
        <v>603</v>
      </c>
      <c r="J345" s="96" t="s">
        <v>256</v>
      </c>
      <c r="K345" s="23">
        <v>15250815.93</v>
      </c>
      <c r="L345" s="23"/>
      <c r="M345" s="23"/>
      <c r="N345" s="23">
        <v>762540.8</v>
      </c>
      <c r="O345" s="23"/>
      <c r="P345" s="23">
        <v>14488275.130000001</v>
      </c>
      <c r="Q345" s="25">
        <f>SUM(PAC!$M345:$P345)</f>
        <v>15250815.930000002</v>
      </c>
      <c r="R345" s="25"/>
      <c r="S345" s="25">
        <f>IF(PAC!$R345&gt;0,PAC!$R345,PAC!$Q345)</f>
        <v>15250815.930000002</v>
      </c>
      <c r="T345" s="25"/>
      <c r="U345" s="113" t="s">
        <v>1589</v>
      </c>
      <c r="V345" s="113" t="s">
        <v>1792</v>
      </c>
      <c r="W345" s="114"/>
      <c r="X345" s="114" t="s">
        <v>1435</v>
      </c>
      <c r="Y345" s="111" t="s">
        <v>2507</v>
      </c>
      <c r="Z345" s="95"/>
      <c r="AA345" s="115"/>
      <c r="AB345" s="45" t="s">
        <v>1525</v>
      </c>
      <c r="AC345" s="45" t="s">
        <v>1969</v>
      </c>
      <c r="AD345" s="116">
        <v>46325</v>
      </c>
      <c r="AE345" s="112" t="s">
        <v>1328</v>
      </c>
      <c r="AF345" s="45" t="s">
        <v>858</v>
      </c>
      <c r="AG345" s="45"/>
      <c r="AH345" s="45"/>
      <c r="AI345" s="45"/>
      <c r="AJ345" s="95"/>
      <c r="AK345" s="45"/>
      <c r="AL345" s="45"/>
      <c r="AM345" s="45"/>
      <c r="AN345" s="95"/>
      <c r="AO345" s="95"/>
      <c r="AP345" s="95"/>
      <c r="AQ345" s="95"/>
      <c r="AR345" s="117"/>
      <c r="AS345" s="117"/>
      <c r="AT345" s="138"/>
      <c r="AU345" s="118" t="s">
        <v>1407</v>
      </c>
      <c r="AV345" s="116"/>
      <c r="AW345" s="115"/>
      <c r="AX345" s="119">
        <f>IFERROR(IF(PAC!$X345="F01 - CAPTAÇÃO DE RECURSO",1,""),"")</f>
        <v>1</v>
      </c>
      <c r="AY345" s="119" t="str">
        <f>IFERROR(IF(PAC!$X345="F02 - LICITAÇÃO",1,""),"")</f>
        <v/>
      </c>
      <c r="AZ345" s="120" t="str">
        <f>IFERROR(IF(PAC!$X$6:$X$580="F03 - EXECUÇÃO DO OBJETO",1,""),"")</f>
        <v/>
      </c>
      <c r="BA345" s="120" t="str">
        <f>IFERROR(IF(PAC!$X$6:$X$580="F04 - CONCLUÍDA",1,""),"")</f>
        <v/>
      </c>
      <c r="BB345" s="121">
        <f>IF(PAC!$R345&gt;0,0,PAC!$Q345)</f>
        <v>15250815.930000002</v>
      </c>
    </row>
    <row r="346" spans="1:54" s="1" customFormat="1" ht="170.45" customHeight="1" thickBot="1">
      <c r="A346" s="96">
        <f t="shared" si="5"/>
        <v>341</v>
      </c>
      <c r="B346" s="122">
        <v>2025</v>
      </c>
      <c r="C346" s="122" t="s">
        <v>605</v>
      </c>
      <c r="D346" s="122" t="s">
        <v>1021</v>
      </c>
      <c r="E346" s="124" t="s">
        <v>898</v>
      </c>
      <c r="F346" s="122" t="s">
        <v>577</v>
      </c>
      <c r="G346" s="122" t="s">
        <v>546</v>
      </c>
      <c r="H346" s="125" t="s">
        <v>1256</v>
      </c>
      <c r="I346" s="122" t="s">
        <v>1250</v>
      </c>
      <c r="J346" s="122" t="s">
        <v>401</v>
      </c>
      <c r="K346" s="36">
        <v>12493098.390000001</v>
      </c>
      <c r="L346" s="36"/>
      <c r="M346" s="36"/>
      <c r="N346" s="36"/>
      <c r="O346" s="36"/>
      <c r="P346" s="36"/>
      <c r="Q346" s="25">
        <f>SUM(PAC!$M346:$P346)</f>
        <v>0</v>
      </c>
      <c r="R346" s="38"/>
      <c r="S346" s="25">
        <f>IF(PAC!$R346&gt;0,PAC!$R346,PAC!$Q346)</f>
        <v>0</v>
      </c>
      <c r="T346" s="38"/>
      <c r="U346" s="126" t="s">
        <v>594</v>
      </c>
      <c r="V346" s="126"/>
      <c r="W346" s="127"/>
      <c r="X346" s="127" t="s">
        <v>1435</v>
      </c>
      <c r="Y346" s="123" t="s">
        <v>2517</v>
      </c>
      <c r="Z346" s="128"/>
      <c r="AA346" s="129"/>
      <c r="AB346" s="125"/>
      <c r="AC346" s="125"/>
      <c r="AD346" s="130"/>
      <c r="AE346" s="124"/>
      <c r="AF346" s="125" t="s">
        <v>899</v>
      </c>
      <c r="AG346" s="125"/>
      <c r="AH346" s="125"/>
      <c r="AI346" s="125"/>
      <c r="AJ346" s="128"/>
      <c r="AK346" s="125"/>
      <c r="AL346" s="125"/>
      <c r="AM346" s="125"/>
      <c r="AN346" s="128"/>
      <c r="AO346" s="128"/>
      <c r="AP346" s="128"/>
      <c r="AQ346" s="128"/>
      <c r="AR346" s="131"/>
      <c r="AS346" s="131"/>
      <c r="AT346" s="124" t="s">
        <v>901</v>
      </c>
      <c r="AU346" s="125" t="s">
        <v>1015</v>
      </c>
      <c r="AV346" s="130"/>
      <c r="AW346" s="129"/>
      <c r="AX346" s="119">
        <f>IFERROR(IF(PAC!$X346="F01 - CAPTAÇÃO DE RECURSO",1,""),"")</f>
        <v>1</v>
      </c>
      <c r="AY346" s="119" t="str">
        <f>IFERROR(IF(PAC!$X346="F02 - LICITAÇÃO",1,""),"")</f>
        <v/>
      </c>
      <c r="AZ346" s="120" t="str">
        <f>IFERROR(IF(PAC!$X$6:$X$580="F03 - EXECUÇÃO DO OBJETO",1,""),"")</f>
        <v/>
      </c>
      <c r="BA346" s="120" t="str">
        <f>IFERROR(IF(PAC!$X$6:$X$580="F04 - CONCLUÍDA",1,""),"")</f>
        <v/>
      </c>
      <c r="BB346" s="206">
        <f>IF(PAC!$R346&gt;0,0,PAC!$Q346)</f>
        <v>0</v>
      </c>
    </row>
    <row r="347" spans="1:54" s="1" customFormat="1" ht="151.15" customHeight="1" thickBot="1">
      <c r="A347" s="96">
        <f t="shared" si="5"/>
        <v>342</v>
      </c>
      <c r="B347" s="96">
        <v>2025</v>
      </c>
      <c r="C347" s="96" t="s">
        <v>605</v>
      </c>
      <c r="D347" s="96" t="s">
        <v>1021</v>
      </c>
      <c r="E347" s="112" t="s">
        <v>2219</v>
      </c>
      <c r="F347" s="96" t="s">
        <v>577</v>
      </c>
      <c r="G347" s="96" t="s">
        <v>546</v>
      </c>
      <c r="H347" s="45" t="s">
        <v>1256</v>
      </c>
      <c r="I347" s="96" t="s">
        <v>1250</v>
      </c>
      <c r="J347" s="96" t="s">
        <v>361</v>
      </c>
      <c r="K347" s="23">
        <v>20116226.050000001</v>
      </c>
      <c r="L347" s="23"/>
      <c r="M347" s="23"/>
      <c r="N347" s="23">
        <v>1268284.22</v>
      </c>
      <c r="O347" s="23"/>
      <c r="P347" s="23">
        <v>18847941.829999998</v>
      </c>
      <c r="Q347" s="25">
        <f>SUM(PAC!$M347:$P347)</f>
        <v>20116226.049999997</v>
      </c>
      <c r="R347" s="25"/>
      <c r="S347" s="25">
        <f>IF(PAC!$R347&gt;0,PAC!$R347,PAC!$Q347)</f>
        <v>20116226.049999997</v>
      </c>
      <c r="T347" s="25"/>
      <c r="U347" s="113" t="s">
        <v>1589</v>
      </c>
      <c r="V347" s="113" t="s">
        <v>1792</v>
      </c>
      <c r="W347" s="114"/>
      <c r="X347" s="114" t="s">
        <v>1435</v>
      </c>
      <c r="Y347" s="111" t="s">
        <v>2507</v>
      </c>
      <c r="Z347" s="95"/>
      <c r="AA347" s="115"/>
      <c r="AB347" s="45" t="s">
        <v>1525</v>
      </c>
      <c r="AC347" s="45" t="s">
        <v>1969</v>
      </c>
      <c r="AD347" s="116">
        <v>46325</v>
      </c>
      <c r="AE347" s="112" t="s">
        <v>1328</v>
      </c>
      <c r="AF347" s="45" t="s">
        <v>900</v>
      </c>
      <c r="AG347" s="45"/>
      <c r="AH347" s="45"/>
      <c r="AI347" s="45"/>
      <c r="AJ347" s="95"/>
      <c r="AK347" s="45"/>
      <c r="AL347" s="45"/>
      <c r="AM347" s="45"/>
      <c r="AN347" s="95"/>
      <c r="AO347" s="95"/>
      <c r="AP347" s="95"/>
      <c r="AQ347" s="95"/>
      <c r="AR347" s="117"/>
      <c r="AS347" s="117"/>
      <c r="AT347" s="112" t="s">
        <v>2220</v>
      </c>
      <c r="AU347" s="118" t="s">
        <v>1407</v>
      </c>
      <c r="AV347" s="116"/>
      <c r="AW347" s="115" t="s">
        <v>707</v>
      </c>
      <c r="AX347" s="119">
        <f>IFERROR(IF(PAC!$X347="F01 - CAPTAÇÃO DE RECURSO",1,""),"")</f>
        <v>1</v>
      </c>
      <c r="AY347" s="119" t="str">
        <f>IFERROR(IF(PAC!$X347="F02 - LICITAÇÃO",1,""),"")</f>
        <v/>
      </c>
      <c r="AZ347" s="120" t="str">
        <f>IFERROR(IF(PAC!$X$6:$X$580="F03 - EXECUÇÃO DO OBJETO",1,""),"")</f>
        <v/>
      </c>
      <c r="BA347" s="120" t="str">
        <f>IFERROR(IF(PAC!$X$6:$X$580="F04 - CONCLUÍDA",1,""),"")</f>
        <v/>
      </c>
      <c r="BB347" s="121">
        <f>IF(PAC!$R347&gt;0,0,PAC!$Q347)</f>
        <v>20116226.049999997</v>
      </c>
    </row>
    <row r="348" spans="1:54" s="1" customFormat="1" ht="84" customHeight="1" thickBot="1">
      <c r="A348" s="96">
        <f t="shared" si="5"/>
        <v>343</v>
      </c>
      <c r="B348" s="122">
        <v>2025</v>
      </c>
      <c r="C348" s="122" t="s">
        <v>605</v>
      </c>
      <c r="D348" s="122" t="s">
        <v>1021</v>
      </c>
      <c r="E348" s="124" t="s">
        <v>2221</v>
      </c>
      <c r="F348" s="122" t="s">
        <v>577</v>
      </c>
      <c r="G348" s="122" t="s">
        <v>546</v>
      </c>
      <c r="H348" s="125" t="s">
        <v>1256</v>
      </c>
      <c r="I348" s="122" t="s">
        <v>603</v>
      </c>
      <c r="J348" s="122" t="s">
        <v>361</v>
      </c>
      <c r="K348" s="36">
        <v>17477437.449999999</v>
      </c>
      <c r="L348" s="36"/>
      <c r="M348" s="36"/>
      <c r="N348" s="36">
        <v>937500</v>
      </c>
      <c r="O348" s="36"/>
      <c r="P348" s="36">
        <v>16539937.449999999</v>
      </c>
      <c r="Q348" s="25">
        <f>SUM(PAC!$M348:$P348)</f>
        <v>17477437.449999999</v>
      </c>
      <c r="R348" s="38"/>
      <c r="S348" s="25">
        <f>IF(PAC!$R348&gt;0,PAC!$R348,PAC!$Q348)</f>
        <v>17477437.449999999</v>
      </c>
      <c r="T348" s="38"/>
      <c r="U348" s="126" t="s">
        <v>1589</v>
      </c>
      <c r="V348" s="126" t="s">
        <v>1792</v>
      </c>
      <c r="W348" s="127"/>
      <c r="X348" s="127" t="s">
        <v>1435</v>
      </c>
      <c r="Y348" s="123" t="s">
        <v>2507</v>
      </c>
      <c r="Z348" s="128"/>
      <c r="AA348" s="129"/>
      <c r="AB348" s="125" t="s">
        <v>1525</v>
      </c>
      <c r="AC348" s="125" t="s">
        <v>1969</v>
      </c>
      <c r="AD348" s="130">
        <v>46325</v>
      </c>
      <c r="AE348" s="124" t="s">
        <v>1328</v>
      </c>
      <c r="AF348" s="125" t="s">
        <v>921</v>
      </c>
      <c r="AG348" s="125"/>
      <c r="AH348" s="125"/>
      <c r="AI348" s="125"/>
      <c r="AJ348" s="128"/>
      <c r="AK348" s="125"/>
      <c r="AL348" s="125"/>
      <c r="AM348" s="125"/>
      <c r="AN348" s="128"/>
      <c r="AO348" s="128"/>
      <c r="AP348" s="128"/>
      <c r="AQ348" s="128"/>
      <c r="AR348" s="131"/>
      <c r="AS348" s="131"/>
      <c r="AT348" s="124" t="s">
        <v>1325</v>
      </c>
      <c r="AU348" s="132" t="s">
        <v>1407</v>
      </c>
      <c r="AV348" s="130"/>
      <c r="AW348" s="129"/>
      <c r="AX348" s="119">
        <f>IFERROR(IF(PAC!$X348="F01 - CAPTAÇÃO DE RECURSO",1,""),"")</f>
        <v>1</v>
      </c>
      <c r="AY348" s="119" t="str">
        <f>IFERROR(IF(PAC!$X348="F02 - LICITAÇÃO",1,""),"")</f>
        <v/>
      </c>
      <c r="AZ348" s="120" t="str">
        <f>IFERROR(IF(PAC!$X$6:$X$580="F03 - EXECUÇÃO DO OBJETO",1,""),"")</f>
        <v/>
      </c>
      <c r="BA348" s="120" t="str">
        <f>IFERROR(IF(PAC!$X$6:$X$580="F04 - CONCLUÍDA",1,""),"")</f>
        <v/>
      </c>
      <c r="BB348" s="206">
        <f>IF(PAC!$R348&gt;0,0,PAC!$Q348)</f>
        <v>17477437.449999999</v>
      </c>
    </row>
    <row r="349" spans="1:54" s="1" customFormat="1" ht="84" customHeight="1" thickBot="1">
      <c r="A349" s="96">
        <f t="shared" si="5"/>
        <v>344</v>
      </c>
      <c r="B349" s="96">
        <v>2025</v>
      </c>
      <c r="C349" s="96" t="s">
        <v>605</v>
      </c>
      <c r="D349" s="96" t="s">
        <v>1021</v>
      </c>
      <c r="E349" s="112" t="s">
        <v>1577</v>
      </c>
      <c r="F349" s="96" t="s">
        <v>577</v>
      </c>
      <c r="G349" s="96" t="s">
        <v>546</v>
      </c>
      <c r="H349" s="45" t="s">
        <v>1256</v>
      </c>
      <c r="I349" s="96" t="s">
        <v>603</v>
      </c>
      <c r="J349" s="96" t="s">
        <v>243</v>
      </c>
      <c r="K349" s="23">
        <v>10878688.49</v>
      </c>
      <c r="L349" s="23"/>
      <c r="M349" s="23"/>
      <c r="N349" s="23"/>
      <c r="O349" s="23"/>
      <c r="P349" s="23"/>
      <c r="Q349" s="25">
        <f>SUM(PAC!$M349:$P349)</f>
        <v>0</v>
      </c>
      <c r="R349" s="25"/>
      <c r="S349" s="25">
        <f>IF(PAC!$R349&gt;0,PAC!$R349,PAC!$Q349)</f>
        <v>0</v>
      </c>
      <c r="T349" s="25"/>
      <c r="U349" s="113" t="s">
        <v>594</v>
      </c>
      <c r="V349" s="113"/>
      <c r="W349" s="114"/>
      <c r="X349" s="114" t="s">
        <v>1435</v>
      </c>
      <c r="Y349" s="111" t="s">
        <v>2517</v>
      </c>
      <c r="Z349" s="95"/>
      <c r="AA349" s="115"/>
      <c r="AB349" s="45"/>
      <c r="AC349" s="45"/>
      <c r="AD349" s="116"/>
      <c r="AE349" s="112"/>
      <c r="AF349" s="45" t="s">
        <v>951</v>
      </c>
      <c r="AG349" s="45"/>
      <c r="AH349" s="45"/>
      <c r="AI349" s="45"/>
      <c r="AJ349" s="95"/>
      <c r="AK349" s="45"/>
      <c r="AL349" s="45"/>
      <c r="AM349" s="45"/>
      <c r="AN349" s="95"/>
      <c r="AO349" s="95"/>
      <c r="AP349" s="95"/>
      <c r="AQ349" s="95"/>
      <c r="AR349" s="117"/>
      <c r="AS349" s="117"/>
      <c r="AT349" s="112"/>
      <c r="AU349" s="118"/>
      <c r="AV349" s="116"/>
      <c r="AW349" s="115"/>
      <c r="AX349" s="119">
        <f>IFERROR(IF(PAC!$X349="F01 - CAPTAÇÃO DE RECURSO",1,""),"")</f>
        <v>1</v>
      </c>
      <c r="AY349" s="119" t="str">
        <f>IFERROR(IF(PAC!$X349="F02 - LICITAÇÃO",1,""),"")</f>
        <v/>
      </c>
      <c r="AZ349" s="120" t="str">
        <f>IFERROR(IF(PAC!$X$6:$X$580="F03 - EXECUÇÃO DO OBJETO",1,""),"")</f>
        <v/>
      </c>
      <c r="BA349" s="120" t="str">
        <f>IFERROR(IF(PAC!$X$6:$X$580="F04 - CONCLUÍDA",1,""),"")</f>
        <v/>
      </c>
      <c r="BB349" s="121">
        <f>IF(PAC!$R349&gt;0,0,PAC!$Q349)</f>
        <v>0</v>
      </c>
    </row>
    <row r="350" spans="1:54" s="1" customFormat="1" ht="409.5" customHeight="1" thickBot="1">
      <c r="A350" s="96">
        <f t="shared" si="5"/>
        <v>345</v>
      </c>
      <c r="B350" s="122">
        <v>2025</v>
      </c>
      <c r="C350" s="122" t="s">
        <v>605</v>
      </c>
      <c r="D350" s="122" t="s">
        <v>1021</v>
      </c>
      <c r="E350" s="124" t="s">
        <v>2222</v>
      </c>
      <c r="F350" s="122" t="s">
        <v>577</v>
      </c>
      <c r="G350" s="122" t="s">
        <v>546</v>
      </c>
      <c r="H350" s="125" t="s">
        <v>1256</v>
      </c>
      <c r="I350" s="122" t="s">
        <v>1250</v>
      </c>
      <c r="J350" s="122" t="s">
        <v>156</v>
      </c>
      <c r="K350" s="36">
        <v>51659454.009999998</v>
      </c>
      <c r="L350" s="36"/>
      <c r="M350" s="36"/>
      <c r="N350" s="36">
        <v>2583972.7000000002</v>
      </c>
      <c r="O350" s="36"/>
      <c r="P350" s="36">
        <v>49076481.310000002</v>
      </c>
      <c r="Q350" s="25">
        <f>SUM(PAC!$M350:$P350)</f>
        <v>51660454.010000005</v>
      </c>
      <c r="R350" s="38"/>
      <c r="S350" s="25">
        <f>IF(PAC!$R350&gt;0,PAC!$R350,PAC!$Q350)</f>
        <v>51660454.010000005</v>
      </c>
      <c r="T350" s="38"/>
      <c r="U350" s="126" t="s">
        <v>1589</v>
      </c>
      <c r="V350" s="126" t="s">
        <v>1792</v>
      </c>
      <c r="W350" s="127"/>
      <c r="X350" s="127" t="s">
        <v>1435</v>
      </c>
      <c r="Y350" s="123" t="s">
        <v>2507</v>
      </c>
      <c r="Z350" s="128"/>
      <c r="AA350" s="129"/>
      <c r="AB350" s="125" t="s">
        <v>1525</v>
      </c>
      <c r="AC350" s="125" t="s">
        <v>1969</v>
      </c>
      <c r="AD350" s="130">
        <v>46325</v>
      </c>
      <c r="AE350" s="124" t="s">
        <v>1328</v>
      </c>
      <c r="AF350" s="125" t="s">
        <v>952</v>
      </c>
      <c r="AG350" s="125"/>
      <c r="AH350" s="125"/>
      <c r="AI350" s="125"/>
      <c r="AJ350" s="128"/>
      <c r="AK350" s="125"/>
      <c r="AL350" s="125"/>
      <c r="AM350" s="125"/>
      <c r="AN350" s="128"/>
      <c r="AO350" s="128"/>
      <c r="AP350" s="128"/>
      <c r="AQ350" s="128"/>
      <c r="AR350" s="131"/>
      <c r="AS350" s="131"/>
      <c r="AT350" s="137" t="s">
        <v>2223</v>
      </c>
      <c r="AU350" s="132" t="s">
        <v>1407</v>
      </c>
      <c r="AV350" s="130"/>
      <c r="AW350" s="129" t="s">
        <v>707</v>
      </c>
      <c r="AX350" s="119">
        <f>IFERROR(IF(PAC!$X350="F01 - CAPTAÇÃO DE RECURSO",1,""),"")</f>
        <v>1</v>
      </c>
      <c r="AY350" s="119" t="str">
        <f>IFERROR(IF(PAC!$X350="F02 - LICITAÇÃO",1,""),"")</f>
        <v/>
      </c>
      <c r="AZ350" s="120" t="str">
        <f>IFERROR(IF(PAC!$X$6:$X$580="F03 - EXECUÇÃO DO OBJETO",1,""),"")</f>
        <v/>
      </c>
      <c r="BA350" s="120" t="str">
        <f>IFERROR(IF(PAC!$X$6:$X$580="F04 - CONCLUÍDA",1,""),"")</f>
        <v/>
      </c>
      <c r="BB350" s="206">
        <f>IF(PAC!$R350&gt;0,0,PAC!$Q350)</f>
        <v>51660454.010000005</v>
      </c>
    </row>
    <row r="351" spans="1:54" s="1" customFormat="1" ht="240.75" customHeight="1" thickBot="1">
      <c r="A351" s="96">
        <f t="shared" si="5"/>
        <v>346</v>
      </c>
      <c r="B351" s="96">
        <v>2025</v>
      </c>
      <c r="C351" s="96" t="s">
        <v>605</v>
      </c>
      <c r="D351" s="96" t="s">
        <v>1021</v>
      </c>
      <c r="E351" s="112" t="s">
        <v>2224</v>
      </c>
      <c r="F351" s="96" t="s">
        <v>577</v>
      </c>
      <c r="G351" s="96" t="s">
        <v>546</v>
      </c>
      <c r="H351" s="45" t="s">
        <v>1256</v>
      </c>
      <c r="I351" s="96" t="s">
        <v>603</v>
      </c>
      <c r="J351" s="96" t="s">
        <v>401</v>
      </c>
      <c r="K351" s="23">
        <v>85522010.590000004</v>
      </c>
      <c r="L351" s="23"/>
      <c r="M351" s="23"/>
      <c r="N351" s="23">
        <v>4233489.25</v>
      </c>
      <c r="O351" s="23"/>
      <c r="P351" s="23">
        <v>81288521.340000004</v>
      </c>
      <c r="Q351" s="25">
        <f>SUM(PAC!$M351:$P351)</f>
        <v>85522010.590000004</v>
      </c>
      <c r="R351" s="25"/>
      <c r="S351" s="25">
        <f>IF(PAC!$R351&gt;0,PAC!$R351,PAC!$Q351)</f>
        <v>85522010.590000004</v>
      </c>
      <c r="T351" s="25"/>
      <c r="U351" s="113" t="s">
        <v>1589</v>
      </c>
      <c r="V351" s="113" t="s">
        <v>1792</v>
      </c>
      <c r="W351" s="114"/>
      <c r="X351" s="114" t="s">
        <v>1435</v>
      </c>
      <c r="Y351" s="111" t="s">
        <v>2507</v>
      </c>
      <c r="Z351" s="95"/>
      <c r="AA351" s="115"/>
      <c r="AB351" s="45" t="s">
        <v>1525</v>
      </c>
      <c r="AC351" s="45" t="s">
        <v>1969</v>
      </c>
      <c r="AD351" s="116">
        <v>46325</v>
      </c>
      <c r="AE351" s="112" t="s">
        <v>1328</v>
      </c>
      <c r="AF351" s="45" t="s">
        <v>1011</v>
      </c>
      <c r="AG351" s="45"/>
      <c r="AH351" s="45"/>
      <c r="AI351" s="45"/>
      <c r="AJ351" s="95"/>
      <c r="AK351" s="45"/>
      <c r="AL351" s="45"/>
      <c r="AM351" s="45"/>
      <c r="AN351" s="95"/>
      <c r="AO351" s="95"/>
      <c r="AP351" s="95"/>
      <c r="AQ351" s="95"/>
      <c r="AR351" s="117"/>
      <c r="AS351" s="117"/>
      <c r="AT351" s="138" t="s">
        <v>2225</v>
      </c>
      <c r="AU351" s="118" t="s">
        <v>1407</v>
      </c>
      <c r="AV351" s="116"/>
      <c r="AW351" s="115" t="s">
        <v>1028</v>
      </c>
      <c r="AX351" s="119">
        <f>IFERROR(IF(PAC!$X351="F01 - CAPTAÇÃO DE RECURSO",1,""),"")</f>
        <v>1</v>
      </c>
      <c r="AY351" s="119" t="str">
        <f>IFERROR(IF(PAC!$X351="F02 - LICITAÇÃO",1,""),"")</f>
        <v/>
      </c>
      <c r="AZ351" s="120" t="str">
        <f>IFERROR(IF(PAC!$X$6:$X$580="F03 - EXECUÇÃO DO OBJETO",1,""),"")</f>
        <v/>
      </c>
      <c r="BA351" s="120" t="str">
        <f>IFERROR(IF(PAC!$X$6:$X$580="F04 - CONCLUÍDA",1,""),"")</f>
        <v/>
      </c>
      <c r="BB351" s="121">
        <f>IF(PAC!$R351&gt;0,0,PAC!$Q351)</f>
        <v>85522010.590000004</v>
      </c>
    </row>
    <row r="352" spans="1:54" s="1" customFormat="1" ht="336" customHeight="1" thickBot="1">
      <c r="A352" s="96">
        <f t="shared" si="5"/>
        <v>347</v>
      </c>
      <c r="B352" s="122">
        <v>2023</v>
      </c>
      <c r="C352" s="122" t="s">
        <v>605</v>
      </c>
      <c r="D352" s="122" t="s">
        <v>1021</v>
      </c>
      <c r="E352" s="140" t="s">
        <v>2708</v>
      </c>
      <c r="F352" s="125" t="s">
        <v>577</v>
      </c>
      <c r="G352" s="125" t="s">
        <v>546</v>
      </c>
      <c r="H352" s="122" t="s">
        <v>1256</v>
      </c>
      <c r="I352" s="122" t="s">
        <v>1250</v>
      </c>
      <c r="J352" s="122" t="s">
        <v>361</v>
      </c>
      <c r="K352" s="36"/>
      <c r="L352" s="36"/>
      <c r="M352" s="36">
        <v>8036837.5700000003</v>
      </c>
      <c r="N352" s="36"/>
      <c r="O352" s="38">
        <v>0</v>
      </c>
      <c r="P352" s="38"/>
      <c r="Q352" s="25">
        <f>SUM(PAC!$M352:$P352)</f>
        <v>8036837.5700000003</v>
      </c>
      <c r="R352" s="38"/>
      <c r="S352" s="25">
        <f>IF(PAC!$R352&gt;0,PAC!$R352,PAC!$Q352)</f>
        <v>8036837.5700000003</v>
      </c>
      <c r="T352" s="127"/>
      <c r="U352" s="123" t="s">
        <v>1578</v>
      </c>
      <c r="V352" s="126"/>
      <c r="W352" s="127"/>
      <c r="X352" s="127" t="s">
        <v>1435</v>
      </c>
      <c r="Y352" s="123" t="s">
        <v>2504</v>
      </c>
      <c r="Z352" s="128">
        <v>46291</v>
      </c>
      <c r="AA352" s="129"/>
      <c r="AB352" s="125" t="s">
        <v>1479</v>
      </c>
      <c r="AC352" s="125" t="s">
        <v>2525</v>
      </c>
      <c r="AD352" s="130">
        <v>46291</v>
      </c>
      <c r="AE352" s="124" t="s">
        <v>2491</v>
      </c>
      <c r="AF352" s="125" t="s">
        <v>552</v>
      </c>
      <c r="AG352" s="125" t="s">
        <v>2490</v>
      </c>
      <c r="AH352" s="125"/>
      <c r="AI352" s="125"/>
      <c r="AJ352" s="128"/>
      <c r="AK352" s="125"/>
      <c r="AL352" s="125"/>
      <c r="AM352" s="125"/>
      <c r="AN352" s="128"/>
      <c r="AO352" s="128"/>
      <c r="AP352" s="128"/>
      <c r="AQ352" s="128"/>
      <c r="AR352" s="131"/>
      <c r="AS352" s="131"/>
      <c r="AT352" s="124"/>
      <c r="AU352" s="132"/>
      <c r="AV352" s="130"/>
      <c r="AW352" s="141"/>
      <c r="AX352" s="119">
        <f>IFERROR(IF(PAC!$X352="F01 - CAPTAÇÃO DE RECURSO",1,""),"")</f>
        <v>1</v>
      </c>
      <c r="AY352" s="119" t="str">
        <f>IFERROR(IF(PAC!$X352="F02 - LICITAÇÃO",1,""),"")</f>
        <v/>
      </c>
      <c r="AZ352" s="120" t="str">
        <f>IFERROR(IF(PAC!$X$6:$X$580="F03 - EXECUÇÃO DO OBJETO",1,""),"")</f>
        <v/>
      </c>
      <c r="BA352" s="120" t="str">
        <f>IFERROR(IF(PAC!$X$6:$X$580="F04 - CONCLUÍDA",1,""),"")</f>
        <v/>
      </c>
      <c r="BB352" s="206">
        <f>IF(PAC!$R352&gt;0,0,PAC!$Q352)</f>
        <v>8036837.5700000003</v>
      </c>
    </row>
    <row r="353" spans="1:54" s="1" customFormat="1" ht="294" customHeight="1" thickBot="1">
      <c r="A353" s="96">
        <f t="shared" si="5"/>
        <v>348</v>
      </c>
      <c r="B353" s="96">
        <v>2023</v>
      </c>
      <c r="C353" s="96" t="s">
        <v>605</v>
      </c>
      <c r="D353" s="96" t="s">
        <v>1021</v>
      </c>
      <c r="E353" s="97" t="s">
        <v>2598</v>
      </c>
      <c r="F353" s="45" t="s">
        <v>577</v>
      </c>
      <c r="G353" s="45" t="s">
        <v>546</v>
      </c>
      <c r="H353" s="96" t="s">
        <v>1256</v>
      </c>
      <c r="I353" s="96" t="s">
        <v>1250</v>
      </c>
      <c r="J353" s="96" t="s">
        <v>361</v>
      </c>
      <c r="K353" s="23"/>
      <c r="L353" s="23"/>
      <c r="M353" s="23"/>
      <c r="N353" s="23"/>
      <c r="O353" s="23"/>
      <c r="P353" s="23">
        <v>1208369.17</v>
      </c>
      <c r="Q353" s="25">
        <f>SUM(PAC!$M353:$P353)</f>
        <v>1208369.17</v>
      </c>
      <c r="R353" s="25"/>
      <c r="S353" s="25">
        <f>IF(PAC!$R353&gt;0,PAC!$R353,PAC!$Q353)</f>
        <v>1208369.17</v>
      </c>
      <c r="T353" s="25"/>
      <c r="U353" s="113" t="s">
        <v>1589</v>
      </c>
      <c r="V353" s="113" t="s">
        <v>1792</v>
      </c>
      <c r="W353" s="114">
        <v>9</v>
      </c>
      <c r="X353" s="114" t="s">
        <v>1434</v>
      </c>
      <c r="Y353" s="111" t="s">
        <v>2503</v>
      </c>
      <c r="Z353" s="95">
        <v>46265</v>
      </c>
      <c r="AA353" s="115"/>
      <c r="AB353" s="45" t="s">
        <v>1480</v>
      </c>
      <c r="AC353" s="45" t="s">
        <v>2596</v>
      </c>
      <c r="AD353" s="116">
        <v>46265</v>
      </c>
      <c r="AE353" s="112" t="s">
        <v>2597</v>
      </c>
      <c r="AF353" s="45" t="s">
        <v>592</v>
      </c>
      <c r="AG353" s="45" t="s">
        <v>2175</v>
      </c>
      <c r="AH353" s="45"/>
      <c r="AI353" s="45"/>
      <c r="AJ353" s="95"/>
      <c r="AK353" s="45" t="s">
        <v>2599</v>
      </c>
      <c r="AL353" s="45"/>
      <c r="AM353" s="45"/>
      <c r="AN353" s="95">
        <v>46239</v>
      </c>
      <c r="AO353" s="95">
        <v>46265</v>
      </c>
      <c r="AP353" s="95"/>
      <c r="AQ353" s="95"/>
      <c r="AR353" s="117"/>
      <c r="AS353" s="117"/>
      <c r="AT353" s="112" t="s">
        <v>2621</v>
      </c>
      <c r="AU353" s="118"/>
      <c r="AV353" s="116"/>
      <c r="AW353" s="139"/>
      <c r="AX353" s="119" t="str">
        <f>IFERROR(IF(PAC!$X353="F01 - CAPTAÇÃO DE RECURSO",1,""),"")</f>
        <v/>
      </c>
      <c r="AY353" s="119">
        <f>IFERROR(IF(PAC!$X353="F02 - LICITAÇÃO",1,""),"")</f>
        <v>1</v>
      </c>
      <c r="AZ353" s="120" t="str">
        <f>IFERROR(IF(PAC!$X$6:$X$580="F03 - EXECUÇÃO DO OBJETO",1,""),"")</f>
        <v/>
      </c>
      <c r="BA353" s="120" t="str">
        <f>IFERROR(IF(PAC!$X$6:$X$580="F04 - CONCLUÍDA",1,""),"")</f>
        <v/>
      </c>
      <c r="BB353" s="121">
        <f>IF(PAC!$R353&gt;0,0,PAC!$Q353)</f>
        <v>1208369.17</v>
      </c>
    </row>
    <row r="354" spans="1:54" s="1" customFormat="1" ht="239.25" customHeight="1" thickBot="1">
      <c r="A354" s="96">
        <f t="shared" si="5"/>
        <v>349</v>
      </c>
      <c r="B354" s="123">
        <v>2023</v>
      </c>
      <c r="C354" s="122" t="s">
        <v>605</v>
      </c>
      <c r="D354" s="122" t="s">
        <v>1021</v>
      </c>
      <c r="E354" s="124" t="s">
        <v>478</v>
      </c>
      <c r="F354" s="122" t="s">
        <v>56</v>
      </c>
      <c r="G354" s="122" t="s">
        <v>505</v>
      </c>
      <c r="H354" s="125" t="s">
        <v>1257</v>
      </c>
      <c r="I354" s="122" t="s">
        <v>468</v>
      </c>
      <c r="J354" s="122" t="s">
        <v>95</v>
      </c>
      <c r="K354" s="36"/>
      <c r="L354" s="36">
        <v>23000000</v>
      </c>
      <c r="M354" s="36">
        <v>17000010</v>
      </c>
      <c r="N354" s="36"/>
      <c r="O354" s="36">
        <v>13578552.73</v>
      </c>
      <c r="P354" s="36"/>
      <c r="Q354" s="25">
        <f>SUM(PAC!$M354:$P354)</f>
        <v>30578562.73</v>
      </c>
      <c r="R354" s="38">
        <v>27215988.710000001</v>
      </c>
      <c r="S354" s="25">
        <f>IF(PAC!$R354&gt;0,PAC!$R354,PAC!$Q354)</f>
        <v>27215988.710000001</v>
      </c>
      <c r="T354" s="38" t="s">
        <v>1621</v>
      </c>
      <c r="U354" s="126" t="s">
        <v>1580</v>
      </c>
      <c r="V354" s="126"/>
      <c r="W354" s="127">
        <v>12</v>
      </c>
      <c r="X354" s="127" t="s">
        <v>1506</v>
      </c>
      <c r="Y354" s="123" t="s">
        <v>2513</v>
      </c>
      <c r="Z354" s="128">
        <v>46203</v>
      </c>
      <c r="AA354" s="129">
        <v>100</v>
      </c>
      <c r="AB354" s="125"/>
      <c r="AC354" s="125"/>
      <c r="AD354" s="130"/>
      <c r="AE354" s="124" t="s">
        <v>685</v>
      </c>
      <c r="AF354" s="125" t="s">
        <v>482</v>
      </c>
      <c r="AG354" s="125" t="s">
        <v>489</v>
      </c>
      <c r="AH354" s="125" t="s">
        <v>988</v>
      </c>
      <c r="AI354" s="125"/>
      <c r="AJ354" s="128"/>
      <c r="AK354" s="125" t="s">
        <v>1110</v>
      </c>
      <c r="AL354" s="125" t="s">
        <v>1119</v>
      </c>
      <c r="AM354" s="125"/>
      <c r="AN354" s="128">
        <v>45475</v>
      </c>
      <c r="AO354" s="128">
        <v>45519</v>
      </c>
      <c r="AP354" s="128">
        <v>45560</v>
      </c>
      <c r="AQ354" s="128">
        <v>45566</v>
      </c>
      <c r="AR354" s="131">
        <v>45933</v>
      </c>
      <c r="AS354" s="131">
        <v>46203</v>
      </c>
      <c r="AT354" s="124" t="s">
        <v>1961</v>
      </c>
      <c r="AU354" s="132" t="s">
        <v>2226</v>
      </c>
      <c r="AV354" s="130"/>
      <c r="AW354" s="129" t="s">
        <v>481</v>
      </c>
      <c r="AX354" s="119" t="str">
        <f>IFERROR(IF(PAC!$X354="F01 - CAPTAÇÃO DE RECURSO",1,""),"")</f>
        <v/>
      </c>
      <c r="AY354" s="119" t="str">
        <f>IFERROR(IF(PAC!$X354="F02 - LICITAÇÃO",1,""),"")</f>
        <v/>
      </c>
      <c r="AZ354" s="120" t="str">
        <f>IFERROR(IF(PAC!$X$6:$X$580="F03 - EXECUÇÃO DO OBJETO",1,""),"")</f>
        <v/>
      </c>
      <c r="BA354" s="120">
        <f>IFERROR(IF(PAC!$X$6:$X$580="F04 - CONCLUÍDA",1,""),"")</f>
        <v>1</v>
      </c>
      <c r="BB354" s="206">
        <f>IF(PAC!$R354&gt;0,0,PAC!$Q354)</f>
        <v>0</v>
      </c>
    </row>
    <row r="355" spans="1:54" s="1" customFormat="1" ht="150" customHeight="1" thickBot="1">
      <c r="A355" s="96">
        <f t="shared" si="5"/>
        <v>350</v>
      </c>
      <c r="B355" s="111">
        <v>2023</v>
      </c>
      <c r="C355" s="96" t="s">
        <v>605</v>
      </c>
      <c r="D355" s="96" t="s">
        <v>1021</v>
      </c>
      <c r="E355" s="112" t="s">
        <v>478</v>
      </c>
      <c r="F355" s="96" t="s">
        <v>56</v>
      </c>
      <c r="G355" s="96" t="s">
        <v>505</v>
      </c>
      <c r="H355" s="45" t="s">
        <v>1257</v>
      </c>
      <c r="I355" s="96" t="s">
        <v>468</v>
      </c>
      <c r="J355" s="96" t="s">
        <v>219</v>
      </c>
      <c r="K355" s="23"/>
      <c r="L355" s="23">
        <v>20000000</v>
      </c>
      <c r="M355" s="23">
        <v>17000010</v>
      </c>
      <c r="N355" s="23"/>
      <c r="O355" s="23">
        <v>7289146.3200000003</v>
      </c>
      <c r="P355" s="23"/>
      <c r="Q355" s="25">
        <f>SUM(PAC!$M355:$P355)</f>
        <v>24289156.32</v>
      </c>
      <c r="R355" s="25">
        <v>24289156.32</v>
      </c>
      <c r="S355" s="25">
        <f>IF(PAC!$R355&gt;0,PAC!$R355,PAC!$Q355)</f>
        <v>24289156.32</v>
      </c>
      <c r="T355" s="25" t="s">
        <v>1621</v>
      </c>
      <c r="U355" s="113" t="s">
        <v>1580</v>
      </c>
      <c r="V355" s="113"/>
      <c r="W355" s="114">
        <v>12</v>
      </c>
      <c r="X355" s="114" t="s">
        <v>1710</v>
      </c>
      <c r="Y355" s="111" t="s">
        <v>2501</v>
      </c>
      <c r="Z355" s="95">
        <v>46403</v>
      </c>
      <c r="AA355" s="115">
        <v>21.62</v>
      </c>
      <c r="AB355" s="45" t="s">
        <v>1488</v>
      </c>
      <c r="AC355" s="45"/>
      <c r="AD355" s="116"/>
      <c r="AE355" s="112" t="s">
        <v>685</v>
      </c>
      <c r="AF355" s="45" t="s">
        <v>483</v>
      </c>
      <c r="AG355" s="45" t="s">
        <v>490</v>
      </c>
      <c r="AH355" s="45" t="s">
        <v>988</v>
      </c>
      <c r="AI355" s="45"/>
      <c r="AJ355" s="95"/>
      <c r="AK355" s="45" t="s">
        <v>1111</v>
      </c>
      <c r="AL355" s="45" t="s">
        <v>1122</v>
      </c>
      <c r="AM355" s="45"/>
      <c r="AN355" s="95">
        <v>45478</v>
      </c>
      <c r="AO355" s="95">
        <v>45526</v>
      </c>
      <c r="AP355" s="95">
        <v>45801</v>
      </c>
      <c r="AQ355" s="95">
        <v>45579</v>
      </c>
      <c r="AR355" s="117">
        <v>45944</v>
      </c>
      <c r="AS355" s="117">
        <v>46403</v>
      </c>
      <c r="AT355" s="112" t="s">
        <v>1962</v>
      </c>
      <c r="AU355" s="45" t="s">
        <v>1872</v>
      </c>
      <c r="AV355" s="116"/>
      <c r="AW355" s="115" t="s">
        <v>481</v>
      </c>
      <c r="AX355" s="119" t="str">
        <f>IFERROR(IF(PAC!$X355="F01 - CAPTAÇÃO DE RECURSO",1,""),"")</f>
        <v/>
      </c>
      <c r="AY355" s="119" t="str">
        <f>IFERROR(IF(PAC!$X355="F02 - LICITAÇÃO",1,""),"")</f>
        <v/>
      </c>
      <c r="AZ355" s="120">
        <f>IFERROR(IF(PAC!$X$6:$X$580="F03 - EXECUÇÃO DO OBJETO",1,""),"")</f>
        <v>1</v>
      </c>
      <c r="BA355" s="120" t="str">
        <f>IFERROR(IF(PAC!$X$6:$X$580="F04 - CONCLUÍDA",1,""),"")</f>
        <v/>
      </c>
      <c r="BB355" s="121">
        <f>IF(PAC!$R355&gt;0,0,PAC!$Q355)</f>
        <v>0</v>
      </c>
    </row>
    <row r="356" spans="1:54" s="1" customFormat="1" ht="150" customHeight="1" thickBot="1">
      <c r="A356" s="96">
        <f t="shared" si="5"/>
        <v>351</v>
      </c>
      <c r="B356" s="123">
        <v>2023</v>
      </c>
      <c r="C356" s="122" t="s">
        <v>605</v>
      </c>
      <c r="D356" s="122" t="s">
        <v>1021</v>
      </c>
      <c r="E356" s="124" t="s">
        <v>478</v>
      </c>
      <c r="F356" s="122" t="s">
        <v>56</v>
      </c>
      <c r="G356" s="122" t="s">
        <v>505</v>
      </c>
      <c r="H356" s="125" t="s">
        <v>1257</v>
      </c>
      <c r="I356" s="122" t="s">
        <v>468</v>
      </c>
      <c r="J356" s="122" t="s">
        <v>346</v>
      </c>
      <c r="K356" s="36"/>
      <c r="L356" s="36">
        <v>20000000</v>
      </c>
      <c r="M356" s="36">
        <v>17000010</v>
      </c>
      <c r="N356" s="36"/>
      <c r="O356" s="36">
        <v>9176796.3200000003</v>
      </c>
      <c r="P356" s="36"/>
      <c r="Q356" s="25">
        <f>SUM(PAC!$M356:$P356)</f>
        <v>26176806.32</v>
      </c>
      <c r="R356" s="38">
        <v>23420259.82</v>
      </c>
      <c r="S356" s="25">
        <f>IF(PAC!$R356&gt;0,PAC!$R356,PAC!$Q356)</f>
        <v>23420259.82</v>
      </c>
      <c r="T356" s="38" t="s">
        <v>1622</v>
      </c>
      <c r="U356" s="126" t="s">
        <v>1580</v>
      </c>
      <c r="V356" s="126"/>
      <c r="W356" s="127">
        <v>12</v>
      </c>
      <c r="X356" s="127" t="s">
        <v>1710</v>
      </c>
      <c r="Y356" s="123" t="s">
        <v>2501</v>
      </c>
      <c r="Z356" s="128">
        <v>46265</v>
      </c>
      <c r="AA356" s="129">
        <v>96.11</v>
      </c>
      <c r="AB356" s="125" t="s">
        <v>1488</v>
      </c>
      <c r="AC356" s="125"/>
      <c r="AD356" s="130"/>
      <c r="AE356" s="124" t="s">
        <v>685</v>
      </c>
      <c r="AF356" s="125" t="s">
        <v>484</v>
      </c>
      <c r="AG356" s="125" t="s">
        <v>491</v>
      </c>
      <c r="AH356" s="125" t="s">
        <v>988</v>
      </c>
      <c r="AI356" s="125"/>
      <c r="AJ356" s="128"/>
      <c r="AK356" s="125" t="s">
        <v>1112</v>
      </c>
      <c r="AL356" s="125" t="s">
        <v>1121</v>
      </c>
      <c r="AM356" s="125"/>
      <c r="AN356" s="128">
        <v>45478</v>
      </c>
      <c r="AO356" s="128">
        <v>45531</v>
      </c>
      <c r="AP356" s="128">
        <v>45598</v>
      </c>
      <c r="AQ356" s="128">
        <v>45604</v>
      </c>
      <c r="AR356" s="131">
        <v>45971</v>
      </c>
      <c r="AS356" s="131">
        <v>46265</v>
      </c>
      <c r="AT356" s="124" t="s">
        <v>1963</v>
      </c>
      <c r="AU356" s="132" t="s">
        <v>2227</v>
      </c>
      <c r="AV356" s="130"/>
      <c r="AW356" s="129" t="s">
        <v>481</v>
      </c>
      <c r="AX356" s="119" t="str">
        <f>IFERROR(IF(PAC!$X356="F01 - CAPTAÇÃO DE RECURSO",1,""),"")</f>
        <v/>
      </c>
      <c r="AY356" s="119" t="str">
        <f>IFERROR(IF(PAC!$X356="F02 - LICITAÇÃO",1,""),"")</f>
        <v/>
      </c>
      <c r="AZ356" s="120">
        <f>IFERROR(IF(PAC!$X$6:$X$580="F03 - EXECUÇÃO DO OBJETO",1,""),"")</f>
        <v>1</v>
      </c>
      <c r="BA356" s="120" t="str">
        <f>IFERROR(IF(PAC!$X$6:$X$580="F04 - CONCLUÍDA",1,""),"")</f>
        <v/>
      </c>
      <c r="BB356" s="206">
        <f>IF(PAC!$R356&gt;0,0,PAC!$Q356)</f>
        <v>0</v>
      </c>
    </row>
    <row r="357" spans="1:54" s="1" customFormat="1" ht="408.95" customHeight="1" thickBot="1">
      <c r="A357" s="96">
        <f t="shared" si="5"/>
        <v>352</v>
      </c>
      <c r="B357" s="96">
        <v>2025</v>
      </c>
      <c r="C357" s="96" t="s">
        <v>605</v>
      </c>
      <c r="D357" s="96" t="s">
        <v>1021</v>
      </c>
      <c r="E357" s="112" t="s">
        <v>478</v>
      </c>
      <c r="F357" s="96" t="s">
        <v>56</v>
      </c>
      <c r="G357" s="96" t="s">
        <v>505</v>
      </c>
      <c r="H357" s="45" t="s">
        <v>1257</v>
      </c>
      <c r="I357" s="96" t="s">
        <v>468</v>
      </c>
      <c r="J357" s="96" t="s">
        <v>184</v>
      </c>
      <c r="K357" s="23"/>
      <c r="L357" s="23">
        <v>30000000</v>
      </c>
      <c r="M357" s="23">
        <v>16902340</v>
      </c>
      <c r="N357" s="23"/>
      <c r="O357" s="23">
        <v>9098847.5</v>
      </c>
      <c r="P357" s="23"/>
      <c r="Q357" s="25">
        <f>SUM(PAC!$M357:$P357)</f>
        <v>26001187.5</v>
      </c>
      <c r="R357" s="25"/>
      <c r="S357" s="25">
        <f>IF(PAC!$R357&gt;0,PAC!$R357,PAC!$Q357)</f>
        <v>26001187.5</v>
      </c>
      <c r="T357" s="25" t="s">
        <v>2062</v>
      </c>
      <c r="U357" s="113" t="s">
        <v>1580</v>
      </c>
      <c r="V357" s="113"/>
      <c r="W357" s="114">
        <v>12</v>
      </c>
      <c r="X357" s="114" t="s">
        <v>1434</v>
      </c>
      <c r="Y357" s="111" t="s">
        <v>2501</v>
      </c>
      <c r="Z357" s="95"/>
      <c r="AA357" s="115">
        <v>4</v>
      </c>
      <c r="AB357" s="45" t="s">
        <v>1485</v>
      </c>
      <c r="AC357" s="45" t="s">
        <v>2352</v>
      </c>
      <c r="AD357" s="116"/>
      <c r="AE357" s="178"/>
      <c r="AF357" s="45" t="s">
        <v>1873</v>
      </c>
      <c r="AG357" s="45" t="s">
        <v>1614</v>
      </c>
      <c r="AH357" s="45" t="s">
        <v>988</v>
      </c>
      <c r="AI357" s="45"/>
      <c r="AJ357" s="95"/>
      <c r="AK357" s="45" t="s">
        <v>2105</v>
      </c>
      <c r="AL357" s="45" t="s">
        <v>2109</v>
      </c>
      <c r="AM357" s="45" t="s">
        <v>715</v>
      </c>
      <c r="AN357" s="95">
        <v>46063</v>
      </c>
      <c r="AO357" s="95">
        <v>46120</v>
      </c>
      <c r="AP357" s="95">
        <v>46158</v>
      </c>
      <c r="AQ357" s="95">
        <v>46161</v>
      </c>
      <c r="AR357" s="117">
        <v>46526</v>
      </c>
      <c r="AS357" s="117">
        <v>46526</v>
      </c>
      <c r="AT357" s="112" t="s">
        <v>2353</v>
      </c>
      <c r="AU357" s="118"/>
      <c r="AV357" s="116"/>
      <c r="AW357" s="115" t="s">
        <v>481</v>
      </c>
      <c r="AX357" s="119" t="str">
        <f>IFERROR(IF(PAC!$X357="F01 - CAPTAÇÃO DE RECURSO",1,""),"")</f>
        <v/>
      </c>
      <c r="AY357" s="119">
        <f>IFERROR(IF(PAC!$X357="F02 - LICITAÇÃO",1,""),"")</f>
        <v>1</v>
      </c>
      <c r="AZ357" s="120" t="str">
        <f>IFERROR(IF(PAC!$X$6:$X$580="F03 - EXECUÇÃO DO OBJETO",1,""),"")</f>
        <v/>
      </c>
      <c r="BA357" s="120" t="str">
        <f>IFERROR(IF(PAC!$X$6:$X$580="F04 - CONCLUÍDA",1,""),"")</f>
        <v/>
      </c>
      <c r="BB357" s="121">
        <f>IF(PAC!$R357&gt;0,0,PAC!$Q357)</f>
        <v>26001187.5</v>
      </c>
    </row>
    <row r="358" spans="1:54" s="1" customFormat="1" ht="408.95" customHeight="1" thickBot="1">
      <c r="A358" s="96">
        <f t="shared" si="5"/>
        <v>353</v>
      </c>
      <c r="B358" s="122">
        <v>2025</v>
      </c>
      <c r="C358" s="122" t="s">
        <v>605</v>
      </c>
      <c r="D358" s="122" t="s">
        <v>1021</v>
      </c>
      <c r="E358" s="124" t="s">
        <v>478</v>
      </c>
      <c r="F358" s="122" t="s">
        <v>56</v>
      </c>
      <c r="G358" s="122" t="s">
        <v>505</v>
      </c>
      <c r="H358" s="125" t="s">
        <v>1257</v>
      </c>
      <c r="I358" s="122" t="s">
        <v>468</v>
      </c>
      <c r="J358" s="122" t="s">
        <v>193</v>
      </c>
      <c r="K358" s="36"/>
      <c r="L358" s="36">
        <v>30000000</v>
      </c>
      <c r="M358" s="36">
        <v>16902340</v>
      </c>
      <c r="N358" s="36"/>
      <c r="O358" s="36">
        <v>7645394.6799999997</v>
      </c>
      <c r="P358" s="36"/>
      <c r="Q358" s="25">
        <f>SUM(PAC!$M358:$P358)</f>
        <v>24547734.68</v>
      </c>
      <c r="R358" s="38">
        <v>24547734.68</v>
      </c>
      <c r="S358" s="25">
        <f>IF(PAC!$R358&gt;0,PAC!$R358,PAC!$Q358)</f>
        <v>24547734.68</v>
      </c>
      <c r="T358" s="38" t="s">
        <v>2329</v>
      </c>
      <c r="U358" s="126" t="s">
        <v>1586</v>
      </c>
      <c r="V358" s="126"/>
      <c r="W358" s="127">
        <v>10</v>
      </c>
      <c r="X358" s="127" t="s">
        <v>1434</v>
      </c>
      <c r="Y358" s="123" t="s">
        <v>2501</v>
      </c>
      <c r="Z358" s="128"/>
      <c r="AA358" s="129"/>
      <c r="AB358" s="125" t="s">
        <v>1485</v>
      </c>
      <c r="AC358" s="125" t="s">
        <v>2352</v>
      </c>
      <c r="AD358" s="130"/>
      <c r="AE358" s="179"/>
      <c r="AF358" s="125" t="s">
        <v>1874</v>
      </c>
      <c r="AG358" s="125" t="s">
        <v>1615</v>
      </c>
      <c r="AH358" s="125" t="s">
        <v>988</v>
      </c>
      <c r="AI358" s="125"/>
      <c r="AJ358" s="128"/>
      <c r="AK358" s="125" t="s">
        <v>2106</v>
      </c>
      <c r="AL358" s="125" t="s">
        <v>2110</v>
      </c>
      <c r="AM358" s="125" t="s">
        <v>716</v>
      </c>
      <c r="AN358" s="128">
        <v>46063</v>
      </c>
      <c r="AO358" s="128">
        <v>46171</v>
      </c>
      <c r="AP358" s="128">
        <v>46192</v>
      </c>
      <c r="AQ358" s="128">
        <v>46192</v>
      </c>
      <c r="AR358" s="131">
        <v>46557</v>
      </c>
      <c r="AS358" s="131">
        <v>46557</v>
      </c>
      <c r="AT358" s="124" t="s">
        <v>2354</v>
      </c>
      <c r="AU358" s="132"/>
      <c r="AV358" s="130"/>
      <c r="AW358" s="129" t="s">
        <v>481</v>
      </c>
      <c r="AX358" s="119" t="str">
        <f>IFERROR(IF(PAC!$X358="F01 - CAPTAÇÃO DE RECURSO",1,""),"")</f>
        <v/>
      </c>
      <c r="AY358" s="119">
        <f>IFERROR(IF(PAC!$X358="F02 - LICITAÇÃO",1,""),"")</f>
        <v>1</v>
      </c>
      <c r="AZ358" s="120" t="str">
        <f>IFERROR(IF(PAC!$X$6:$X$580="F03 - EXECUÇÃO DO OBJETO",1,""),"")</f>
        <v/>
      </c>
      <c r="BA358" s="120" t="str">
        <f>IFERROR(IF(PAC!$X$6:$X$580="F04 - CONCLUÍDA",1,""),"")</f>
        <v/>
      </c>
      <c r="BB358" s="206">
        <f>IF(PAC!$R358&gt;0,0,PAC!$Q358)</f>
        <v>0</v>
      </c>
    </row>
    <row r="359" spans="1:54" s="1" customFormat="1" ht="408.95" customHeight="1" thickBot="1">
      <c r="A359" s="96">
        <f t="shared" si="5"/>
        <v>354</v>
      </c>
      <c r="B359" s="96">
        <v>2025</v>
      </c>
      <c r="C359" s="96" t="s">
        <v>605</v>
      </c>
      <c r="D359" s="96" t="s">
        <v>1021</v>
      </c>
      <c r="E359" s="112" t="s">
        <v>478</v>
      </c>
      <c r="F359" s="96" t="s">
        <v>56</v>
      </c>
      <c r="G359" s="96" t="s">
        <v>505</v>
      </c>
      <c r="H359" s="45" t="s">
        <v>1257</v>
      </c>
      <c r="I359" s="96" t="s">
        <v>468</v>
      </c>
      <c r="J359" s="96" t="s">
        <v>392</v>
      </c>
      <c r="K359" s="23"/>
      <c r="L359" s="23">
        <v>30000000</v>
      </c>
      <c r="M359" s="23">
        <v>16902340</v>
      </c>
      <c r="N359" s="23"/>
      <c r="O359" s="23">
        <v>8300606.5199999996</v>
      </c>
      <c r="P359" s="23"/>
      <c r="Q359" s="25">
        <f>SUM(PAC!$M359:$P359)</f>
        <v>25202946.52</v>
      </c>
      <c r="R359" s="25">
        <v>25202946.52</v>
      </c>
      <c r="S359" s="25">
        <f>IF(PAC!$R359&gt;0,PAC!$R359,PAC!$Q359)</f>
        <v>25202946.52</v>
      </c>
      <c r="T359" s="25" t="s">
        <v>2058</v>
      </c>
      <c r="U359" s="113" t="s">
        <v>1580</v>
      </c>
      <c r="V359" s="113"/>
      <c r="W359" s="114">
        <v>12</v>
      </c>
      <c r="X359" s="114" t="s">
        <v>1710</v>
      </c>
      <c r="Y359" s="111" t="s">
        <v>2501</v>
      </c>
      <c r="Z359" s="95">
        <v>46506</v>
      </c>
      <c r="AA359" s="115">
        <v>2.3199999999999998</v>
      </c>
      <c r="AB359" s="45" t="s">
        <v>1488</v>
      </c>
      <c r="AC359" s="45" t="s">
        <v>1508</v>
      </c>
      <c r="AD359" s="116"/>
      <c r="AE359" s="112"/>
      <c r="AF359" s="45" t="s">
        <v>1875</v>
      </c>
      <c r="AG359" s="45" t="s">
        <v>2119</v>
      </c>
      <c r="AH359" s="45" t="s">
        <v>988</v>
      </c>
      <c r="AI359" s="45"/>
      <c r="AJ359" s="95"/>
      <c r="AK359" s="45" t="s">
        <v>2060</v>
      </c>
      <c r="AL359" s="45" t="s">
        <v>2059</v>
      </c>
      <c r="AM359" s="45" t="s">
        <v>715</v>
      </c>
      <c r="AN359" s="95">
        <v>46063</v>
      </c>
      <c r="AO359" s="95">
        <v>46118</v>
      </c>
      <c r="AP359" s="95">
        <v>46141</v>
      </c>
      <c r="AQ359" s="95">
        <v>46141</v>
      </c>
      <c r="AR359" s="117">
        <v>46506</v>
      </c>
      <c r="AS359" s="117">
        <v>46506</v>
      </c>
      <c r="AT359" s="112" t="s">
        <v>2360</v>
      </c>
      <c r="AU359" s="45" t="s">
        <v>2361</v>
      </c>
      <c r="AV359" s="116"/>
      <c r="AW359" s="115" t="s">
        <v>481</v>
      </c>
      <c r="AX359" s="119" t="str">
        <f>IFERROR(IF(PAC!$X359="F01 - CAPTAÇÃO DE RECURSO",1,""),"")</f>
        <v/>
      </c>
      <c r="AY359" s="119" t="str">
        <f>IFERROR(IF(PAC!$X359="F02 - LICITAÇÃO",1,""),"")</f>
        <v/>
      </c>
      <c r="AZ359" s="120">
        <f>IFERROR(IF(PAC!$X$6:$X$580="F03 - EXECUÇÃO DO OBJETO",1,""),"")</f>
        <v>1</v>
      </c>
      <c r="BA359" s="120" t="str">
        <f>IFERROR(IF(PAC!$X$6:$X$580="F04 - CONCLUÍDA",1,""),"")</f>
        <v/>
      </c>
      <c r="BB359" s="121">
        <f>IF(PAC!$R359&gt;0,0,PAC!$Q359)</f>
        <v>0</v>
      </c>
    </row>
    <row r="360" spans="1:54" s="1" customFormat="1" ht="126.75" thickBot="1">
      <c r="A360" s="96">
        <f t="shared" si="5"/>
        <v>355</v>
      </c>
      <c r="B360" s="123">
        <v>2023</v>
      </c>
      <c r="C360" s="122" t="s">
        <v>610</v>
      </c>
      <c r="D360" s="122" t="s">
        <v>1021</v>
      </c>
      <c r="E360" s="124" t="s">
        <v>1409</v>
      </c>
      <c r="F360" s="122" t="s">
        <v>577</v>
      </c>
      <c r="G360" s="122" t="s">
        <v>569</v>
      </c>
      <c r="H360" s="125" t="s">
        <v>1256</v>
      </c>
      <c r="I360" s="122" t="s">
        <v>1250</v>
      </c>
      <c r="J360" s="122" t="s">
        <v>361</v>
      </c>
      <c r="K360" s="36"/>
      <c r="L360" s="36">
        <v>1000000</v>
      </c>
      <c r="M360" s="36">
        <v>1000000</v>
      </c>
      <c r="N360" s="36"/>
      <c r="O360" s="36"/>
      <c r="P360" s="36"/>
      <c r="Q360" s="25">
        <f>SUM(PAC!$M360:$P360)</f>
        <v>1000000</v>
      </c>
      <c r="R360" s="38">
        <v>641275.05000000005</v>
      </c>
      <c r="S360" s="25">
        <f>IF(PAC!$R360&gt;0,PAC!$R360,PAC!$Q360)</f>
        <v>641275.05000000005</v>
      </c>
      <c r="T360" s="38" t="s">
        <v>1671</v>
      </c>
      <c r="U360" s="126" t="s">
        <v>1578</v>
      </c>
      <c r="V360" s="126"/>
      <c r="W360" s="127">
        <v>13</v>
      </c>
      <c r="X360" s="127" t="s">
        <v>1710</v>
      </c>
      <c r="Y360" s="123" t="s">
        <v>2501</v>
      </c>
      <c r="Z360" s="128">
        <v>46514</v>
      </c>
      <c r="AA360" s="129">
        <v>1.6</v>
      </c>
      <c r="AB360" s="125" t="s">
        <v>1488</v>
      </c>
      <c r="AC360" s="124" t="s">
        <v>2813</v>
      </c>
      <c r="AD360" s="130"/>
      <c r="AE360" s="124"/>
      <c r="AF360" s="125" t="s">
        <v>607</v>
      </c>
      <c r="AG360" s="125" t="s">
        <v>2617</v>
      </c>
      <c r="AH360" s="125" t="s">
        <v>988</v>
      </c>
      <c r="AI360" s="125"/>
      <c r="AJ360" s="128"/>
      <c r="AK360" s="125"/>
      <c r="AL360" s="125"/>
      <c r="AM360" s="125"/>
      <c r="AN360" s="128">
        <v>45887</v>
      </c>
      <c r="AO360" s="128">
        <v>45909</v>
      </c>
      <c r="AP360" s="128">
        <v>45965</v>
      </c>
      <c r="AQ360" s="128">
        <v>46119</v>
      </c>
      <c r="AR360" s="131">
        <v>46514</v>
      </c>
      <c r="AS360" s="131">
        <v>46514</v>
      </c>
      <c r="AT360" s="124" t="s">
        <v>2612</v>
      </c>
      <c r="AU360" s="137" t="s">
        <v>1415</v>
      </c>
      <c r="AV360" s="130"/>
      <c r="AW360" s="129"/>
      <c r="AX360" s="119" t="str">
        <f>IFERROR(IF(PAC!$X360="F01 - CAPTAÇÃO DE RECURSO",1,""),"")</f>
        <v/>
      </c>
      <c r="AY360" s="119" t="str">
        <f>IFERROR(IF(PAC!$X360="F02 - LICITAÇÃO",1,""),"")</f>
        <v/>
      </c>
      <c r="AZ360" s="120">
        <f>IFERROR(IF(PAC!$X$6:$X$580="F03 - EXECUÇÃO DO OBJETO",1,""),"")</f>
        <v>1</v>
      </c>
      <c r="BA360" s="120" t="str">
        <f>IFERROR(IF(PAC!$X$6:$X$580="F04 - CONCLUÍDA",1,""),"")</f>
        <v/>
      </c>
      <c r="BB360" s="206">
        <f>IF(PAC!$R360&gt;0,0,PAC!$Q360)</f>
        <v>0</v>
      </c>
    </row>
    <row r="361" spans="1:54" s="1" customFormat="1" ht="147.75" thickBot="1">
      <c r="A361" s="96">
        <f>ROW()-5</f>
        <v>356</v>
      </c>
      <c r="B361" s="111">
        <v>2023</v>
      </c>
      <c r="C361" s="96" t="s">
        <v>610</v>
      </c>
      <c r="D361" s="96" t="s">
        <v>1021</v>
      </c>
      <c r="E361" s="112" t="s">
        <v>1410</v>
      </c>
      <c r="F361" s="96" t="s">
        <v>577</v>
      </c>
      <c r="G361" s="96" t="s">
        <v>569</v>
      </c>
      <c r="H361" s="45" t="s">
        <v>1256</v>
      </c>
      <c r="I361" s="96" t="s">
        <v>1250</v>
      </c>
      <c r="J361" s="96" t="s">
        <v>359</v>
      </c>
      <c r="K361" s="23"/>
      <c r="L361" s="23">
        <v>780000</v>
      </c>
      <c r="M361" s="23">
        <v>780000</v>
      </c>
      <c r="N361" s="23"/>
      <c r="O361" s="23"/>
      <c r="P361" s="23"/>
      <c r="Q361" s="25">
        <f>SUM(PAC!$M361:$P361)</f>
        <v>780000</v>
      </c>
      <c r="R361" s="25">
        <v>355403.13</v>
      </c>
      <c r="S361" s="25">
        <f>IF(PAC!$R361&gt;0,PAC!$R361,PAC!$Q361)</f>
        <v>355403.13</v>
      </c>
      <c r="T361" s="25" t="s">
        <v>1671</v>
      </c>
      <c r="U361" s="113" t="s">
        <v>1578</v>
      </c>
      <c r="V361" s="113"/>
      <c r="W361" s="114">
        <v>13</v>
      </c>
      <c r="X361" s="114" t="s">
        <v>1710</v>
      </c>
      <c r="Y361" s="111" t="s">
        <v>2501</v>
      </c>
      <c r="Z361" s="95">
        <v>46514</v>
      </c>
      <c r="AA361" s="115">
        <v>1.76</v>
      </c>
      <c r="AB361" s="45" t="s">
        <v>1488</v>
      </c>
      <c r="AC361" s="112" t="s">
        <v>2813</v>
      </c>
      <c r="AD361" s="116"/>
      <c r="AE361" s="112"/>
      <c r="AF361" s="45" t="s">
        <v>607</v>
      </c>
      <c r="AG361" s="45" t="s">
        <v>2616</v>
      </c>
      <c r="AH361" s="45" t="s">
        <v>988</v>
      </c>
      <c r="AI361" s="45"/>
      <c r="AJ361" s="95"/>
      <c r="AK361" s="45"/>
      <c r="AL361" s="45"/>
      <c r="AM361" s="45"/>
      <c r="AN361" s="95">
        <v>45887</v>
      </c>
      <c r="AO361" s="95">
        <v>45909</v>
      </c>
      <c r="AP361" s="95">
        <v>45965</v>
      </c>
      <c r="AQ361" s="95">
        <v>46119</v>
      </c>
      <c r="AR361" s="117">
        <v>46514</v>
      </c>
      <c r="AS361" s="117">
        <v>46514</v>
      </c>
      <c r="AT361" s="112" t="s">
        <v>2613</v>
      </c>
      <c r="AU361" s="138" t="s">
        <v>1415</v>
      </c>
      <c r="AV361" s="116"/>
      <c r="AW361" s="115"/>
      <c r="AX361" s="119" t="str">
        <f>IFERROR(IF(PAC!$X361="F01 - CAPTAÇÃO DE RECURSO",1,""),"")</f>
        <v/>
      </c>
      <c r="AY361" s="119" t="str">
        <f>IFERROR(IF(PAC!$X361="F02 - LICITAÇÃO",1,""),"")</f>
        <v/>
      </c>
      <c r="AZ361" s="120">
        <f>IFERROR(IF(PAC!$X$6:$X$580="F03 - EXECUÇÃO DO OBJETO",1,""),"")</f>
        <v>1</v>
      </c>
      <c r="BA361" s="120" t="str">
        <f>IFERROR(IF(PAC!$X$6:$X$580="F04 - CONCLUÍDA",1,""),"")</f>
        <v/>
      </c>
      <c r="BB361" s="121">
        <f>IF(PAC!$R361&gt;0,0,PAC!$Q361)</f>
        <v>0</v>
      </c>
    </row>
    <row r="362" spans="1:54" s="1" customFormat="1" ht="273.75" thickBot="1">
      <c r="A362" s="96">
        <f t="shared" si="5"/>
        <v>357</v>
      </c>
      <c r="B362" s="123">
        <v>2023</v>
      </c>
      <c r="C362" s="122" t="s">
        <v>610</v>
      </c>
      <c r="D362" s="122" t="s">
        <v>1021</v>
      </c>
      <c r="E362" s="124" t="s">
        <v>553</v>
      </c>
      <c r="F362" s="122" t="s">
        <v>577</v>
      </c>
      <c r="G362" s="122" t="s">
        <v>569</v>
      </c>
      <c r="H362" s="125" t="s">
        <v>1256</v>
      </c>
      <c r="I362" s="122" t="s">
        <v>603</v>
      </c>
      <c r="J362" s="122" t="s">
        <v>156</v>
      </c>
      <c r="K362" s="36"/>
      <c r="L362" s="36">
        <v>1000000</v>
      </c>
      <c r="M362" s="36">
        <v>1000000</v>
      </c>
      <c r="N362" s="36"/>
      <c r="O362" s="36"/>
      <c r="P362" s="36"/>
      <c r="Q362" s="25">
        <f>SUM(PAC!$M362:$P362)</f>
        <v>1000000</v>
      </c>
      <c r="R362" s="38"/>
      <c r="S362" s="25">
        <f>IF(PAC!$R362&gt;0,PAC!$R362,PAC!$Q362)</f>
        <v>1000000</v>
      </c>
      <c r="T362" s="38"/>
      <c r="U362" s="126" t="s">
        <v>1586</v>
      </c>
      <c r="V362" s="126"/>
      <c r="W362" s="127"/>
      <c r="X362" s="127" t="s">
        <v>1435</v>
      </c>
      <c r="Y362" s="123" t="s">
        <v>2504</v>
      </c>
      <c r="Z362" s="128">
        <v>46262</v>
      </c>
      <c r="AA362" s="129"/>
      <c r="AB362" s="125" t="s">
        <v>1479</v>
      </c>
      <c r="AC362" s="124" t="s">
        <v>2683</v>
      </c>
      <c r="AD362" s="130">
        <v>46262</v>
      </c>
      <c r="AE362" s="124" t="s">
        <v>2079</v>
      </c>
      <c r="AF362" s="125" t="s">
        <v>609</v>
      </c>
      <c r="AG362" s="125" t="s">
        <v>2176</v>
      </c>
      <c r="AH362" s="125" t="s">
        <v>988</v>
      </c>
      <c r="AI362" s="125"/>
      <c r="AJ362" s="128"/>
      <c r="AK362" s="125"/>
      <c r="AL362" s="125"/>
      <c r="AM362" s="125"/>
      <c r="AN362" s="128"/>
      <c r="AO362" s="128"/>
      <c r="AP362" s="128"/>
      <c r="AQ362" s="128"/>
      <c r="AR362" s="131"/>
      <c r="AS362" s="131"/>
      <c r="AT362" s="124" t="s">
        <v>2614</v>
      </c>
      <c r="AU362" s="137" t="s">
        <v>1414</v>
      </c>
      <c r="AV362" s="130"/>
      <c r="AW362" s="129"/>
      <c r="AX362" s="119">
        <f>IFERROR(IF(PAC!$X362="F01 - CAPTAÇÃO DE RECURSO",1,""),"")</f>
        <v>1</v>
      </c>
      <c r="AY362" s="119" t="str">
        <f>IFERROR(IF(PAC!$X362="F02 - LICITAÇÃO",1,""),"")</f>
        <v/>
      </c>
      <c r="AZ362" s="120" t="str">
        <f>IFERROR(IF(PAC!$X$6:$X$580="F03 - EXECUÇÃO DO OBJETO",1,""),"")</f>
        <v/>
      </c>
      <c r="BA362" s="120" t="str">
        <f>IFERROR(IF(PAC!$X$6:$X$580="F04 - CONCLUÍDA",1,""),"")</f>
        <v/>
      </c>
      <c r="BB362" s="206">
        <f>IF(PAC!$R362&gt;0,0,PAC!$Q362)</f>
        <v>1000000</v>
      </c>
    </row>
    <row r="363" spans="1:54" s="1" customFormat="1" ht="273.75" thickBot="1">
      <c r="A363" s="96">
        <f t="shared" si="5"/>
        <v>358</v>
      </c>
      <c r="B363" s="111">
        <v>2023</v>
      </c>
      <c r="C363" s="96" t="s">
        <v>610</v>
      </c>
      <c r="D363" s="96" t="s">
        <v>1021</v>
      </c>
      <c r="E363" s="112" t="s">
        <v>708</v>
      </c>
      <c r="F363" s="96" t="s">
        <v>577</v>
      </c>
      <c r="G363" s="96" t="s">
        <v>569</v>
      </c>
      <c r="H363" s="45" t="s">
        <v>1256</v>
      </c>
      <c r="I363" s="96" t="s">
        <v>603</v>
      </c>
      <c r="J363" s="96" t="s">
        <v>437</v>
      </c>
      <c r="K363" s="23"/>
      <c r="L363" s="23">
        <v>1000000</v>
      </c>
      <c r="M363" s="23">
        <v>1000000</v>
      </c>
      <c r="N363" s="23"/>
      <c r="O363" s="23"/>
      <c r="P363" s="23"/>
      <c r="Q363" s="25">
        <f>SUM(PAC!$M363:$P363)</f>
        <v>1000000</v>
      </c>
      <c r="R363" s="25"/>
      <c r="S363" s="25">
        <f>IF(PAC!$R363&gt;0,PAC!$R363,PAC!$Q363)</f>
        <v>1000000</v>
      </c>
      <c r="T363" s="25"/>
      <c r="U363" s="113" t="s">
        <v>1586</v>
      </c>
      <c r="V363" s="113"/>
      <c r="W363" s="114"/>
      <c r="X363" s="114" t="s">
        <v>1435</v>
      </c>
      <c r="Y363" s="111" t="s">
        <v>2504</v>
      </c>
      <c r="Z363" s="95">
        <v>46262</v>
      </c>
      <c r="AA363" s="115"/>
      <c r="AB363" s="45" t="s">
        <v>1479</v>
      </c>
      <c r="AC363" s="112" t="s">
        <v>2684</v>
      </c>
      <c r="AD363" s="116">
        <v>46262</v>
      </c>
      <c r="AE363" s="112" t="s">
        <v>2079</v>
      </c>
      <c r="AF363" s="45" t="s">
        <v>608</v>
      </c>
      <c r="AG363" s="45" t="s">
        <v>2618</v>
      </c>
      <c r="AH363" s="45" t="s">
        <v>988</v>
      </c>
      <c r="AI363" s="45"/>
      <c r="AJ363" s="95"/>
      <c r="AK363" s="45"/>
      <c r="AL363" s="45"/>
      <c r="AM363" s="45"/>
      <c r="AN363" s="95"/>
      <c r="AO363" s="95"/>
      <c r="AP363" s="95"/>
      <c r="AQ363" s="95"/>
      <c r="AR363" s="117"/>
      <c r="AS363" s="117"/>
      <c r="AT363" s="112" t="s">
        <v>2615</v>
      </c>
      <c r="AU363" s="138" t="s">
        <v>1414</v>
      </c>
      <c r="AV363" s="116"/>
      <c r="AW363" s="115"/>
      <c r="AX363" s="119">
        <f>IFERROR(IF(PAC!$X363="F01 - CAPTAÇÃO DE RECURSO",1,""),"")</f>
        <v>1</v>
      </c>
      <c r="AY363" s="119" t="str">
        <f>IFERROR(IF(PAC!$X363="F02 - LICITAÇÃO",1,""),"")</f>
        <v/>
      </c>
      <c r="AZ363" s="120" t="str">
        <f>IFERROR(IF(PAC!$X$6:$X$580="F03 - EXECUÇÃO DO OBJETO",1,""),"")</f>
        <v/>
      </c>
      <c r="BA363" s="120" t="str">
        <f>IFERROR(IF(PAC!$X$6:$X$580="F04 - CONCLUÍDA",1,""),"")</f>
        <v/>
      </c>
      <c r="BB363" s="121">
        <f>IF(PAC!$R363&gt;0,0,PAC!$Q363)</f>
        <v>1000000</v>
      </c>
    </row>
    <row r="364" spans="1:54" s="1" customFormat="1" ht="273.75" thickBot="1">
      <c r="A364" s="96">
        <f t="shared" si="5"/>
        <v>359</v>
      </c>
      <c r="B364" s="123">
        <v>2023</v>
      </c>
      <c r="C364" s="122" t="s">
        <v>610</v>
      </c>
      <c r="D364" s="122" t="s">
        <v>1021</v>
      </c>
      <c r="E364" s="124" t="s">
        <v>709</v>
      </c>
      <c r="F364" s="122" t="s">
        <v>577</v>
      </c>
      <c r="G364" s="122" t="s">
        <v>569</v>
      </c>
      <c r="H364" s="125" t="s">
        <v>1256</v>
      </c>
      <c r="I364" s="122" t="s">
        <v>603</v>
      </c>
      <c r="J364" s="122" t="s">
        <v>361</v>
      </c>
      <c r="K364" s="36"/>
      <c r="L364" s="36">
        <v>3000000</v>
      </c>
      <c r="M364" s="36">
        <v>3000000</v>
      </c>
      <c r="N364" s="36"/>
      <c r="O364" s="36"/>
      <c r="P364" s="36"/>
      <c r="Q364" s="25">
        <f>SUM(PAC!$M364:$P364)</f>
        <v>3000000</v>
      </c>
      <c r="R364" s="38"/>
      <c r="S364" s="25">
        <f>IF(PAC!$R364&gt;0,PAC!$R364,PAC!$Q364)</f>
        <v>3000000</v>
      </c>
      <c r="T364" s="38"/>
      <c r="U364" s="126" t="s">
        <v>1586</v>
      </c>
      <c r="V364" s="126"/>
      <c r="W364" s="127"/>
      <c r="X364" s="127" t="s">
        <v>1435</v>
      </c>
      <c r="Y364" s="123" t="s">
        <v>2504</v>
      </c>
      <c r="Z364" s="128">
        <v>46262</v>
      </c>
      <c r="AA364" s="129"/>
      <c r="AB364" s="125" t="s">
        <v>1479</v>
      </c>
      <c r="AC364" s="124" t="s">
        <v>2684</v>
      </c>
      <c r="AD364" s="130">
        <v>46262</v>
      </c>
      <c r="AE364" s="124" t="s">
        <v>2079</v>
      </c>
      <c r="AF364" s="125" t="s">
        <v>608</v>
      </c>
      <c r="AG364" s="125" t="s">
        <v>2618</v>
      </c>
      <c r="AH364" s="125" t="s">
        <v>988</v>
      </c>
      <c r="AI364" s="125"/>
      <c r="AJ364" s="128"/>
      <c r="AK364" s="125"/>
      <c r="AL364" s="125"/>
      <c r="AM364" s="125"/>
      <c r="AN364" s="128"/>
      <c r="AO364" s="128"/>
      <c r="AP364" s="128"/>
      <c r="AQ364" s="128"/>
      <c r="AR364" s="131"/>
      <c r="AS364" s="131"/>
      <c r="AT364" s="124" t="s">
        <v>2615</v>
      </c>
      <c r="AU364" s="137" t="s">
        <v>1414</v>
      </c>
      <c r="AV364" s="130"/>
      <c r="AW364" s="129"/>
      <c r="AX364" s="119">
        <f>IFERROR(IF(PAC!$X364="F01 - CAPTAÇÃO DE RECURSO",1,""),"")</f>
        <v>1</v>
      </c>
      <c r="AY364" s="119" t="str">
        <f>IFERROR(IF(PAC!$X364="F02 - LICITAÇÃO",1,""),"")</f>
        <v/>
      </c>
      <c r="AZ364" s="120" t="str">
        <f>IFERROR(IF(PAC!$X$6:$X$580="F03 - EXECUÇÃO DO OBJETO",1,""),"")</f>
        <v/>
      </c>
      <c r="BA364" s="120" t="str">
        <f>IFERROR(IF(PAC!$X$6:$X$580="F04 - CONCLUÍDA",1,""),"")</f>
        <v/>
      </c>
      <c r="BB364" s="206">
        <f>IF(PAC!$R364&gt;0,0,PAC!$Q364)</f>
        <v>3000000</v>
      </c>
    </row>
    <row r="365" spans="1:54" s="1" customFormat="1" ht="273.75" thickBot="1">
      <c r="A365" s="96">
        <f t="shared" si="5"/>
        <v>360</v>
      </c>
      <c r="B365" s="111">
        <v>2023</v>
      </c>
      <c r="C365" s="96" t="s">
        <v>610</v>
      </c>
      <c r="D365" s="96" t="s">
        <v>1021</v>
      </c>
      <c r="E365" s="112" t="s">
        <v>710</v>
      </c>
      <c r="F365" s="96" t="s">
        <v>577</v>
      </c>
      <c r="G365" s="96" t="s">
        <v>569</v>
      </c>
      <c r="H365" s="45" t="s">
        <v>1256</v>
      </c>
      <c r="I365" s="96" t="s">
        <v>603</v>
      </c>
      <c r="J365" s="96" t="s">
        <v>243</v>
      </c>
      <c r="K365" s="23"/>
      <c r="L365" s="23">
        <v>1270000</v>
      </c>
      <c r="M365" s="23">
        <v>1270000</v>
      </c>
      <c r="N365" s="23"/>
      <c r="O365" s="23"/>
      <c r="P365" s="23"/>
      <c r="Q365" s="25">
        <f>SUM(PAC!$M365:$P365)</f>
        <v>1270000</v>
      </c>
      <c r="R365" s="25"/>
      <c r="S365" s="25">
        <f>IF(PAC!$R365&gt;0,PAC!$R365,PAC!$Q365)</f>
        <v>1270000</v>
      </c>
      <c r="T365" s="25"/>
      <c r="U365" s="113" t="s">
        <v>1586</v>
      </c>
      <c r="V365" s="113"/>
      <c r="W365" s="114"/>
      <c r="X365" s="114" t="s">
        <v>1435</v>
      </c>
      <c r="Y365" s="111" t="s">
        <v>2504</v>
      </c>
      <c r="Z365" s="95">
        <v>46262</v>
      </c>
      <c r="AA365" s="115"/>
      <c r="AB365" s="45" t="s">
        <v>1479</v>
      </c>
      <c r="AC365" s="112" t="s">
        <v>2684</v>
      </c>
      <c r="AD365" s="116">
        <v>46262</v>
      </c>
      <c r="AE365" s="112" t="s">
        <v>2079</v>
      </c>
      <c r="AF365" s="45" t="s">
        <v>608</v>
      </c>
      <c r="AG365" s="45" t="s">
        <v>2618</v>
      </c>
      <c r="AH365" s="45" t="s">
        <v>988</v>
      </c>
      <c r="AI365" s="45"/>
      <c r="AJ365" s="95"/>
      <c r="AK365" s="45"/>
      <c r="AL365" s="45"/>
      <c r="AM365" s="45"/>
      <c r="AN365" s="95"/>
      <c r="AO365" s="95"/>
      <c r="AP365" s="95"/>
      <c r="AQ365" s="95"/>
      <c r="AR365" s="117"/>
      <c r="AS365" s="117"/>
      <c r="AT365" s="112" t="s">
        <v>2615</v>
      </c>
      <c r="AU365" s="138" t="s">
        <v>1414</v>
      </c>
      <c r="AV365" s="116"/>
      <c r="AW365" s="115"/>
      <c r="AX365" s="119">
        <f>IFERROR(IF(PAC!$X365="F01 - CAPTAÇÃO DE RECURSO",1,""),"")</f>
        <v>1</v>
      </c>
      <c r="AY365" s="119" t="str">
        <f>IFERROR(IF(PAC!$X365="F02 - LICITAÇÃO",1,""),"")</f>
        <v/>
      </c>
      <c r="AZ365" s="120" t="str">
        <f>IFERROR(IF(PAC!$X$6:$X$580="F03 - EXECUÇÃO DO OBJETO",1,""),"")</f>
        <v/>
      </c>
      <c r="BA365" s="120" t="str">
        <f>IFERROR(IF(PAC!$X$6:$X$580="F04 - CONCLUÍDA",1,""),"")</f>
        <v/>
      </c>
      <c r="BB365" s="121">
        <f>IF(PAC!$R365&gt;0,0,PAC!$Q365)</f>
        <v>1270000</v>
      </c>
    </row>
    <row r="366" spans="1:54" s="1" customFormat="1" ht="273.75" thickBot="1">
      <c r="A366" s="96">
        <f t="shared" si="5"/>
        <v>361</v>
      </c>
      <c r="B366" s="123">
        <v>2023</v>
      </c>
      <c r="C366" s="122" t="s">
        <v>610</v>
      </c>
      <c r="D366" s="122" t="s">
        <v>1021</v>
      </c>
      <c r="E366" s="124" t="s">
        <v>711</v>
      </c>
      <c r="F366" s="122" t="s">
        <v>577</v>
      </c>
      <c r="G366" s="122" t="s">
        <v>569</v>
      </c>
      <c r="H366" s="125" t="s">
        <v>1256</v>
      </c>
      <c r="I366" s="122" t="s">
        <v>603</v>
      </c>
      <c r="J366" s="122" t="s">
        <v>202</v>
      </c>
      <c r="K366" s="36"/>
      <c r="L366" s="36">
        <v>1950000</v>
      </c>
      <c r="M366" s="36">
        <v>1950000</v>
      </c>
      <c r="N366" s="36"/>
      <c r="O366" s="36"/>
      <c r="P366" s="36"/>
      <c r="Q366" s="25">
        <f>SUM(PAC!$M366:$P366)</f>
        <v>1950000</v>
      </c>
      <c r="R366" s="38"/>
      <c r="S366" s="25">
        <f>IF(PAC!$R366&gt;0,PAC!$R366,PAC!$Q366)</f>
        <v>1950000</v>
      </c>
      <c r="T366" s="38"/>
      <c r="U366" s="126" t="s">
        <v>1586</v>
      </c>
      <c r="V366" s="126"/>
      <c r="W366" s="127"/>
      <c r="X366" s="127" t="s">
        <v>1435</v>
      </c>
      <c r="Y366" s="123" t="s">
        <v>2504</v>
      </c>
      <c r="Z366" s="128">
        <v>46262</v>
      </c>
      <c r="AA366" s="129"/>
      <c r="AB366" s="125" t="s">
        <v>1479</v>
      </c>
      <c r="AC366" s="124" t="s">
        <v>2684</v>
      </c>
      <c r="AD366" s="130">
        <v>46262</v>
      </c>
      <c r="AE366" s="124" t="s">
        <v>2079</v>
      </c>
      <c r="AF366" s="125" t="s">
        <v>608</v>
      </c>
      <c r="AG366" s="125" t="s">
        <v>2618</v>
      </c>
      <c r="AH366" s="125" t="s">
        <v>988</v>
      </c>
      <c r="AI366" s="125"/>
      <c r="AJ366" s="128"/>
      <c r="AK366" s="125"/>
      <c r="AL366" s="125"/>
      <c r="AM366" s="125"/>
      <c r="AN366" s="128"/>
      <c r="AO366" s="128"/>
      <c r="AP366" s="128"/>
      <c r="AQ366" s="128"/>
      <c r="AR366" s="131"/>
      <c r="AS366" s="131"/>
      <c r="AT366" s="124" t="s">
        <v>2615</v>
      </c>
      <c r="AU366" s="137" t="s">
        <v>1414</v>
      </c>
      <c r="AV366" s="130"/>
      <c r="AW366" s="129"/>
      <c r="AX366" s="119">
        <f>IFERROR(IF(PAC!$X366="F01 - CAPTAÇÃO DE RECURSO",1,""),"")</f>
        <v>1</v>
      </c>
      <c r="AY366" s="119" t="str">
        <f>IFERROR(IF(PAC!$X366="F02 - LICITAÇÃO",1,""),"")</f>
        <v/>
      </c>
      <c r="AZ366" s="120" t="str">
        <f>IFERROR(IF(PAC!$X$6:$X$580="F03 - EXECUÇÃO DO OBJETO",1,""),"")</f>
        <v/>
      </c>
      <c r="BA366" s="120" t="str">
        <f>IFERROR(IF(PAC!$X$6:$X$580="F04 - CONCLUÍDA",1,""),"")</f>
        <v/>
      </c>
      <c r="BB366" s="206">
        <f>IF(PAC!$R366&gt;0,0,PAC!$Q366)</f>
        <v>1950000</v>
      </c>
    </row>
    <row r="367" spans="1:54" s="1" customFormat="1" ht="126.75" thickBot="1">
      <c r="A367" s="96">
        <f t="shared" si="5"/>
        <v>362</v>
      </c>
      <c r="B367" s="96">
        <v>2025</v>
      </c>
      <c r="C367" s="96" t="s">
        <v>610</v>
      </c>
      <c r="D367" s="96" t="s">
        <v>1021</v>
      </c>
      <c r="E367" s="97" t="s">
        <v>2317</v>
      </c>
      <c r="F367" s="45" t="s">
        <v>577</v>
      </c>
      <c r="G367" s="45" t="s">
        <v>569</v>
      </c>
      <c r="H367" s="96" t="s">
        <v>1256</v>
      </c>
      <c r="I367" s="96" t="s">
        <v>1250</v>
      </c>
      <c r="J367" s="96" t="s">
        <v>361</v>
      </c>
      <c r="K367" s="23"/>
      <c r="L367" s="23">
        <v>12954384</v>
      </c>
      <c r="M367" s="23">
        <v>12954384</v>
      </c>
      <c r="N367" s="23"/>
      <c r="O367" s="23"/>
      <c r="P367" s="23"/>
      <c r="Q367" s="25">
        <f>SUM(PAC!$M367:$P367)</f>
        <v>12954384</v>
      </c>
      <c r="R367" s="25"/>
      <c r="S367" s="25">
        <f>IF(PAC!$R367&gt;0,PAC!$R367,PAC!$Q367)</f>
        <v>12954384</v>
      </c>
      <c r="T367" s="25"/>
      <c r="U367" s="113" t="s">
        <v>1578</v>
      </c>
      <c r="V367" s="113"/>
      <c r="W367" s="114"/>
      <c r="X367" s="114" t="s">
        <v>1435</v>
      </c>
      <c r="Y367" s="111" t="s">
        <v>2504</v>
      </c>
      <c r="Z367" s="95"/>
      <c r="AA367" s="115"/>
      <c r="AB367" s="45"/>
      <c r="AC367" s="45" t="s">
        <v>2494</v>
      </c>
      <c r="AD367" s="116"/>
      <c r="AE367" s="112"/>
      <c r="AF367" s="45" t="s">
        <v>2318</v>
      </c>
      <c r="AG367" s="45" t="s">
        <v>2619</v>
      </c>
      <c r="AH367" s="45" t="s">
        <v>2002</v>
      </c>
      <c r="AI367" s="45"/>
      <c r="AJ367" s="95">
        <v>46356</v>
      </c>
      <c r="AK367" s="45"/>
      <c r="AL367" s="45"/>
      <c r="AM367" s="45"/>
      <c r="AN367" s="95"/>
      <c r="AO367" s="95"/>
      <c r="AP367" s="95"/>
      <c r="AQ367" s="95"/>
      <c r="AR367" s="117"/>
      <c r="AS367" s="117"/>
      <c r="AT367" s="112"/>
      <c r="AU367" s="118"/>
      <c r="AV367" s="116"/>
      <c r="AW367" s="139"/>
      <c r="AX367" s="119">
        <f>IFERROR(IF(PAC!$X367="F01 - CAPTAÇÃO DE RECURSO",1,""),"")</f>
        <v>1</v>
      </c>
      <c r="AY367" s="119" t="str">
        <f>IFERROR(IF(PAC!$X367="F02 - LICITAÇÃO",1,""),"")</f>
        <v/>
      </c>
      <c r="AZ367" s="120" t="str">
        <f>IFERROR(IF(PAC!$X$6:$X$580="F03 - EXECUÇÃO DO OBJETO",1,""),"")</f>
        <v/>
      </c>
      <c r="BA367" s="120" t="str">
        <f>IFERROR(IF(PAC!$X$6:$X$580="F04 - CONCLUÍDA",1,""),"")</f>
        <v/>
      </c>
      <c r="BB367" s="121">
        <f>IF(PAC!$R367&gt;0,0,PAC!$Q367)</f>
        <v>12954384</v>
      </c>
    </row>
    <row r="368" spans="1:54" s="1" customFormat="1" ht="249.95" customHeight="1" thickBot="1">
      <c r="A368" s="96">
        <f t="shared" si="5"/>
        <v>363</v>
      </c>
      <c r="B368" s="122">
        <v>2023</v>
      </c>
      <c r="C368" s="122" t="s">
        <v>1511</v>
      </c>
      <c r="D368" s="122" t="s">
        <v>1021</v>
      </c>
      <c r="E368" s="122" t="s">
        <v>1677</v>
      </c>
      <c r="F368" s="122" t="s">
        <v>577</v>
      </c>
      <c r="G368" s="122" t="s">
        <v>566</v>
      </c>
      <c r="H368" s="122" t="s">
        <v>2816</v>
      </c>
      <c r="I368" s="122" t="s">
        <v>603</v>
      </c>
      <c r="J368" s="122" t="s">
        <v>449</v>
      </c>
      <c r="K368" s="36"/>
      <c r="L368" s="36">
        <v>2730026.2</v>
      </c>
      <c r="M368" s="36">
        <v>2730026.2</v>
      </c>
      <c r="N368" s="36"/>
      <c r="O368" s="36"/>
      <c r="P368" s="36"/>
      <c r="Q368" s="25">
        <f>SUM(PAC!$M368:$P368)</f>
        <v>2730026.2</v>
      </c>
      <c r="R368" s="38"/>
      <c r="S368" s="25">
        <f>IF(PAC!$R368&gt;0,PAC!$R368,PAC!$Q368)</f>
        <v>2730026.2</v>
      </c>
      <c r="T368" s="38"/>
      <c r="U368" s="126" t="s">
        <v>1586</v>
      </c>
      <c r="V368" s="126"/>
      <c r="W368" s="141"/>
      <c r="X368" s="127" t="s">
        <v>1435</v>
      </c>
      <c r="Y368" s="123" t="s">
        <v>2504</v>
      </c>
      <c r="Z368" s="128">
        <v>46263</v>
      </c>
      <c r="AA368" s="122"/>
      <c r="AB368" s="125" t="s">
        <v>1475</v>
      </c>
      <c r="AC368" s="180" t="s">
        <v>2271</v>
      </c>
      <c r="AD368" s="130"/>
      <c r="AE368" s="180" t="s">
        <v>2818</v>
      </c>
      <c r="AF368" s="122" t="s">
        <v>2228</v>
      </c>
      <c r="AG368" s="122" t="s">
        <v>1013</v>
      </c>
      <c r="AH368" s="125" t="s">
        <v>988</v>
      </c>
      <c r="AI368" s="181" t="s">
        <v>1522</v>
      </c>
      <c r="AJ368" s="130">
        <v>46263</v>
      </c>
      <c r="AK368" s="125" t="s">
        <v>1715</v>
      </c>
      <c r="AL368" s="125"/>
      <c r="AM368" s="122"/>
      <c r="AN368" s="128"/>
      <c r="AO368" s="128"/>
      <c r="AP368" s="128"/>
      <c r="AQ368" s="128"/>
      <c r="AR368" s="131"/>
      <c r="AS368" s="131"/>
      <c r="AT368" s="122" t="s">
        <v>2229</v>
      </c>
      <c r="AU368" s="122" t="s">
        <v>1425</v>
      </c>
      <c r="AV368" s="130"/>
      <c r="AW368" s="122"/>
      <c r="AX368" s="119">
        <f>IFERROR(IF(PAC!$X368="F01 - CAPTAÇÃO DE RECURSO",1,""),"")</f>
        <v>1</v>
      </c>
      <c r="AY368" s="119" t="str">
        <f>IFERROR(IF(PAC!$X368="F02 - LICITAÇÃO",1,""),"")</f>
        <v/>
      </c>
      <c r="AZ368" s="120" t="str">
        <f>IFERROR(IF(PAC!$X$6:$X$580="F03 - EXECUÇÃO DO OBJETO",1,""),"")</f>
        <v/>
      </c>
      <c r="BA368" s="120" t="str">
        <f>IFERROR(IF(PAC!$X$6:$X$580="F04 - CONCLUÍDA",1,""),"")</f>
        <v/>
      </c>
      <c r="BB368" s="206">
        <f>IF(PAC!$R368&gt;0,0,PAC!$Q368)</f>
        <v>2730026.2</v>
      </c>
    </row>
    <row r="369" spans="1:54" s="1" customFormat="1" ht="249.95" customHeight="1" thickBot="1">
      <c r="A369" s="96">
        <f t="shared" si="5"/>
        <v>364</v>
      </c>
      <c r="B369" s="96">
        <v>2023</v>
      </c>
      <c r="C369" s="96" t="s">
        <v>605</v>
      </c>
      <c r="D369" s="96" t="s">
        <v>1021</v>
      </c>
      <c r="E369" s="96" t="s">
        <v>1678</v>
      </c>
      <c r="F369" s="96" t="s">
        <v>577</v>
      </c>
      <c r="G369" s="96" t="s">
        <v>566</v>
      </c>
      <c r="H369" s="96" t="s">
        <v>2816</v>
      </c>
      <c r="I369" s="96" t="s">
        <v>603</v>
      </c>
      <c r="J369" s="96" t="s">
        <v>449</v>
      </c>
      <c r="K369" s="23"/>
      <c r="L369" s="23">
        <v>25675694.460000001</v>
      </c>
      <c r="M369" s="23">
        <v>25675694</v>
      </c>
      <c r="N369" s="23"/>
      <c r="O369" s="23"/>
      <c r="P369" s="23"/>
      <c r="Q369" s="25">
        <f>SUM(PAC!$M369:$P369)</f>
        <v>25675694</v>
      </c>
      <c r="R369" s="25"/>
      <c r="S369" s="25">
        <f>IF(PAC!$R369&gt;0,PAC!$R369,PAC!$Q369)</f>
        <v>25675694</v>
      </c>
      <c r="T369" s="25"/>
      <c r="U369" s="113" t="s">
        <v>1586</v>
      </c>
      <c r="V369" s="113"/>
      <c r="W369" s="45" t="s">
        <v>1729</v>
      </c>
      <c r="X369" s="114" t="s">
        <v>1435</v>
      </c>
      <c r="Y369" s="111" t="s">
        <v>2504</v>
      </c>
      <c r="Z369" s="95">
        <v>46263</v>
      </c>
      <c r="AA369" s="116"/>
      <c r="AB369" s="116" t="s">
        <v>1475</v>
      </c>
      <c r="AC369" s="182" t="s">
        <v>2271</v>
      </c>
      <c r="AD369" s="116"/>
      <c r="AE369" s="183" t="s">
        <v>2817</v>
      </c>
      <c r="AF369" s="116" t="s">
        <v>662</v>
      </c>
      <c r="AG369" s="116" t="s">
        <v>1012</v>
      </c>
      <c r="AH369" s="45" t="s">
        <v>988</v>
      </c>
      <c r="AI369" s="183" t="s">
        <v>1531</v>
      </c>
      <c r="AJ369" s="116">
        <v>46263</v>
      </c>
      <c r="AK369" s="116" t="s">
        <v>1716</v>
      </c>
      <c r="AL369" s="116"/>
      <c r="AM369" s="116"/>
      <c r="AN369" s="95"/>
      <c r="AO369" s="95"/>
      <c r="AP369" s="95"/>
      <c r="AQ369" s="95"/>
      <c r="AR369" s="116"/>
      <c r="AS369" s="116"/>
      <c r="AT369" s="116" t="s">
        <v>1852</v>
      </c>
      <c r="AU369" s="116" t="s">
        <v>1425</v>
      </c>
      <c r="AV369" s="116"/>
      <c r="AW369" s="96"/>
      <c r="AX369" s="119">
        <f>IFERROR(IF(PAC!$X369="F01 - CAPTAÇÃO DE RECURSO",1,""),"")</f>
        <v>1</v>
      </c>
      <c r="AY369" s="119" t="str">
        <f>IFERROR(IF(PAC!$X369="F02 - LICITAÇÃO",1,""),"")</f>
        <v/>
      </c>
      <c r="AZ369" s="120" t="str">
        <f>IFERROR(IF(PAC!$X$6:$X$580="F03 - EXECUÇÃO DO OBJETO",1,""),"")</f>
        <v/>
      </c>
      <c r="BA369" s="120" t="str">
        <f>IFERROR(IF(PAC!$X$6:$X$580="F04 - CONCLUÍDA",1,""),"")</f>
        <v/>
      </c>
      <c r="BB369" s="121">
        <f>IF(PAC!$R369&gt;0,0,PAC!$Q369)</f>
        <v>25675694</v>
      </c>
    </row>
    <row r="370" spans="1:54" s="1" customFormat="1" ht="249.95" customHeight="1" thickBot="1">
      <c r="A370" s="96">
        <f t="shared" si="5"/>
        <v>365</v>
      </c>
      <c r="B370" s="122">
        <v>2025</v>
      </c>
      <c r="C370" s="122" t="s">
        <v>605</v>
      </c>
      <c r="D370" s="122" t="s">
        <v>1021</v>
      </c>
      <c r="E370" s="122" t="s">
        <v>1244</v>
      </c>
      <c r="F370" s="122" t="s">
        <v>577</v>
      </c>
      <c r="G370" s="122" t="s">
        <v>566</v>
      </c>
      <c r="H370" s="122" t="s">
        <v>1256</v>
      </c>
      <c r="I370" s="122" t="s">
        <v>603</v>
      </c>
      <c r="J370" s="122" t="s">
        <v>449</v>
      </c>
      <c r="K370" s="122">
        <v>12000000</v>
      </c>
      <c r="L370" s="122">
        <v>12000000</v>
      </c>
      <c r="M370" s="122"/>
      <c r="N370" s="122"/>
      <c r="O370" s="122"/>
      <c r="P370" s="122"/>
      <c r="Q370" s="25">
        <f>SUM(PAC!$M370:$P370)</f>
        <v>0</v>
      </c>
      <c r="R370" s="38"/>
      <c r="S370" s="25">
        <f>IF(PAC!$R370&gt;0,PAC!$R370,PAC!$Q370)</f>
        <v>0</v>
      </c>
      <c r="T370" s="38"/>
      <c r="U370" s="126" t="s">
        <v>1590</v>
      </c>
      <c r="V370" s="126"/>
      <c r="W370" s="122"/>
      <c r="X370" s="127" t="s">
        <v>1435</v>
      </c>
      <c r="Y370" s="123" t="s">
        <v>2517</v>
      </c>
      <c r="Z370" s="128"/>
      <c r="AA370" s="122"/>
      <c r="AB370" s="122"/>
      <c r="AC370" s="122"/>
      <c r="AD370" s="130"/>
      <c r="AE370" s="122"/>
      <c r="AF370" s="122" t="s">
        <v>1245</v>
      </c>
      <c r="AG370" s="122"/>
      <c r="AH370" s="122"/>
      <c r="AI370" s="122"/>
      <c r="AJ370" s="184"/>
      <c r="AK370" s="122"/>
      <c r="AL370" s="122"/>
      <c r="AM370" s="122"/>
      <c r="AN370" s="128"/>
      <c r="AO370" s="128"/>
      <c r="AP370" s="128"/>
      <c r="AQ370" s="128"/>
      <c r="AR370" s="122"/>
      <c r="AS370" s="122"/>
      <c r="AT370" s="122" t="s">
        <v>1246</v>
      </c>
      <c r="AU370" s="122"/>
      <c r="AV370" s="130"/>
      <c r="AW370" s="122"/>
      <c r="AX370" s="119">
        <f>IFERROR(IF(PAC!$X370="F01 - CAPTAÇÃO DE RECURSO",1,""),"")</f>
        <v>1</v>
      </c>
      <c r="AY370" s="119" t="str">
        <f>IFERROR(IF(PAC!$X370="F02 - LICITAÇÃO",1,""),"")</f>
        <v/>
      </c>
      <c r="AZ370" s="120" t="str">
        <f>IFERROR(IF(PAC!$X$6:$X$580="F03 - EXECUÇÃO DO OBJETO",1,""),"")</f>
        <v/>
      </c>
      <c r="BA370" s="120" t="str">
        <f>IFERROR(IF(PAC!$X$6:$X$580="F04 - CONCLUÍDA",1,""),"")</f>
        <v/>
      </c>
      <c r="BB370" s="206">
        <f>IF(PAC!$R370&gt;0,0,PAC!$Q370)</f>
        <v>0</v>
      </c>
    </row>
    <row r="371" spans="1:54" s="1" customFormat="1" ht="249.95" customHeight="1" thickBot="1">
      <c r="A371" s="96">
        <f t="shared" si="5"/>
        <v>366</v>
      </c>
      <c r="B371" s="96">
        <v>2025</v>
      </c>
      <c r="C371" s="96" t="s">
        <v>605</v>
      </c>
      <c r="D371" s="96" t="s">
        <v>1021</v>
      </c>
      <c r="E371" s="185" t="s">
        <v>1247</v>
      </c>
      <c r="F371" s="96" t="s">
        <v>577</v>
      </c>
      <c r="G371" s="96" t="s">
        <v>566</v>
      </c>
      <c r="H371" s="96" t="s">
        <v>1256</v>
      </c>
      <c r="I371" s="96" t="s">
        <v>603</v>
      </c>
      <c r="J371" s="96" t="s">
        <v>449</v>
      </c>
      <c r="K371" s="23">
        <v>42500000</v>
      </c>
      <c r="L371" s="23">
        <v>42500000</v>
      </c>
      <c r="M371" s="23"/>
      <c r="N371" s="23"/>
      <c r="O371" s="23"/>
      <c r="P371" s="23"/>
      <c r="Q371" s="25">
        <f>SUM(PAC!$M371:$P371)</f>
        <v>0</v>
      </c>
      <c r="R371" s="25"/>
      <c r="S371" s="25">
        <f>IF(PAC!$R371&gt;0,PAC!$R371,PAC!$Q371)</f>
        <v>0</v>
      </c>
      <c r="T371" s="25"/>
      <c r="U371" s="113" t="s">
        <v>1590</v>
      </c>
      <c r="V371" s="113"/>
      <c r="W371" s="114"/>
      <c r="X371" s="114" t="s">
        <v>1435</v>
      </c>
      <c r="Y371" s="111" t="s">
        <v>2517</v>
      </c>
      <c r="Z371" s="95"/>
      <c r="AA371" s="115"/>
      <c r="AB371" s="45"/>
      <c r="AC371" s="96"/>
      <c r="AD371" s="116"/>
      <c r="AE371" s="112"/>
      <c r="AF371" s="45" t="s">
        <v>1248</v>
      </c>
      <c r="AG371" s="45"/>
      <c r="AH371" s="45"/>
      <c r="AI371" s="45"/>
      <c r="AJ371" s="95"/>
      <c r="AK371" s="45"/>
      <c r="AL371" s="45"/>
      <c r="AM371" s="45"/>
      <c r="AN371" s="95"/>
      <c r="AO371" s="95"/>
      <c r="AP371" s="95"/>
      <c r="AQ371" s="95"/>
      <c r="AR371" s="117"/>
      <c r="AS371" s="117"/>
      <c r="AT371" s="112" t="s">
        <v>1246</v>
      </c>
      <c r="AU371" s="118"/>
      <c r="AV371" s="116"/>
      <c r="AW371" s="115"/>
      <c r="AX371" s="119">
        <f>IFERROR(IF(PAC!$X371="F01 - CAPTAÇÃO DE RECURSO",1,""),"")</f>
        <v>1</v>
      </c>
      <c r="AY371" s="119" t="str">
        <f>IFERROR(IF(PAC!$X371="F02 - LICITAÇÃO",1,""),"")</f>
        <v/>
      </c>
      <c r="AZ371" s="120" t="str">
        <f>IFERROR(IF(PAC!$X$6:$X$580="F03 - EXECUÇÃO DO OBJETO",1,""),"")</f>
        <v/>
      </c>
      <c r="BA371" s="120" t="str">
        <f>IFERROR(IF(PAC!$X$6:$X$580="F04 - CONCLUÍDA",1,""),"")</f>
        <v/>
      </c>
      <c r="BB371" s="121">
        <f>IF(PAC!$R371&gt;0,0,PAC!$Q371)</f>
        <v>0</v>
      </c>
    </row>
    <row r="372" spans="1:54" s="1" customFormat="1" ht="249.95" customHeight="1" thickBot="1">
      <c r="A372" s="96">
        <f t="shared" si="5"/>
        <v>367</v>
      </c>
      <c r="B372" s="123">
        <v>2023</v>
      </c>
      <c r="C372" s="122" t="s">
        <v>605</v>
      </c>
      <c r="D372" s="122" t="s">
        <v>1021</v>
      </c>
      <c r="E372" s="124" t="s">
        <v>1302</v>
      </c>
      <c r="F372" s="122" t="s">
        <v>577</v>
      </c>
      <c r="G372" s="122" t="s">
        <v>541</v>
      </c>
      <c r="H372" s="125" t="s">
        <v>1255</v>
      </c>
      <c r="I372" s="122" t="s">
        <v>600</v>
      </c>
      <c r="J372" s="122" t="s">
        <v>90</v>
      </c>
      <c r="K372" s="36">
        <v>131178286.73999999</v>
      </c>
      <c r="L372" s="36"/>
      <c r="M372" s="36"/>
      <c r="N372" s="36">
        <v>6904120.3499999996</v>
      </c>
      <c r="O372" s="36"/>
      <c r="P372" s="36">
        <v>131178286.73999999</v>
      </c>
      <c r="Q372" s="25">
        <f>SUM(PAC!$M372:$P372)</f>
        <v>138082407.09</v>
      </c>
      <c r="R372" s="38">
        <v>107577791.31999999</v>
      </c>
      <c r="S372" s="25">
        <f>IF(PAC!$R372&gt;0,PAC!$R372,PAC!$Q372)</f>
        <v>107577791.31999999</v>
      </c>
      <c r="T372" s="38" t="s">
        <v>1913</v>
      </c>
      <c r="U372" s="126" t="s">
        <v>1589</v>
      </c>
      <c r="V372" s="126" t="s">
        <v>1792</v>
      </c>
      <c r="W372" s="127"/>
      <c r="X372" s="127" t="s">
        <v>1434</v>
      </c>
      <c r="Y372" s="123" t="s">
        <v>2503</v>
      </c>
      <c r="Z372" s="128"/>
      <c r="AA372" s="129">
        <v>0</v>
      </c>
      <c r="AB372" s="125" t="s">
        <v>1487</v>
      </c>
      <c r="AC372" s="132" t="s">
        <v>2584</v>
      </c>
      <c r="AD372" s="130"/>
      <c r="AE372" s="137" t="s">
        <v>1727</v>
      </c>
      <c r="AF372" s="125" t="s">
        <v>547</v>
      </c>
      <c r="AG372" s="125" t="s">
        <v>2184</v>
      </c>
      <c r="AH372" s="125"/>
      <c r="AI372" s="125"/>
      <c r="AJ372" s="128"/>
      <c r="AK372" s="125"/>
      <c r="AL372" s="125"/>
      <c r="AM372" s="125"/>
      <c r="AN372" s="128">
        <v>45840</v>
      </c>
      <c r="AO372" s="128">
        <v>46007</v>
      </c>
      <c r="AP372" s="128">
        <v>46086</v>
      </c>
      <c r="AQ372" s="128"/>
      <c r="AR372" s="131"/>
      <c r="AS372" s="131"/>
      <c r="AT372" s="135" t="s">
        <v>2583</v>
      </c>
      <c r="AU372" s="132" t="s">
        <v>1914</v>
      </c>
      <c r="AV372" s="130"/>
      <c r="AW372" s="129" t="s">
        <v>1667</v>
      </c>
      <c r="AX372" s="119" t="str">
        <f>IFERROR(IF(PAC!$X372="F01 - CAPTAÇÃO DE RECURSO",1,""),"")</f>
        <v/>
      </c>
      <c r="AY372" s="119">
        <f>IFERROR(IF(PAC!$X372="F02 - LICITAÇÃO",1,""),"")</f>
        <v>1</v>
      </c>
      <c r="AZ372" s="120" t="str">
        <f>IFERROR(IF(PAC!$X$6:$X$580="F03 - EXECUÇÃO DO OBJETO",1,""),"")</f>
        <v/>
      </c>
      <c r="BA372" s="120" t="str">
        <f>IFERROR(IF(PAC!$X$6:$X$580="F04 - CONCLUÍDA",1,""),"")</f>
        <v/>
      </c>
      <c r="BB372" s="206">
        <f>IF(PAC!$R372&gt;0,0,PAC!$Q372)</f>
        <v>0</v>
      </c>
    </row>
    <row r="373" spans="1:54" s="1" customFormat="1" ht="249.95" customHeight="1" thickBot="1">
      <c r="A373" s="96">
        <f t="shared" si="5"/>
        <v>368</v>
      </c>
      <c r="B373" s="111">
        <v>2023</v>
      </c>
      <c r="C373" s="96" t="s">
        <v>605</v>
      </c>
      <c r="D373" s="96" t="s">
        <v>1021</v>
      </c>
      <c r="E373" s="112" t="s">
        <v>542</v>
      </c>
      <c r="F373" s="96" t="s">
        <v>577</v>
      </c>
      <c r="G373" s="96" t="s">
        <v>541</v>
      </c>
      <c r="H373" s="45" t="s">
        <v>1255</v>
      </c>
      <c r="I373" s="96" t="s">
        <v>600</v>
      </c>
      <c r="J373" s="96" t="s">
        <v>190</v>
      </c>
      <c r="K373" s="23">
        <v>82827908.650000006</v>
      </c>
      <c r="L373" s="23"/>
      <c r="M373" s="23"/>
      <c r="N373" s="23">
        <v>4359363.6100000003</v>
      </c>
      <c r="O373" s="23"/>
      <c r="P373" s="23">
        <v>82827908.650000006</v>
      </c>
      <c r="Q373" s="25">
        <f>SUM(PAC!$M373:$P373)</f>
        <v>87187272.260000005</v>
      </c>
      <c r="R373" s="25"/>
      <c r="S373" s="25">
        <f>IF(PAC!$R373&gt;0,PAC!$R373,PAC!$Q373)</f>
        <v>87187272.260000005</v>
      </c>
      <c r="T373" s="25"/>
      <c r="U373" s="113" t="s">
        <v>1589</v>
      </c>
      <c r="V373" s="113" t="s">
        <v>1792</v>
      </c>
      <c r="W373" s="114"/>
      <c r="X373" s="114" t="s">
        <v>1434</v>
      </c>
      <c r="Y373" s="111" t="s">
        <v>2503</v>
      </c>
      <c r="Z373" s="95"/>
      <c r="AA373" s="115"/>
      <c r="AB373" s="45" t="s">
        <v>1480</v>
      </c>
      <c r="AC373" s="118" t="s">
        <v>2704</v>
      </c>
      <c r="AD373" s="116">
        <v>46321</v>
      </c>
      <c r="AE373" s="138" t="s">
        <v>2705</v>
      </c>
      <c r="AF373" s="45" t="s">
        <v>548</v>
      </c>
      <c r="AG373" s="45" t="s">
        <v>2183</v>
      </c>
      <c r="AH373" s="45"/>
      <c r="AI373" s="45"/>
      <c r="AJ373" s="95"/>
      <c r="AK373" s="45"/>
      <c r="AL373" s="45"/>
      <c r="AM373" s="45"/>
      <c r="AN373" s="95">
        <v>46247</v>
      </c>
      <c r="AO373" s="95">
        <v>46321</v>
      </c>
      <c r="AP373" s="95"/>
      <c r="AQ373" s="95"/>
      <c r="AR373" s="117"/>
      <c r="AS373" s="117"/>
      <c r="AT373" s="134" t="s">
        <v>2230</v>
      </c>
      <c r="AU373" s="138" t="s">
        <v>2706</v>
      </c>
      <c r="AV373" s="116"/>
      <c r="AW373" s="115" t="s">
        <v>1667</v>
      </c>
      <c r="AX373" s="119" t="str">
        <f>IFERROR(IF(PAC!$X373="F01 - CAPTAÇÃO DE RECURSO",1,""),"")</f>
        <v/>
      </c>
      <c r="AY373" s="119">
        <f>IFERROR(IF(PAC!$X373="F02 - LICITAÇÃO",1,""),"")</f>
        <v>1</v>
      </c>
      <c r="AZ373" s="120" t="str">
        <f>IFERROR(IF(PAC!$X$6:$X$580="F03 - EXECUÇÃO DO OBJETO",1,""),"")</f>
        <v/>
      </c>
      <c r="BA373" s="120" t="str">
        <f>IFERROR(IF(PAC!$X$6:$X$580="F04 - CONCLUÍDA",1,""),"")</f>
        <v/>
      </c>
      <c r="BB373" s="121">
        <f>IF(PAC!$R373&gt;0,0,PAC!$Q373)</f>
        <v>87187272.260000005</v>
      </c>
    </row>
    <row r="374" spans="1:54" s="1" customFormat="1" ht="249.95" customHeight="1" thickBot="1">
      <c r="A374" s="96">
        <f t="shared" si="5"/>
        <v>369</v>
      </c>
      <c r="B374" s="123">
        <v>2023</v>
      </c>
      <c r="C374" s="122" t="s">
        <v>605</v>
      </c>
      <c r="D374" s="122" t="s">
        <v>1021</v>
      </c>
      <c r="E374" s="124" t="s">
        <v>543</v>
      </c>
      <c r="F374" s="122" t="s">
        <v>577</v>
      </c>
      <c r="G374" s="122" t="s">
        <v>541</v>
      </c>
      <c r="H374" s="125" t="s">
        <v>1255</v>
      </c>
      <c r="I374" s="122" t="s">
        <v>600</v>
      </c>
      <c r="J374" s="122" t="s">
        <v>259</v>
      </c>
      <c r="K374" s="36">
        <v>132833256.34999999</v>
      </c>
      <c r="L374" s="36"/>
      <c r="M374" s="36"/>
      <c r="N374" s="36">
        <v>6991224.0199999996</v>
      </c>
      <c r="O374" s="36"/>
      <c r="P374" s="36">
        <v>132833256.34999999</v>
      </c>
      <c r="Q374" s="25">
        <f>SUM(PAC!$M374:$P374)</f>
        <v>139824480.37</v>
      </c>
      <c r="R374" s="38">
        <v>108913813.52</v>
      </c>
      <c r="S374" s="25">
        <f>IF(PAC!$R374&gt;0,PAC!$R374,PAC!$Q374)</f>
        <v>108913813.52</v>
      </c>
      <c r="T374" s="38" t="s">
        <v>2160</v>
      </c>
      <c r="U374" s="126" t="s">
        <v>1589</v>
      </c>
      <c r="V374" s="126" t="s">
        <v>1792</v>
      </c>
      <c r="W374" s="127"/>
      <c r="X374" s="127" t="s">
        <v>1710</v>
      </c>
      <c r="Y374" s="123" t="s">
        <v>2501</v>
      </c>
      <c r="Z374" s="131">
        <v>47310</v>
      </c>
      <c r="AA374" s="129"/>
      <c r="AB374" s="125" t="s">
        <v>1488</v>
      </c>
      <c r="AC374" s="132" t="s">
        <v>2586</v>
      </c>
      <c r="AD374" s="130"/>
      <c r="AE374" s="137" t="s">
        <v>1488</v>
      </c>
      <c r="AF374" s="125" t="s">
        <v>549</v>
      </c>
      <c r="AG374" s="125" t="s">
        <v>2182</v>
      </c>
      <c r="AH374" s="125"/>
      <c r="AI374" s="125"/>
      <c r="AJ374" s="128"/>
      <c r="AK374" s="125"/>
      <c r="AL374" s="125"/>
      <c r="AM374" s="125"/>
      <c r="AN374" s="128">
        <v>46027</v>
      </c>
      <c r="AO374" s="128">
        <v>46100</v>
      </c>
      <c r="AP374" s="128">
        <v>46164</v>
      </c>
      <c r="AQ374" s="128">
        <v>46230</v>
      </c>
      <c r="AR374" s="131">
        <v>47310</v>
      </c>
      <c r="AS374" s="131">
        <v>47310</v>
      </c>
      <c r="AT374" s="135" t="s">
        <v>2585</v>
      </c>
      <c r="AU374" s="137" t="s">
        <v>2409</v>
      </c>
      <c r="AV374" s="130"/>
      <c r="AW374" s="129" t="s">
        <v>1667</v>
      </c>
      <c r="AX374" s="119" t="str">
        <f>IFERROR(IF(PAC!$X374="F01 - CAPTAÇÃO DE RECURSO",1,""),"")</f>
        <v/>
      </c>
      <c r="AY374" s="119" t="str">
        <f>IFERROR(IF(PAC!$X374="F02 - LICITAÇÃO",1,""),"")</f>
        <v/>
      </c>
      <c r="AZ374" s="120">
        <f>IFERROR(IF(PAC!$X$6:$X$580="F03 - EXECUÇÃO DO OBJETO",1,""),"")</f>
        <v>1</v>
      </c>
      <c r="BA374" s="120" t="str">
        <f>IFERROR(IF(PAC!$X$6:$X$580="F04 - CONCLUÍDA",1,""),"")</f>
        <v/>
      </c>
      <c r="BB374" s="206">
        <f>IF(PAC!$R374&gt;0,0,PAC!$Q374)</f>
        <v>0</v>
      </c>
    </row>
    <row r="375" spans="1:54" s="1" customFormat="1" ht="249.95" customHeight="1" thickBot="1">
      <c r="A375" s="96">
        <f t="shared" si="5"/>
        <v>370</v>
      </c>
      <c r="B375" s="111">
        <v>2023</v>
      </c>
      <c r="C375" s="96" t="s">
        <v>605</v>
      </c>
      <c r="D375" s="96" t="s">
        <v>1021</v>
      </c>
      <c r="E375" s="112" t="s">
        <v>544</v>
      </c>
      <c r="F375" s="96" t="s">
        <v>577</v>
      </c>
      <c r="G375" s="96" t="s">
        <v>541</v>
      </c>
      <c r="H375" s="45" t="s">
        <v>1255</v>
      </c>
      <c r="I375" s="96" t="s">
        <v>600</v>
      </c>
      <c r="J375" s="96" t="s">
        <v>297</v>
      </c>
      <c r="K375" s="23">
        <v>128946323.81999999</v>
      </c>
      <c r="L375" s="23"/>
      <c r="M375" s="23"/>
      <c r="N375" s="23">
        <v>6786648.6200000001</v>
      </c>
      <c r="O375" s="23"/>
      <c r="P375" s="23">
        <v>128946323.81999999</v>
      </c>
      <c r="Q375" s="25">
        <f>SUM(PAC!$M375:$P375)</f>
        <v>135732972.44</v>
      </c>
      <c r="R375" s="25">
        <v>84490000</v>
      </c>
      <c r="S375" s="25">
        <f>IF(PAC!$R375&gt;0,PAC!$R375,PAC!$Q375)</f>
        <v>84490000</v>
      </c>
      <c r="T375" s="25" t="s">
        <v>2406</v>
      </c>
      <c r="U375" s="113" t="s">
        <v>1589</v>
      </c>
      <c r="V375" s="113" t="s">
        <v>1792</v>
      </c>
      <c r="W375" s="114"/>
      <c r="X375" s="114" t="s">
        <v>1710</v>
      </c>
      <c r="Y375" s="111" t="s">
        <v>2501</v>
      </c>
      <c r="Z375" s="117">
        <v>47254</v>
      </c>
      <c r="AA375" s="115">
        <v>0</v>
      </c>
      <c r="AB375" s="45" t="s">
        <v>1488</v>
      </c>
      <c r="AC375" s="118" t="s">
        <v>2294</v>
      </c>
      <c r="AD375" s="117">
        <v>47254</v>
      </c>
      <c r="AE375" s="138" t="s">
        <v>1488</v>
      </c>
      <c r="AF375" s="45" t="s">
        <v>550</v>
      </c>
      <c r="AG375" s="45" t="s">
        <v>2181</v>
      </c>
      <c r="AH375" s="45"/>
      <c r="AI375" s="45"/>
      <c r="AJ375" s="95"/>
      <c r="AK375" s="45"/>
      <c r="AL375" s="45"/>
      <c r="AM375" s="45"/>
      <c r="AN375" s="95">
        <v>45835</v>
      </c>
      <c r="AO375" s="95">
        <v>45908</v>
      </c>
      <c r="AP375" s="95">
        <v>46007</v>
      </c>
      <c r="AQ375" s="95">
        <v>46174</v>
      </c>
      <c r="AR375" s="117">
        <v>47254</v>
      </c>
      <c r="AS375" s="117">
        <v>47254</v>
      </c>
      <c r="AT375" s="134" t="s">
        <v>2405</v>
      </c>
      <c r="AU375" s="45" t="s">
        <v>2404</v>
      </c>
      <c r="AV375" s="116"/>
      <c r="AW375" s="115"/>
      <c r="AX375" s="119" t="str">
        <f>IFERROR(IF(PAC!$X375="F01 - CAPTAÇÃO DE RECURSO",1,""),"")</f>
        <v/>
      </c>
      <c r="AY375" s="119" t="str">
        <f>IFERROR(IF(PAC!$X375="F02 - LICITAÇÃO",1,""),"")</f>
        <v/>
      </c>
      <c r="AZ375" s="120">
        <f>IFERROR(IF(PAC!$X$6:$X$580="F03 - EXECUÇÃO DO OBJETO",1,""),"")</f>
        <v>1</v>
      </c>
      <c r="BA375" s="120" t="str">
        <f>IFERROR(IF(PAC!$X$6:$X$580="F04 - CONCLUÍDA",1,""),"")</f>
        <v/>
      </c>
      <c r="BB375" s="121">
        <f>IF(PAC!$R375&gt;0,0,PAC!$Q375)</f>
        <v>0</v>
      </c>
    </row>
    <row r="376" spans="1:54" s="1" customFormat="1" ht="249.95" customHeight="1" thickBot="1">
      <c r="A376" s="96">
        <f t="shared" si="5"/>
        <v>371</v>
      </c>
      <c r="B376" s="123">
        <v>2023</v>
      </c>
      <c r="C376" s="122" t="s">
        <v>605</v>
      </c>
      <c r="D376" s="122" t="s">
        <v>1021</v>
      </c>
      <c r="E376" s="124" t="s">
        <v>545</v>
      </c>
      <c r="F376" s="122" t="s">
        <v>577</v>
      </c>
      <c r="G376" s="122" t="s">
        <v>541</v>
      </c>
      <c r="H376" s="125" t="s">
        <v>1255</v>
      </c>
      <c r="I376" s="122" t="s">
        <v>600</v>
      </c>
      <c r="J376" s="122" t="s">
        <v>357</v>
      </c>
      <c r="K376" s="36">
        <v>174529117.11000001</v>
      </c>
      <c r="L376" s="36"/>
      <c r="M376" s="36"/>
      <c r="N376" s="36">
        <v>9185743.0099999998</v>
      </c>
      <c r="O376" s="36"/>
      <c r="P376" s="36">
        <v>174529117.11000001</v>
      </c>
      <c r="Q376" s="25">
        <f>SUM(PAC!$M376:$P376)</f>
        <v>183714860.12</v>
      </c>
      <c r="R376" s="38">
        <v>117870000</v>
      </c>
      <c r="S376" s="25">
        <f>IF(PAC!$R376&gt;0,PAC!$R376,PAC!$Q376)</f>
        <v>117870000</v>
      </c>
      <c r="T376" s="38" t="s">
        <v>1812</v>
      </c>
      <c r="U376" s="126" t="s">
        <v>1589</v>
      </c>
      <c r="V376" s="126" t="s">
        <v>1792</v>
      </c>
      <c r="W376" s="127"/>
      <c r="X376" s="127" t="s">
        <v>1434</v>
      </c>
      <c r="Y376" s="123" t="s">
        <v>2503</v>
      </c>
      <c r="Z376" s="128"/>
      <c r="AA376" s="129">
        <v>0</v>
      </c>
      <c r="AB376" s="125" t="s">
        <v>1487</v>
      </c>
      <c r="AC376" s="132" t="s">
        <v>2407</v>
      </c>
      <c r="AD376" s="130"/>
      <c r="AE376" s="137" t="s">
        <v>1727</v>
      </c>
      <c r="AF376" s="125" t="s">
        <v>551</v>
      </c>
      <c r="AG376" s="125" t="s">
        <v>2180</v>
      </c>
      <c r="AH376" s="125"/>
      <c r="AI376" s="125"/>
      <c r="AJ376" s="128"/>
      <c r="AK376" s="125"/>
      <c r="AL376" s="125"/>
      <c r="AM376" s="125"/>
      <c r="AN376" s="128">
        <v>45931</v>
      </c>
      <c r="AO376" s="128">
        <v>46049</v>
      </c>
      <c r="AP376" s="128">
        <v>46092</v>
      </c>
      <c r="AQ376" s="128"/>
      <c r="AR376" s="131"/>
      <c r="AS376" s="131"/>
      <c r="AT376" s="135" t="s">
        <v>2539</v>
      </c>
      <c r="AU376" s="132" t="s">
        <v>1919</v>
      </c>
      <c r="AV376" s="130"/>
      <c r="AW376" s="129" t="s">
        <v>1667</v>
      </c>
      <c r="AX376" s="119" t="str">
        <f>IFERROR(IF(PAC!$X376="F01 - CAPTAÇÃO DE RECURSO",1,""),"")</f>
        <v/>
      </c>
      <c r="AY376" s="119">
        <f>IFERROR(IF(PAC!$X376="F02 - LICITAÇÃO",1,""),"")</f>
        <v>1</v>
      </c>
      <c r="AZ376" s="120" t="str">
        <f>IFERROR(IF(PAC!$X$6:$X$580="F03 - EXECUÇÃO DO OBJETO",1,""),"")</f>
        <v/>
      </c>
      <c r="BA376" s="120" t="str">
        <f>IFERROR(IF(PAC!$X$6:$X$580="F04 - CONCLUÍDA",1,""),"")</f>
        <v/>
      </c>
      <c r="BB376" s="206">
        <f>IF(PAC!$R376&gt;0,0,PAC!$Q376)</f>
        <v>0</v>
      </c>
    </row>
    <row r="377" spans="1:54" s="1" customFormat="1" ht="249.95" customHeight="1" thickBot="1">
      <c r="A377" s="96">
        <f t="shared" si="5"/>
        <v>372</v>
      </c>
      <c r="B377" s="111">
        <v>2023</v>
      </c>
      <c r="C377" s="96" t="s">
        <v>605</v>
      </c>
      <c r="D377" s="96" t="s">
        <v>1021</v>
      </c>
      <c r="E377" s="112" t="s">
        <v>536</v>
      </c>
      <c r="F377" s="96" t="s">
        <v>577</v>
      </c>
      <c r="G377" s="96" t="s">
        <v>541</v>
      </c>
      <c r="H377" s="45" t="s">
        <v>1255</v>
      </c>
      <c r="I377" s="96" t="s">
        <v>600</v>
      </c>
      <c r="J377" s="96" t="s">
        <v>66</v>
      </c>
      <c r="K377" s="23"/>
      <c r="L377" s="23">
        <v>55226904.659999996</v>
      </c>
      <c r="M377" s="23">
        <v>55226904.659999996</v>
      </c>
      <c r="N377" s="23"/>
      <c r="O377" s="23"/>
      <c r="P377" s="23"/>
      <c r="Q377" s="25">
        <f>SUM(PAC!$M377:$P377)</f>
        <v>55226904.659999996</v>
      </c>
      <c r="R377" s="25">
        <v>44799412</v>
      </c>
      <c r="S377" s="25">
        <f>IF(PAC!$R377&gt;0,PAC!$R377,PAC!$Q377)</f>
        <v>44799412</v>
      </c>
      <c r="T377" s="25" t="s">
        <v>1977</v>
      </c>
      <c r="U377" s="113" t="s">
        <v>1586</v>
      </c>
      <c r="V377" s="113"/>
      <c r="W377" s="114">
        <v>24</v>
      </c>
      <c r="X377" s="114" t="s">
        <v>1434</v>
      </c>
      <c r="Y377" s="111" t="s">
        <v>2503</v>
      </c>
      <c r="Z377" s="95"/>
      <c r="AA377" s="115">
        <v>0</v>
      </c>
      <c r="AB377" s="45" t="s">
        <v>1484</v>
      </c>
      <c r="AC377" s="118" t="s">
        <v>2295</v>
      </c>
      <c r="AD377" s="116"/>
      <c r="AE377" s="118" t="s">
        <v>1958</v>
      </c>
      <c r="AF377" s="45" t="s">
        <v>580</v>
      </c>
      <c r="AG377" s="45" t="s">
        <v>2654</v>
      </c>
      <c r="AH377" s="45" t="s">
        <v>988</v>
      </c>
      <c r="AI377" s="45"/>
      <c r="AJ377" s="95">
        <v>46669</v>
      </c>
      <c r="AK377" s="45"/>
      <c r="AL377" s="45"/>
      <c r="AM377" s="45"/>
      <c r="AN377" s="95">
        <v>45940</v>
      </c>
      <c r="AO377" s="95">
        <v>46013</v>
      </c>
      <c r="AP377" s="95">
        <v>46111</v>
      </c>
      <c r="AQ377" s="95"/>
      <c r="AR377" s="117"/>
      <c r="AS377" s="117"/>
      <c r="AT377" s="118" t="s">
        <v>2408</v>
      </c>
      <c r="AU377" s="118"/>
      <c r="AV377" s="116"/>
      <c r="AW377" s="115" t="s">
        <v>1667</v>
      </c>
      <c r="AX377" s="119" t="str">
        <f>IFERROR(IF(PAC!$X377="F01 - CAPTAÇÃO DE RECURSO",1,""),"")</f>
        <v/>
      </c>
      <c r="AY377" s="119">
        <f>IFERROR(IF(PAC!$X377="F02 - LICITAÇÃO",1,""),"")</f>
        <v>1</v>
      </c>
      <c r="AZ377" s="120" t="str">
        <f>IFERROR(IF(PAC!$X$6:$X$580="F03 - EXECUÇÃO DO OBJETO",1,""),"")</f>
        <v/>
      </c>
      <c r="BA377" s="120" t="str">
        <f>IFERROR(IF(PAC!$X$6:$X$580="F04 - CONCLUÍDA",1,""),"")</f>
        <v/>
      </c>
      <c r="BB377" s="121">
        <f>IF(PAC!$R377&gt;0,0,PAC!$Q377)</f>
        <v>0</v>
      </c>
    </row>
    <row r="378" spans="1:54" s="1" customFormat="1" ht="249.95" customHeight="1" thickBot="1">
      <c r="A378" s="96">
        <f t="shared" si="5"/>
        <v>373</v>
      </c>
      <c r="B378" s="123">
        <v>2023</v>
      </c>
      <c r="C378" s="122" t="s">
        <v>605</v>
      </c>
      <c r="D378" s="122" t="s">
        <v>1021</v>
      </c>
      <c r="E378" s="124" t="s">
        <v>537</v>
      </c>
      <c r="F378" s="122" t="s">
        <v>577</v>
      </c>
      <c r="G378" s="122" t="s">
        <v>541</v>
      </c>
      <c r="H378" s="125" t="s">
        <v>1255</v>
      </c>
      <c r="I378" s="122" t="s">
        <v>600</v>
      </c>
      <c r="J378" s="122" t="s">
        <v>79</v>
      </c>
      <c r="K378" s="36"/>
      <c r="L378" s="36">
        <v>18993884.620000001</v>
      </c>
      <c r="M378" s="36">
        <v>18993884.620000001</v>
      </c>
      <c r="N378" s="36"/>
      <c r="O378" s="36"/>
      <c r="P378" s="36"/>
      <c r="Q378" s="25">
        <f>SUM(PAC!$M378:$P378)</f>
        <v>18993884.620000001</v>
      </c>
      <c r="R378" s="38">
        <v>16525306.51</v>
      </c>
      <c r="S378" s="25">
        <f>IF(PAC!$R378&gt;0,PAC!$R378,PAC!$Q378)</f>
        <v>16525306.51</v>
      </c>
      <c r="T378" s="38" t="s">
        <v>1641</v>
      </c>
      <c r="U378" s="126" t="s">
        <v>1586</v>
      </c>
      <c r="V378" s="126"/>
      <c r="W378" s="127">
        <v>18</v>
      </c>
      <c r="X378" s="127" t="s">
        <v>1710</v>
      </c>
      <c r="Y378" s="123" t="s">
        <v>2501</v>
      </c>
      <c r="Z378" s="131">
        <v>46569</v>
      </c>
      <c r="AA378" s="129">
        <v>18</v>
      </c>
      <c r="AB378" s="125" t="s">
        <v>1488</v>
      </c>
      <c r="AC378" s="132" t="s">
        <v>2158</v>
      </c>
      <c r="AD378" s="131">
        <v>46569</v>
      </c>
      <c r="AE378" s="137" t="s">
        <v>1308</v>
      </c>
      <c r="AF378" s="125" t="s">
        <v>587</v>
      </c>
      <c r="AG378" s="125" t="s">
        <v>2655</v>
      </c>
      <c r="AH378" s="125" t="s">
        <v>988</v>
      </c>
      <c r="AI378" s="125"/>
      <c r="AJ378" s="128">
        <v>46495</v>
      </c>
      <c r="AK378" s="125"/>
      <c r="AL378" s="125"/>
      <c r="AM378" s="125"/>
      <c r="AN378" s="128">
        <v>45750</v>
      </c>
      <c r="AO378" s="128">
        <v>45824</v>
      </c>
      <c r="AP378" s="128">
        <v>45888</v>
      </c>
      <c r="AQ378" s="128">
        <v>46029</v>
      </c>
      <c r="AR378" s="131">
        <v>46569</v>
      </c>
      <c r="AS378" s="131">
        <v>46569</v>
      </c>
      <c r="AT378" s="135" t="s">
        <v>2581</v>
      </c>
      <c r="AU378" s="132" t="s">
        <v>2402</v>
      </c>
      <c r="AV378" s="130"/>
      <c r="AW378" s="129" t="s">
        <v>1667</v>
      </c>
      <c r="AX378" s="119" t="str">
        <f>IFERROR(IF(PAC!$X378="F01 - CAPTAÇÃO DE RECURSO",1,""),"")</f>
        <v/>
      </c>
      <c r="AY378" s="119" t="str">
        <f>IFERROR(IF(PAC!$X378="F02 - LICITAÇÃO",1,""),"")</f>
        <v/>
      </c>
      <c r="AZ378" s="120">
        <f>IFERROR(IF(PAC!$X$6:$X$580="F03 - EXECUÇÃO DO OBJETO",1,""),"")</f>
        <v>1</v>
      </c>
      <c r="BA378" s="120" t="str">
        <f>IFERROR(IF(PAC!$X$6:$X$580="F04 - CONCLUÍDA",1,""),"")</f>
        <v/>
      </c>
      <c r="BB378" s="206">
        <f>IF(PAC!$R378&gt;0,0,PAC!$Q378)</f>
        <v>0</v>
      </c>
    </row>
    <row r="379" spans="1:54" s="1" customFormat="1" ht="249.95" customHeight="1" thickBot="1">
      <c r="A379" s="96">
        <f t="shared" si="5"/>
        <v>374</v>
      </c>
      <c r="B379" s="111">
        <v>2023</v>
      </c>
      <c r="C379" s="96" t="s">
        <v>605</v>
      </c>
      <c r="D379" s="96" t="s">
        <v>1021</v>
      </c>
      <c r="E379" s="112" t="s">
        <v>538</v>
      </c>
      <c r="F379" s="96" t="s">
        <v>577</v>
      </c>
      <c r="G379" s="96" t="s">
        <v>541</v>
      </c>
      <c r="H379" s="45" t="s">
        <v>1255</v>
      </c>
      <c r="I379" s="96" t="s">
        <v>600</v>
      </c>
      <c r="J379" s="96" t="s">
        <v>121</v>
      </c>
      <c r="K379" s="23"/>
      <c r="L379" s="23">
        <v>96921279.310000002</v>
      </c>
      <c r="M379" s="23">
        <v>96921279.310000002</v>
      </c>
      <c r="N379" s="23"/>
      <c r="O379" s="23"/>
      <c r="P379" s="23"/>
      <c r="Q379" s="25">
        <f>SUM(PAC!$M379:$P379)</f>
        <v>96921279.310000002</v>
      </c>
      <c r="R379" s="25"/>
      <c r="S379" s="25">
        <f>IF(PAC!$R379&gt;0,PAC!$R379,PAC!$Q379)</f>
        <v>96921279.310000002</v>
      </c>
      <c r="T379" s="25"/>
      <c r="U379" s="113" t="s">
        <v>1586</v>
      </c>
      <c r="V379" s="113"/>
      <c r="W379" s="114"/>
      <c r="X379" s="114" t="s">
        <v>1434</v>
      </c>
      <c r="Y379" s="111" t="s">
        <v>2503</v>
      </c>
      <c r="Z379" s="95"/>
      <c r="AA379" s="115"/>
      <c r="AB379" s="45" t="s">
        <v>1481</v>
      </c>
      <c r="AC379" s="211" t="s">
        <v>2693</v>
      </c>
      <c r="AD379" s="116"/>
      <c r="AE379" s="138" t="s">
        <v>2296</v>
      </c>
      <c r="AF379" s="45" t="s">
        <v>588</v>
      </c>
      <c r="AG379" s="45" t="s">
        <v>2656</v>
      </c>
      <c r="AH379" s="45" t="s">
        <v>988</v>
      </c>
      <c r="AI379" s="45"/>
      <c r="AJ379" s="95">
        <v>47226</v>
      </c>
      <c r="AK379" s="45"/>
      <c r="AL379" s="45"/>
      <c r="AM379" s="45"/>
      <c r="AN379" s="95">
        <v>46020</v>
      </c>
      <c r="AO379" s="95">
        <v>46244</v>
      </c>
      <c r="AP379" s="95"/>
      <c r="AQ379" s="95"/>
      <c r="AR379" s="117"/>
      <c r="AS379" s="117"/>
      <c r="AT379" s="134"/>
      <c r="AU379" s="118" t="s">
        <v>2694</v>
      </c>
      <c r="AV379" s="116"/>
      <c r="AW379" s="115" t="s">
        <v>1667</v>
      </c>
      <c r="AX379" s="119" t="str">
        <f>IFERROR(IF(PAC!$X379="F01 - CAPTAÇÃO DE RECURSO",1,""),"")</f>
        <v/>
      </c>
      <c r="AY379" s="119">
        <f>IFERROR(IF(PAC!$X379="F02 - LICITAÇÃO",1,""),"")</f>
        <v>1</v>
      </c>
      <c r="AZ379" s="120" t="str">
        <f>IFERROR(IF(PAC!$X$6:$X$580="F03 - EXECUÇÃO DO OBJETO",1,""),"")</f>
        <v/>
      </c>
      <c r="BA379" s="120" t="str">
        <f>IFERROR(IF(PAC!$X$6:$X$580="F04 - CONCLUÍDA",1,""),"")</f>
        <v/>
      </c>
      <c r="BB379" s="121">
        <f>IF(PAC!$R379&gt;0,0,PAC!$Q379)</f>
        <v>96921279.310000002</v>
      </c>
    </row>
    <row r="380" spans="1:54" s="1" customFormat="1" ht="249.95" customHeight="1" thickBot="1">
      <c r="A380" s="96">
        <f t="shared" si="5"/>
        <v>375</v>
      </c>
      <c r="B380" s="123">
        <v>2023</v>
      </c>
      <c r="C380" s="122" t="s">
        <v>605</v>
      </c>
      <c r="D380" s="122" t="s">
        <v>1021</v>
      </c>
      <c r="E380" s="124" t="s">
        <v>539</v>
      </c>
      <c r="F380" s="122" t="s">
        <v>577</v>
      </c>
      <c r="G380" s="122" t="s">
        <v>541</v>
      </c>
      <c r="H380" s="125" t="s">
        <v>1255</v>
      </c>
      <c r="I380" s="122" t="s">
        <v>600</v>
      </c>
      <c r="J380" s="122" t="s">
        <v>171</v>
      </c>
      <c r="K380" s="36"/>
      <c r="L380" s="36">
        <v>69655011.400000006</v>
      </c>
      <c r="M380" s="36">
        <v>69655011.400000006</v>
      </c>
      <c r="N380" s="36"/>
      <c r="O380" s="36"/>
      <c r="P380" s="36"/>
      <c r="Q380" s="25">
        <f>SUM(PAC!$M380:$P380)</f>
        <v>69655011.400000006</v>
      </c>
      <c r="R380" s="38">
        <v>74911542</v>
      </c>
      <c r="S380" s="25">
        <f>IF(PAC!$R380&gt;0,PAC!$R380,PAC!$Q380)</f>
        <v>74911542</v>
      </c>
      <c r="T380" s="38" t="s">
        <v>1640</v>
      </c>
      <c r="U380" s="126" t="s">
        <v>1586</v>
      </c>
      <c r="V380" s="126"/>
      <c r="W380" s="127">
        <v>36</v>
      </c>
      <c r="X380" s="127" t="s">
        <v>1434</v>
      </c>
      <c r="Y380" s="123" t="s">
        <v>2501</v>
      </c>
      <c r="Z380" s="128"/>
      <c r="AA380" s="129">
        <v>46</v>
      </c>
      <c r="AB380" s="125" t="s">
        <v>1483</v>
      </c>
      <c r="AC380" s="125" t="s">
        <v>2495</v>
      </c>
      <c r="AD380" s="130"/>
      <c r="AE380" s="137" t="s">
        <v>1922</v>
      </c>
      <c r="AF380" s="125" t="s">
        <v>589</v>
      </c>
      <c r="AG380" s="125" t="s">
        <v>2657</v>
      </c>
      <c r="AH380" s="125" t="s">
        <v>988</v>
      </c>
      <c r="AI380" s="125"/>
      <c r="AJ380" s="128">
        <v>47226</v>
      </c>
      <c r="AK380" s="125"/>
      <c r="AL380" s="125"/>
      <c r="AM380" s="125"/>
      <c r="AN380" s="128">
        <v>45633</v>
      </c>
      <c r="AO380" s="128">
        <v>45712</v>
      </c>
      <c r="AP380" s="128">
        <v>45791</v>
      </c>
      <c r="AQ380" s="128">
        <v>45873</v>
      </c>
      <c r="AR380" s="131">
        <v>46953</v>
      </c>
      <c r="AS380" s="131">
        <v>46953</v>
      </c>
      <c r="AT380" s="135" t="s">
        <v>2578</v>
      </c>
      <c r="AU380" s="132" t="s">
        <v>2401</v>
      </c>
      <c r="AV380" s="130"/>
      <c r="AW380" s="129" t="s">
        <v>1667</v>
      </c>
      <c r="AX380" s="119" t="str">
        <f>IFERROR(IF(PAC!$X380="F01 - CAPTAÇÃO DE RECURSO",1,""),"")</f>
        <v/>
      </c>
      <c r="AY380" s="119">
        <f>IFERROR(IF(PAC!$X380="F02 - LICITAÇÃO",1,""),"")</f>
        <v>1</v>
      </c>
      <c r="AZ380" s="120" t="str">
        <f>IFERROR(IF(PAC!$X$6:$X$580="F03 - EXECUÇÃO DO OBJETO",1,""),"")</f>
        <v/>
      </c>
      <c r="BA380" s="120" t="str">
        <f>IFERROR(IF(PAC!$X$6:$X$580="F04 - CONCLUÍDA",1,""),"")</f>
        <v/>
      </c>
      <c r="BB380" s="206">
        <f>IF(PAC!$R380&gt;0,0,PAC!$Q380)</f>
        <v>0</v>
      </c>
    </row>
    <row r="381" spans="1:54" s="1" customFormat="1" ht="249.95" customHeight="1" thickBot="1">
      <c r="A381" s="96">
        <f t="shared" si="5"/>
        <v>376</v>
      </c>
      <c r="B381" s="111">
        <v>2023</v>
      </c>
      <c r="C381" s="96" t="s">
        <v>605</v>
      </c>
      <c r="D381" s="96" t="s">
        <v>1021</v>
      </c>
      <c r="E381" s="112" t="s">
        <v>540</v>
      </c>
      <c r="F381" s="96" t="s">
        <v>577</v>
      </c>
      <c r="G381" s="96" t="s">
        <v>541</v>
      </c>
      <c r="H381" s="45" t="s">
        <v>1255</v>
      </c>
      <c r="I381" s="96" t="s">
        <v>600</v>
      </c>
      <c r="J381" s="96" t="s">
        <v>418</v>
      </c>
      <c r="K381" s="23"/>
      <c r="L381" s="23">
        <v>95274100.120000005</v>
      </c>
      <c r="M381" s="23">
        <v>95274100.120000005</v>
      </c>
      <c r="N381" s="23"/>
      <c r="O381" s="23"/>
      <c r="P381" s="23"/>
      <c r="Q381" s="25">
        <f>SUM(PAC!$M381:$P381)</f>
        <v>95274100.120000005</v>
      </c>
      <c r="R381" s="25">
        <v>55200000</v>
      </c>
      <c r="S381" s="25">
        <f>IF(PAC!$R381&gt;0,PAC!$R381,PAC!$Q381)</f>
        <v>55200000</v>
      </c>
      <c r="T381" s="25" t="s">
        <v>1642</v>
      </c>
      <c r="U381" s="113" t="s">
        <v>1586</v>
      </c>
      <c r="V381" s="113"/>
      <c r="W381" s="114">
        <v>30</v>
      </c>
      <c r="X381" s="114" t="s">
        <v>1710</v>
      </c>
      <c r="Y381" s="111" t="s">
        <v>2501</v>
      </c>
      <c r="Z381" s="117">
        <v>46928</v>
      </c>
      <c r="AA381" s="115">
        <v>13</v>
      </c>
      <c r="AB381" s="45" t="s">
        <v>1488</v>
      </c>
      <c r="AC381" s="118" t="s">
        <v>2159</v>
      </c>
      <c r="AD381" s="117">
        <v>46928</v>
      </c>
      <c r="AE381" s="138" t="s">
        <v>1308</v>
      </c>
      <c r="AF381" s="45" t="s">
        <v>590</v>
      </c>
      <c r="AG381" s="45" t="s">
        <v>2658</v>
      </c>
      <c r="AH381" s="45" t="s">
        <v>988</v>
      </c>
      <c r="AI381" s="45"/>
      <c r="AJ381" s="95">
        <v>47035</v>
      </c>
      <c r="AK381" s="45"/>
      <c r="AL381" s="45"/>
      <c r="AM381" s="45"/>
      <c r="AN381" s="95">
        <v>45737</v>
      </c>
      <c r="AO381" s="95">
        <v>45806</v>
      </c>
      <c r="AP381" s="95">
        <v>45889</v>
      </c>
      <c r="AQ381" s="95">
        <v>46028</v>
      </c>
      <c r="AR381" s="117">
        <v>46928</v>
      </c>
      <c r="AS381" s="117">
        <v>46928</v>
      </c>
      <c r="AT381" s="134" t="s">
        <v>2582</v>
      </c>
      <c r="AU381" s="118" t="s">
        <v>2403</v>
      </c>
      <c r="AV381" s="116"/>
      <c r="AW381" s="115" t="s">
        <v>1667</v>
      </c>
      <c r="AX381" s="119" t="str">
        <f>IFERROR(IF(PAC!$X381="F01 - CAPTAÇÃO DE RECURSO",1,""),"")</f>
        <v/>
      </c>
      <c r="AY381" s="119" t="str">
        <f>IFERROR(IF(PAC!$X381="F02 - LICITAÇÃO",1,""),"")</f>
        <v/>
      </c>
      <c r="AZ381" s="120">
        <f>IFERROR(IF(PAC!$X$6:$X$580="F03 - EXECUÇÃO DO OBJETO",1,""),"")</f>
        <v>1</v>
      </c>
      <c r="BA381" s="120" t="str">
        <f>IFERROR(IF(PAC!$X$6:$X$580="F04 - CONCLUÍDA",1,""),"")</f>
        <v/>
      </c>
      <c r="BB381" s="121">
        <f>IF(PAC!$R381&gt;0,0,PAC!$Q381)</f>
        <v>0</v>
      </c>
    </row>
    <row r="382" spans="1:54" s="1" customFormat="1" ht="249.95" customHeight="1" thickBot="1">
      <c r="A382" s="96">
        <f t="shared" si="5"/>
        <v>377</v>
      </c>
      <c r="B382" s="122">
        <v>2025</v>
      </c>
      <c r="C382" s="122" t="s">
        <v>605</v>
      </c>
      <c r="D382" s="122" t="s">
        <v>1021</v>
      </c>
      <c r="E382" s="124" t="s">
        <v>865</v>
      </c>
      <c r="F382" s="122" t="s">
        <v>577</v>
      </c>
      <c r="G382" s="122" t="s">
        <v>541</v>
      </c>
      <c r="H382" s="125" t="s">
        <v>1255</v>
      </c>
      <c r="I382" s="122" t="s">
        <v>600</v>
      </c>
      <c r="J382" s="122" t="s">
        <v>361</v>
      </c>
      <c r="K382" s="36">
        <v>36979032.549999997</v>
      </c>
      <c r="L382" s="36"/>
      <c r="M382" s="36"/>
      <c r="N382" s="36">
        <f t="shared" ref="N382:N406" si="6">K382-P382</f>
        <v>1848951.6299999952</v>
      </c>
      <c r="O382" s="36"/>
      <c r="P382" s="36">
        <v>35130080.920000002</v>
      </c>
      <c r="Q382" s="25">
        <f>SUM(PAC!$M382:$P382)</f>
        <v>36979032.549999997</v>
      </c>
      <c r="R382" s="38"/>
      <c r="S382" s="25">
        <f>IF(PAC!$R382&gt;0,PAC!$R382,PAC!$Q382)</f>
        <v>36979032.549999997</v>
      </c>
      <c r="T382" s="38"/>
      <c r="U382" s="126" t="s">
        <v>594</v>
      </c>
      <c r="V382" s="126" t="s">
        <v>1792</v>
      </c>
      <c r="W382" s="127"/>
      <c r="X382" s="127" t="s">
        <v>1435</v>
      </c>
      <c r="Y382" s="123" t="s">
        <v>2507</v>
      </c>
      <c r="Z382" s="128"/>
      <c r="AA382" s="129"/>
      <c r="AB382" s="125" t="s">
        <v>1525</v>
      </c>
      <c r="AC382" s="125" t="s">
        <v>2547</v>
      </c>
      <c r="AD382" s="130">
        <v>46325</v>
      </c>
      <c r="AE382" s="124" t="s">
        <v>2056</v>
      </c>
      <c r="AF382" s="125" t="s">
        <v>866</v>
      </c>
      <c r="AG382" s="125"/>
      <c r="AH382" s="125"/>
      <c r="AI382" s="125"/>
      <c r="AJ382" s="128"/>
      <c r="AK382" s="125"/>
      <c r="AL382" s="125"/>
      <c r="AM382" s="125"/>
      <c r="AN382" s="128">
        <v>46266</v>
      </c>
      <c r="AO382" s="128"/>
      <c r="AP382" s="128"/>
      <c r="AQ382" s="128"/>
      <c r="AR382" s="131"/>
      <c r="AS382" s="131"/>
      <c r="AT382" s="180" t="s">
        <v>2552</v>
      </c>
      <c r="AU382" s="125" t="s">
        <v>1778</v>
      </c>
      <c r="AV382" s="130"/>
      <c r="AW382" s="141" t="s">
        <v>1625</v>
      </c>
      <c r="AX382" s="119">
        <f>IFERROR(IF(PAC!$X382="F01 - CAPTAÇÃO DE RECURSO",1,""),"")</f>
        <v>1</v>
      </c>
      <c r="AY382" s="119" t="str">
        <f>IFERROR(IF(PAC!$X382="F02 - LICITAÇÃO",1,""),"")</f>
        <v/>
      </c>
      <c r="AZ382" s="120" t="str">
        <f>IFERROR(IF(PAC!$X$6:$X$580="F03 - EXECUÇÃO DO OBJETO",1,""),"")</f>
        <v/>
      </c>
      <c r="BA382" s="120" t="str">
        <f>IFERROR(IF(PAC!$X$6:$X$580="F04 - CONCLUÍDA",1,""),"")</f>
        <v/>
      </c>
      <c r="BB382" s="206">
        <f>IF(PAC!$R382&gt;0,0,PAC!$Q382)</f>
        <v>36979032.549999997</v>
      </c>
    </row>
    <row r="383" spans="1:54" s="1" customFormat="1" ht="249.95" customHeight="1" thickBot="1">
      <c r="A383" s="96">
        <f t="shared" si="5"/>
        <v>378</v>
      </c>
      <c r="B383" s="96">
        <v>2025</v>
      </c>
      <c r="C383" s="96" t="s">
        <v>605</v>
      </c>
      <c r="D383" s="96" t="s">
        <v>1021</v>
      </c>
      <c r="E383" s="112" t="s">
        <v>558</v>
      </c>
      <c r="F383" s="96" t="s">
        <v>577</v>
      </c>
      <c r="G383" s="96" t="s">
        <v>541</v>
      </c>
      <c r="H383" s="45" t="s">
        <v>1255</v>
      </c>
      <c r="I383" s="96" t="s">
        <v>600</v>
      </c>
      <c r="J383" s="96" t="s">
        <v>105</v>
      </c>
      <c r="K383" s="23">
        <v>95327924.659999996</v>
      </c>
      <c r="L383" s="23"/>
      <c r="M383" s="23"/>
      <c r="N383" s="23">
        <f t="shared" si="6"/>
        <v>4766396.2299999893</v>
      </c>
      <c r="O383" s="23"/>
      <c r="P383" s="23">
        <v>90561528.430000007</v>
      </c>
      <c r="Q383" s="25">
        <f>SUM(PAC!$M383:$P383)</f>
        <v>95327924.659999996</v>
      </c>
      <c r="R383" s="25"/>
      <c r="S383" s="25">
        <f>IF(PAC!$R383&gt;0,PAC!$R383,PAC!$Q383)</f>
        <v>95327924.659999996</v>
      </c>
      <c r="T383" s="25"/>
      <c r="U383" s="113" t="s">
        <v>594</v>
      </c>
      <c r="V383" s="113" t="s">
        <v>1792</v>
      </c>
      <c r="W383" s="114"/>
      <c r="X383" s="114" t="s">
        <v>1435</v>
      </c>
      <c r="Y383" s="111" t="s">
        <v>2507</v>
      </c>
      <c r="Z383" s="95"/>
      <c r="AA383" s="115"/>
      <c r="AB383" s="45" t="s">
        <v>1525</v>
      </c>
      <c r="AC383" s="45" t="s">
        <v>2554</v>
      </c>
      <c r="AD383" s="116">
        <v>46325</v>
      </c>
      <c r="AE383" s="112" t="s">
        <v>1973</v>
      </c>
      <c r="AF383" s="45" t="s">
        <v>867</v>
      </c>
      <c r="AG383" s="45"/>
      <c r="AH383" s="45"/>
      <c r="AI383" s="45"/>
      <c r="AJ383" s="95"/>
      <c r="AK383" s="45"/>
      <c r="AL383" s="45"/>
      <c r="AM383" s="45" t="s">
        <v>716</v>
      </c>
      <c r="AN383" s="95">
        <v>46507</v>
      </c>
      <c r="AO383" s="95"/>
      <c r="AP383" s="95"/>
      <c r="AQ383" s="95"/>
      <c r="AR383" s="117"/>
      <c r="AS383" s="117"/>
      <c r="AT383" s="182" t="s">
        <v>2553</v>
      </c>
      <c r="AU383" s="45" t="s">
        <v>1778</v>
      </c>
      <c r="AV383" s="116"/>
      <c r="AW383" s="139" t="s">
        <v>1626</v>
      </c>
      <c r="AX383" s="119">
        <f>IFERROR(IF(PAC!$X383="F01 - CAPTAÇÃO DE RECURSO",1,""),"")</f>
        <v>1</v>
      </c>
      <c r="AY383" s="119" t="str">
        <f>IFERROR(IF(PAC!$X383="F02 - LICITAÇÃO",1,""),"")</f>
        <v/>
      </c>
      <c r="AZ383" s="120" t="str">
        <f>IFERROR(IF(PAC!$X$6:$X$580="F03 - EXECUÇÃO DO OBJETO",1,""),"")</f>
        <v/>
      </c>
      <c r="BA383" s="120" t="str">
        <f>IFERROR(IF(PAC!$X$6:$X$580="F04 - CONCLUÍDA",1,""),"")</f>
        <v/>
      </c>
      <c r="BB383" s="121">
        <f>IF(PAC!$R383&gt;0,0,PAC!$Q383)</f>
        <v>95327924.659999996</v>
      </c>
    </row>
    <row r="384" spans="1:54" s="1" customFormat="1" ht="249.95" customHeight="1" thickBot="1">
      <c r="A384" s="96">
        <f t="shared" si="5"/>
        <v>379</v>
      </c>
      <c r="B384" s="122">
        <v>2025</v>
      </c>
      <c r="C384" s="122" t="s">
        <v>605</v>
      </c>
      <c r="D384" s="122" t="s">
        <v>1021</v>
      </c>
      <c r="E384" s="124" t="s">
        <v>2342</v>
      </c>
      <c r="F384" s="122" t="s">
        <v>577</v>
      </c>
      <c r="G384" s="122" t="s">
        <v>541</v>
      </c>
      <c r="H384" s="125" t="s">
        <v>1255</v>
      </c>
      <c r="I384" s="122" t="s">
        <v>600</v>
      </c>
      <c r="J384" s="122" t="s">
        <v>375</v>
      </c>
      <c r="K384" s="36">
        <v>178947368.41999999</v>
      </c>
      <c r="L384" s="36"/>
      <c r="M384" s="36"/>
      <c r="N384" s="36">
        <f t="shared" si="6"/>
        <v>8947368.4199999869</v>
      </c>
      <c r="O384" s="36"/>
      <c r="P384" s="36">
        <v>170000000</v>
      </c>
      <c r="Q384" s="25">
        <f>SUM(PAC!$M384:$P384)</f>
        <v>178947368.41999999</v>
      </c>
      <c r="R384" s="38"/>
      <c r="S384" s="25">
        <f>IF(PAC!$R384&gt;0,PAC!$R384,PAC!$Q384)</f>
        <v>178947368.41999999</v>
      </c>
      <c r="T384" s="38"/>
      <c r="U384" s="126" t="s">
        <v>594</v>
      </c>
      <c r="V384" s="126" t="s">
        <v>1792</v>
      </c>
      <c r="W384" s="127"/>
      <c r="X384" s="127" t="s">
        <v>1435</v>
      </c>
      <c r="Y384" s="123" t="s">
        <v>2503</v>
      </c>
      <c r="Z384" s="128"/>
      <c r="AA384" s="129"/>
      <c r="AB384" s="125" t="s">
        <v>1525</v>
      </c>
      <c r="AC384" s="125" t="s">
        <v>2343</v>
      </c>
      <c r="AD384" s="130">
        <v>46325</v>
      </c>
      <c r="AE384" s="124" t="s">
        <v>2344</v>
      </c>
      <c r="AF384" s="125" t="s">
        <v>868</v>
      </c>
      <c r="AG384" s="125"/>
      <c r="AH384" s="125"/>
      <c r="AI384" s="125"/>
      <c r="AJ384" s="128"/>
      <c r="AK384" s="125"/>
      <c r="AL384" s="125"/>
      <c r="AM384" s="125"/>
      <c r="AN384" s="128">
        <v>46192</v>
      </c>
      <c r="AO384" s="128">
        <v>46268</v>
      </c>
      <c r="AP384" s="128"/>
      <c r="AQ384" s="128"/>
      <c r="AR384" s="131"/>
      <c r="AS384" s="131"/>
      <c r="AT384" s="180" t="s">
        <v>2345</v>
      </c>
      <c r="AU384" s="125" t="s">
        <v>2420</v>
      </c>
      <c r="AV384" s="130"/>
      <c r="AW384" s="122" t="s">
        <v>1626</v>
      </c>
      <c r="AX384" s="119">
        <f>IFERROR(IF(PAC!$X384="F01 - CAPTAÇÃO DE RECURSO",1,""),"")</f>
        <v>1</v>
      </c>
      <c r="AY384" s="119" t="str">
        <f>IFERROR(IF(PAC!$X384="F02 - LICITAÇÃO",1,""),"")</f>
        <v/>
      </c>
      <c r="AZ384" s="120" t="str">
        <f>IFERROR(IF(PAC!$X$6:$X$580="F03 - EXECUÇÃO DO OBJETO",1,""),"")</f>
        <v/>
      </c>
      <c r="BA384" s="120" t="str">
        <f>IFERROR(IF(PAC!$X$6:$X$580="F04 - CONCLUÍDA",1,""),"")</f>
        <v/>
      </c>
      <c r="BB384" s="206">
        <f>IF(PAC!$R384&gt;0,0,PAC!$Q384)</f>
        <v>178947368.41999999</v>
      </c>
    </row>
    <row r="385" spans="1:54" s="1" customFormat="1" ht="249.95" customHeight="1" thickBot="1">
      <c r="A385" s="96">
        <f t="shared" si="5"/>
        <v>380</v>
      </c>
      <c r="B385" s="96">
        <v>2025</v>
      </c>
      <c r="C385" s="96" t="s">
        <v>605</v>
      </c>
      <c r="D385" s="96" t="s">
        <v>1021</v>
      </c>
      <c r="E385" s="112" t="s">
        <v>2536</v>
      </c>
      <c r="F385" s="96" t="s">
        <v>577</v>
      </c>
      <c r="G385" s="96" t="s">
        <v>541</v>
      </c>
      <c r="H385" s="45" t="s">
        <v>1255</v>
      </c>
      <c r="I385" s="96" t="s">
        <v>600</v>
      </c>
      <c r="J385" s="96" t="s">
        <v>153</v>
      </c>
      <c r="K385" s="23">
        <v>421052631.57999998</v>
      </c>
      <c r="L385" s="23"/>
      <c r="M385" s="23"/>
      <c r="N385" s="23">
        <f t="shared" si="6"/>
        <v>21052631.579999983</v>
      </c>
      <c r="O385" s="23"/>
      <c r="P385" s="23">
        <v>400000000</v>
      </c>
      <c r="Q385" s="25">
        <f>SUM(PAC!$M385:$P385)</f>
        <v>421052631.57999998</v>
      </c>
      <c r="R385" s="25"/>
      <c r="S385" s="25">
        <f>IF(PAC!$R385&gt;0,PAC!$R385,PAC!$Q385)</f>
        <v>421052631.57999998</v>
      </c>
      <c r="T385" s="25"/>
      <c r="U385" s="113" t="s">
        <v>594</v>
      </c>
      <c r="V385" s="113" t="s">
        <v>1792</v>
      </c>
      <c r="W385" s="114"/>
      <c r="X385" s="114" t="s">
        <v>1435</v>
      </c>
      <c r="Y385" s="111" t="s">
        <v>2503</v>
      </c>
      <c r="Z385" s="95"/>
      <c r="AA385" s="115"/>
      <c r="AB385" s="45" t="s">
        <v>1525</v>
      </c>
      <c r="AC385" s="45" t="s">
        <v>2556</v>
      </c>
      <c r="AD385" s="116">
        <v>46325</v>
      </c>
      <c r="AE385" s="112" t="s">
        <v>2056</v>
      </c>
      <c r="AF385" s="45" t="s">
        <v>869</v>
      </c>
      <c r="AG385" s="45"/>
      <c r="AH385" s="45"/>
      <c r="AI385" s="45"/>
      <c r="AJ385" s="95"/>
      <c r="AK385" s="45"/>
      <c r="AL385" s="45"/>
      <c r="AM385" s="45"/>
      <c r="AN385" s="95">
        <v>46233</v>
      </c>
      <c r="AO385" s="95">
        <v>46275</v>
      </c>
      <c r="AP385" s="95"/>
      <c r="AQ385" s="95"/>
      <c r="AR385" s="117"/>
      <c r="AS385" s="117"/>
      <c r="AT385" s="182" t="s">
        <v>2555</v>
      </c>
      <c r="AU385" s="45" t="s">
        <v>1778</v>
      </c>
      <c r="AV385" s="116"/>
      <c r="AW385" s="139" t="s">
        <v>1626</v>
      </c>
      <c r="AX385" s="119">
        <f>IFERROR(IF(PAC!$X385="F01 - CAPTAÇÃO DE RECURSO",1,""),"")</f>
        <v>1</v>
      </c>
      <c r="AY385" s="119" t="str">
        <f>IFERROR(IF(PAC!$X385="F02 - LICITAÇÃO",1,""),"")</f>
        <v/>
      </c>
      <c r="AZ385" s="120" t="str">
        <f>IFERROR(IF(PAC!$X$6:$X$580="F03 - EXECUÇÃO DO OBJETO",1,""),"")</f>
        <v/>
      </c>
      <c r="BA385" s="120" t="str">
        <f>IFERROR(IF(PAC!$X$6:$X$580="F04 - CONCLUÍDA",1,""),"")</f>
        <v/>
      </c>
      <c r="BB385" s="121">
        <f>IF(PAC!$R385&gt;0,0,PAC!$Q385)</f>
        <v>421052631.57999998</v>
      </c>
    </row>
    <row r="386" spans="1:54" s="1" customFormat="1" ht="249.95" customHeight="1" thickBot="1">
      <c r="A386" s="96">
        <f t="shared" si="5"/>
        <v>381</v>
      </c>
      <c r="B386" s="122">
        <v>2025</v>
      </c>
      <c r="C386" s="122" t="s">
        <v>605</v>
      </c>
      <c r="D386" s="122" t="s">
        <v>1021</v>
      </c>
      <c r="E386" s="124" t="s">
        <v>880</v>
      </c>
      <c r="F386" s="122" t="s">
        <v>577</v>
      </c>
      <c r="G386" s="122" t="s">
        <v>541</v>
      </c>
      <c r="H386" s="125" t="s">
        <v>1255</v>
      </c>
      <c r="I386" s="122" t="s">
        <v>600</v>
      </c>
      <c r="J386" s="122" t="s">
        <v>234</v>
      </c>
      <c r="K386" s="36">
        <v>42902681.090000004</v>
      </c>
      <c r="L386" s="36"/>
      <c r="M386" s="36"/>
      <c r="N386" s="36">
        <f t="shared" si="6"/>
        <v>2145134.0500000045</v>
      </c>
      <c r="O386" s="36"/>
      <c r="P386" s="36">
        <v>40757547.039999999</v>
      </c>
      <c r="Q386" s="25">
        <f>SUM(PAC!$M386:$P386)</f>
        <v>42902681.090000004</v>
      </c>
      <c r="R386" s="38"/>
      <c r="S386" s="25">
        <f>IF(PAC!$R386&gt;0,PAC!$R386,PAC!$Q386)</f>
        <v>42902681.090000004</v>
      </c>
      <c r="T386" s="38"/>
      <c r="U386" s="126" t="s">
        <v>594</v>
      </c>
      <c r="V386" s="126" t="s">
        <v>1792</v>
      </c>
      <c r="W386" s="127"/>
      <c r="X386" s="127" t="s">
        <v>1435</v>
      </c>
      <c r="Y386" s="123" t="s">
        <v>2504</v>
      </c>
      <c r="Z386" s="128"/>
      <c r="AA386" s="129"/>
      <c r="AB386" s="125" t="s">
        <v>1525</v>
      </c>
      <c r="AC386" s="125" t="s">
        <v>2421</v>
      </c>
      <c r="AD386" s="130">
        <v>46325</v>
      </c>
      <c r="AE386" s="124" t="s">
        <v>2056</v>
      </c>
      <c r="AF386" s="125" t="s">
        <v>870</v>
      </c>
      <c r="AG386" s="125"/>
      <c r="AH386" s="125"/>
      <c r="AI386" s="125"/>
      <c r="AJ386" s="128"/>
      <c r="AK386" s="125"/>
      <c r="AL386" s="125"/>
      <c r="AM386" s="125" t="s">
        <v>716</v>
      </c>
      <c r="AN386" s="128">
        <v>46266</v>
      </c>
      <c r="AO386" s="128"/>
      <c r="AP386" s="128"/>
      <c r="AQ386" s="128"/>
      <c r="AR386" s="131"/>
      <c r="AS386" s="131"/>
      <c r="AT386" s="180" t="s">
        <v>2557</v>
      </c>
      <c r="AU386" s="125" t="s">
        <v>1778</v>
      </c>
      <c r="AV386" s="130"/>
      <c r="AW386" s="141" t="s">
        <v>1626</v>
      </c>
      <c r="AX386" s="119">
        <f>IFERROR(IF(PAC!$X386="F01 - CAPTAÇÃO DE RECURSO",1,""),"")</f>
        <v>1</v>
      </c>
      <c r="AY386" s="119" t="str">
        <f>IFERROR(IF(PAC!$X386="F02 - LICITAÇÃO",1,""),"")</f>
        <v/>
      </c>
      <c r="AZ386" s="120" t="str">
        <f>IFERROR(IF(PAC!$X$6:$X$580="F03 - EXECUÇÃO DO OBJETO",1,""),"")</f>
        <v/>
      </c>
      <c r="BA386" s="120" t="str">
        <f>IFERROR(IF(PAC!$X$6:$X$580="F04 - CONCLUÍDA",1,""),"")</f>
        <v/>
      </c>
      <c r="BB386" s="206">
        <f>IF(PAC!$R386&gt;0,0,PAC!$Q386)</f>
        <v>42902681.090000004</v>
      </c>
    </row>
    <row r="387" spans="1:54" s="1" customFormat="1" ht="249.95" customHeight="1" thickBot="1">
      <c r="A387" s="96">
        <f t="shared" si="5"/>
        <v>382</v>
      </c>
      <c r="B387" s="96">
        <v>2025</v>
      </c>
      <c r="C387" s="96" t="s">
        <v>605</v>
      </c>
      <c r="D387" s="96" t="s">
        <v>1021</v>
      </c>
      <c r="E387" s="112" t="s">
        <v>562</v>
      </c>
      <c r="F387" s="96" t="s">
        <v>577</v>
      </c>
      <c r="G387" s="96" t="s">
        <v>541</v>
      </c>
      <c r="H387" s="45" t="s">
        <v>1255</v>
      </c>
      <c r="I387" s="96" t="s">
        <v>600</v>
      </c>
      <c r="J387" s="96" t="s">
        <v>235</v>
      </c>
      <c r="K387" s="23">
        <v>31218866.09</v>
      </c>
      <c r="L387" s="23"/>
      <c r="M387" s="23"/>
      <c r="N387" s="23">
        <f t="shared" si="6"/>
        <v>1560943.3000000007</v>
      </c>
      <c r="O387" s="23"/>
      <c r="P387" s="23">
        <v>29657922.789999999</v>
      </c>
      <c r="Q387" s="25">
        <f>SUM(PAC!$M387:$P387)</f>
        <v>31218866.09</v>
      </c>
      <c r="R387" s="25"/>
      <c r="S387" s="25">
        <f>IF(PAC!$R387&gt;0,PAC!$R387,PAC!$Q387)</f>
        <v>31218866.09</v>
      </c>
      <c r="T387" s="25"/>
      <c r="U387" s="113" t="s">
        <v>594</v>
      </c>
      <c r="V387" s="113" t="s">
        <v>1792</v>
      </c>
      <c r="W387" s="114"/>
      <c r="X387" s="114" t="s">
        <v>1435</v>
      </c>
      <c r="Y387" s="111" t="s">
        <v>2507</v>
      </c>
      <c r="Z387" s="95"/>
      <c r="AA387" s="115"/>
      <c r="AB387" s="45" t="s">
        <v>1525</v>
      </c>
      <c r="AC387" s="45" t="s">
        <v>2423</v>
      </c>
      <c r="AD387" s="116">
        <v>46325</v>
      </c>
      <c r="AE387" s="112" t="s">
        <v>1974</v>
      </c>
      <c r="AF387" s="45" t="s">
        <v>871</v>
      </c>
      <c r="AG387" s="45"/>
      <c r="AH387" s="45"/>
      <c r="AI387" s="45"/>
      <c r="AJ387" s="95"/>
      <c r="AK387" s="45"/>
      <c r="AL387" s="45"/>
      <c r="AM387" s="45" t="s">
        <v>716</v>
      </c>
      <c r="AN387" s="95">
        <v>46388</v>
      </c>
      <c r="AO387" s="95"/>
      <c r="AP387" s="95"/>
      <c r="AQ387" s="95"/>
      <c r="AR387" s="117"/>
      <c r="AS387" s="117"/>
      <c r="AT387" s="112" t="s">
        <v>2422</v>
      </c>
      <c r="AU387" s="45" t="s">
        <v>1778</v>
      </c>
      <c r="AV387" s="116"/>
      <c r="AW387" s="139" t="s">
        <v>1626</v>
      </c>
      <c r="AX387" s="119">
        <f>IFERROR(IF(PAC!$X387="F01 - CAPTAÇÃO DE RECURSO",1,""),"")</f>
        <v>1</v>
      </c>
      <c r="AY387" s="119" t="str">
        <f>IFERROR(IF(PAC!$X387="F02 - LICITAÇÃO",1,""),"")</f>
        <v/>
      </c>
      <c r="AZ387" s="120" t="str">
        <f>IFERROR(IF(PAC!$X$6:$X$580="F03 - EXECUÇÃO DO OBJETO",1,""),"")</f>
        <v/>
      </c>
      <c r="BA387" s="120" t="str">
        <f>IFERROR(IF(PAC!$X$6:$X$580="F04 - CONCLUÍDA",1,""),"")</f>
        <v/>
      </c>
      <c r="BB387" s="121">
        <f>IF(PAC!$R387&gt;0,0,PAC!$Q387)</f>
        <v>31218866.09</v>
      </c>
    </row>
    <row r="388" spans="1:54" s="1" customFormat="1" ht="249.95" customHeight="1" thickBot="1">
      <c r="A388" s="96">
        <f t="shared" ref="A388:A451" si="7">ROW()-5</f>
        <v>383</v>
      </c>
      <c r="B388" s="122">
        <v>2025</v>
      </c>
      <c r="C388" s="122" t="s">
        <v>605</v>
      </c>
      <c r="D388" s="122" t="s">
        <v>1021</v>
      </c>
      <c r="E388" s="124" t="s">
        <v>559</v>
      </c>
      <c r="F388" s="122" t="s">
        <v>577</v>
      </c>
      <c r="G388" s="122" t="s">
        <v>541</v>
      </c>
      <c r="H388" s="125" t="s">
        <v>1255</v>
      </c>
      <c r="I388" s="122" t="s">
        <v>600</v>
      </c>
      <c r="J388" s="122" t="s">
        <v>87</v>
      </c>
      <c r="K388" s="36">
        <v>133260893.79000001</v>
      </c>
      <c r="L388" s="36"/>
      <c r="M388" s="36"/>
      <c r="N388" s="36">
        <f t="shared" si="6"/>
        <v>6663044.6900000125</v>
      </c>
      <c r="O388" s="36"/>
      <c r="P388" s="36">
        <v>126597849.09999999</v>
      </c>
      <c r="Q388" s="25">
        <f>SUM(PAC!$M388:$P388)</f>
        <v>133260893.79000001</v>
      </c>
      <c r="R388" s="38"/>
      <c r="S388" s="25">
        <f>IF(PAC!$R388&gt;0,PAC!$R388,PAC!$Q388)</f>
        <v>133260893.79000001</v>
      </c>
      <c r="T388" s="38"/>
      <c r="U388" s="126" t="s">
        <v>594</v>
      </c>
      <c r="V388" s="126" t="s">
        <v>1792</v>
      </c>
      <c r="W388" s="127"/>
      <c r="X388" s="127" t="s">
        <v>1435</v>
      </c>
      <c r="Y388" s="123" t="s">
        <v>2507</v>
      </c>
      <c r="Z388" s="128"/>
      <c r="AA388" s="129"/>
      <c r="AB388" s="125" t="s">
        <v>1525</v>
      </c>
      <c r="AC388" s="125" t="s">
        <v>2425</v>
      </c>
      <c r="AD388" s="130">
        <v>46325</v>
      </c>
      <c r="AE388" s="124" t="s">
        <v>1974</v>
      </c>
      <c r="AF388" s="125" t="s">
        <v>872</v>
      </c>
      <c r="AG388" s="125"/>
      <c r="AH388" s="125"/>
      <c r="AI388" s="125"/>
      <c r="AJ388" s="128"/>
      <c r="AK388" s="125"/>
      <c r="AL388" s="125"/>
      <c r="AM388" s="125" t="s">
        <v>716</v>
      </c>
      <c r="AN388" s="128">
        <v>46296</v>
      </c>
      <c r="AO388" s="128"/>
      <c r="AP388" s="128"/>
      <c r="AQ388" s="128"/>
      <c r="AR388" s="131"/>
      <c r="AS388" s="131"/>
      <c r="AT388" s="180" t="s">
        <v>2424</v>
      </c>
      <c r="AU388" s="125" t="s">
        <v>1778</v>
      </c>
      <c r="AV388" s="130"/>
      <c r="AW388" s="141" t="s">
        <v>1626</v>
      </c>
      <c r="AX388" s="119">
        <f>IFERROR(IF(PAC!$X388="F01 - CAPTAÇÃO DE RECURSO",1,""),"")</f>
        <v>1</v>
      </c>
      <c r="AY388" s="119" t="str">
        <f>IFERROR(IF(PAC!$X388="F02 - LICITAÇÃO",1,""),"")</f>
        <v/>
      </c>
      <c r="AZ388" s="120" t="str">
        <f>IFERROR(IF(PAC!$X$6:$X$580="F03 - EXECUÇÃO DO OBJETO",1,""),"")</f>
        <v/>
      </c>
      <c r="BA388" s="120" t="str">
        <f>IFERROR(IF(PAC!$X$6:$X$580="F04 - CONCLUÍDA",1,""),"")</f>
        <v/>
      </c>
      <c r="BB388" s="206">
        <f>IF(PAC!$R388&gt;0,0,PAC!$Q388)</f>
        <v>133260893.79000001</v>
      </c>
    </row>
    <row r="389" spans="1:54" s="1" customFormat="1" ht="249.95" customHeight="1" thickBot="1">
      <c r="A389" s="96">
        <f t="shared" si="7"/>
        <v>384</v>
      </c>
      <c r="B389" s="96">
        <v>2025</v>
      </c>
      <c r="C389" s="96" t="s">
        <v>605</v>
      </c>
      <c r="D389" s="96" t="s">
        <v>1021</v>
      </c>
      <c r="E389" s="112" t="s">
        <v>563</v>
      </c>
      <c r="F389" s="96" t="s">
        <v>577</v>
      </c>
      <c r="G389" s="96" t="s">
        <v>541</v>
      </c>
      <c r="H389" s="45" t="s">
        <v>1255</v>
      </c>
      <c r="I389" s="96" t="s">
        <v>600</v>
      </c>
      <c r="J389" s="96" t="s">
        <v>140</v>
      </c>
      <c r="K389" s="23">
        <v>51309869.469999999</v>
      </c>
      <c r="L389" s="23"/>
      <c r="M389" s="23"/>
      <c r="N389" s="23">
        <f t="shared" si="6"/>
        <v>2565493.4699999988</v>
      </c>
      <c r="O389" s="23"/>
      <c r="P389" s="23">
        <v>48744376</v>
      </c>
      <c r="Q389" s="25">
        <f>SUM(PAC!$M389:$P389)</f>
        <v>51309869.469999999</v>
      </c>
      <c r="R389" s="25"/>
      <c r="S389" s="25">
        <f>IF(PAC!$R389&gt;0,PAC!$R389,PAC!$Q389)</f>
        <v>51309869.469999999</v>
      </c>
      <c r="T389" s="25"/>
      <c r="U389" s="113" t="s">
        <v>594</v>
      </c>
      <c r="V389" s="113" t="s">
        <v>1792</v>
      </c>
      <c r="W389" s="114"/>
      <c r="X389" s="114" t="s">
        <v>1435</v>
      </c>
      <c r="Y389" s="111" t="s">
        <v>2507</v>
      </c>
      <c r="Z389" s="95"/>
      <c r="AA389" s="115"/>
      <c r="AB389" s="45" t="s">
        <v>1525</v>
      </c>
      <c r="AC389" s="45" t="s">
        <v>2427</v>
      </c>
      <c r="AD389" s="116">
        <v>46325</v>
      </c>
      <c r="AE389" s="112" t="s">
        <v>1974</v>
      </c>
      <c r="AF389" s="45" t="s">
        <v>873</v>
      </c>
      <c r="AG389" s="45"/>
      <c r="AH389" s="45"/>
      <c r="AI389" s="45"/>
      <c r="AJ389" s="95"/>
      <c r="AK389" s="45"/>
      <c r="AL389" s="45"/>
      <c r="AM389" s="45" t="s">
        <v>716</v>
      </c>
      <c r="AN389" s="95">
        <v>46388</v>
      </c>
      <c r="AO389" s="95"/>
      <c r="AP389" s="95"/>
      <c r="AQ389" s="95"/>
      <c r="AR389" s="117"/>
      <c r="AS389" s="117"/>
      <c r="AT389" s="112" t="s">
        <v>2426</v>
      </c>
      <c r="AU389" s="45" t="s">
        <v>1778</v>
      </c>
      <c r="AV389" s="116"/>
      <c r="AW389" s="139" t="s">
        <v>1626</v>
      </c>
      <c r="AX389" s="119">
        <f>IFERROR(IF(PAC!$X389="F01 - CAPTAÇÃO DE RECURSO",1,""),"")</f>
        <v>1</v>
      </c>
      <c r="AY389" s="119" t="str">
        <f>IFERROR(IF(PAC!$X389="F02 - LICITAÇÃO",1,""),"")</f>
        <v/>
      </c>
      <c r="AZ389" s="120" t="str">
        <f>IFERROR(IF(PAC!$X$6:$X$580="F03 - EXECUÇÃO DO OBJETO",1,""),"")</f>
        <v/>
      </c>
      <c r="BA389" s="120" t="str">
        <f>IFERROR(IF(PAC!$X$6:$X$580="F04 - CONCLUÍDA",1,""),"")</f>
        <v/>
      </c>
      <c r="BB389" s="121">
        <f>IF(PAC!$R389&gt;0,0,PAC!$Q389)</f>
        <v>51309869.469999999</v>
      </c>
    </row>
    <row r="390" spans="1:54" s="1" customFormat="1" ht="249.95" customHeight="1" thickBot="1">
      <c r="A390" s="96">
        <f t="shared" si="7"/>
        <v>385</v>
      </c>
      <c r="B390" s="122">
        <v>2025</v>
      </c>
      <c r="C390" s="122" t="s">
        <v>605</v>
      </c>
      <c r="D390" s="122" t="s">
        <v>1021</v>
      </c>
      <c r="E390" s="124" t="s">
        <v>1711</v>
      </c>
      <c r="F390" s="122" t="s">
        <v>577</v>
      </c>
      <c r="G390" s="122" t="s">
        <v>541</v>
      </c>
      <c r="H390" s="125" t="s">
        <v>1255</v>
      </c>
      <c r="I390" s="122" t="s">
        <v>600</v>
      </c>
      <c r="J390" s="122" t="s">
        <v>156</v>
      </c>
      <c r="K390" s="36">
        <v>384210526.31999999</v>
      </c>
      <c r="L390" s="36"/>
      <c r="M390" s="36"/>
      <c r="N390" s="36">
        <f t="shared" si="6"/>
        <v>19210526.319999993</v>
      </c>
      <c r="O390" s="36"/>
      <c r="P390" s="36">
        <v>365000000</v>
      </c>
      <c r="Q390" s="25">
        <f>SUM(PAC!$M390:$P390)</f>
        <v>384210526.31999999</v>
      </c>
      <c r="R390" s="38"/>
      <c r="S390" s="25">
        <f>IF(PAC!$R390&gt;0,PAC!$R390,PAC!$Q390)</f>
        <v>384210526.31999999</v>
      </c>
      <c r="T390" s="38"/>
      <c r="U390" s="126" t="s">
        <v>594</v>
      </c>
      <c r="V390" s="126" t="s">
        <v>1792</v>
      </c>
      <c r="W390" s="127"/>
      <c r="X390" s="127" t="s">
        <v>1435</v>
      </c>
      <c r="Y390" s="123" t="s">
        <v>2507</v>
      </c>
      <c r="Z390" s="128"/>
      <c r="AA390" s="129"/>
      <c r="AB390" s="125" t="s">
        <v>1525</v>
      </c>
      <c r="AC390" s="129" t="s">
        <v>2542</v>
      </c>
      <c r="AD390" s="130">
        <v>46325</v>
      </c>
      <c r="AE390" s="186" t="s">
        <v>1973</v>
      </c>
      <c r="AF390" s="125" t="s">
        <v>874</v>
      </c>
      <c r="AG390" s="125"/>
      <c r="AH390" s="125"/>
      <c r="AI390" s="125"/>
      <c r="AJ390" s="128"/>
      <c r="AK390" s="125"/>
      <c r="AL390" s="125"/>
      <c r="AM390" s="125"/>
      <c r="AN390" s="128">
        <v>46539</v>
      </c>
      <c r="AO390" s="128"/>
      <c r="AP390" s="128"/>
      <c r="AQ390" s="128"/>
      <c r="AR390" s="131"/>
      <c r="AS390" s="131"/>
      <c r="AT390" s="124" t="s">
        <v>2558</v>
      </c>
      <c r="AU390" s="125" t="s">
        <v>1778</v>
      </c>
      <c r="AV390" s="130"/>
      <c r="AW390" s="122" t="s">
        <v>2534</v>
      </c>
      <c r="AX390" s="119">
        <f>IFERROR(IF(PAC!$X390="F01 - CAPTAÇÃO DE RECURSO",1,""),"")</f>
        <v>1</v>
      </c>
      <c r="AY390" s="119" t="str">
        <f>IFERROR(IF(PAC!$X390="F02 - LICITAÇÃO",1,""),"")</f>
        <v/>
      </c>
      <c r="AZ390" s="120" t="str">
        <f>IFERROR(IF(PAC!$X$6:$X$580="F03 - EXECUÇÃO DO OBJETO",1,""),"")</f>
        <v/>
      </c>
      <c r="BA390" s="120" t="str">
        <f>IFERROR(IF(PAC!$X$6:$X$580="F04 - CONCLUÍDA",1,""),"")</f>
        <v/>
      </c>
      <c r="BB390" s="206">
        <f>IF(PAC!$R390&gt;0,0,PAC!$Q390)</f>
        <v>384210526.31999999</v>
      </c>
    </row>
    <row r="391" spans="1:54" s="1" customFormat="1" ht="249.95" customHeight="1" thickBot="1">
      <c r="A391" s="96">
        <f t="shared" si="7"/>
        <v>386</v>
      </c>
      <c r="B391" s="96">
        <v>2025</v>
      </c>
      <c r="C391" s="96" t="s">
        <v>605</v>
      </c>
      <c r="D391" s="96" t="s">
        <v>1021</v>
      </c>
      <c r="E391" s="112" t="s">
        <v>564</v>
      </c>
      <c r="F391" s="96" t="s">
        <v>577</v>
      </c>
      <c r="G391" s="96" t="s">
        <v>541</v>
      </c>
      <c r="H391" s="45" t="s">
        <v>1255</v>
      </c>
      <c r="I391" s="96" t="s">
        <v>600</v>
      </c>
      <c r="J391" s="96" t="s">
        <v>31</v>
      </c>
      <c r="K391" s="23">
        <v>44219687.57</v>
      </c>
      <c r="L391" s="23"/>
      <c r="M391" s="23"/>
      <c r="N391" s="23">
        <f t="shared" si="6"/>
        <v>2210984.3800000027</v>
      </c>
      <c r="O391" s="23"/>
      <c r="P391" s="23">
        <v>42008703.189999998</v>
      </c>
      <c r="Q391" s="25">
        <f>SUM(PAC!$M391:$P391)</f>
        <v>44219687.57</v>
      </c>
      <c r="R391" s="25"/>
      <c r="S391" s="25">
        <f>IF(PAC!$R391&gt;0,PAC!$R391,PAC!$Q391)</f>
        <v>44219687.57</v>
      </c>
      <c r="T391" s="25"/>
      <c r="U391" s="113" t="s">
        <v>594</v>
      </c>
      <c r="V391" s="113" t="s">
        <v>1792</v>
      </c>
      <c r="W391" s="114"/>
      <c r="X391" s="114" t="s">
        <v>1435</v>
      </c>
      <c r="Y391" s="111" t="s">
        <v>2507</v>
      </c>
      <c r="Z391" s="95"/>
      <c r="AA391" s="115"/>
      <c r="AB391" s="45" t="s">
        <v>1525</v>
      </c>
      <c r="AC391" s="45" t="s">
        <v>2430</v>
      </c>
      <c r="AD391" s="116">
        <v>46325</v>
      </c>
      <c r="AE391" s="112" t="s">
        <v>1973</v>
      </c>
      <c r="AF391" s="45" t="s">
        <v>875</v>
      </c>
      <c r="AG391" s="45"/>
      <c r="AH391" s="45"/>
      <c r="AI391" s="45"/>
      <c r="AJ391" s="95"/>
      <c r="AK391" s="45"/>
      <c r="AL391" s="45"/>
      <c r="AM391" s="45" t="s">
        <v>716</v>
      </c>
      <c r="AN391" s="95">
        <v>46327</v>
      </c>
      <c r="AO391" s="95"/>
      <c r="AP391" s="95"/>
      <c r="AQ391" s="95"/>
      <c r="AR391" s="117"/>
      <c r="AS391" s="117"/>
      <c r="AT391" s="112" t="s">
        <v>2429</v>
      </c>
      <c r="AU391" s="45" t="s">
        <v>1778</v>
      </c>
      <c r="AV391" s="116"/>
      <c r="AW391" s="139" t="s">
        <v>1626</v>
      </c>
      <c r="AX391" s="119">
        <f>IFERROR(IF(PAC!$X391="F01 - CAPTAÇÃO DE RECURSO",1,""),"")</f>
        <v>1</v>
      </c>
      <c r="AY391" s="119" t="str">
        <f>IFERROR(IF(PAC!$X391="F02 - LICITAÇÃO",1,""),"")</f>
        <v/>
      </c>
      <c r="AZ391" s="120" t="str">
        <f>IFERROR(IF(PAC!$X$6:$X$580="F03 - EXECUÇÃO DO OBJETO",1,""),"")</f>
        <v/>
      </c>
      <c r="BA391" s="120" t="str">
        <f>IFERROR(IF(PAC!$X$6:$X$580="F04 - CONCLUÍDA",1,""),"")</f>
        <v/>
      </c>
      <c r="BB391" s="121">
        <f>IF(PAC!$R391&gt;0,0,PAC!$Q391)</f>
        <v>44219687.57</v>
      </c>
    </row>
    <row r="392" spans="1:54" s="1" customFormat="1" ht="249.95" customHeight="1" thickBot="1">
      <c r="A392" s="96">
        <f t="shared" si="7"/>
        <v>387</v>
      </c>
      <c r="B392" s="122">
        <v>2025</v>
      </c>
      <c r="C392" s="122" t="s">
        <v>605</v>
      </c>
      <c r="D392" s="122" t="s">
        <v>1021</v>
      </c>
      <c r="E392" s="124" t="s">
        <v>561</v>
      </c>
      <c r="F392" s="122" t="s">
        <v>577</v>
      </c>
      <c r="G392" s="122" t="s">
        <v>541</v>
      </c>
      <c r="H392" s="125" t="s">
        <v>1255</v>
      </c>
      <c r="I392" s="122" t="s">
        <v>600</v>
      </c>
      <c r="J392" s="122" t="s">
        <v>220</v>
      </c>
      <c r="K392" s="36">
        <v>37832089.469999999</v>
      </c>
      <c r="L392" s="36"/>
      <c r="M392" s="36"/>
      <c r="N392" s="36">
        <f t="shared" si="6"/>
        <v>1891604.4699999988</v>
      </c>
      <c r="O392" s="36"/>
      <c r="P392" s="36">
        <v>35940485</v>
      </c>
      <c r="Q392" s="25">
        <f>SUM(PAC!$M392:$P392)</f>
        <v>37832089.469999999</v>
      </c>
      <c r="R392" s="38"/>
      <c r="S392" s="25">
        <f>IF(PAC!$R392&gt;0,PAC!$R392,PAC!$Q392)</f>
        <v>37832089.469999999</v>
      </c>
      <c r="T392" s="38"/>
      <c r="U392" s="126" t="s">
        <v>594</v>
      </c>
      <c r="V392" s="126" t="s">
        <v>1792</v>
      </c>
      <c r="W392" s="127"/>
      <c r="X392" s="127" t="s">
        <v>1435</v>
      </c>
      <c r="Y392" s="123" t="s">
        <v>2504</v>
      </c>
      <c r="Z392" s="128"/>
      <c r="AA392" s="129"/>
      <c r="AB392" s="125" t="s">
        <v>1525</v>
      </c>
      <c r="AC392" s="125" t="s">
        <v>2432</v>
      </c>
      <c r="AD392" s="130">
        <v>46325</v>
      </c>
      <c r="AE392" s="124" t="s">
        <v>1973</v>
      </c>
      <c r="AF392" s="125" t="s">
        <v>876</v>
      </c>
      <c r="AG392" s="125"/>
      <c r="AH392" s="125"/>
      <c r="AI392" s="125"/>
      <c r="AJ392" s="128"/>
      <c r="AK392" s="125"/>
      <c r="AL392" s="125"/>
      <c r="AM392" s="125" t="s">
        <v>716</v>
      </c>
      <c r="AN392" s="128">
        <v>46356</v>
      </c>
      <c r="AO392" s="128"/>
      <c r="AP392" s="128"/>
      <c r="AQ392" s="128"/>
      <c r="AR392" s="131"/>
      <c r="AS392" s="131"/>
      <c r="AT392" s="124" t="s">
        <v>2431</v>
      </c>
      <c r="AU392" s="125" t="s">
        <v>1778</v>
      </c>
      <c r="AV392" s="130"/>
      <c r="AW392" s="141" t="s">
        <v>1626</v>
      </c>
      <c r="AX392" s="119">
        <f>IFERROR(IF(PAC!$X392="F01 - CAPTAÇÃO DE RECURSO",1,""),"")</f>
        <v>1</v>
      </c>
      <c r="AY392" s="119" t="str">
        <f>IFERROR(IF(PAC!$X392="F02 - LICITAÇÃO",1,""),"")</f>
        <v/>
      </c>
      <c r="AZ392" s="120" t="str">
        <f>IFERROR(IF(PAC!$X$6:$X$580="F03 - EXECUÇÃO DO OBJETO",1,""),"")</f>
        <v/>
      </c>
      <c r="BA392" s="120" t="str">
        <f>IFERROR(IF(PAC!$X$6:$X$580="F04 - CONCLUÍDA",1,""),"")</f>
        <v/>
      </c>
      <c r="BB392" s="206">
        <f>IF(PAC!$R392&gt;0,0,PAC!$Q392)</f>
        <v>37832089.469999999</v>
      </c>
    </row>
    <row r="393" spans="1:54" s="1" customFormat="1" ht="249.95" customHeight="1" thickBot="1">
      <c r="A393" s="96">
        <f t="shared" si="7"/>
        <v>388</v>
      </c>
      <c r="B393" s="96">
        <v>2025</v>
      </c>
      <c r="C393" s="96" t="s">
        <v>605</v>
      </c>
      <c r="D393" s="96" t="s">
        <v>1021</v>
      </c>
      <c r="E393" s="112" t="s">
        <v>565</v>
      </c>
      <c r="F393" s="96" t="s">
        <v>577</v>
      </c>
      <c r="G393" s="96" t="s">
        <v>541</v>
      </c>
      <c r="H393" s="45" t="s">
        <v>1255</v>
      </c>
      <c r="I393" s="96" t="s">
        <v>600</v>
      </c>
      <c r="J393" s="96" t="s">
        <v>361</v>
      </c>
      <c r="K393" s="23">
        <v>244348631.58000001</v>
      </c>
      <c r="L393" s="23"/>
      <c r="M393" s="23"/>
      <c r="N393" s="23">
        <f t="shared" si="6"/>
        <v>12217431.580000013</v>
      </c>
      <c r="O393" s="23"/>
      <c r="P393" s="23">
        <v>232131200</v>
      </c>
      <c r="Q393" s="25">
        <f>SUM(PAC!$M393:$P393)</f>
        <v>244348631.58000001</v>
      </c>
      <c r="R393" s="25"/>
      <c r="S393" s="25">
        <f>IF(PAC!$R393&gt;0,PAC!$R393,PAC!$Q393)</f>
        <v>244348631.58000001</v>
      </c>
      <c r="T393" s="25"/>
      <c r="U393" s="113" t="s">
        <v>594</v>
      </c>
      <c r="V393" s="113" t="s">
        <v>1792</v>
      </c>
      <c r="W393" s="114"/>
      <c r="X393" s="114" t="s">
        <v>1435</v>
      </c>
      <c r="Y393" s="111" t="s">
        <v>2507</v>
      </c>
      <c r="Z393" s="95"/>
      <c r="AA393" s="115"/>
      <c r="AB393" s="45" t="s">
        <v>1525</v>
      </c>
      <c r="AC393" s="45" t="s">
        <v>2434</v>
      </c>
      <c r="AD393" s="116">
        <v>46325</v>
      </c>
      <c r="AE393" s="112" t="s">
        <v>1974</v>
      </c>
      <c r="AF393" s="45" t="s">
        <v>877</v>
      </c>
      <c r="AG393" s="45"/>
      <c r="AH393" s="45"/>
      <c r="AI393" s="45"/>
      <c r="AJ393" s="95"/>
      <c r="AK393" s="45"/>
      <c r="AL393" s="45"/>
      <c r="AM393" s="45"/>
      <c r="AN393" s="95">
        <v>46631</v>
      </c>
      <c r="AO393" s="95"/>
      <c r="AP393" s="95"/>
      <c r="AQ393" s="95"/>
      <c r="AR393" s="117"/>
      <c r="AS393" s="117"/>
      <c r="AT393" s="112" t="s">
        <v>2433</v>
      </c>
      <c r="AU393" s="45" t="s">
        <v>1778</v>
      </c>
      <c r="AV393" s="116"/>
      <c r="AW393" s="139" t="s">
        <v>1626</v>
      </c>
      <c r="AX393" s="119">
        <f>IFERROR(IF(PAC!$X393="F01 - CAPTAÇÃO DE RECURSO",1,""),"")</f>
        <v>1</v>
      </c>
      <c r="AY393" s="119" t="str">
        <f>IFERROR(IF(PAC!$X393="F02 - LICITAÇÃO",1,""),"")</f>
        <v/>
      </c>
      <c r="AZ393" s="120" t="str">
        <f>IFERROR(IF(PAC!$X$6:$X$580="F03 - EXECUÇÃO DO OBJETO",1,""),"")</f>
        <v/>
      </c>
      <c r="BA393" s="120" t="str">
        <f>IFERROR(IF(PAC!$X$6:$X$580="F04 - CONCLUÍDA",1,""),"")</f>
        <v/>
      </c>
      <c r="BB393" s="121">
        <f>IF(PAC!$R393&gt;0,0,PAC!$Q393)</f>
        <v>244348631.58000001</v>
      </c>
    </row>
    <row r="394" spans="1:54" s="1" customFormat="1" ht="249.95" customHeight="1" thickBot="1">
      <c r="A394" s="96">
        <f t="shared" si="7"/>
        <v>389</v>
      </c>
      <c r="B394" s="122">
        <v>2025</v>
      </c>
      <c r="C394" s="122" t="s">
        <v>605</v>
      </c>
      <c r="D394" s="122" t="s">
        <v>1021</v>
      </c>
      <c r="E394" s="124" t="s">
        <v>560</v>
      </c>
      <c r="F394" s="122" t="s">
        <v>577</v>
      </c>
      <c r="G394" s="122" t="s">
        <v>541</v>
      </c>
      <c r="H394" s="125" t="s">
        <v>1255</v>
      </c>
      <c r="I394" s="122" t="s">
        <v>600</v>
      </c>
      <c r="J394" s="122" t="s">
        <v>397</v>
      </c>
      <c r="K394" s="36">
        <v>65977963.920000002</v>
      </c>
      <c r="L394" s="36"/>
      <c r="M394" s="36"/>
      <c r="N394" s="36">
        <f t="shared" si="6"/>
        <v>3298898.200000003</v>
      </c>
      <c r="O394" s="36"/>
      <c r="P394" s="36">
        <v>62679065.719999999</v>
      </c>
      <c r="Q394" s="25">
        <f>SUM(PAC!$M394:$P394)</f>
        <v>65977963.920000002</v>
      </c>
      <c r="R394" s="38"/>
      <c r="S394" s="25">
        <f>IF(PAC!$R394&gt;0,PAC!$R394,PAC!$Q394)</f>
        <v>65977963.920000002</v>
      </c>
      <c r="T394" s="38"/>
      <c r="U394" s="126" t="s">
        <v>594</v>
      </c>
      <c r="V394" s="126" t="s">
        <v>1792</v>
      </c>
      <c r="W394" s="127"/>
      <c r="X394" s="127" t="s">
        <v>1435</v>
      </c>
      <c r="Y394" s="123" t="s">
        <v>2507</v>
      </c>
      <c r="Z394" s="128"/>
      <c r="AA394" s="129"/>
      <c r="AB394" s="125" t="s">
        <v>1525</v>
      </c>
      <c r="AC394" s="125" t="s">
        <v>2436</v>
      </c>
      <c r="AD394" s="130">
        <v>46325</v>
      </c>
      <c r="AE394" s="124" t="s">
        <v>1974</v>
      </c>
      <c r="AF394" s="125" t="s">
        <v>878</v>
      </c>
      <c r="AG394" s="125"/>
      <c r="AH394" s="125"/>
      <c r="AI394" s="125"/>
      <c r="AJ394" s="128"/>
      <c r="AK394" s="125"/>
      <c r="AL394" s="125"/>
      <c r="AM394" s="125" t="s">
        <v>716</v>
      </c>
      <c r="AN394" s="128">
        <v>46569</v>
      </c>
      <c r="AO394" s="128"/>
      <c r="AP394" s="128"/>
      <c r="AQ394" s="128"/>
      <c r="AR394" s="131"/>
      <c r="AS394" s="131"/>
      <c r="AT394" s="124" t="s">
        <v>2435</v>
      </c>
      <c r="AU394" s="125" t="s">
        <v>1778</v>
      </c>
      <c r="AV394" s="130"/>
      <c r="AW394" s="141" t="s">
        <v>1626</v>
      </c>
      <c r="AX394" s="119">
        <f>IFERROR(IF(PAC!$X394="F01 - CAPTAÇÃO DE RECURSO",1,""),"")</f>
        <v>1</v>
      </c>
      <c r="AY394" s="119" t="str">
        <f>IFERROR(IF(PAC!$X394="F02 - LICITAÇÃO",1,""),"")</f>
        <v/>
      </c>
      <c r="AZ394" s="120" t="str">
        <f>IFERROR(IF(PAC!$X$6:$X$580="F03 - EXECUÇÃO DO OBJETO",1,""),"")</f>
        <v/>
      </c>
      <c r="BA394" s="120" t="str">
        <f>IFERROR(IF(PAC!$X$6:$X$580="F04 - CONCLUÍDA",1,""),"")</f>
        <v/>
      </c>
      <c r="BB394" s="206">
        <f>IF(PAC!$R394&gt;0,0,PAC!$Q394)</f>
        <v>65977963.920000002</v>
      </c>
    </row>
    <row r="395" spans="1:54" s="1" customFormat="1" ht="249.95" customHeight="1" thickBot="1">
      <c r="A395" s="96">
        <f t="shared" si="7"/>
        <v>390</v>
      </c>
      <c r="B395" s="96">
        <v>2025</v>
      </c>
      <c r="C395" s="96" t="s">
        <v>605</v>
      </c>
      <c r="D395" s="96" t="s">
        <v>1021</v>
      </c>
      <c r="E395" s="112" t="s">
        <v>902</v>
      </c>
      <c r="F395" s="96" t="s">
        <v>577</v>
      </c>
      <c r="G395" s="96" t="s">
        <v>541</v>
      </c>
      <c r="H395" s="45" t="s">
        <v>1255</v>
      </c>
      <c r="I395" s="96" t="s">
        <v>600</v>
      </c>
      <c r="J395" s="96" t="s">
        <v>361</v>
      </c>
      <c r="K395" s="23">
        <v>81014144.829999998</v>
      </c>
      <c r="L395" s="23"/>
      <c r="M395" s="23"/>
      <c r="N395" s="23">
        <f t="shared" si="6"/>
        <v>4050707.2399999946</v>
      </c>
      <c r="O395" s="23"/>
      <c r="P395" s="23">
        <v>76963437.590000004</v>
      </c>
      <c r="Q395" s="25">
        <f>SUM(PAC!$M395:$P395)</f>
        <v>81014144.829999998</v>
      </c>
      <c r="R395" s="25"/>
      <c r="S395" s="25">
        <f>IF(PAC!$R395&gt;0,PAC!$R395,PAC!$Q395)</f>
        <v>81014144.829999998</v>
      </c>
      <c r="T395" s="25"/>
      <c r="U395" s="113" t="s">
        <v>594</v>
      </c>
      <c r="V395" s="113" t="s">
        <v>1792</v>
      </c>
      <c r="W395" s="114"/>
      <c r="X395" s="114" t="s">
        <v>1435</v>
      </c>
      <c r="Y395" s="111" t="s">
        <v>2507</v>
      </c>
      <c r="Z395" s="95"/>
      <c r="AA395" s="115"/>
      <c r="AB395" s="45" t="s">
        <v>1525</v>
      </c>
      <c r="AC395" s="45" t="s">
        <v>2560</v>
      </c>
      <c r="AD395" s="116">
        <v>46325</v>
      </c>
      <c r="AE395" s="112" t="s">
        <v>1973</v>
      </c>
      <c r="AF395" s="45" t="s">
        <v>907</v>
      </c>
      <c r="AG395" s="45"/>
      <c r="AH395" s="45"/>
      <c r="AI395" s="45"/>
      <c r="AJ395" s="95"/>
      <c r="AK395" s="45"/>
      <c r="AL395" s="45"/>
      <c r="AM395" s="45"/>
      <c r="AN395" s="95">
        <v>46537</v>
      </c>
      <c r="AO395" s="95"/>
      <c r="AP395" s="95"/>
      <c r="AQ395" s="95"/>
      <c r="AR395" s="117"/>
      <c r="AS395" s="117"/>
      <c r="AT395" s="112" t="s">
        <v>2559</v>
      </c>
      <c r="AU395" s="45" t="s">
        <v>1778</v>
      </c>
      <c r="AV395" s="116"/>
      <c r="AW395" s="139" t="s">
        <v>1626</v>
      </c>
      <c r="AX395" s="119">
        <f>IFERROR(IF(PAC!$X395="F01 - CAPTAÇÃO DE RECURSO",1,""),"")</f>
        <v>1</v>
      </c>
      <c r="AY395" s="119" t="str">
        <f>IFERROR(IF(PAC!$X395="F02 - LICITAÇÃO",1,""),"")</f>
        <v/>
      </c>
      <c r="AZ395" s="120" t="str">
        <f>IFERROR(IF(PAC!$X$6:$X$580="F03 - EXECUÇÃO DO OBJETO",1,""),"")</f>
        <v/>
      </c>
      <c r="BA395" s="120" t="str">
        <f>IFERROR(IF(PAC!$X$6:$X$580="F04 - CONCLUÍDA",1,""),"")</f>
        <v/>
      </c>
      <c r="BB395" s="121">
        <f>IF(PAC!$R395&gt;0,0,PAC!$Q395)</f>
        <v>81014144.829999998</v>
      </c>
    </row>
    <row r="396" spans="1:54" s="1" customFormat="1" ht="249.95" customHeight="1" thickBot="1">
      <c r="A396" s="96">
        <f t="shared" si="7"/>
        <v>391</v>
      </c>
      <c r="B396" s="122">
        <v>2025</v>
      </c>
      <c r="C396" s="122" t="s">
        <v>605</v>
      </c>
      <c r="D396" s="122" t="s">
        <v>1021</v>
      </c>
      <c r="E396" s="124" t="s">
        <v>700</v>
      </c>
      <c r="F396" s="122" t="s">
        <v>577</v>
      </c>
      <c r="G396" s="122" t="s">
        <v>541</v>
      </c>
      <c r="H396" s="125" t="s">
        <v>1255</v>
      </c>
      <c r="I396" s="122" t="s">
        <v>600</v>
      </c>
      <c r="J396" s="122" t="s">
        <v>81</v>
      </c>
      <c r="K396" s="36">
        <v>200160000</v>
      </c>
      <c r="L396" s="36"/>
      <c r="M396" s="36"/>
      <c r="N396" s="36">
        <f t="shared" si="6"/>
        <v>10008000</v>
      </c>
      <c r="O396" s="36"/>
      <c r="P396" s="36">
        <v>190152000</v>
      </c>
      <c r="Q396" s="25">
        <f>SUM(PAC!$M396:$P396)</f>
        <v>200160000</v>
      </c>
      <c r="R396" s="38"/>
      <c r="S396" s="25">
        <f>IF(PAC!$R396&gt;0,PAC!$R396,PAC!$Q396)</f>
        <v>200160000</v>
      </c>
      <c r="T396" s="38"/>
      <c r="U396" s="126" t="s">
        <v>594</v>
      </c>
      <c r="V396" s="126" t="s">
        <v>1792</v>
      </c>
      <c r="W396" s="127"/>
      <c r="X396" s="127" t="s">
        <v>1435</v>
      </c>
      <c r="Y396" s="123" t="s">
        <v>2503</v>
      </c>
      <c r="Z396" s="128"/>
      <c r="AA396" s="129"/>
      <c r="AB396" s="125" t="s">
        <v>1525</v>
      </c>
      <c r="AC396" s="125" t="s">
        <v>2340</v>
      </c>
      <c r="AD396" s="130">
        <v>46325</v>
      </c>
      <c r="AE396" s="124" t="s">
        <v>2056</v>
      </c>
      <c r="AF396" s="125" t="s">
        <v>908</v>
      </c>
      <c r="AG396" s="125"/>
      <c r="AH396" s="125"/>
      <c r="AI396" s="125"/>
      <c r="AJ396" s="128"/>
      <c r="AK396" s="125"/>
      <c r="AL396" s="125"/>
      <c r="AM396" s="125"/>
      <c r="AN396" s="128">
        <v>46183</v>
      </c>
      <c r="AO396" s="128">
        <v>46261</v>
      </c>
      <c r="AP396" s="128"/>
      <c r="AQ396" s="128"/>
      <c r="AR396" s="131"/>
      <c r="AS396" s="131"/>
      <c r="AT396" s="124" t="s">
        <v>2437</v>
      </c>
      <c r="AU396" s="125" t="s">
        <v>2341</v>
      </c>
      <c r="AV396" s="130"/>
      <c r="AW396" s="141" t="s">
        <v>1626</v>
      </c>
      <c r="AX396" s="119">
        <f>IFERROR(IF(PAC!$X396="F01 - CAPTAÇÃO DE RECURSO",1,""),"")</f>
        <v>1</v>
      </c>
      <c r="AY396" s="119" t="str">
        <f>IFERROR(IF(PAC!$X396="F02 - LICITAÇÃO",1,""),"")</f>
        <v/>
      </c>
      <c r="AZ396" s="120" t="str">
        <f>IFERROR(IF(PAC!$X$6:$X$580="F03 - EXECUÇÃO DO OBJETO",1,""),"")</f>
        <v/>
      </c>
      <c r="BA396" s="120" t="str">
        <f>IFERROR(IF(PAC!$X$6:$X$580="F04 - CONCLUÍDA",1,""),"")</f>
        <v/>
      </c>
      <c r="BB396" s="206">
        <f>IF(PAC!$R396&gt;0,0,PAC!$Q396)</f>
        <v>200160000</v>
      </c>
    </row>
    <row r="397" spans="1:54" s="1" customFormat="1" ht="350.1" customHeight="1" thickBot="1">
      <c r="A397" s="96">
        <f t="shared" si="7"/>
        <v>392</v>
      </c>
      <c r="B397" s="96">
        <v>2025</v>
      </c>
      <c r="C397" s="96" t="s">
        <v>605</v>
      </c>
      <c r="D397" s="96" t="s">
        <v>1021</v>
      </c>
      <c r="E397" s="112" t="s">
        <v>903</v>
      </c>
      <c r="F397" s="96" t="s">
        <v>577</v>
      </c>
      <c r="G397" s="96" t="s">
        <v>541</v>
      </c>
      <c r="H397" s="45" t="s">
        <v>1255</v>
      </c>
      <c r="I397" s="96" t="s">
        <v>600</v>
      </c>
      <c r="J397" s="96" t="s">
        <v>45</v>
      </c>
      <c r="K397" s="23">
        <v>146424826.63</v>
      </c>
      <c r="L397" s="23"/>
      <c r="M397" s="23"/>
      <c r="N397" s="23">
        <f t="shared" si="6"/>
        <v>7321241.3299999833</v>
      </c>
      <c r="O397" s="23"/>
      <c r="P397" s="23">
        <v>139103585.30000001</v>
      </c>
      <c r="Q397" s="25">
        <f>SUM(PAC!$M397:$P397)</f>
        <v>146424826.63</v>
      </c>
      <c r="R397" s="25"/>
      <c r="S397" s="25">
        <f>IF(PAC!$R397&gt;0,PAC!$R397,PAC!$Q397)</f>
        <v>146424826.63</v>
      </c>
      <c r="T397" s="25"/>
      <c r="U397" s="113" t="s">
        <v>594</v>
      </c>
      <c r="V397" s="113" t="s">
        <v>1792</v>
      </c>
      <c r="W397" s="114"/>
      <c r="X397" s="114" t="s">
        <v>1435</v>
      </c>
      <c r="Y397" s="111" t="s">
        <v>2507</v>
      </c>
      <c r="Z397" s="95"/>
      <c r="AA397" s="115"/>
      <c r="AB397" s="45" t="s">
        <v>1525</v>
      </c>
      <c r="AC397" s="45" t="s">
        <v>2562</v>
      </c>
      <c r="AD397" s="116">
        <v>46325</v>
      </c>
      <c r="AE397" s="112" t="s">
        <v>2300</v>
      </c>
      <c r="AF397" s="45" t="s">
        <v>909</v>
      </c>
      <c r="AG397" s="45"/>
      <c r="AH397" s="45"/>
      <c r="AI397" s="45"/>
      <c r="AJ397" s="95"/>
      <c r="AK397" s="45"/>
      <c r="AL397" s="45"/>
      <c r="AM397" s="45"/>
      <c r="AN397" s="95">
        <v>46356</v>
      </c>
      <c r="AO397" s="95"/>
      <c r="AP397" s="95"/>
      <c r="AQ397" s="95"/>
      <c r="AR397" s="117"/>
      <c r="AS397" s="117"/>
      <c r="AT397" s="182" t="s">
        <v>2561</v>
      </c>
      <c r="AU397" s="45" t="s">
        <v>1778</v>
      </c>
      <c r="AV397" s="116"/>
      <c r="AW397" s="139" t="s">
        <v>1626</v>
      </c>
      <c r="AX397" s="119">
        <f>IFERROR(IF(PAC!$X397="F01 - CAPTAÇÃO DE RECURSO",1,""),"")</f>
        <v>1</v>
      </c>
      <c r="AY397" s="119" t="str">
        <f>IFERROR(IF(PAC!$X397="F02 - LICITAÇÃO",1,""),"")</f>
        <v/>
      </c>
      <c r="AZ397" s="120" t="str">
        <f>IFERROR(IF(PAC!$X$6:$X$580="F03 - EXECUÇÃO DO OBJETO",1,""),"")</f>
        <v/>
      </c>
      <c r="BA397" s="120" t="str">
        <f>IFERROR(IF(PAC!$X$6:$X$580="F04 - CONCLUÍDA",1,""),"")</f>
        <v/>
      </c>
      <c r="BB397" s="121">
        <f>IF(PAC!$R397&gt;0,0,PAC!$Q397)</f>
        <v>146424826.63</v>
      </c>
    </row>
    <row r="398" spans="1:54" s="1" customFormat="1" ht="350.1" customHeight="1" thickBot="1">
      <c r="A398" s="96">
        <f t="shared" si="7"/>
        <v>393</v>
      </c>
      <c r="B398" s="122">
        <v>2025</v>
      </c>
      <c r="C398" s="122" t="s">
        <v>605</v>
      </c>
      <c r="D398" s="122" t="s">
        <v>1021</v>
      </c>
      <c r="E398" s="124" t="s">
        <v>704</v>
      </c>
      <c r="F398" s="122" t="s">
        <v>577</v>
      </c>
      <c r="G398" s="122" t="s">
        <v>541</v>
      </c>
      <c r="H398" s="125" t="s">
        <v>1255</v>
      </c>
      <c r="I398" s="122" t="s">
        <v>600</v>
      </c>
      <c r="J398" s="122" t="s">
        <v>222</v>
      </c>
      <c r="K398" s="36">
        <v>37634690.399999999</v>
      </c>
      <c r="L398" s="36"/>
      <c r="M398" s="36"/>
      <c r="N398" s="36">
        <f t="shared" si="6"/>
        <v>1881734.5199999958</v>
      </c>
      <c r="O398" s="36"/>
      <c r="P398" s="36">
        <v>35752955.880000003</v>
      </c>
      <c r="Q398" s="25">
        <f>SUM(PAC!$M398:$P398)</f>
        <v>37634690.399999999</v>
      </c>
      <c r="R398" s="38"/>
      <c r="S398" s="25">
        <f>IF(PAC!$R398&gt;0,PAC!$R398,PAC!$Q398)</f>
        <v>37634690.399999999</v>
      </c>
      <c r="T398" s="38"/>
      <c r="U398" s="126" t="s">
        <v>594</v>
      </c>
      <c r="V398" s="126" t="s">
        <v>1792</v>
      </c>
      <c r="W398" s="127"/>
      <c r="X398" s="127" t="s">
        <v>1435</v>
      </c>
      <c r="Y398" s="123" t="s">
        <v>2507</v>
      </c>
      <c r="Z398" s="128"/>
      <c r="AA398" s="129"/>
      <c r="AB398" s="125" t="s">
        <v>1525</v>
      </c>
      <c r="AC398" s="129" t="s">
        <v>2439</v>
      </c>
      <c r="AD398" s="130">
        <v>46325</v>
      </c>
      <c r="AE398" s="186" t="s">
        <v>1973</v>
      </c>
      <c r="AF398" s="125" t="s">
        <v>910</v>
      </c>
      <c r="AG398" s="125"/>
      <c r="AH398" s="125"/>
      <c r="AI398" s="125"/>
      <c r="AJ398" s="128"/>
      <c r="AK398" s="125"/>
      <c r="AL398" s="125"/>
      <c r="AM398" s="125"/>
      <c r="AN398" s="128">
        <v>46419</v>
      </c>
      <c r="AO398" s="128"/>
      <c r="AP398" s="128"/>
      <c r="AQ398" s="128"/>
      <c r="AR398" s="131"/>
      <c r="AS398" s="131"/>
      <c r="AT398" s="124" t="s">
        <v>2438</v>
      </c>
      <c r="AU398" s="125" t="s">
        <v>1778</v>
      </c>
      <c r="AV398" s="130"/>
      <c r="AW398" s="141" t="s">
        <v>1626</v>
      </c>
      <c r="AX398" s="119">
        <f>IFERROR(IF(PAC!$X398="F01 - CAPTAÇÃO DE RECURSO",1,""),"")</f>
        <v>1</v>
      </c>
      <c r="AY398" s="119" t="str">
        <f>IFERROR(IF(PAC!$X398="F02 - LICITAÇÃO",1,""),"")</f>
        <v/>
      </c>
      <c r="AZ398" s="120" t="str">
        <f>IFERROR(IF(PAC!$X$6:$X$580="F03 - EXECUÇÃO DO OBJETO",1,""),"")</f>
        <v/>
      </c>
      <c r="BA398" s="120" t="str">
        <f>IFERROR(IF(PAC!$X$6:$X$580="F04 - CONCLUÍDA",1,""),"")</f>
        <v/>
      </c>
      <c r="BB398" s="206">
        <f>IF(PAC!$R398&gt;0,0,PAC!$Q398)</f>
        <v>37634690.399999999</v>
      </c>
    </row>
    <row r="399" spans="1:54" s="1" customFormat="1" ht="350.1" customHeight="1" thickBot="1">
      <c r="A399" s="96">
        <f t="shared" si="7"/>
        <v>394</v>
      </c>
      <c r="B399" s="96">
        <v>2025</v>
      </c>
      <c r="C399" s="96" t="s">
        <v>605</v>
      </c>
      <c r="D399" s="96" t="s">
        <v>1021</v>
      </c>
      <c r="E399" s="112" t="s">
        <v>904</v>
      </c>
      <c r="F399" s="96" t="s">
        <v>577</v>
      </c>
      <c r="G399" s="96" t="s">
        <v>541</v>
      </c>
      <c r="H399" s="45" t="s">
        <v>1255</v>
      </c>
      <c r="I399" s="96" t="s">
        <v>600</v>
      </c>
      <c r="J399" s="96" t="s">
        <v>257</v>
      </c>
      <c r="K399" s="23">
        <v>51472870.359999999</v>
      </c>
      <c r="L399" s="23"/>
      <c r="M399" s="23"/>
      <c r="N399" s="23">
        <f t="shared" si="6"/>
        <v>2573643.5199999958</v>
      </c>
      <c r="O399" s="23"/>
      <c r="P399" s="23">
        <v>48899226.840000004</v>
      </c>
      <c r="Q399" s="25">
        <f>SUM(PAC!$M399:$P399)</f>
        <v>51472870.359999999</v>
      </c>
      <c r="R399" s="25">
        <v>58574759.590000004</v>
      </c>
      <c r="S399" s="25">
        <f>IF(PAC!$R399&gt;0,PAC!$R399,PAC!$Q399)</f>
        <v>58574759.590000004</v>
      </c>
      <c r="T399" s="25" t="s">
        <v>2699</v>
      </c>
      <c r="U399" s="113" t="s">
        <v>594</v>
      </c>
      <c r="V399" s="113" t="s">
        <v>1792</v>
      </c>
      <c r="W399" s="114">
        <v>36</v>
      </c>
      <c r="X399" s="114" t="s">
        <v>1435</v>
      </c>
      <c r="Y399" s="111" t="s">
        <v>2503</v>
      </c>
      <c r="Z399" s="95"/>
      <c r="AA399" s="115"/>
      <c r="AB399" s="45" t="s">
        <v>1525</v>
      </c>
      <c r="AC399" s="45" t="s">
        <v>2698</v>
      </c>
      <c r="AD399" s="116">
        <v>46325</v>
      </c>
      <c r="AE399" s="112" t="s">
        <v>2056</v>
      </c>
      <c r="AF399" s="45" t="s">
        <v>911</v>
      </c>
      <c r="AG399" s="45"/>
      <c r="AH399" s="45"/>
      <c r="AI399" s="45"/>
      <c r="AJ399" s="95"/>
      <c r="AK399" s="45"/>
      <c r="AL399" s="45"/>
      <c r="AM399" s="45"/>
      <c r="AN399" s="95">
        <v>46037</v>
      </c>
      <c r="AO399" s="95">
        <v>46114</v>
      </c>
      <c r="AP399" s="95">
        <v>46245</v>
      </c>
      <c r="AQ399" s="95"/>
      <c r="AR399" s="117"/>
      <c r="AS399" s="117"/>
      <c r="AT399" s="112" t="s">
        <v>2700</v>
      </c>
      <c r="AU399" s="45" t="s">
        <v>2701</v>
      </c>
      <c r="AV399" s="116"/>
      <c r="AW399" s="139" t="s">
        <v>1626</v>
      </c>
      <c r="AX399" s="119">
        <f>IFERROR(IF(PAC!$X399="F01 - CAPTAÇÃO DE RECURSO",1,""),"")</f>
        <v>1</v>
      </c>
      <c r="AY399" s="119" t="str">
        <f>IFERROR(IF(PAC!$X399="F02 - LICITAÇÃO",1,""),"")</f>
        <v/>
      </c>
      <c r="AZ399" s="120" t="str">
        <f>IFERROR(IF(PAC!$X$6:$X$580="F03 - EXECUÇÃO DO OBJETO",1,""),"")</f>
        <v/>
      </c>
      <c r="BA399" s="120" t="str">
        <f>IFERROR(IF(PAC!$X$6:$X$580="F04 - CONCLUÍDA",1,""),"")</f>
        <v/>
      </c>
      <c r="BB399" s="121">
        <f>IF(PAC!$R399&gt;0,0,PAC!$Q399)</f>
        <v>0</v>
      </c>
    </row>
    <row r="400" spans="1:54" s="1" customFormat="1" ht="350.1" customHeight="1" thickBot="1">
      <c r="A400" s="96">
        <f t="shared" si="7"/>
        <v>395</v>
      </c>
      <c r="B400" s="122">
        <v>2025</v>
      </c>
      <c r="C400" s="122" t="s">
        <v>605</v>
      </c>
      <c r="D400" s="122" t="s">
        <v>1021</v>
      </c>
      <c r="E400" s="124" t="s">
        <v>905</v>
      </c>
      <c r="F400" s="122" t="s">
        <v>577</v>
      </c>
      <c r="G400" s="122" t="s">
        <v>541</v>
      </c>
      <c r="H400" s="125" t="s">
        <v>1255</v>
      </c>
      <c r="I400" s="122" t="s">
        <v>600</v>
      </c>
      <c r="J400" s="122" t="s">
        <v>181</v>
      </c>
      <c r="K400" s="36">
        <v>96110094.680000007</v>
      </c>
      <c r="L400" s="36"/>
      <c r="M400" s="36"/>
      <c r="N400" s="36">
        <f t="shared" si="6"/>
        <v>4805504.7300000042</v>
      </c>
      <c r="O400" s="36"/>
      <c r="P400" s="36">
        <v>91304589.950000003</v>
      </c>
      <c r="Q400" s="25">
        <f>SUM(PAC!$M400:$P400)</f>
        <v>96110094.680000007</v>
      </c>
      <c r="R400" s="38"/>
      <c r="S400" s="25">
        <f>IF(PAC!$R400&gt;0,PAC!$R400,PAC!$Q400)</f>
        <v>96110094.680000007</v>
      </c>
      <c r="T400" s="38"/>
      <c r="U400" s="126" t="s">
        <v>594</v>
      </c>
      <c r="V400" s="126" t="s">
        <v>1792</v>
      </c>
      <c r="W400" s="127"/>
      <c r="X400" s="127" t="s">
        <v>1435</v>
      </c>
      <c r="Y400" s="123" t="s">
        <v>2507</v>
      </c>
      <c r="Z400" s="128"/>
      <c r="AA400" s="129"/>
      <c r="AB400" s="125" t="s">
        <v>1525</v>
      </c>
      <c r="AC400" s="125" t="s">
        <v>2441</v>
      </c>
      <c r="AD400" s="130">
        <v>46325</v>
      </c>
      <c r="AE400" s="124" t="s">
        <v>1973</v>
      </c>
      <c r="AF400" s="125" t="s">
        <v>912</v>
      </c>
      <c r="AG400" s="125"/>
      <c r="AH400" s="125"/>
      <c r="AI400" s="125"/>
      <c r="AJ400" s="128"/>
      <c r="AK400" s="125"/>
      <c r="AL400" s="125"/>
      <c r="AM400" s="125"/>
      <c r="AN400" s="128">
        <v>46327</v>
      </c>
      <c r="AO400" s="128"/>
      <c r="AP400" s="128"/>
      <c r="AQ400" s="128"/>
      <c r="AR400" s="131"/>
      <c r="AS400" s="131"/>
      <c r="AT400" s="124" t="s">
        <v>2440</v>
      </c>
      <c r="AU400" s="125" t="s">
        <v>1778</v>
      </c>
      <c r="AV400" s="130"/>
      <c r="AW400" s="141" t="s">
        <v>1626</v>
      </c>
      <c r="AX400" s="119">
        <f>IFERROR(IF(PAC!$X400="F01 - CAPTAÇÃO DE RECURSO",1,""),"")</f>
        <v>1</v>
      </c>
      <c r="AY400" s="119" t="str">
        <f>IFERROR(IF(PAC!$X400="F02 - LICITAÇÃO",1,""),"")</f>
        <v/>
      </c>
      <c r="AZ400" s="120" t="str">
        <f>IFERROR(IF(PAC!$X$6:$X$580="F03 - EXECUÇÃO DO OBJETO",1,""),"")</f>
        <v/>
      </c>
      <c r="BA400" s="120" t="str">
        <f>IFERROR(IF(PAC!$X$6:$X$580="F04 - CONCLUÍDA",1,""),"")</f>
        <v/>
      </c>
      <c r="BB400" s="206">
        <f>IF(PAC!$R400&gt;0,0,PAC!$Q400)</f>
        <v>96110094.680000007</v>
      </c>
    </row>
    <row r="401" spans="1:54" s="1" customFormat="1" ht="350.1" customHeight="1" thickBot="1">
      <c r="A401" s="96">
        <f t="shared" si="7"/>
        <v>396</v>
      </c>
      <c r="B401" s="96">
        <v>2025</v>
      </c>
      <c r="C401" s="96" t="s">
        <v>605</v>
      </c>
      <c r="D401" s="96" t="s">
        <v>1021</v>
      </c>
      <c r="E401" s="112" t="s">
        <v>701</v>
      </c>
      <c r="F401" s="96" t="s">
        <v>577</v>
      </c>
      <c r="G401" s="96" t="s">
        <v>541</v>
      </c>
      <c r="H401" s="45" t="s">
        <v>1255</v>
      </c>
      <c r="I401" s="96" t="s">
        <v>600</v>
      </c>
      <c r="J401" s="96" t="s">
        <v>372</v>
      </c>
      <c r="K401" s="23">
        <v>78410545.959999993</v>
      </c>
      <c r="L401" s="23"/>
      <c r="M401" s="23"/>
      <c r="N401" s="23">
        <f t="shared" si="6"/>
        <v>3920527.2899999917</v>
      </c>
      <c r="O401" s="23"/>
      <c r="P401" s="23">
        <v>74490018.670000002</v>
      </c>
      <c r="Q401" s="25">
        <f>SUM(PAC!$M401:$P401)</f>
        <v>78410545.959999993</v>
      </c>
      <c r="R401" s="25"/>
      <c r="S401" s="25">
        <f>IF(PAC!$R401&gt;0,PAC!$R401,PAC!$Q401)</f>
        <v>78410545.959999993</v>
      </c>
      <c r="T401" s="25"/>
      <c r="U401" s="113" t="s">
        <v>594</v>
      </c>
      <c r="V401" s="113" t="s">
        <v>1792</v>
      </c>
      <c r="W401" s="114"/>
      <c r="X401" s="114" t="s">
        <v>1435</v>
      </c>
      <c r="Y401" s="111" t="s">
        <v>2507</v>
      </c>
      <c r="Z401" s="95"/>
      <c r="AA401" s="115"/>
      <c r="AB401" s="45" t="s">
        <v>1525</v>
      </c>
      <c r="AC401" s="45" t="s">
        <v>2436</v>
      </c>
      <c r="AD401" s="116">
        <v>46325</v>
      </c>
      <c r="AE401" s="112" t="s">
        <v>1973</v>
      </c>
      <c r="AF401" s="45" t="s">
        <v>913</v>
      </c>
      <c r="AG401" s="45"/>
      <c r="AH401" s="45"/>
      <c r="AI401" s="45"/>
      <c r="AJ401" s="95"/>
      <c r="AK401" s="45"/>
      <c r="AL401" s="45"/>
      <c r="AM401" s="45"/>
      <c r="AN401" s="95">
        <v>46569</v>
      </c>
      <c r="AO401" s="95"/>
      <c r="AP401" s="95"/>
      <c r="AQ401" s="95"/>
      <c r="AR401" s="117"/>
      <c r="AS401" s="117"/>
      <c r="AT401" s="112" t="s">
        <v>2442</v>
      </c>
      <c r="AU401" s="45" t="s">
        <v>1778</v>
      </c>
      <c r="AV401" s="116"/>
      <c r="AW401" s="139" t="s">
        <v>1626</v>
      </c>
      <c r="AX401" s="119">
        <f>IFERROR(IF(PAC!$X401="F01 - CAPTAÇÃO DE RECURSO",1,""),"")</f>
        <v>1</v>
      </c>
      <c r="AY401" s="119" t="str">
        <f>IFERROR(IF(PAC!$X401="F02 - LICITAÇÃO",1,""),"")</f>
        <v/>
      </c>
      <c r="AZ401" s="120" t="str">
        <f>IFERROR(IF(PAC!$X$6:$X$580="F03 - EXECUÇÃO DO OBJETO",1,""),"")</f>
        <v/>
      </c>
      <c r="BA401" s="120" t="str">
        <f>IFERROR(IF(PAC!$X$6:$X$580="F04 - CONCLUÍDA",1,""),"")</f>
        <v/>
      </c>
      <c r="BB401" s="121">
        <f>IF(PAC!$R401&gt;0,0,PAC!$Q401)</f>
        <v>78410545.959999993</v>
      </c>
    </row>
    <row r="402" spans="1:54" s="1" customFormat="1" ht="350.1" customHeight="1" thickBot="1">
      <c r="A402" s="96">
        <f t="shared" si="7"/>
        <v>397</v>
      </c>
      <c r="B402" s="122">
        <v>2025</v>
      </c>
      <c r="C402" s="122" t="s">
        <v>605</v>
      </c>
      <c r="D402" s="122" t="s">
        <v>1021</v>
      </c>
      <c r="E402" s="124" t="s">
        <v>703</v>
      </c>
      <c r="F402" s="122" t="s">
        <v>577</v>
      </c>
      <c r="G402" s="122" t="s">
        <v>541</v>
      </c>
      <c r="H402" s="125" t="s">
        <v>1255</v>
      </c>
      <c r="I402" s="122" t="s">
        <v>600</v>
      </c>
      <c r="J402" s="122" t="s">
        <v>25</v>
      </c>
      <c r="K402" s="36">
        <v>161338680.93000001</v>
      </c>
      <c r="L402" s="36"/>
      <c r="M402" s="36"/>
      <c r="N402" s="36">
        <f t="shared" si="6"/>
        <v>8066934.0500000119</v>
      </c>
      <c r="O402" s="36"/>
      <c r="P402" s="36">
        <v>153271746.88</v>
      </c>
      <c r="Q402" s="25">
        <f>SUM(PAC!$M402:$P402)</f>
        <v>161338680.93000001</v>
      </c>
      <c r="R402" s="38"/>
      <c r="S402" s="25">
        <f>IF(PAC!$R402&gt;0,PAC!$R402,PAC!$Q402)</f>
        <v>161338680.93000001</v>
      </c>
      <c r="T402" s="38"/>
      <c r="U402" s="126" t="s">
        <v>594</v>
      </c>
      <c r="V402" s="126" t="s">
        <v>1792</v>
      </c>
      <c r="W402" s="127"/>
      <c r="X402" s="127" t="s">
        <v>1435</v>
      </c>
      <c r="Y402" s="123" t="s">
        <v>2507</v>
      </c>
      <c r="Z402" s="128"/>
      <c r="AA402" s="129"/>
      <c r="AB402" s="125" t="s">
        <v>1525</v>
      </c>
      <c r="AC402" s="125" t="s">
        <v>2428</v>
      </c>
      <c r="AD402" s="130">
        <v>46325</v>
      </c>
      <c r="AE402" s="124" t="s">
        <v>1973</v>
      </c>
      <c r="AF402" s="125" t="s">
        <v>914</v>
      </c>
      <c r="AG402" s="125"/>
      <c r="AH402" s="125"/>
      <c r="AI402" s="125"/>
      <c r="AJ402" s="128"/>
      <c r="AK402" s="125"/>
      <c r="AL402" s="125"/>
      <c r="AM402" s="125"/>
      <c r="AN402" s="128">
        <v>46478</v>
      </c>
      <c r="AO402" s="128"/>
      <c r="AP402" s="128"/>
      <c r="AQ402" s="128"/>
      <c r="AR402" s="131"/>
      <c r="AS402" s="131"/>
      <c r="AT402" s="124" t="s">
        <v>2443</v>
      </c>
      <c r="AU402" s="125" t="s">
        <v>1778</v>
      </c>
      <c r="AV402" s="130"/>
      <c r="AW402" s="141" t="s">
        <v>1626</v>
      </c>
      <c r="AX402" s="119">
        <f>IFERROR(IF(PAC!$X402="F01 - CAPTAÇÃO DE RECURSO",1,""),"")</f>
        <v>1</v>
      </c>
      <c r="AY402" s="119" t="str">
        <f>IFERROR(IF(PAC!$X402="F02 - LICITAÇÃO",1,""),"")</f>
        <v/>
      </c>
      <c r="AZ402" s="120" t="str">
        <f>IFERROR(IF(PAC!$X$6:$X$580="F03 - EXECUÇÃO DO OBJETO",1,""),"")</f>
        <v/>
      </c>
      <c r="BA402" s="120" t="str">
        <f>IFERROR(IF(PAC!$X$6:$X$580="F04 - CONCLUÍDA",1,""),"")</f>
        <v/>
      </c>
      <c r="BB402" s="206">
        <f>IF(PAC!$R402&gt;0,0,PAC!$Q402)</f>
        <v>161338680.93000001</v>
      </c>
    </row>
    <row r="403" spans="1:54" s="1" customFormat="1" ht="350.1" customHeight="1" thickBot="1">
      <c r="A403" s="96">
        <f t="shared" si="7"/>
        <v>398</v>
      </c>
      <c r="B403" s="96">
        <v>2025</v>
      </c>
      <c r="C403" s="96" t="s">
        <v>605</v>
      </c>
      <c r="D403" s="96" t="s">
        <v>1021</v>
      </c>
      <c r="E403" s="112" t="s">
        <v>906</v>
      </c>
      <c r="F403" s="96" t="s">
        <v>577</v>
      </c>
      <c r="G403" s="96" t="s">
        <v>541</v>
      </c>
      <c r="H403" s="45" t="s">
        <v>1255</v>
      </c>
      <c r="I403" s="96" t="s">
        <v>600</v>
      </c>
      <c r="J403" s="96" t="s">
        <v>189</v>
      </c>
      <c r="K403" s="23">
        <v>297337006.62</v>
      </c>
      <c r="L403" s="23"/>
      <c r="M403" s="23"/>
      <c r="N403" s="23">
        <f t="shared" si="6"/>
        <v>14866850.329999983</v>
      </c>
      <c r="O403" s="23"/>
      <c r="P403" s="23">
        <v>282470156.29000002</v>
      </c>
      <c r="Q403" s="25">
        <f>SUM(PAC!$M403:$P403)</f>
        <v>297337006.62</v>
      </c>
      <c r="R403" s="25"/>
      <c r="S403" s="25">
        <f>IF(PAC!$R403&gt;0,PAC!$R403,PAC!$Q403)</f>
        <v>297337006.62</v>
      </c>
      <c r="T403" s="25"/>
      <c r="U403" s="113" t="s">
        <v>594</v>
      </c>
      <c r="V403" s="113" t="s">
        <v>1792</v>
      </c>
      <c r="W403" s="114"/>
      <c r="X403" s="114" t="s">
        <v>1435</v>
      </c>
      <c r="Y403" s="111" t="s">
        <v>2507</v>
      </c>
      <c r="Z403" s="95"/>
      <c r="AA403" s="115"/>
      <c r="AB403" s="45" t="s">
        <v>1525</v>
      </c>
      <c r="AC403" s="45" t="s">
        <v>2564</v>
      </c>
      <c r="AD403" s="116">
        <v>46325</v>
      </c>
      <c r="AE403" s="112" t="s">
        <v>1973</v>
      </c>
      <c r="AF403" s="45" t="s">
        <v>915</v>
      </c>
      <c r="AG403" s="45"/>
      <c r="AH403" s="45"/>
      <c r="AI403" s="45"/>
      <c r="AJ403" s="95"/>
      <c r="AK403" s="45"/>
      <c r="AL403" s="45"/>
      <c r="AM403" s="45"/>
      <c r="AN403" s="95">
        <v>46357</v>
      </c>
      <c r="AO403" s="95"/>
      <c r="AP403" s="95"/>
      <c r="AQ403" s="95"/>
      <c r="AR403" s="117"/>
      <c r="AS403" s="117"/>
      <c r="AT403" s="112" t="s">
        <v>2563</v>
      </c>
      <c r="AU403" s="45" t="s">
        <v>1778</v>
      </c>
      <c r="AV403" s="116"/>
      <c r="AW403" s="139" t="s">
        <v>1626</v>
      </c>
      <c r="AX403" s="119">
        <f>IFERROR(IF(PAC!$X403="F01 - CAPTAÇÃO DE RECURSO",1,""),"")</f>
        <v>1</v>
      </c>
      <c r="AY403" s="119" t="str">
        <f>IFERROR(IF(PAC!$X403="F02 - LICITAÇÃO",1,""),"")</f>
        <v/>
      </c>
      <c r="AZ403" s="120" t="str">
        <f>IFERROR(IF(PAC!$X$6:$X$580="F03 - EXECUÇÃO DO OBJETO",1,""),"")</f>
        <v/>
      </c>
      <c r="BA403" s="120" t="str">
        <f>IFERROR(IF(PAC!$X$6:$X$580="F04 - CONCLUÍDA",1,""),"")</f>
        <v/>
      </c>
      <c r="BB403" s="121">
        <f>IF(PAC!$R403&gt;0,0,PAC!$Q403)</f>
        <v>297337006.62</v>
      </c>
    </row>
    <row r="404" spans="1:54" s="1" customFormat="1" ht="350.1" customHeight="1" thickBot="1">
      <c r="A404" s="96">
        <f t="shared" si="7"/>
        <v>399</v>
      </c>
      <c r="B404" s="122">
        <v>2025</v>
      </c>
      <c r="C404" s="122" t="s">
        <v>605</v>
      </c>
      <c r="D404" s="122" t="s">
        <v>1021</v>
      </c>
      <c r="E404" s="124" t="s">
        <v>916</v>
      </c>
      <c r="F404" s="122" t="s">
        <v>577</v>
      </c>
      <c r="G404" s="122" t="s">
        <v>541</v>
      </c>
      <c r="H404" s="125" t="s">
        <v>1255</v>
      </c>
      <c r="I404" s="122" t="s">
        <v>600</v>
      </c>
      <c r="J404" s="122" t="s">
        <v>229</v>
      </c>
      <c r="K404" s="36">
        <v>140684669.16</v>
      </c>
      <c r="L404" s="36"/>
      <c r="M404" s="36"/>
      <c r="N404" s="36">
        <f t="shared" si="6"/>
        <v>7034233.4599999934</v>
      </c>
      <c r="O404" s="36"/>
      <c r="P404" s="36">
        <v>133650435.7</v>
      </c>
      <c r="Q404" s="25">
        <f>SUM(PAC!$M404:$P404)</f>
        <v>140684669.16</v>
      </c>
      <c r="R404" s="38"/>
      <c r="S404" s="25">
        <f>IF(PAC!$R404&gt;0,PAC!$R404,PAC!$Q404)</f>
        <v>140684669.16</v>
      </c>
      <c r="T404" s="38"/>
      <c r="U404" s="126" t="s">
        <v>594</v>
      </c>
      <c r="V404" s="126" t="s">
        <v>1792</v>
      </c>
      <c r="W404" s="127"/>
      <c r="X404" s="127" t="s">
        <v>1435</v>
      </c>
      <c r="Y404" s="123" t="s">
        <v>2507</v>
      </c>
      <c r="Z404" s="128"/>
      <c r="AA404" s="129"/>
      <c r="AB404" s="125" t="s">
        <v>1525</v>
      </c>
      <c r="AC404" s="123" t="s">
        <v>2445</v>
      </c>
      <c r="AD404" s="130">
        <v>46325</v>
      </c>
      <c r="AE404" s="123" t="s">
        <v>1973</v>
      </c>
      <c r="AF404" s="125" t="s">
        <v>922</v>
      </c>
      <c r="AG404" s="125"/>
      <c r="AH404" s="125"/>
      <c r="AI404" s="125"/>
      <c r="AJ404" s="128"/>
      <c r="AK404" s="125"/>
      <c r="AL404" s="125"/>
      <c r="AM404" s="125"/>
      <c r="AN404" s="128">
        <v>46539</v>
      </c>
      <c r="AO404" s="128"/>
      <c r="AP404" s="128"/>
      <c r="AQ404" s="128"/>
      <c r="AR404" s="131"/>
      <c r="AS404" s="131"/>
      <c r="AT404" s="124" t="s">
        <v>2444</v>
      </c>
      <c r="AU404" s="125" t="s">
        <v>1778</v>
      </c>
      <c r="AV404" s="130"/>
      <c r="AW404" s="141" t="s">
        <v>1626</v>
      </c>
      <c r="AX404" s="119">
        <f>IFERROR(IF(PAC!$X404="F01 - CAPTAÇÃO DE RECURSO",1,""),"")</f>
        <v>1</v>
      </c>
      <c r="AY404" s="119" t="str">
        <f>IFERROR(IF(PAC!$X404="F02 - LICITAÇÃO",1,""),"")</f>
        <v/>
      </c>
      <c r="AZ404" s="120" t="str">
        <f>IFERROR(IF(PAC!$X$6:$X$580="F03 - EXECUÇÃO DO OBJETO",1,""),"")</f>
        <v/>
      </c>
      <c r="BA404" s="120" t="str">
        <f>IFERROR(IF(PAC!$X$6:$X$580="F04 - CONCLUÍDA",1,""),"")</f>
        <v/>
      </c>
      <c r="BB404" s="206">
        <f>IF(PAC!$R404&gt;0,0,PAC!$Q404)</f>
        <v>140684669.16</v>
      </c>
    </row>
    <row r="405" spans="1:54" s="1" customFormat="1" ht="350.1" customHeight="1" thickBot="1">
      <c r="A405" s="96">
        <f t="shared" si="7"/>
        <v>400</v>
      </c>
      <c r="B405" s="96">
        <v>2025</v>
      </c>
      <c r="C405" s="96" t="s">
        <v>605</v>
      </c>
      <c r="D405" s="96" t="s">
        <v>1021</v>
      </c>
      <c r="E405" s="112" t="s">
        <v>917</v>
      </c>
      <c r="F405" s="96" t="s">
        <v>577</v>
      </c>
      <c r="G405" s="96" t="s">
        <v>541</v>
      </c>
      <c r="H405" s="45" t="s">
        <v>1255</v>
      </c>
      <c r="I405" s="96" t="s">
        <v>600</v>
      </c>
      <c r="J405" s="96" t="s">
        <v>159</v>
      </c>
      <c r="K405" s="23">
        <v>58016317.200000003</v>
      </c>
      <c r="L405" s="23"/>
      <c r="M405" s="23"/>
      <c r="N405" s="23">
        <f t="shared" si="6"/>
        <v>2900815.8599999994</v>
      </c>
      <c r="O405" s="23"/>
      <c r="P405" s="23">
        <v>55115501.340000004</v>
      </c>
      <c r="Q405" s="25">
        <f>SUM(PAC!$M405:$P405)</f>
        <v>58016317.200000003</v>
      </c>
      <c r="R405" s="25"/>
      <c r="S405" s="25">
        <f>IF(PAC!$R405&gt;0,PAC!$R405,PAC!$Q405)</f>
        <v>58016317.200000003</v>
      </c>
      <c r="T405" s="25"/>
      <c r="U405" s="113" t="s">
        <v>594</v>
      </c>
      <c r="V405" s="113" t="s">
        <v>1792</v>
      </c>
      <c r="W405" s="114"/>
      <c r="X405" s="114" t="s">
        <v>1435</v>
      </c>
      <c r="Y405" s="111" t="s">
        <v>2507</v>
      </c>
      <c r="Z405" s="95"/>
      <c r="AA405" s="115"/>
      <c r="AB405" s="45" t="s">
        <v>1525</v>
      </c>
      <c r="AC405" s="45" t="s">
        <v>2439</v>
      </c>
      <c r="AD405" s="116">
        <v>46325</v>
      </c>
      <c r="AE405" s="112" t="s">
        <v>1973</v>
      </c>
      <c r="AF405" s="45" t="s">
        <v>923</v>
      </c>
      <c r="AG405" s="45"/>
      <c r="AH405" s="45"/>
      <c r="AI405" s="45"/>
      <c r="AJ405" s="95"/>
      <c r="AK405" s="45"/>
      <c r="AL405" s="45"/>
      <c r="AM405" s="45"/>
      <c r="AN405" s="95">
        <v>46419</v>
      </c>
      <c r="AO405" s="95"/>
      <c r="AP405" s="95"/>
      <c r="AQ405" s="95"/>
      <c r="AR405" s="117"/>
      <c r="AS405" s="117"/>
      <c r="AT405" s="112" t="s">
        <v>2448</v>
      </c>
      <c r="AU405" s="45" t="s">
        <v>1778</v>
      </c>
      <c r="AV405" s="116"/>
      <c r="AW405" s="139" t="s">
        <v>1626</v>
      </c>
      <c r="AX405" s="119">
        <f>IFERROR(IF(PAC!$X405="F01 - CAPTAÇÃO DE RECURSO",1,""),"")</f>
        <v>1</v>
      </c>
      <c r="AY405" s="119" t="str">
        <f>IFERROR(IF(PAC!$X405="F02 - LICITAÇÃO",1,""),"")</f>
        <v/>
      </c>
      <c r="AZ405" s="120" t="str">
        <f>IFERROR(IF(PAC!$X$6:$X$580="F03 - EXECUÇÃO DO OBJETO",1,""),"")</f>
        <v/>
      </c>
      <c r="BA405" s="120" t="str">
        <f>IFERROR(IF(PAC!$X$6:$X$580="F04 - CONCLUÍDA",1,""),"")</f>
        <v/>
      </c>
      <c r="BB405" s="121">
        <f>IF(PAC!$R405&gt;0,0,PAC!$Q405)</f>
        <v>58016317.200000003</v>
      </c>
    </row>
    <row r="406" spans="1:54" s="1" customFormat="1" ht="249.95" customHeight="1" thickBot="1">
      <c r="A406" s="96">
        <f t="shared" si="7"/>
        <v>401</v>
      </c>
      <c r="B406" s="122">
        <v>2025</v>
      </c>
      <c r="C406" s="122" t="s">
        <v>605</v>
      </c>
      <c r="D406" s="122" t="s">
        <v>1021</v>
      </c>
      <c r="E406" s="124" t="s">
        <v>705</v>
      </c>
      <c r="F406" s="122" t="s">
        <v>577</v>
      </c>
      <c r="G406" s="122" t="s">
        <v>541</v>
      </c>
      <c r="H406" s="125" t="s">
        <v>1255</v>
      </c>
      <c r="I406" s="122" t="s">
        <v>600</v>
      </c>
      <c r="J406" s="122" t="s">
        <v>332</v>
      </c>
      <c r="K406" s="36">
        <v>93366307.420000002</v>
      </c>
      <c r="L406" s="36"/>
      <c r="M406" s="36"/>
      <c r="N406" s="36">
        <f t="shared" si="6"/>
        <v>4668315.3700000048</v>
      </c>
      <c r="O406" s="36"/>
      <c r="P406" s="36">
        <v>88697992.049999997</v>
      </c>
      <c r="Q406" s="25">
        <f>SUM(PAC!$M406:$P406)</f>
        <v>93366307.420000002</v>
      </c>
      <c r="R406" s="38"/>
      <c r="S406" s="25">
        <f>IF(PAC!$R406&gt;0,PAC!$R406,PAC!$Q406)</f>
        <v>93366307.420000002</v>
      </c>
      <c r="T406" s="38"/>
      <c r="U406" s="126" t="s">
        <v>594</v>
      </c>
      <c r="V406" s="126" t="s">
        <v>1792</v>
      </c>
      <c r="W406" s="127"/>
      <c r="X406" s="127" t="s">
        <v>1435</v>
      </c>
      <c r="Y406" s="123" t="s">
        <v>2507</v>
      </c>
      <c r="Z406" s="128"/>
      <c r="AA406" s="129"/>
      <c r="AB406" s="125" t="s">
        <v>1525</v>
      </c>
      <c r="AC406" s="127" t="s">
        <v>2450</v>
      </c>
      <c r="AD406" s="130">
        <v>46325</v>
      </c>
      <c r="AE406" s="187" t="s">
        <v>1973</v>
      </c>
      <c r="AF406" s="125" t="s">
        <v>924</v>
      </c>
      <c r="AG406" s="125"/>
      <c r="AH406" s="125"/>
      <c r="AI406" s="125"/>
      <c r="AJ406" s="128"/>
      <c r="AK406" s="125"/>
      <c r="AL406" s="125"/>
      <c r="AM406" s="125"/>
      <c r="AN406" s="128">
        <v>46447</v>
      </c>
      <c r="AO406" s="128"/>
      <c r="AP406" s="128"/>
      <c r="AQ406" s="128"/>
      <c r="AR406" s="131"/>
      <c r="AS406" s="131"/>
      <c r="AT406" s="124" t="s">
        <v>2449</v>
      </c>
      <c r="AU406" s="125" t="s">
        <v>1778</v>
      </c>
      <c r="AV406" s="130"/>
      <c r="AW406" s="141" t="s">
        <v>1626</v>
      </c>
      <c r="AX406" s="119">
        <f>IFERROR(IF(PAC!$X406="F01 - CAPTAÇÃO DE RECURSO",1,""),"")</f>
        <v>1</v>
      </c>
      <c r="AY406" s="119" t="str">
        <f>IFERROR(IF(PAC!$X406="F02 - LICITAÇÃO",1,""),"")</f>
        <v/>
      </c>
      <c r="AZ406" s="120" t="str">
        <f>IFERROR(IF(PAC!$X$6:$X$580="F03 - EXECUÇÃO DO OBJETO",1,""),"")</f>
        <v/>
      </c>
      <c r="BA406" s="120" t="str">
        <f>IFERROR(IF(PAC!$X$6:$X$580="F04 - CONCLUÍDA",1,""),"")</f>
        <v/>
      </c>
      <c r="BB406" s="206">
        <f>IF(PAC!$R406&gt;0,0,PAC!$Q406)</f>
        <v>93366307.420000002</v>
      </c>
    </row>
    <row r="407" spans="1:54" s="1" customFormat="1" ht="249.95" customHeight="1" thickBot="1">
      <c r="A407" s="96">
        <f t="shared" si="7"/>
        <v>402</v>
      </c>
      <c r="B407" s="96">
        <v>2025</v>
      </c>
      <c r="C407" s="96" t="s">
        <v>605</v>
      </c>
      <c r="D407" s="96" t="s">
        <v>1021</v>
      </c>
      <c r="E407" s="112" t="s">
        <v>918</v>
      </c>
      <c r="F407" s="96" t="s">
        <v>577</v>
      </c>
      <c r="G407" s="96" t="s">
        <v>541</v>
      </c>
      <c r="H407" s="45" t="s">
        <v>1255</v>
      </c>
      <c r="I407" s="96" t="s">
        <v>600</v>
      </c>
      <c r="J407" s="96" t="s">
        <v>168</v>
      </c>
      <c r="K407" s="23">
        <v>21052631.579999998</v>
      </c>
      <c r="L407" s="23"/>
      <c r="M407" s="23"/>
      <c r="N407" s="23"/>
      <c r="O407" s="23"/>
      <c r="P407" s="23"/>
      <c r="Q407" s="25">
        <f>SUM(PAC!$M407:$P407)</f>
        <v>0</v>
      </c>
      <c r="R407" s="25"/>
      <c r="S407" s="25">
        <f>IF(PAC!$R407&gt;0,PAC!$R407,PAC!$Q407)</f>
        <v>0</v>
      </c>
      <c r="T407" s="25"/>
      <c r="U407" s="113" t="s">
        <v>594</v>
      </c>
      <c r="V407" s="113" t="s">
        <v>1792</v>
      </c>
      <c r="W407" s="114"/>
      <c r="X407" s="114" t="s">
        <v>1435</v>
      </c>
      <c r="Y407" s="111" t="s">
        <v>2509</v>
      </c>
      <c r="Z407" s="95"/>
      <c r="AA407" s="115"/>
      <c r="AB407" s="45"/>
      <c r="AC407" s="45" t="s">
        <v>2112</v>
      </c>
      <c r="AD407" s="116"/>
      <c r="AE407" s="112"/>
      <c r="AF407" s="45" t="s">
        <v>925</v>
      </c>
      <c r="AG407" s="45"/>
      <c r="AH407" s="45"/>
      <c r="AI407" s="45"/>
      <c r="AJ407" s="95"/>
      <c r="AK407" s="45"/>
      <c r="AL407" s="45"/>
      <c r="AM407" s="45"/>
      <c r="AN407" s="95"/>
      <c r="AO407" s="95"/>
      <c r="AP407" s="95"/>
      <c r="AQ407" s="95"/>
      <c r="AR407" s="117"/>
      <c r="AS407" s="117"/>
      <c r="AT407" s="112" t="s">
        <v>1630</v>
      </c>
      <c r="AU407" s="45"/>
      <c r="AV407" s="116"/>
      <c r="AW407" s="96" t="s">
        <v>1907</v>
      </c>
      <c r="AX407" s="119">
        <f>IFERROR(IF(PAC!$X407="F01 - CAPTAÇÃO DE RECURSO",1,""),"")</f>
        <v>1</v>
      </c>
      <c r="AY407" s="119" t="str">
        <f>IFERROR(IF(PAC!$X407="F02 - LICITAÇÃO",1,""),"")</f>
        <v/>
      </c>
      <c r="AZ407" s="120" t="str">
        <f>IFERROR(IF(PAC!$X$6:$X$580="F03 - EXECUÇÃO DO OBJETO",1,""),"")</f>
        <v/>
      </c>
      <c r="BA407" s="120" t="str">
        <f>IFERROR(IF(PAC!$X$6:$X$580="F04 - CONCLUÍDA",1,""),"")</f>
        <v/>
      </c>
      <c r="BB407" s="121">
        <f>IF(PAC!$R407&gt;0,0,PAC!$Q407)</f>
        <v>0</v>
      </c>
    </row>
    <row r="408" spans="1:54" s="1" customFormat="1" ht="249.95" customHeight="1" thickBot="1">
      <c r="A408" s="96">
        <f t="shared" si="7"/>
        <v>403</v>
      </c>
      <c r="B408" s="122">
        <v>2025</v>
      </c>
      <c r="C408" s="122" t="s">
        <v>605</v>
      </c>
      <c r="D408" s="122" t="s">
        <v>1021</v>
      </c>
      <c r="E408" s="124" t="s">
        <v>919</v>
      </c>
      <c r="F408" s="122" t="s">
        <v>577</v>
      </c>
      <c r="G408" s="122" t="s">
        <v>541</v>
      </c>
      <c r="H408" s="125" t="s">
        <v>1255</v>
      </c>
      <c r="I408" s="122" t="s">
        <v>600</v>
      </c>
      <c r="J408" s="122" t="s">
        <v>233</v>
      </c>
      <c r="K408" s="36">
        <v>46315789.469999999</v>
      </c>
      <c r="L408" s="36"/>
      <c r="M408" s="36"/>
      <c r="N408" s="36"/>
      <c r="O408" s="36"/>
      <c r="P408" s="36"/>
      <c r="Q408" s="25">
        <f>SUM(PAC!$M408:$P408)</f>
        <v>0</v>
      </c>
      <c r="R408" s="38"/>
      <c r="S408" s="25">
        <f>IF(PAC!$R408&gt;0,PAC!$R408,PAC!$Q408)</f>
        <v>0</v>
      </c>
      <c r="T408" s="38"/>
      <c r="U408" s="126" t="s">
        <v>594</v>
      </c>
      <c r="V408" s="126" t="s">
        <v>1792</v>
      </c>
      <c r="W408" s="127"/>
      <c r="X408" s="127" t="s">
        <v>1435</v>
      </c>
      <c r="Y408" s="123" t="s">
        <v>2517</v>
      </c>
      <c r="Z408" s="128"/>
      <c r="AA408" s="129"/>
      <c r="AB408" s="125"/>
      <c r="AC408" s="125" t="s">
        <v>1924</v>
      </c>
      <c r="AD408" s="130"/>
      <c r="AE408" s="124"/>
      <c r="AF408" s="125" t="s">
        <v>926</v>
      </c>
      <c r="AG408" s="125"/>
      <c r="AH408" s="125"/>
      <c r="AI408" s="125"/>
      <c r="AJ408" s="128"/>
      <c r="AK408" s="125"/>
      <c r="AL408" s="125"/>
      <c r="AM408" s="125"/>
      <c r="AN408" s="128"/>
      <c r="AO408" s="128"/>
      <c r="AP408" s="128"/>
      <c r="AQ408" s="128"/>
      <c r="AR408" s="131"/>
      <c r="AS408" s="131"/>
      <c r="AT408" s="180"/>
      <c r="AU408" s="125" t="s">
        <v>1778</v>
      </c>
      <c r="AV408" s="130"/>
      <c r="AW408" s="122" t="s">
        <v>1908</v>
      </c>
      <c r="AX408" s="119">
        <f>IFERROR(IF(PAC!$X408="F01 - CAPTAÇÃO DE RECURSO",1,""),"")</f>
        <v>1</v>
      </c>
      <c r="AY408" s="119" t="str">
        <f>IFERROR(IF(PAC!$X408="F02 - LICITAÇÃO",1,""),"")</f>
        <v/>
      </c>
      <c r="AZ408" s="120" t="str">
        <f>IFERROR(IF(PAC!$X$6:$X$580="F03 - EXECUÇÃO DO OBJETO",1,""),"")</f>
        <v/>
      </c>
      <c r="BA408" s="120" t="str">
        <f>IFERROR(IF(PAC!$X$6:$X$580="F04 - CONCLUÍDA",1,""),"")</f>
        <v/>
      </c>
      <c r="BB408" s="206">
        <f>IF(PAC!$R408&gt;0,0,PAC!$Q408)</f>
        <v>0</v>
      </c>
    </row>
    <row r="409" spans="1:54" s="1" customFormat="1" ht="249.95" customHeight="1" thickBot="1">
      <c r="A409" s="96">
        <f t="shared" si="7"/>
        <v>404</v>
      </c>
      <c r="B409" s="96">
        <v>2025</v>
      </c>
      <c r="C409" s="96" t="s">
        <v>605</v>
      </c>
      <c r="D409" s="96" t="s">
        <v>1021</v>
      </c>
      <c r="E409" s="112" t="s">
        <v>706</v>
      </c>
      <c r="F409" s="96" t="s">
        <v>577</v>
      </c>
      <c r="G409" s="96" t="s">
        <v>541</v>
      </c>
      <c r="H409" s="45" t="s">
        <v>1255</v>
      </c>
      <c r="I409" s="96" t="s">
        <v>600</v>
      </c>
      <c r="J409" s="96" t="s">
        <v>149</v>
      </c>
      <c r="K409" s="23">
        <v>70904736.840000004</v>
      </c>
      <c r="L409" s="23"/>
      <c r="M409" s="23"/>
      <c r="N409" s="23"/>
      <c r="O409" s="23"/>
      <c r="P409" s="23"/>
      <c r="Q409" s="25">
        <f>SUM(PAC!$M409:$P409)</f>
        <v>0</v>
      </c>
      <c r="R409" s="25"/>
      <c r="S409" s="25">
        <f>IF(PAC!$R409&gt;0,PAC!$R409,PAC!$Q409)</f>
        <v>0</v>
      </c>
      <c r="T409" s="25"/>
      <c r="U409" s="113" t="s">
        <v>594</v>
      </c>
      <c r="V409" s="113" t="s">
        <v>1792</v>
      </c>
      <c r="W409" s="114"/>
      <c r="X409" s="114" t="s">
        <v>1435</v>
      </c>
      <c r="Y409" s="111" t="s">
        <v>2517</v>
      </c>
      <c r="Z409" s="95"/>
      <c r="AA409" s="115"/>
      <c r="AB409" s="45"/>
      <c r="AC409" s="45" t="s">
        <v>1923</v>
      </c>
      <c r="AD409" s="116"/>
      <c r="AE409" s="112"/>
      <c r="AF409" s="45" t="s">
        <v>927</v>
      </c>
      <c r="AG409" s="45"/>
      <c r="AH409" s="45"/>
      <c r="AI409" s="45"/>
      <c r="AJ409" s="95"/>
      <c r="AK409" s="45"/>
      <c r="AL409" s="45"/>
      <c r="AM409" s="45"/>
      <c r="AN409" s="95"/>
      <c r="AO409" s="95"/>
      <c r="AP409" s="95"/>
      <c r="AQ409" s="95"/>
      <c r="AR409" s="117"/>
      <c r="AS409" s="117"/>
      <c r="AT409" s="112" t="s">
        <v>1630</v>
      </c>
      <c r="AU409" s="45"/>
      <c r="AV409" s="116"/>
      <c r="AW409" s="96" t="s">
        <v>1909</v>
      </c>
      <c r="AX409" s="119">
        <f>IFERROR(IF(PAC!$X409="F01 - CAPTAÇÃO DE RECURSO",1,""),"")</f>
        <v>1</v>
      </c>
      <c r="AY409" s="119" t="str">
        <f>IFERROR(IF(PAC!$X409="F02 - LICITAÇÃO",1,""),"")</f>
        <v/>
      </c>
      <c r="AZ409" s="120" t="str">
        <f>IFERROR(IF(PAC!$X$6:$X$580="F03 - EXECUÇÃO DO OBJETO",1,""),"")</f>
        <v/>
      </c>
      <c r="BA409" s="120" t="str">
        <f>IFERROR(IF(PAC!$X$6:$X$580="F04 - CONCLUÍDA",1,""),"")</f>
        <v/>
      </c>
      <c r="BB409" s="121">
        <f>IF(PAC!$R409&gt;0,0,PAC!$Q409)</f>
        <v>0</v>
      </c>
    </row>
    <row r="410" spans="1:54" s="1" customFormat="1" ht="249.95" customHeight="1" thickBot="1">
      <c r="A410" s="96">
        <f t="shared" si="7"/>
        <v>405</v>
      </c>
      <c r="B410" s="122">
        <v>2025</v>
      </c>
      <c r="C410" s="122" t="s">
        <v>605</v>
      </c>
      <c r="D410" s="122" t="s">
        <v>1021</v>
      </c>
      <c r="E410" s="124" t="s">
        <v>920</v>
      </c>
      <c r="F410" s="122" t="s">
        <v>577</v>
      </c>
      <c r="G410" s="122" t="s">
        <v>541</v>
      </c>
      <c r="H410" s="125" t="s">
        <v>1255</v>
      </c>
      <c r="I410" s="122" t="s">
        <v>600</v>
      </c>
      <c r="J410" s="122" t="s">
        <v>360</v>
      </c>
      <c r="K410" s="36">
        <v>45815368.420000002</v>
      </c>
      <c r="L410" s="36"/>
      <c r="M410" s="36"/>
      <c r="N410" s="36">
        <f>K410-P410</f>
        <v>2290768.4200000018</v>
      </c>
      <c r="O410" s="36"/>
      <c r="P410" s="36">
        <v>43524600</v>
      </c>
      <c r="Q410" s="25">
        <f>SUM(PAC!$M410:$P410)</f>
        <v>45815368.420000002</v>
      </c>
      <c r="R410" s="38"/>
      <c r="S410" s="25">
        <f>IF(PAC!$R410&gt;0,PAC!$R410,PAC!$Q410)</f>
        <v>45815368.420000002</v>
      </c>
      <c r="T410" s="38"/>
      <c r="U410" s="126" t="s">
        <v>594</v>
      </c>
      <c r="V410" s="126" t="s">
        <v>1792</v>
      </c>
      <c r="W410" s="127"/>
      <c r="X410" s="127" t="s">
        <v>1435</v>
      </c>
      <c r="Y410" s="123" t="s">
        <v>2507</v>
      </c>
      <c r="Z410" s="128"/>
      <c r="AA410" s="129"/>
      <c r="AB410" s="125" t="s">
        <v>1525</v>
      </c>
      <c r="AC410" s="125" t="s">
        <v>2566</v>
      </c>
      <c r="AD410" s="130">
        <v>46325</v>
      </c>
      <c r="AE410" s="124" t="s">
        <v>1975</v>
      </c>
      <c r="AF410" s="125" t="s">
        <v>928</v>
      </c>
      <c r="AG410" s="125"/>
      <c r="AH410" s="125"/>
      <c r="AI410" s="125"/>
      <c r="AJ410" s="128"/>
      <c r="AK410" s="125"/>
      <c r="AL410" s="125"/>
      <c r="AM410" s="125"/>
      <c r="AN410" s="128">
        <v>46386</v>
      </c>
      <c r="AO410" s="128"/>
      <c r="AP410" s="128"/>
      <c r="AQ410" s="128"/>
      <c r="AR410" s="131"/>
      <c r="AS410" s="131"/>
      <c r="AT410" s="180" t="s">
        <v>2565</v>
      </c>
      <c r="AU410" s="125" t="s">
        <v>1778</v>
      </c>
      <c r="AV410" s="130"/>
      <c r="AW410" s="141" t="s">
        <v>1626</v>
      </c>
      <c r="AX410" s="119">
        <f>IFERROR(IF(PAC!$X410="F01 - CAPTAÇÃO DE RECURSO",1,""),"")</f>
        <v>1</v>
      </c>
      <c r="AY410" s="119" t="str">
        <f>IFERROR(IF(PAC!$X410="F02 - LICITAÇÃO",1,""),"")</f>
        <v/>
      </c>
      <c r="AZ410" s="120" t="str">
        <f>IFERROR(IF(PAC!$X$6:$X$580="F03 - EXECUÇÃO DO OBJETO",1,""),"")</f>
        <v/>
      </c>
      <c r="BA410" s="120" t="str">
        <f>IFERROR(IF(PAC!$X$6:$X$580="F04 - CONCLUÍDA",1,""),"")</f>
        <v/>
      </c>
      <c r="BB410" s="206">
        <f>IF(PAC!$R410&gt;0,0,PAC!$Q410)</f>
        <v>45815368.420000002</v>
      </c>
    </row>
    <row r="411" spans="1:54" s="1" customFormat="1" ht="249.95" customHeight="1" thickBot="1">
      <c r="A411" s="96">
        <f t="shared" si="7"/>
        <v>406</v>
      </c>
      <c r="B411" s="96">
        <v>2025</v>
      </c>
      <c r="C411" s="96" t="s">
        <v>605</v>
      </c>
      <c r="D411" s="96" t="s">
        <v>1021</v>
      </c>
      <c r="E411" s="97" t="s">
        <v>1546</v>
      </c>
      <c r="F411" s="96" t="s">
        <v>577</v>
      </c>
      <c r="G411" s="96" t="s">
        <v>541</v>
      </c>
      <c r="H411" s="45" t="s">
        <v>1255</v>
      </c>
      <c r="I411" s="96" t="s">
        <v>600</v>
      </c>
      <c r="J411" s="96" t="s">
        <v>256</v>
      </c>
      <c r="K411" s="23">
        <v>176395285.74000001</v>
      </c>
      <c r="L411" s="23"/>
      <c r="M411" s="23"/>
      <c r="N411" s="23">
        <f>K411-P411</f>
        <v>8819764.2900000215</v>
      </c>
      <c r="O411" s="23"/>
      <c r="P411" s="23">
        <v>167575521.44999999</v>
      </c>
      <c r="Q411" s="25">
        <f>SUM(PAC!$M411:$P411)</f>
        <v>176395285.74000001</v>
      </c>
      <c r="R411" s="25"/>
      <c r="S411" s="25">
        <f>IF(PAC!$R411&gt;0,PAC!$R411,PAC!$Q411)</f>
        <v>176395285.74000001</v>
      </c>
      <c r="T411" s="25"/>
      <c r="U411" s="113" t="s">
        <v>594</v>
      </c>
      <c r="V411" s="113" t="s">
        <v>1792</v>
      </c>
      <c r="W411" s="114"/>
      <c r="X411" s="114" t="s">
        <v>1434</v>
      </c>
      <c r="Y411" s="111" t="s">
        <v>2504</v>
      </c>
      <c r="Z411" s="95"/>
      <c r="AA411" s="115"/>
      <c r="AB411" s="45" t="s">
        <v>1479</v>
      </c>
      <c r="AC411" s="115" t="s">
        <v>2605</v>
      </c>
      <c r="AD411" s="116"/>
      <c r="AE411" s="115"/>
      <c r="AF411" s="45" t="s">
        <v>1549</v>
      </c>
      <c r="AG411" s="45" t="s">
        <v>2277</v>
      </c>
      <c r="AH411" s="45"/>
      <c r="AI411" s="45"/>
      <c r="AJ411" s="95"/>
      <c r="AK411" s="45"/>
      <c r="AL411" s="45"/>
      <c r="AM411" s="45"/>
      <c r="AN411" s="95">
        <v>46478</v>
      </c>
      <c r="AO411" s="95"/>
      <c r="AP411" s="95"/>
      <c r="AQ411" s="95"/>
      <c r="AR411" s="117"/>
      <c r="AS411" s="117"/>
      <c r="AT411" s="112" t="s">
        <v>1768</v>
      </c>
      <c r="AU411" s="45" t="s">
        <v>2588</v>
      </c>
      <c r="AV411" s="116"/>
      <c r="AW411" s="115" t="s">
        <v>2606</v>
      </c>
      <c r="AX411" s="119" t="str">
        <f>IFERROR(IF(PAC!$X411="F01 - CAPTAÇÃO DE RECURSO",1,""),"")</f>
        <v/>
      </c>
      <c r="AY411" s="119">
        <f>IFERROR(IF(PAC!$X411="F02 - LICITAÇÃO",1,""),"")</f>
        <v>1</v>
      </c>
      <c r="AZ411" s="120" t="str">
        <f>IFERROR(IF(PAC!$X$6:$X$580="F03 - EXECUÇÃO DO OBJETO",1,""),"")</f>
        <v/>
      </c>
      <c r="BA411" s="120" t="str">
        <f>IFERROR(IF(PAC!$X$6:$X$580="F04 - CONCLUÍDA",1,""),"")</f>
        <v/>
      </c>
      <c r="BB411" s="121">
        <f>IF(PAC!$R411&gt;0,0,PAC!$Q411)</f>
        <v>176395285.74000001</v>
      </c>
    </row>
    <row r="412" spans="1:54" s="1" customFormat="1" ht="249.95" customHeight="1" thickBot="1">
      <c r="A412" s="96">
        <f t="shared" si="7"/>
        <v>407</v>
      </c>
      <c r="B412" s="122">
        <v>2025</v>
      </c>
      <c r="C412" s="122" t="s">
        <v>605</v>
      </c>
      <c r="D412" s="122" t="s">
        <v>1021</v>
      </c>
      <c r="E412" s="140" t="s">
        <v>1547</v>
      </c>
      <c r="F412" s="122" t="s">
        <v>577</v>
      </c>
      <c r="G412" s="122" t="s">
        <v>541</v>
      </c>
      <c r="H412" s="125" t="s">
        <v>1255</v>
      </c>
      <c r="I412" s="122" t="s">
        <v>600</v>
      </c>
      <c r="J412" s="122" t="s">
        <v>278</v>
      </c>
      <c r="K412" s="36">
        <v>93880447.640000001</v>
      </c>
      <c r="L412" s="36"/>
      <c r="M412" s="36"/>
      <c r="N412" s="36">
        <f>K412-P412</f>
        <v>4694022.3799999952</v>
      </c>
      <c r="O412" s="36"/>
      <c r="P412" s="36">
        <v>89186425.260000005</v>
      </c>
      <c r="Q412" s="25">
        <f>SUM(PAC!$M412:$P412)</f>
        <v>93880447.640000001</v>
      </c>
      <c r="R412" s="38">
        <v>73015794.180000007</v>
      </c>
      <c r="S412" s="25">
        <f>IF(PAC!$R412&gt;0,PAC!$R412,PAC!$Q412)</f>
        <v>73015794.180000007</v>
      </c>
      <c r="T412" s="38" t="s">
        <v>1789</v>
      </c>
      <c r="U412" s="126" t="s">
        <v>594</v>
      </c>
      <c r="V412" s="126" t="s">
        <v>1792</v>
      </c>
      <c r="W412" s="127">
        <v>24</v>
      </c>
      <c r="X412" s="127" t="s">
        <v>1710</v>
      </c>
      <c r="Y412" s="123" t="s">
        <v>2501</v>
      </c>
      <c r="Z412" s="128">
        <v>46697</v>
      </c>
      <c r="AA412" s="129">
        <v>1</v>
      </c>
      <c r="AB412" s="125" t="s">
        <v>1488</v>
      </c>
      <c r="AC412" s="132" t="s">
        <v>2304</v>
      </c>
      <c r="AD412" s="130">
        <v>46697</v>
      </c>
      <c r="AE412" s="125" t="s">
        <v>1308</v>
      </c>
      <c r="AF412" s="125" t="s">
        <v>1550</v>
      </c>
      <c r="AG412" s="125" t="s">
        <v>2281</v>
      </c>
      <c r="AH412" s="125"/>
      <c r="AI412" s="125"/>
      <c r="AJ412" s="128"/>
      <c r="AK412" s="125"/>
      <c r="AL412" s="125"/>
      <c r="AM412" s="125"/>
      <c r="AN412" s="128">
        <v>44855</v>
      </c>
      <c r="AO412" s="128">
        <v>44924</v>
      </c>
      <c r="AP412" s="128">
        <v>45705</v>
      </c>
      <c r="AQ412" s="128">
        <v>45984</v>
      </c>
      <c r="AR412" s="131">
        <v>46697</v>
      </c>
      <c r="AS412" s="131">
        <v>46697</v>
      </c>
      <c r="AT412" s="124" t="s">
        <v>1765</v>
      </c>
      <c r="AU412" s="124" t="s">
        <v>2589</v>
      </c>
      <c r="AV412" s="130"/>
      <c r="AW412" s="129" t="s">
        <v>1626</v>
      </c>
      <c r="AX412" s="119" t="str">
        <f>IFERROR(IF(PAC!$X412="F01 - CAPTAÇÃO DE RECURSO",1,""),"")</f>
        <v/>
      </c>
      <c r="AY412" s="119" t="str">
        <f>IFERROR(IF(PAC!$X412="F02 - LICITAÇÃO",1,""),"")</f>
        <v/>
      </c>
      <c r="AZ412" s="120">
        <f>IFERROR(IF(PAC!$X$6:$X$580="F03 - EXECUÇÃO DO OBJETO",1,""),"")</f>
        <v>1</v>
      </c>
      <c r="BA412" s="120" t="str">
        <f>IFERROR(IF(PAC!$X$6:$X$580="F04 - CONCLUÍDA",1,""),"")</f>
        <v/>
      </c>
      <c r="BB412" s="206">
        <f>IF(PAC!$R412&gt;0,0,PAC!$Q412)</f>
        <v>0</v>
      </c>
    </row>
    <row r="413" spans="1:54" s="1" customFormat="1" ht="249.95" customHeight="1" thickBot="1">
      <c r="A413" s="96">
        <f t="shared" si="7"/>
        <v>408</v>
      </c>
      <c r="B413" s="96">
        <v>2025</v>
      </c>
      <c r="C413" s="96" t="s">
        <v>605</v>
      </c>
      <c r="D413" s="96" t="s">
        <v>1021</v>
      </c>
      <c r="E413" s="97" t="s">
        <v>1701</v>
      </c>
      <c r="F413" s="96" t="s">
        <v>577</v>
      </c>
      <c r="G413" s="96" t="s">
        <v>541</v>
      </c>
      <c r="H413" s="45" t="s">
        <v>1255</v>
      </c>
      <c r="I413" s="96" t="s">
        <v>600</v>
      </c>
      <c r="J413" s="96" t="s">
        <v>278</v>
      </c>
      <c r="K413" s="23">
        <v>52950804.170000002</v>
      </c>
      <c r="L413" s="23"/>
      <c r="M413" s="23"/>
      <c r="N413" s="23">
        <f>K413*0.05</f>
        <v>2647540.2085000002</v>
      </c>
      <c r="O413" s="23"/>
      <c r="P413" s="23">
        <f>K413*0.95</f>
        <v>50303263.961499996</v>
      </c>
      <c r="Q413" s="25">
        <f>SUM(PAC!$M413:$P413)</f>
        <v>52950804.169999994</v>
      </c>
      <c r="R413" s="23">
        <v>49455000</v>
      </c>
      <c r="S413" s="25">
        <f>IF(PAC!$R413&gt;0,PAC!$R413,PAC!$Q413)</f>
        <v>49455000</v>
      </c>
      <c r="T413" s="25" t="s">
        <v>1703</v>
      </c>
      <c r="U413" s="113" t="s">
        <v>594</v>
      </c>
      <c r="V413" s="113" t="s">
        <v>1792</v>
      </c>
      <c r="W413" s="114">
        <v>36</v>
      </c>
      <c r="X413" s="114" t="s">
        <v>1434</v>
      </c>
      <c r="Y413" s="111" t="s">
        <v>2502</v>
      </c>
      <c r="Z413" s="95"/>
      <c r="AA413" s="115">
        <v>0</v>
      </c>
      <c r="AB413" s="115" t="s">
        <v>1487</v>
      </c>
      <c r="AC413" s="45" t="s">
        <v>2590</v>
      </c>
      <c r="AD413" s="116"/>
      <c r="AE413" s="45" t="s">
        <v>1308</v>
      </c>
      <c r="AF413" s="45" t="s">
        <v>1551</v>
      </c>
      <c r="AG413" s="45" t="s">
        <v>2278</v>
      </c>
      <c r="AH413" s="45"/>
      <c r="AI413" s="45"/>
      <c r="AJ413" s="95"/>
      <c r="AK413" s="45"/>
      <c r="AL413" s="45"/>
      <c r="AM413" s="45"/>
      <c r="AN413" s="95">
        <v>45813</v>
      </c>
      <c r="AO413" s="95">
        <v>45883</v>
      </c>
      <c r="AP413" s="95">
        <v>45993</v>
      </c>
      <c r="AQ413" s="95"/>
      <c r="AR413" s="117"/>
      <c r="AS413" s="117"/>
      <c r="AT413" s="136" t="s">
        <v>2592</v>
      </c>
      <c r="AU413" s="118" t="s">
        <v>1779</v>
      </c>
      <c r="AV413" s="116"/>
      <c r="AW413" s="115" t="s">
        <v>1626</v>
      </c>
      <c r="AX413" s="119" t="str">
        <f>IFERROR(IF(PAC!$X413="F01 - CAPTAÇÃO DE RECURSO",1,""),"")</f>
        <v/>
      </c>
      <c r="AY413" s="119">
        <f>IFERROR(IF(PAC!$X413="F02 - LICITAÇÃO",1,""),"")</f>
        <v>1</v>
      </c>
      <c r="AZ413" s="120" t="str">
        <f>IFERROR(IF(PAC!$X$6:$X$580="F03 - EXECUÇÃO DO OBJETO",1,""),"")</f>
        <v/>
      </c>
      <c r="BA413" s="120" t="str">
        <f>IFERROR(IF(PAC!$X$6:$X$580="F04 - CONCLUÍDA",1,""),"")</f>
        <v/>
      </c>
      <c r="BB413" s="121">
        <f>IF(PAC!$R413&gt;0,0,PAC!$Q413)</f>
        <v>0</v>
      </c>
    </row>
    <row r="414" spans="1:54" s="1" customFormat="1" ht="249.95" customHeight="1" thickBot="1">
      <c r="A414" s="96">
        <f t="shared" si="7"/>
        <v>409</v>
      </c>
      <c r="B414" s="122">
        <v>2025</v>
      </c>
      <c r="C414" s="122" t="s">
        <v>605</v>
      </c>
      <c r="D414" s="122" t="s">
        <v>1021</v>
      </c>
      <c r="E414" s="140" t="s">
        <v>1548</v>
      </c>
      <c r="F414" s="122" t="s">
        <v>577</v>
      </c>
      <c r="G414" s="122" t="s">
        <v>541</v>
      </c>
      <c r="H414" s="125" t="s">
        <v>1255</v>
      </c>
      <c r="I414" s="122" t="s">
        <v>600</v>
      </c>
      <c r="J414" s="122" t="s">
        <v>334</v>
      </c>
      <c r="K414" s="36">
        <v>140751524.96000001</v>
      </c>
      <c r="L414" s="36"/>
      <c r="M414" s="36"/>
      <c r="N414" s="36">
        <f>K414-P414</f>
        <v>7037576.2500000149</v>
      </c>
      <c r="O414" s="36"/>
      <c r="P414" s="36">
        <v>133713948.70999999</v>
      </c>
      <c r="Q414" s="25">
        <f>SUM(PAC!$M414:$P414)</f>
        <v>140751524.96000001</v>
      </c>
      <c r="R414" s="38"/>
      <c r="S414" s="25">
        <f>IF(PAC!$R414&gt;0,PAC!$R414,PAC!$Q414)</f>
        <v>140751524.96000001</v>
      </c>
      <c r="T414" s="38"/>
      <c r="U414" s="126" t="s">
        <v>594</v>
      </c>
      <c r="V414" s="126" t="s">
        <v>1792</v>
      </c>
      <c r="W414" s="127"/>
      <c r="X414" s="127" t="s">
        <v>1434</v>
      </c>
      <c r="Y414" s="123" t="s">
        <v>2504</v>
      </c>
      <c r="Z414" s="128"/>
      <c r="AA414" s="129"/>
      <c r="AB414" s="125" t="s">
        <v>1479</v>
      </c>
      <c r="AC414" s="132" t="s">
        <v>2572</v>
      </c>
      <c r="AD414" s="130">
        <v>46266</v>
      </c>
      <c r="AE414" s="125" t="s">
        <v>2302</v>
      </c>
      <c r="AF414" s="125" t="s">
        <v>1552</v>
      </c>
      <c r="AG414" s="125" t="s">
        <v>2280</v>
      </c>
      <c r="AH414" s="125"/>
      <c r="AI414" s="125"/>
      <c r="AJ414" s="128"/>
      <c r="AK414" s="125"/>
      <c r="AL414" s="125"/>
      <c r="AM414" s="125"/>
      <c r="AN414" s="128">
        <v>46356</v>
      </c>
      <c r="AO414" s="128"/>
      <c r="AP414" s="128"/>
      <c r="AQ414" s="128"/>
      <c r="AR414" s="131"/>
      <c r="AS414" s="131"/>
      <c r="AT414" s="124" t="s">
        <v>1759</v>
      </c>
      <c r="AU414" s="125" t="s">
        <v>2571</v>
      </c>
      <c r="AV414" s="130"/>
      <c r="AW414" s="129" t="s">
        <v>1626</v>
      </c>
      <c r="AX414" s="119" t="str">
        <f>IFERROR(IF(PAC!$X414="F01 - CAPTAÇÃO DE RECURSO",1,""),"")</f>
        <v/>
      </c>
      <c r="AY414" s="119">
        <f>IFERROR(IF(PAC!$X414="F02 - LICITAÇÃO",1,""),"")</f>
        <v>1</v>
      </c>
      <c r="AZ414" s="120" t="str">
        <f>IFERROR(IF(PAC!$X$6:$X$580="F03 - EXECUÇÃO DO OBJETO",1,""),"")</f>
        <v/>
      </c>
      <c r="BA414" s="120" t="str">
        <f>IFERROR(IF(PAC!$X$6:$X$580="F04 - CONCLUÍDA",1,""),"")</f>
        <v/>
      </c>
      <c r="BB414" s="206">
        <f>IF(PAC!$R414&gt;0,0,PAC!$Q414)</f>
        <v>140751524.96000001</v>
      </c>
    </row>
    <row r="415" spans="1:54" s="1" customFormat="1" ht="249.95" customHeight="1" thickBot="1">
      <c r="A415" s="96">
        <f t="shared" si="7"/>
        <v>410</v>
      </c>
      <c r="B415" s="96">
        <v>2025</v>
      </c>
      <c r="C415" s="96" t="s">
        <v>605</v>
      </c>
      <c r="D415" s="96" t="s">
        <v>1021</v>
      </c>
      <c r="E415" s="97" t="s">
        <v>1558</v>
      </c>
      <c r="F415" s="96" t="s">
        <v>577</v>
      </c>
      <c r="G415" s="96" t="s">
        <v>541</v>
      </c>
      <c r="H415" s="45" t="s">
        <v>1255</v>
      </c>
      <c r="I415" s="96" t="s">
        <v>600</v>
      </c>
      <c r="J415" s="96" t="s">
        <v>28</v>
      </c>
      <c r="K415" s="23">
        <v>81835289.530000001</v>
      </c>
      <c r="L415" s="23"/>
      <c r="M415" s="23"/>
      <c r="N415" s="23"/>
      <c r="O415" s="23"/>
      <c r="P415" s="23"/>
      <c r="Q415" s="25">
        <f>SUM(PAC!$M415:$P415)</f>
        <v>0</v>
      </c>
      <c r="R415" s="25"/>
      <c r="S415" s="25">
        <f>IF(PAC!$R415&gt;0,PAC!$R415,PAC!$Q415)</f>
        <v>0</v>
      </c>
      <c r="T415" s="25"/>
      <c r="U415" s="113" t="s">
        <v>594</v>
      </c>
      <c r="V415" s="113" t="s">
        <v>1792</v>
      </c>
      <c r="W415" s="114"/>
      <c r="X415" s="114" t="s">
        <v>1435</v>
      </c>
      <c r="Y415" s="111" t="s">
        <v>2517</v>
      </c>
      <c r="Z415" s="95"/>
      <c r="AA415" s="115"/>
      <c r="AB415" s="45"/>
      <c r="AC415" s="45" t="s">
        <v>2077</v>
      </c>
      <c r="AD415" s="116"/>
      <c r="AE415" s="112"/>
      <c r="AF415" s="45" t="s">
        <v>1561</v>
      </c>
      <c r="AG415" s="45"/>
      <c r="AH415" s="45"/>
      <c r="AI415" s="45"/>
      <c r="AJ415" s="95"/>
      <c r="AK415" s="45"/>
      <c r="AL415" s="45"/>
      <c r="AM415" s="45"/>
      <c r="AN415" s="95"/>
      <c r="AO415" s="95"/>
      <c r="AP415" s="95"/>
      <c r="AQ415" s="95"/>
      <c r="AR415" s="117"/>
      <c r="AS415" s="117"/>
      <c r="AT415" s="112" t="s">
        <v>1630</v>
      </c>
      <c r="AU415" s="118"/>
      <c r="AV415" s="116"/>
      <c r="AW415" s="139" t="s">
        <v>1628</v>
      </c>
      <c r="AX415" s="119">
        <f>IFERROR(IF(PAC!$X415="F01 - CAPTAÇÃO DE RECURSO",1,""),"")</f>
        <v>1</v>
      </c>
      <c r="AY415" s="119" t="str">
        <f>IFERROR(IF(PAC!$X415="F02 - LICITAÇÃO",1,""),"")</f>
        <v/>
      </c>
      <c r="AZ415" s="120" t="str">
        <f>IFERROR(IF(PAC!$X$6:$X$580="F03 - EXECUÇÃO DO OBJETO",1,""),"")</f>
        <v/>
      </c>
      <c r="BA415" s="120" t="str">
        <f>IFERROR(IF(PAC!$X$6:$X$580="F04 - CONCLUÍDA",1,""),"")</f>
        <v/>
      </c>
      <c r="BB415" s="121">
        <f>IF(PAC!$R415&gt;0,0,PAC!$Q415)</f>
        <v>0</v>
      </c>
    </row>
    <row r="416" spans="1:54" s="1" customFormat="1" ht="249.95" customHeight="1" thickBot="1">
      <c r="A416" s="96">
        <f t="shared" si="7"/>
        <v>411</v>
      </c>
      <c r="B416" s="122">
        <v>2025</v>
      </c>
      <c r="C416" s="122" t="s">
        <v>605</v>
      </c>
      <c r="D416" s="122" t="s">
        <v>1021</v>
      </c>
      <c r="E416" s="140" t="s">
        <v>1915</v>
      </c>
      <c r="F416" s="122" t="s">
        <v>577</v>
      </c>
      <c r="G416" s="122" t="s">
        <v>541</v>
      </c>
      <c r="H416" s="125" t="s">
        <v>1255</v>
      </c>
      <c r="I416" s="122" t="s">
        <v>600</v>
      </c>
      <c r="J416" s="122" t="s">
        <v>156</v>
      </c>
      <c r="K416" s="36">
        <v>73212470.810000002</v>
      </c>
      <c r="L416" s="36"/>
      <c r="M416" s="36"/>
      <c r="N416" s="36"/>
      <c r="O416" s="36"/>
      <c r="P416" s="36"/>
      <c r="Q416" s="25">
        <f>SUM(PAC!$M416:$P416)</f>
        <v>0</v>
      </c>
      <c r="R416" s="38"/>
      <c r="S416" s="25">
        <f>IF(PAC!$R416&gt;0,PAC!$R416,PAC!$Q416)</f>
        <v>0</v>
      </c>
      <c r="T416" s="38"/>
      <c r="U416" s="126" t="s">
        <v>594</v>
      </c>
      <c r="V416" s="126" t="s">
        <v>1792</v>
      </c>
      <c r="W416" s="127"/>
      <c r="X416" s="127" t="s">
        <v>1435</v>
      </c>
      <c r="Y416" s="123" t="s">
        <v>2517</v>
      </c>
      <c r="Z416" s="128"/>
      <c r="AA416" s="129"/>
      <c r="AB416" s="125"/>
      <c r="AC416" s="125" t="s">
        <v>2076</v>
      </c>
      <c r="AD416" s="130"/>
      <c r="AE416" s="124"/>
      <c r="AF416" s="125" t="s">
        <v>1562</v>
      </c>
      <c r="AG416" s="125"/>
      <c r="AH416" s="125"/>
      <c r="AI416" s="125"/>
      <c r="AJ416" s="128"/>
      <c r="AK416" s="125"/>
      <c r="AL416" s="125"/>
      <c r="AM416" s="125"/>
      <c r="AN416" s="128"/>
      <c r="AO416" s="128"/>
      <c r="AP416" s="128"/>
      <c r="AQ416" s="128"/>
      <c r="AR416" s="131"/>
      <c r="AS416" s="131"/>
      <c r="AT416" s="124" t="s">
        <v>1630</v>
      </c>
      <c r="AU416" s="132"/>
      <c r="AV416" s="130"/>
      <c r="AW416" s="141" t="s">
        <v>1916</v>
      </c>
      <c r="AX416" s="119">
        <f>IFERROR(IF(PAC!$X416="F01 - CAPTAÇÃO DE RECURSO",1,""),"")</f>
        <v>1</v>
      </c>
      <c r="AY416" s="119" t="str">
        <f>IFERROR(IF(PAC!$X416="F02 - LICITAÇÃO",1,""),"")</f>
        <v/>
      </c>
      <c r="AZ416" s="120" t="str">
        <f>IFERROR(IF(PAC!$X$6:$X$580="F03 - EXECUÇÃO DO OBJETO",1,""),"")</f>
        <v/>
      </c>
      <c r="BA416" s="120" t="str">
        <f>IFERROR(IF(PAC!$X$6:$X$580="F04 - CONCLUÍDA",1,""),"")</f>
        <v/>
      </c>
      <c r="BB416" s="206">
        <f>IF(PAC!$R416&gt;0,0,PAC!$Q416)</f>
        <v>0</v>
      </c>
    </row>
    <row r="417" spans="1:54" s="1" customFormat="1" ht="350.1" customHeight="1" thickBot="1">
      <c r="A417" s="96">
        <f t="shared" si="7"/>
        <v>412</v>
      </c>
      <c r="B417" s="96">
        <v>2025</v>
      </c>
      <c r="C417" s="96" t="s">
        <v>605</v>
      </c>
      <c r="D417" s="96" t="s">
        <v>1021</v>
      </c>
      <c r="E417" s="97" t="s">
        <v>1559</v>
      </c>
      <c r="F417" s="96" t="s">
        <v>577</v>
      </c>
      <c r="G417" s="96" t="s">
        <v>541</v>
      </c>
      <c r="H417" s="45" t="s">
        <v>1255</v>
      </c>
      <c r="I417" s="96" t="s">
        <v>600</v>
      </c>
      <c r="J417" s="96" t="s">
        <v>374</v>
      </c>
      <c r="K417" s="23">
        <v>107460120.09</v>
      </c>
      <c r="L417" s="23"/>
      <c r="M417" s="23"/>
      <c r="N417" s="23"/>
      <c r="O417" s="23"/>
      <c r="P417" s="23"/>
      <c r="Q417" s="25">
        <f>SUM(PAC!$M417:$P417)</f>
        <v>0</v>
      </c>
      <c r="R417" s="25"/>
      <c r="S417" s="25">
        <f>IF(PAC!$R417&gt;0,PAC!$R417,PAC!$Q417)</f>
        <v>0</v>
      </c>
      <c r="T417" s="25"/>
      <c r="U417" s="113" t="s">
        <v>594</v>
      </c>
      <c r="V417" s="113" t="s">
        <v>1792</v>
      </c>
      <c r="W417" s="114"/>
      <c r="X417" s="114" t="s">
        <v>1435</v>
      </c>
      <c r="Y417" s="111" t="s">
        <v>2517</v>
      </c>
      <c r="Z417" s="95"/>
      <c r="AA417" s="115"/>
      <c r="AB417" s="45"/>
      <c r="AC417" s="45" t="s">
        <v>2077</v>
      </c>
      <c r="AD417" s="116"/>
      <c r="AE417" s="112"/>
      <c r="AF417" s="45" t="s">
        <v>1563</v>
      </c>
      <c r="AG417" s="45"/>
      <c r="AH417" s="45"/>
      <c r="AI417" s="45"/>
      <c r="AJ417" s="95"/>
      <c r="AK417" s="45"/>
      <c r="AL417" s="45"/>
      <c r="AM417" s="45"/>
      <c r="AN417" s="95"/>
      <c r="AO417" s="95"/>
      <c r="AP417" s="95"/>
      <c r="AQ417" s="95"/>
      <c r="AR417" s="117"/>
      <c r="AS417" s="117"/>
      <c r="AT417" s="112" t="s">
        <v>1630</v>
      </c>
      <c r="AU417" s="118"/>
      <c r="AV417" s="116"/>
      <c r="AW417" s="139" t="s">
        <v>1628</v>
      </c>
      <c r="AX417" s="119">
        <f>IFERROR(IF(PAC!$X417="F01 - CAPTAÇÃO DE RECURSO",1,""),"")</f>
        <v>1</v>
      </c>
      <c r="AY417" s="119" t="str">
        <f>IFERROR(IF(PAC!$X417="F02 - LICITAÇÃO",1,""),"")</f>
        <v/>
      </c>
      <c r="AZ417" s="120" t="str">
        <f>IFERROR(IF(PAC!$X$6:$X$580="F03 - EXECUÇÃO DO OBJETO",1,""),"")</f>
        <v/>
      </c>
      <c r="BA417" s="120" t="str">
        <f>IFERROR(IF(PAC!$X$6:$X$580="F04 - CONCLUÍDA",1,""),"")</f>
        <v/>
      </c>
      <c r="BB417" s="121">
        <f>IF(PAC!$R417&gt;0,0,PAC!$Q417)</f>
        <v>0</v>
      </c>
    </row>
    <row r="418" spans="1:54" s="1" customFormat="1" ht="249.95" customHeight="1" thickBot="1">
      <c r="A418" s="96">
        <f t="shared" si="7"/>
        <v>413</v>
      </c>
      <c r="B418" s="122">
        <v>2025</v>
      </c>
      <c r="C418" s="122" t="s">
        <v>605</v>
      </c>
      <c r="D418" s="122" t="s">
        <v>1021</v>
      </c>
      <c r="E418" s="140" t="s">
        <v>1917</v>
      </c>
      <c r="F418" s="122" t="s">
        <v>577</v>
      </c>
      <c r="G418" s="122" t="s">
        <v>541</v>
      </c>
      <c r="H418" s="125" t="s">
        <v>1255</v>
      </c>
      <c r="I418" s="122" t="s">
        <v>600</v>
      </c>
      <c r="J418" s="122" t="s">
        <v>384</v>
      </c>
      <c r="K418" s="36">
        <v>92234636.480000004</v>
      </c>
      <c r="L418" s="36"/>
      <c r="M418" s="36"/>
      <c r="N418" s="36"/>
      <c r="O418" s="36"/>
      <c r="P418" s="36"/>
      <c r="Q418" s="25">
        <f>SUM(PAC!$M418:$P418)</f>
        <v>0</v>
      </c>
      <c r="R418" s="38"/>
      <c r="S418" s="25">
        <f>IF(PAC!$R418&gt;0,PAC!$R418,PAC!$Q418)</f>
        <v>0</v>
      </c>
      <c r="T418" s="38"/>
      <c r="U418" s="126" t="s">
        <v>594</v>
      </c>
      <c r="V418" s="126" t="s">
        <v>1792</v>
      </c>
      <c r="W418" s="127"/>
      <c r="X418" s="127" t="s">
        <v>1435</v>
      </c>
      <c r="Y418" s="123" t="s">
        <v>2517</v>
      </c>
      <c r="Z418" s="128"/>
      <c r="AA418" s="129"/>
      <c r="AB418" s="125"/>
      <c r="AC418" s="125" t="s">
        <v>1925</v>
      </c>
      <c r="AD418" s="130"/>
      <c r="AE418" s="124"/>
      <c r="AF418" s="125" t="s">
        <v>1564</v>
      </c>
      <c r="AG418" s="125"/>
      <c r="AH418" s="125"/>
      <c r="AI418" s="125"/>
      <c r="AJ418" s="128"/>
      <c r="AK418" s="125"/>
      <c r="AL418" s="125"/>
      <c r="AM418" s="125"/>
      <c r="AN418" s="128"/>
      <c r="AO418" s="128"/>
      <c r="AP418" s="128"/>
      <c r="AQ418" s="128"/>
      <c r="AR418" s="131"/>
      <c r="AS418" s="131"/>
      <c r="AT418" s="124"/>
      <c r="AU418" s="132"/>
      <c r="AV418" s="130"/>
      <c r="AW418" s="122" t="s">
        <v>1905</v>
      </c>
      <c r="AX418" s="119">
        <f>IFERROR(IF(PAC!$X418="F01 - CAPTAÇÃO DE RECURSO",1,""),"")</f>
        <v>1</v>
      </c>
      <c r="AY418" s="119" t="str">
        <f>IFERROR(IF(PAC!$X418="F02 - LICITAÇÃO",1,""),"")</f>
        <v/>
      </c>
      <c r="AZ418" s="120" t="str">
        <f>IFERROR(IF(PAC!$X$6:$X$580="F03 - EXECUÇÃO DO OBJETO",1,""),"")</f>
        <v/>
      </c>
      <c r="BA418" s="120" t="str">
        <f>IFERROR(IF(PAC!$X$6:$X$580="F04 - CONCLUÍDA",1,""),"")</f>
        <v/>
      </c>
      <c r="BB418" s="206">
        <f>IF(PAC!$R418&gt;0,0,PAC!$Q418)</f>
        <v>0</v>
      </c>
    </row>
    <row r="419" spans="1:54" s="1" customFormat="1" ht="350.1" customHeight="1" thickBot="1">
      <c r="A419" s="96">
        <f t="shared" si="7"/>
        <v>414</v>
      </c>
      <c r="B419" s="96">
        <v>2025</v>
      </c>
      <c r="C419" s="96" t="s">
        <v>605</v>
      </c>
      <c r="D419" s="96" t="s">
        <v>1021</v>
      </c>
      <c r="E419" s="97" t="s">
        <v>1560</v>
      </c>
      <c r="F419" s="96" t="s">
        <v>577</v>
      </c>
      <c r="G419" s="96" t="s">
        <v>541</v>
      </c>
      <c r="H419" s="45" t="s">
        <v>1255</v>
      </c>
      <c r="I419" s="96" t="s">
        <v>600</v>
      </c>
      <c r="J419" s="96" t="s">
        <v>382</v>
      </c>
      <c r="K419" s="23">
        <v>157967451.53</v>
      </c>
      <c r="L419" s="23"/>
      <c r="M419" s="23"/>
      <c r="N419" s="23"/>
      <c r="O419" s="23"/>
      <c r="P419" s="23"/>
      <c r="Q419" s="25">
        <f>SUM(PAC!$M419:$P419)</f>
        <v>0</v>
      </c>
      <c r="R419" s="25"/>
      <c r="S419" s="25">
        <f>IF(PAC!$R419&gt;0,PAC!$R419,PAC!$Q419)</f>
        <v>0</v>
      </c>
      <c r="T419" s="25"/>
      <c r="U419" s="113" t="s">
        <v>594</v>
      </c>
      <c r="V419" s="113" t="s">
        <v>1792</v>
      </c>
      <c r="W419" s="114"/>
      <c r="X419" s="114" t="s">
        <v>1435</v>
      </c>
      <c r="Y419" s="111" t="s">
        <v>2517</v>
      </c>
      <c r="Z419" s="95"/>
      <c r="AA419" s="115"/>
      <c r="AB419" s="45"/>
      <c r="AC419" s="45" t="s">
        <v>2077</v>
      </c>
      <c r="AD419" s="116"/>
      <c r="AE419" s="45"/>
      <c r="AF419" s="45" t="s">
        <v>1565</v>
      </c>
      <c r="AG419" s="45"/>
      <c r="AH419" s="45"/>
      <c r="AI419" s="45"/>
      <c r="AJ419" s="95"/>
      <c r="AK419" s="45"/>
      <c r="AL419" s="45"/>
      <c r="AM419" s="45"/>
      <c r="AN419" s="95"/>
      <c r="AO419" s="95"/>
      <c r="AP419" s="95"/>
      <c r="AQ419" s="95"/>
      <c r="AR419" s="117"/>
      <c r="AS419" s="117"/>
      <c r="AT419" s="112" t="s">
        <v>1630</v>
      </c>
      <c r="AU419" s="118"/>
      <c r="AV419" s="116"/>
      <c r="AW419" s="139" t="s">
        <v>1628</v>
      </c>
      <c r="AX419" s="119">
        <f>IFERROR(IF(PAC!$X419="F01 - CAPTAÇÃO DE RECURSO",1,""),"")</f>
        <v>1</v>
      </c>
      <c r="AY419" s="119" t="str">
        <f>IFERROR(IF(PAC!$X419="F02 - LICITAÇÃO",1,""),"")</f>
        <v/>
      </c>
      <c r="AZ419" s="120" t="str">
        <f>IFERROR(IF(PAC!$X$6:$X$580="F03 - EXECUÇÃO DO OBJETO",1,""),"")</f>
        <v/>
      </c>
      <c r="BA419" s="120" t="str">
        <f>IFERROR(IF(PAC!$X$6:$X$580="F04 - CONCLUÍDA",1,""),"")</f>
        <v/>
      </c>
      <c r="BB419" s="121">
        <f>IF(PAC!$R419&gt;0,0,PAC!$Q419)</f>
        <v>0</v>
      </c>
    </row>
    <row r="420" spans="1:54" s="1" customFormat="1" ht="350.1" customHeight="1" thickBot="1">
      <c r="A420" s="96">
        <f t="shared" si="7"/>
        <v>415</v>
      </c>
      <c r="B420" s="122">
        <v>2025</v>
      </c>
      <c r="C420" s="122" t="s">
        <v>605</v>
      </c>
      <c r="D420" s="122" t="s">
        <v>1021</v>
      </c>
      <c r="E420" s="140" t="s">
        <v>1702</v>
      </c>
      <c r="F420" s="125" t="s">
        <v>577</v>
      </c>
      <c r="G420" s="125" t="s">
        <v>541</v>
      </c>
      <c r="H420" s="122" t="s">
        <v>1255</v>
      </c>
      <c r="I420" s="122" t="s">
        <v>600</v>
      </c>
      <c r="J420" s="122" t="s">
        <v>278</v>
      </c>
      <c r="K420" s="36">
        <v>47430504.019999996</v>
      </c>
      <c r="L420" s="36"/>
      <c r="M420" s="36"/>
      <c r="N420" s="36">
        <f>K420*0.05</f>
        <v>2371525.2009999999</v>
      </c>
      <c r="O420" s="36"/>
      <c r="P420" s="36">
        <f>K420*0.95</f>
        <v>45058978.818999991</v>
      </c>
      <c r="Q420" s="25">
        <f>SUM(PAC!$M420:$P420)</f>
        <v>47430504.019999988</v>
      </c>
      <c r="R420" s="38"/>
      <c r="S420" s="25">
        <f>IF(PAC!$R420&gt;0,PAC!$R420,PAC!$Q420)</f>
        <v>47430504.019999988</v>
      </c>
      <c r="T420" s="38"/>
      <c r="U420" s="126" t="s">
        <v>594</v>
      </c>
      <c r="V420" s="126" t="s">
        <v>1792</v>
      </c>
      <c r="W420" s="127"/>
      <c r="X420" s="127" t="s">
        <v>1434</v>
      </c>
      <c r="Y420" s="123" t="s">
        <v>2504</v>
      </c>
      <c r="Z420" s="127"/>
      <c r="AA420" s="127"/>
      <c r="AB420" s="127" t="s">
        <v>1479</v>
      </c>
      <c r="AC420" s="125" t="s">
        <v>2347</v>
      </c>
      <c r="AD420" s="130"/>
      <c r="AE420" s="125" t="s">
        <v>1911</v>
      </c>
      <c r="AF420" s="125" t="s">
        <v>1551</v>
      </c>
      <c r="AG420" s="125" t="s">
        <v>2278</v>
      </c>
      <c r="AH420" s="125"/>
      <c r="AI420" s="125"/>
      <c r="AJ420" s="128"/>
      <c r="AK420" s="125"/>
      <c r="AL420" s="125"/>
      <c r="AM420" s="125"/>
      <c r="AN420" s="128">
        <v>46447</v>
      </c>
      <c r="AO420" s="128"/>
      <c r="AP420" s="128"/>
      <c r="AQ420" s="128"/>
      <c r="AR420" s="131"/>
      <c r="AS420" s="131"/>
      <c r="AT420" s="124" t="s">
        <v>1758</v>
      </c>
      <c r="AU420" s="125" t="s">
        <v>2451</v>
      </c>
      <c r="AV420" s="130"/>
      <c r="AW420" s="122" t="s">
        <v>1912</v>
      </c>
      <c r="AX420" s="119" t="str">
        <f>IFERROR(IF(PAC!$X420="F01 - CAPTAÇÃO DE RECURSO",1,""),"")</f>
        <v/>
      </c>
      <c r="AY420" s="119">
        <f>IFERROR(IF(PAC!$X420="F02 - LICITAÇÃO",1,""),"")</f>
        <v>1</v>
      </c>
      <c r="AZ420" s="120" t="str">
        <f>IFERROR(IF(PAC!$X$6:$X$580="F03 - EXECUÇÃO DO OBJETO",1,""),"")</f>
        <v/>
      </c>
      <c r="BA420" s="120" t="str">
        <f>IFERROR(IF(PAC!$X$6:$X$580="F04 - CONCLUÍDA",1,""),"")</f>
        <v/>
      </c>
      <c r="BB420" s="206">
        <f>IF(PAC!$R420&gt;0,0,PAC!$Q420)</f>
        <v>47430504.019999988</v>
      </c>
    </row>
    <row r="421" spans="1:54" s="1" customFormat="1" ht="408.95" customHeight="1" thickBot="1">
      <c r="A421" s="96">
        <f t="shared" si="7"/>
        <v>416</v>
      </c>
      <c r="B421" s="96">
        <v>2026</v>
      </c>
      <c r="C421" s="96" t="s">
        <v>605</v>
      </c>
      <c r="D421" s="96" t="s">
        <v>1021</v>
      </c>
      <c r="E421" s="97" t="s">
        <v>2487</v>
      </c>
      <c r="F421" s="45" t="s">
        <v>577</v>
      </c>
      <c r="G421" s="45" t="s">
        <v>541</v>
      </c>
      <c r="H421" s="96" t="s">
        <v>1255</v>
      </c>
      <c r="I421" s="96" t="s">
        <v>600</v>
      </c>
      <c r="J421" s="96" t="s">
        <v>361</v>
      </c>
      <c r="K421" s="23">
        <v>169778963.59999999</v>
      </c>
      <c r="L421" s="23"/>
      <c r="M421" s="23"/>
      <c r="N421" s="23"/>
      <c r="O421" s="23"/>
      <c r="P421" s="23"/>
      <c r="Q421" s="25">
        <f>SUM(PAC!$M421:$P421)</f>
        <v>0</v>
      </c>
      <c r="R421" s="25"/>
      <c r="S421" s="25">
        <f>IF(PAC!$R421&gt;0,PAC!$R421,PAC!$Q421)</f>
        <v>0</v>
      </c>
      <c r="T421" s="25"/>
      <c r="U421" s="113" t="s">
        <v>594</v>
      </c>
      <c r="V421" s="113"/>
      <c r="W421" s="114"/>
      <c r="X421" s="114" t="s">
        <v>1435</v>
      </c>
      <c r="Y421" s="111" t="s">
        <v>2511</v>
      </c>
      <c r="Z421" s="95"/>
      <c r="AA421" s="115"/>
      <c r="AB421" s="45"/>
      <c r="AC421" s="45" t="s">
        <v>2488</v>
      </c>
      <c r="AD421" s="116"/>
      <c r="AE421" s="112" t="s">
        <v>1300</v>
      </c>
      <c r="AF421" s="45" t="s">
        <v>2484</v>
      </c>
      <c r="AG421" s="45"/>
      <c r="AH421" s="45"/>
      <c r="AI421" s="45"/>
      <c r="AJ421" s="95"/>
      <c r="AK421" s="45"/>
      <c r="AL421" s="45"/>
      <c r="AM421" s="45"/>
      <c r="AN421" s="95"/>
      <c r="AO421" s="95"/>
      <c r="AP421" s="95"/>
      <c r="AQ421" s="95"/>
      <c r="AR421" s="117"/>
      <c r="AS421" s="117"/>
      <c r="AT421" s="112"/>
      <c r="AU421" s="118"/>
      <c r="AV421" s="116"/>
      <c r="AW421" s="139"/>
      <c r="AX421" s="119">
        <f>IFERROR(IF(PAC!$X421="F01 - CAPTAÇÃO DE RECURSO",1,""),"")</f>
        <v>1</v>
      </c>
      <c r="AY421" s="119" t="str">
        <f>IFERROR(IF(PAC!$X421="F02 - LICITAÇÃO",1,""),"")</f>
        <v/>
      </c>
      <c r="AZ421" s="120" t="str">
        <f>IFERROR(IF(PAC!$X$6:$X$580="F03 - EXECUÇÃO DO OBJETO",1,""),"")</f>
        <v/>
      </c>
      <c r="BA421" s="120" t="str">
        <f>IFERROR(IF(PAC!$X$6:$X$580="F04 - CONCLUÍDA",1,""),"")</f>
        <v/>
      </c>
      <c r="BB421" s="121">
        <f>IF(PAC!$R421&gt;0,0,PAC!$Q421)</f>
        <v>0</v>
      </c>
    </row>
    <row r="422" spans="1:54" s="1" customFormat="1" ht="408.95" customHeight="1" thickBot="1">
      <c r="A422" s="96">
        <f t="shared" si="7"/>
        <v>417</v>
      </c>
      <c r="B422" s="122">
        <v>2026</v>
      </c>
      <c r="C422" s="122" t="s">
        <v>605</v>
      </c>
      <c r="D422" s="122" t="s">
        <v>1021</v>
      </c>
      <c r="E422" s="140" t="s">
        <v>2489</v>
      </c>
      <c r="F422" s="122" t="s">
        <v>577</v>
      </c>
      <c r="G422" s="122" t="s">
        <v>541</v>
      </c>
      <c r="H422" s="122" t="s">
        <v>1255</v>
      </c>
      <c r="I422" s="122" t="s">
        <v>600</v>
      </c>
      <c r="J422" s="122" t="s">
        <v>233</v>
      </c>
      <c r="K422" s="36">
        <v>77184794.239999995</v>
      </c>
      <c r="L422" s="36"/>
      <c r="M422" s="36"/>
      <c r="N422" s="36"/>
      <c r="O422" s="36"/>
      <c r="P422" s="36"/>
      <c r="Q422" s="25">
        <f>SUM(PAC!$M422:$P422)</f>
        <v>0</v>
      </c>
      <c r="R422" s="38"/>
      <c r="S422" s="25">
        <f>IF(PAC!$R422&gt;0,PAC!$R422,PAC!$Q422)</f>
        <v>0</v>
      </c>
      <c r="T422" s="38"/>
      <c r="U422" s="126" t="s">
        <v>594</v>
      </c>
      <c r="V422" s="126"/>
      <c r="W422" s="127"/>
      <c r="X422" s="127" t="s">
        <v>1435</v>
      </c>
      <c r="Y422" s="123" t="s">
        <v>2510</v>
      </c>
      <c r="Z422" s="128"/>
      <c r="AA422" s="129"/>
      <c r="AB422" s="125"/>
      <c r="AC422" s="125" t="s">
        <v>2575</v>
      </c>
      <c r="AD422" s="130"/>
      <c r="AE422" s="124" t="s">
        <v>1300</v>
      </c>
      <c r="AF422" s="125" t="s">
        <v>2485</v>
      </c>
      <c r="AG422" s="125"/>
      <c r="AH422" s="125"/>
      <c r="AI422" s="125"/>
      <c r="AJ422" s="128"/>
      <c r="AK422" s="125"/>
      <c r="AL422" s="125"/>
      <c r="AM422" s="125"/>
      <c r="AN422" s="128"/>
      <c r="AO422" s="128"/>
      <c r="AP422" s="128"/>
      <c r="AQ422" s="128"/>
      <c r="AR422" s="131"/>
      <c r="AS422" s="131"/>
      <c r="AT422" s="124"/>
      <c r="AU422" s="132"/>
      <c r="AV422" s="130"/>
      <c r="AW422" s="141"/>
      <c r="AX422" s="119">
        <f>IFERROR(IF(PAC!$X422="F01 - CAPTAÇÃO DE RECURSO",1,""),"")</f>
        <v>1</v>
      </c>
      <c r="AY422" s="119" t="str">
        <f>IFERROR(IF(PAC!$X422="F02 - LICITAÇÃO",1,""),"")</f>
        <v/>
      </c>
      <c r="AZ422" s="120" t="str">
        <f>IFERROR(IF(PAC!$X$6:$X$580="F03 - EXECUÇÃO DO OBJETO",1,""),"")</f>
        <v/>
      </c>
      <c r="BA422" s="120" t="str">
        <f>IFERROR(IF(PAC!$X$6:$X$580="F04 - CONCLUÍDA",1,""),"")</f>
        <v/>
      </c>
      <c r="BB422" s="206">
        <f>IF(PAC!$R422&gt;0,0,PAC!$Q422)</f>
        <v>0</v>
      </c>
    </row>
    <row r="423" spans="1:54" s="1" customFormat="1" ht="249.95" customHeight="1" thickBot="1">
      <c r="A423" s="96">
        <f t="shared" si="7"/>
        <v>418</v>
      </c>
      <c r="B423" s="96">
        <v>2026</v>
      </c>
      <c r="C423" s="96" t="s">
        <v>605</v>
      </c>
      <c r="D423" s="96" t="s">
        <v>1021</v>
      </c>
      <c r="E423" s="97" t="s">
        <v>706</v>
      </c>
      <c r="F423" s="45" t="s">
        <v>577</v>
      </c>
      <c r="G423" s="45" t="s">
        <v>541</v>
      </c>
      <c r="H423" s="96" t="s">
        <v>1255</v>
      </c>
      <c r="I423" s="96" t="s">
        <v>600</v>
      </c>
      <c r="J423" s="96" t="s">
        <v>149</v>
      </c>
      <c r="K423" s="23">
        <v>98890411.239999995</v>
      </c>
      <c r="L423" s="23"/>
      <c r="M423" s="23"/>
      <c r="N423" s="23"/>
      <c r="O423" s="23"/>
      <c r="P423" s="23"/>
      <c r="Q423" s="25">
        <f>SUM(PAC!$M423:$P423)</f>
        <v>0</v>
      </c>
      <c r="R423" s="25"/>
      <c r="S423" s="25">
        <f>IF(PAC!$R423&gt;0,PAC!$R423,PAC!$Q423)</f>
        <v>0</v>
      </c>
      <c r="T423" s="25"/>
      <c r="U423" s="113" t="s">
        <v>594</v>
      </c>
      <c r="V423" s="113"/>
      <c r="W423" s="114"/>
      <c r="X423" s="114" t="s">
        <v>1435</v>
      </c>
      <c r="Y423" s="111" t="s">
        <v>2510</v>
      </c>
      <c r="Z423" s="95"/>
      <c r="AA423" s="115"/>
      <c r="AB423" s="45"/>
      <c r="AC423" s="45" t="s">
        <v>2575</v>
      </c>
      <c r="AD423" s="116"/>
      <c r="AE423" s="112" t="s">
        <v>1300</v>
      </c>
      <c r="AF423" s="45" t="s">
        <v>2486</v>
      </c>
      <c r="AG423" s="45"/>
      <c r="AH423" s="45"/>
      <c r="AI423" s="45"/>
      <c r="AJ423" s="95"/>
      <c r="AK423" s="45"/>
      <c r="AL423" s="45"/>
      <c r="AM423" s="45"/>
      <c r="AN423" s="95"/>
      <c r="AO423" s="95"/>
      <c r="AP423" s="95"/>
      <c r="AQ423" s="95"/>
      <c r="AR423" s="117"/>
      <c r="AS423" s="117"/>
      <c r="AT423" s="112"/>
      <c r="AU423" s="118"/>
      <c r="AV423" s="116"/>
      <c r="AW423" s="139"/>
      <c r="AX423" s="119">
        <f>IFERROR(IF(PAC!$X423="F01 - CAPTAÇÃO DE RECURSO",1,""),"")</f>
        <v>1</v>
      </c>
      <c r="AY423" s="119" t="str">
        <f>IFERROR(IF(PAC!$X423="F02 - LICITAÇÃO",1,""),"")</f>
        <v/>
      </c>
      <c r="AZ423" s="120" t="str">
        <f>IFERROR(IF(PAC!$X$6:$X$580="F03 - EXECUÇÃO DO OBJETO",1,""),"")</f>
        <v/>
      </c>
      <c r="BA423" s="120" t="str">
        <f>IFERROR(IF(PAC!$X$6:$X$580="F04 - CONCLUÍDA",1,""),"")</f>
        <v/>
      </c>
      <c r="BB423" s="121">
        <f>IF(PAC!$R423&gt;0,0,PAC!$Q423)</f>
        <v>0</v>
      </c>
    </row>
    <row r="424" spans="1:54" s="1" customFormat="1" ht="249.95" customHeight="1" thickBot="1">
      <c r="A424" s="96">
        <f t="shared" si="7"/>
        <v>419</v>
      </c>
      <c r="B424" s="123">
        <v>2023</v>
      </c>
      <c r="C424" s="122" t="s">
        <v>605</v>
      </c>
      <c r="D424" s="122" t="s">
        <v>1021</v>
      </c>
      <c r="E424" s="124" t="s">
        <v>1309</v>
      </c>
      <c r="F424" s="122" t="s">
        <v>576</v>
      </c>
      <c r="G424" s="122" t="s">
        <v>595</v>
      </c>
      <c r="H424" s="125" t="s">
        <v>1255</v>
      </c>
      <c r="I424" s="122" t="s">
        <v>601</v>
      </c>
      <c r="J424" s="122" t="s">
        <v>113</v>
      </c>
      <c r="K424" s="36"/>
      <c r="L424" s="36">
        <v>36888433.670000002</v>
      </c>
      <c r="M424" s="36">
        <v>27876586.690000001</v>
      </c>
      <c r="N424" s="36">
        <v>5959749.75</v>
      </c>
      <c r="O424" s="36"/>
      <c r="P424" s="36"/>
      <c r="Q424" s="25">
        <f>SUM(PAC!$M424:$P424)</f>
        <v>33836336.439999998</v>
      </c>
      <c r="R424" s="38">
        <v>33595853.840000004</v>
      </c>
      <c r="S424" s="25">
        <f>IF(PAC!$R424&gt;0,PAC!$R424,PAC!$Q424)</f>
        <v>33595853.840000004</v>
      </c>
      <c r="T424" s="38" t="s">
        <v>1638</v>
      </c>
      <c r="U424" s="126" t="s">
        <v>1586</v>
      </c>
      <c r="V424" s="126"/>
      <c r="W424" s="127">
        <v>12</v>
      </c>
      <c r="X424" s="127" t="s">
        <v>1710</v>
      </c>
      <c r="Y424" s="123" t="s">
        <v>2501</v>
      </c>
      <c r="Z424" s="128">
        <v>46495</v>
      </c>
      <c r="AA424" s="129">
        <v>17.84</v>
      </c>
      <c r="AB424" s="125" t="s">
        <v>1488</v>
      </c>
      <c r="AC424" s="124" t="s">
        <v>1308</v>
      </c>
      <c r="AD424" s="130">
        <v>46495</v>
      </c>
      <c r="AE424" s="137" t="s">
        <v>1308</v>
      </c>
      <c r="AF424" s="125" t="s">
        <v>522</v>
      </c>
      <c r="AG424" s="125" t="s">
        <v>2659</v>
      </c>
      <c r="AH424" s="125" t="s">
        <v>988</v>
      </c>
      <c r="AI424" s="125"/>
      <c r="AJ424" s="128">
        <v>46739</v>
      </c>
      <c r="AK424" s="125"/>
      <c r="AL424" s="125"/>
      <c r="AM424" s="125"/>
      <c r="AN424" s="128">
        <v>45813</v>
      </c>
      <c r="AO424" s="128">
        <v>45839</v>
      </c>
      <c r="AP424" s="128">
        <v>45939</v>
      </c>
      <c r="AQ424" s="128">
        <v>46128</v>
      </c>
      <c r="AR424" s="131">
        <v>46495</v>
      </c>
      <c r="AS424" s="131">
        <v>46495</v>
      </c>
      <c r="AT424" s="135" t="s">
        <v>2232</v>
      </c>
      <c r="AU424" s="124" t="s">
        <v>2233</v>
      </c>
      <c r="AV424" s="130"/>
      <c r="AW424" s="141" t="s">
        <v>1626</v>
      </c>
      <c r="AX424" s="119" t="str">
        <f>IFERROR(IF(PAC!$X424="F01 - CAPTAÇÃO DE RECURSO",1,""),"")</f>
        <v/>
      </c>
      <c r="AY424" s="119" t="str">
        <f>IFERROR(IF(PAC!$X424="F02 - LICITAÇÃO",1,""),"")</f>
        <v/>
      </c>
      <c r="AZ424" s="120">
        <f>IFERROR(IF(PAC!$X$6:$X$580="F03 - EXECUÇÃO DO OBJETO",1,""),"")</f>
        <v>1</v>
      </c>
      <c r="BA424" s="120" t="str">
        <f>IFERROR(IF(PAC!$X$6:$X$580="F04 - CONCLUÍDA",1,""),"")</f>
        <v/>
      </c>
      <c r="BB424" s="206">
        <f>IF(PAC!$R424&gt;0,0,PAC!$Q424)</f>
        <v>0</v>
      </c>
    </row>
    <row r="425" spans="1:54" s="1" customFormat="1" ht="249.95" customHeight="1" thickBot="1">
      <c r="A425" s="96">
        <f t="shared" si="7"/>
        <v>420</v>
      </c>
      <c r="B425" s="111">
        <v>2023</v>
      </c>
      <c r="C425" s="96" t="s">
        <v>605</v>
      </c>
      <c r="D425" s="96" t="s">
        <v>1021</v>
      </c>
      <c r="E425" s="112" t="s">
        <v>1310</v>
      </c>
      <c r="F425" s="96" t="s">
        <v>576</v>
      </c>
      <c r="G425" s="96" t="s">
        <v>595</v>
      </c>
      <c r="H425" s="45" t="s">
        <v>1255</v>
      </c>
      <c r="I425" s="96" t="s">
        <v>601</v>
      </c>
      <c r="J425" s="96" t="s">
        <v>149</v>
      </c>
      <c r="K425" s="23"/>
      <c r="L425" s="23">
        <v>15786814.890000001</v>
      </c>
      <c r="M425" s="23">
        <v>5262271.63</v>
      </c>
      <c r="N425" s="23">
        <v>10508096.59</v>
      </c>
      <c r="O425" s="23"/>
      <c r="P425" s="23"/>
      <c r="Q425" s="25">
        <f>SUM(PAC!$M425:$P425)</f>
        <v>15770368.219999999</v>
      </c>
      <c r="R425" s="25">
        <v>15564213.23</v>
      </c>
      <c r="S425" s="25">
        <f>IF(PAC!$R425&gt;0,PAC!$R425,PAC!$Q425)</f>
        <v>15564213.23</v>
      </c>
      <c r="T425" s="25" t="s">
        <v>1636</v>
      </c>
      <c r="U425" s="113" t="s">
        <v>1586</v>
      </c>
      <c r="V425" s="113"/>
      <c r="W425" s="114">
        <v>12</v>
      </c>
      <c r="X425" s="114" t="s">
        <v>1434</v>
      </c>
      <c r="Y425" s="111" t="s">
        <v>2503</v>
      </c>
      <c r="Z425" s="95"/>
      <c r="AA425" s="115"/>
      <c r="AB425" s="45" t="s">
        <v>1484</v>
      </c>
      <c r="AC425" s="136" t="s">
        <v>2717</v>
      </c>
      <c r="AD425" s="116"/>
      <c r="AE425" s="138" t="s">
        <v>2603</v>
      </c>
      <c r="AF425" s="45" t="s">
        <v>523</v>
      </c>
      <c r="AG425" s="45" t="s">
        <v>2660</v>
      </c>
      <c r="AH425" s="45" t="s">
        <v>988</v>
      </c>
      <c r="AI425" s="45"/>
      <c r="AJ425" s="95">
        <v>46739</v>
      </c>
      <c r="AK425" s="45"/>
      <c r="AL425" s="45"/>
      <c r="AM425" s="45"/>
      <c r="AN425" s="95">
        <v>45734</v>
      </c>
      <c r="AO425" s="95">
        <v>45789</v>
      </c>
      <c r="AP425" s="95">
        <v>46170</v>
      </c>
      <c r="AQ425" s="95"/>
      <c r="AR425" s="117"/>
      <c r="AS425" s="117"/>
      <c r="AT425" s="134" t="s">
        <v>2234</v>
      </c>
      <c r="AU425" s="112" t="s">
        <v>2167</v>
      </c>
      <c r="AV425" s="116"/>
      <c r="AW425" s="96" t="s">
        <v>1627</v>
      </c>
      <c r="AX425" s="119" t="str">
        <f>IFERROR(IF(PAC!$X425="F01 - CAPTAÇÃO DE RECURSO",1,""),"")</f>
        <v/>
      </c>
      <c r="AY425" s="119">
        <f>IFERROR(IF(PAC!$X425="F02 - LICITAÇÃO",1,""),"")</f>
        <v>1</v>
      </c>
      <c r="AZ425" s="120" t="str">
        <f>IFERROR(IF(PAC!$X$6:$X$580="F03 - EXECUÇÃO DO OBJETO",1,""),"")</f>
        <v/>
      </c>
      <c r="BA425" s="120" t="str">
        <f>IFERROR(IF(PAC!$X$6:$X$580="F04 - CONCLUÍDA",1,""),"")</f>
        <v/>
      </c>
      <c r="BB425" s="121">
        <f>IF(PAC!$R425&gt;0,0,PAC!$Q425)</f>
        <v>0</v>
      </c>
    </row>
    <row r="426" spans="1:54" s="1" customFormat="1" ht="249.95" customHeight="1" thickBot="1">
      <c r="A426" s="96">
        <f t="shared" si="7"/>
        <v>421</v>
      </c>
      <c r="B426" s="123">
        <v>2023</v>
      </c>
      <c r="C426" s="122" t="s">
        <v>605</v>
      </c>
      <c r="D426" s="122" t="s">
        <v>1021</v>
      </c>
      <c r="E426" s="124" t="s">
        <v>1311</v>
      </c>
      <c r="F426" s="122" t="s">
        <v>576</v>
      </c>
      <c r="G426" s="122" t="s">
        <v>595</v>
      </c>
      <c r="H426" s="125" t="s">
        <v>1255</v>
      </c>
      <c r="I426" s="122" t="s">
        <v>601</v>
      </c>
      <c r="J426" s="122" t="s">
        <v>155</v>
      </c>
      <c r="K426" s="36"/>
      <c r="L426" s="36">
        <v>9777401.3800000008</v>
      </c>
      <c r="M426" s="36">
        <v>5998858.1200000001</v>
      </c>
      <c r="N426" s="36">
        <v>1952531.31</v>
      </c>
      <c r="O426" s="36"/>
      <c r="P426" s="36"/>
      <c r="Q426" s="25">
        <f>SUM(PAC!$M426:$P426)</f>
        <v>7951389.4299999997</v>
      </c>
      <c r="R426" s="38">
        <v>7759066.0700000003</v>
      </c>
      <c r="S426" s="25">
        <f>IF(PAC!$R426&gt;0,PAC!$R426,PAC!$Q426)</f>
        <v>7759066.0700000003</v>
      </c>
      <c r="T426" s="38" t="s">
        <v>1643</v>
      </c>
      <c r="U426" s="126" t="s">
        <v>1586</v>
      </c>
      <c r="V426" s="126"/>
      <c r="W426" s="127">
        <v>12</v>
      </c>
      <c r="X426" s="127" t="s">
        <v>1710</v>
      </c>
      <c r="Y426" s="123" t="s">
        <v>2501</v>
      </c>
      <c r="Z426" s="128">
        <v>46419</v>
      </c>
      <c r="AA426" s="129">
        <v>27.47</v>
      </c>
      <c r="AB426" s="129" t="s">
        <v>1488</v>
      </c>
      <c r="AC426" s="143" t="s">
        <v>1308</v>
      </c>
      <c r="AD426" s="130">
        <v>46419</v>
      </c>
      <c r="AE426" s="188" t="s">
        <v>1488</v>
      </c>
      <c r="AF426" s="125" t="s">
        <v>524</v>
      </c>
      <c r="AG426" s="125" t="s">
        <v>2661</v>
      </c>
      <c r="AH426" s="125" t="s">
        <v>988</v>
      </c>
      <c r="AI426" s="125"/>
      <c r="AJ426" s="128">
        <v>46739</v>
      </c>
      <c r="AK426" s="125"/>
      <c r="AL426" s="125"/>
      <c r="AM426" s="125"/>
      <c r="AN426" s="128">
        <v>45807</v>
      </c>
      <c r="AO426" s="128">
        <v>45841</v>
      </c>
      <c r="AP426" s="128">
        <v>45903</v>
      </c>
      <c r="AQ426" s="128">
        <v>46050</v>
      </c>
      <c r="AR426" s="131">
        <v>46419</v>
      </c>
      <c r="AS426" s="131">
        <v>46419</v>
      </c>
      <c r="AT426" s="135" t="s">
        <v>2235</v>
      </c>
      <c r="AU426" s="124" t="s">
        <v>2236</v>
      </c>
      <c r="AV426" s="130"/>
      <c r="AW426" s="141" t="s">
        <v>1627</v>
      </c>
      <c r="AX426" s="119" t="str">
        <f>IFERROR(IF(PAC!$X426="F01 - CAPTAÇÃO DE RECURSO",1,""),"")</f>
        <v/>
      </c>
      <c r="AY426" s="119" t="str">
        <f>IFERROR(IF(PAC!$X426="F02 - LICITAÇÃO",1,""),"")</f>
        <v/>
      </c>
      <c r="AZ426" s="120">
        <f>IFERROR(IF(PAC!$X$6:$X$580="F03 - EXECUÇÃO DO OBJETO",1,""),"")</f>
        <v>1</v>
      </c>
      <c r="BA426" s="120" t="str">
        <f>IFERROR(IF(PAC!$X$6:$X$580="F04 - CONCLUÍDA",1,""),"")</f>
        <v/>
      </c>
      <c r="BB426" s="206">
        <f>IF(PAC!$R426&gt;0,0,PAC!$Q426)</f>
        <v>0</v>
      </c>
    </row>
    <row r="427" spans="1:54" s="1" customFormat="1" ht="249.95" customHeight="1" thickBot="1">
      <c r="A427" s="96">
        <f t="shared" si="7"/>
        <v>422</v>
      </c>
      <c r="B427" s="111">
        <v>2023</v>
      </c>
      <c r="C427" s="96" t="s">
        <v>605</v>
      </c>
      <c r="D427" s="96" t="s">
        <v>1021</v>
      </c>
      <c r="E427" s="112" t="s">
        <v>1312</v>
      </c>
      <c r="F427" s="96" t="s">
        <v>576</v>
      </c>
      <c r="G427" s="96" t="s">
        <v>595</v>
      </c>
      <c r="H427" s="45" t="s">
        <v>1255</v>
      </c>
      <c r="I427" s="96" t="s">
        <v>601</v>
      </c>
      <c r="J427" s="96" t="s">
        <v>259</v>
      </c>
      <c r="K427" s="23"/>
      <c r="L427" s="23">
        <v>5162942.84</v>
      </c>
      <c r="M427" s="23">
        <v>5162942.84</v>
      </c>
      <c r="N427" s="23">
        <v>2167722.54</v>
      </c>
      <c r="O427" s="23"/>
      <c r="P427" s="23"/>
      <c r="Q427" s="25">
        <f>SUM(PAC!$M427:$P427)</f>
        <v>7330665.3799999999</v>
      </c>
      <c r="R427" s="25">
        <v>7330665.3799999999</v>
      </c>
      <c r="S427" s="25">
        <f>IF(PAC!$R427&gt;0,PAC!$R427,PAC!$Q427)</f>
        <v>7330665.3799999999</v>
      </c>
      <c r="T427" s="25" t="s">
        <v>1644</v>
      </c>
      <c r="U427" s="113" t="s">
        <v>1579</v>
      </c>
      <c r="V427" s="113"/>
      <c r="W427" s="114">
        <v>7</v>
      </c>
      <c r="X427" s="95" t="s">
        <v>1710</v>
      </c>
      <c r="Y427" s="111" t="s">
        <v>2501</v>
      </c>
      <c r="Z427" s="95">
        <v>46333</v>
      </c>
      <c r="AA427" s="115">
        <v>29.08</v>
      </c>
      <c r="AB427" s="45" t="s">
        <v>1488</v>
      </c>
      <c r="AC427" s="134" t="s">
        <v>1308</v>
      </c>
      <c r="AD427" s="116">
        <v>46333</v>
      </c>
      <c r="AE427" s="138" t="s">
        <v>1508</v>
      </c>
      <c r="AF427" s="45" t="s">
        <v>526</v>
      </c>
      <c r="AG427" s="45" t="s">
        <v>2662</v>
      </c>
      <c r="AH427" s="45" t="s">
        <v>988</v>
      </c>
      <c r="AI427" s="45"/>
      <c r="AJ427" s="95">
        <v>46739</v>
      </c>
      <c r="AK427" s="45"/>
      <c r="AL427" s="45"/>
      <c r="AM427" s="45"/>
      <c r="AN427" s="95">
        <v>45734</v>
      </c>
      <c r="AO427" s="95">
        <v>45784</v>
      </c>
      <c r="AP427" s="95">
        <v>45882</v>
      </c>
      <c r="AQ427" s="95">
        <v>45996</v>
      </c>
      <c r="AR427" s="117">
        <v>46213</v>
      </c>
      <c r="AS427" s="117">
        <v>46333</v>
      </c>
      <c r="AT427" s="134" t="s">
        <v>2237</v>
      </c>
      <c r="AU427" s="112" t="s">
        <v>2238</v>
      </c>
      <c r="AV427" s="116"/>
      <c r="AW427" s="139" t="s">
        <v>1626</v>
      </c>
      <c r="AX427" s="119" t="str">
        <f>IFERROR(IF(PAC!$X427="F01 - CAPTAÇÃO DE RECURSO",1,""),"")</f>
        <v/>
      </c>
      <c r="AY427" s="119" t="str">
        <f>IFERROR(IF(PAC!$X427="F02 - LICITAÇÃO",1,""),"")</f>
        <v/>
      </c>
      <c r="AZ427" s="120">
        <f>IFERROR(IF(PAC!$X$6:$X$580="F03 - EXECUÇÃO DO OBJETO",1,""),"")</f>
        <v>1</v>
      </c>
      <c r="BA427" s="120" t="str">
        <f>IFERROR(IF(PAC!$X$6:$X$580="F04 - CONCLUÍDA",1,""),"")</f>
        <v/>
      </c>
      <c r="BB427" s="121">
        <f>IF(PAC!$R427&gt;0,0,PAC!$Q427)</f>
        <v>0</v>
      </c>
    </row>
    <row r="428" spans="1:54" s="1" customFormat="1" ht="249.95" customHeight="1" thickBot="1">
      <c r="A428" s="96">
        <f t="shared" si="7"/>
        <v>423</v>
      </c>
      <c r="B428" s="123">
        <v>2023</v>
      </c>
      <c r="C428" s="122" t="s">
        <v>605</v>
      </c>
      <c r="D428" s="122" t="s">
        <v>1021</v>
      </c>
      <c r="E428" s="124" t="s">
        <v>1313</v>
      </c>
      <c r="F428" s="122" t="s">
        <v>576</v>
      </c>
      <c r="G428" s="122" t="s">
        <v>595</v>
      </c>
      <c r="H428" s="125" t="s">
        <v>1255</v>
      </c>
      <c r="I428" s="122" t="s">
        <v>601</v>
      </c>
      <c r="J428" s="122" t="s">
        <v>368</v>
      </c>
      <c r="K428" s="36"/>
      <c r="L428" s="36">
        <v>14135208.17</v>
      </c>
      <c r="M428" s="36">
        <v>6554604.0899999999</v>
      </c>
      <c r="N428" s="36">
        <v>4126171.38</v>
      </c>
      <c r="O428" s="36"/>
      <c r="P428" s="36"/>
      <c r="Q428" s="25">
        <f>SUM(PAC!$M428:$P428)</f>
        <v>10680775.469999999</v>
      </c>
      <c r="R428" s="38">
        <v>10680775.470000001</v>
      </c>
      <c r="S428" s="25">
        <f>IF(PAC!$R428&gt;0,PAC!$R428,PAC!$Q428)</f>
        <v>10680775.470000001</v>
      </c>
      <c r="T428" s="38" t="s">
        <v>1645</v>
      </c>
      <c r="U428" s="126" t="s">
        <v>1586</v>
      </c>
      <c r="V428" s="126"/>
      <c r="W428" s="127">
        <v>8</v>
      </c>
      <c r="X428" s="127" t="s">
        <v>1710</v>
      </c>
      <c r="Y428" s="123" t="s">
        <v>2501</v>
      </c>
      <c r="Z428" s="131">
        <v>46297</v>
      </c>
      <c r="AA428" s="129">
        <v>12.21</v>
      </c>
      <c r="AB428" s="125" t="s">
        <v>1488</v>
      </c>
      <c r="AC428" s="124" t="s">
        <v>2147</v>
      </c>
      <c r="AD428" s="130">
        <v>46297</v>
      </c>
      <c r="AE428" s="137" t="s">
        <v>1488</v>
      </c>
      <c r="AF428" s="125" t="s">
        <v>527</v>
      </c>
      <c r="AG428" s="125" t="s">
        <v>2663</v>
      </c>
      <c r="AH428" s="125" t="s">
        <v>988</v>
      </c>
      <c r="AI428" s="125"/>
      <c r="AJ428" s="128">
        <v>46739</v>
      </c>
      <c r="AK428" s="125"/>
      <c r="AL428" s="125"/>
      <c r="AM428" s="125"/>
      <c r="AN428" s="128">
        <v>45737</v>
      </c>
      <c r="AO428" s="128">
        <v>45789</v>
      </c>
      <c r="AP428" s="128">
        <v>45903</v>
      </c>
      <c r="AQ428" s="128">
        <v>46050</v>
      </c>
      <c r="AR428" s="131">
        <v>46297</v>
      </c>
      <c r="AS428" s="131">
        <v>46297</v>
      </c>
      <c r="AT428" s="135" t="s">
        <v>2239</v>
      </c>
      <c r="AU428" s="124" t="s">
        <v>2240</v>
      </c>
      <c r="AV428" s="130"/>
      <c r="AW428" s="141" t="s">
        <v>1626</v>
      </c>
      <c r="AX428" s="119" t="str">
        <f>IFERROR(IF(PAC!$X428="F01 - CAPTAÇÃO DE RECURSO",1,""),"")</f>
        <v/>
      </c>
      <c r="AY428" s="119" t="str">
        <f>IFERROR(IF(PAC!$X428="F02 - LICITAÇÃO",1,""),"")</f>
        <v/>
      </c>
      <c r="AZ428" s="120">
        <f>IFERROR(IF(PAC!$X$6:$X$580="F03 - EXECUÇÃO DO OBJETO",1,""),"")</f>
        <v>1</v>
      </c>
      <c r="BA428" s="120" t="str">
        <f>IFERROR(IF(PAC!$X$6:$X$580="F04 - CONCLUÍDA",1,""),"")</f>
        <v/>
      </c>
      <c r="BB428" s="206">
        <f>IF(PAC!$R428&gt;0,0,PAC!$Q428)</f>
        <v>0</v>
      </c>
    </row>
    <row r="429" spans="1:54" s="1" customFormat="1" ht="249.95" customHeight="1" thickBot="1">
      <c r="A429" s="96">
        <f t="shared" si="7"/>
        <v>424</v>
      </c>
      <c r="B429" s="111">
        <v>2023</v>
      </c>
      <c r="C429" s="96" t="s">
        <v>605</v>
      </c>
      <c r="D429" s="96" t="s">
        <v>1021</v>
      </c>
      <c r="E429" s="112" t="s">
        <v>1314</v>
      </c>
      <c r="F429" s="96" t="s">
        <v>576</v>
      </c>
      <c r="G429" s="96" t="s">
        <v>595</v>
      </c>
      <c r="H429" s="45" t="s">
        <v>1255</v>
      </c>
      <c r="I429" s="96" t="s">
        <v>601</v>
      </c>
      <c r="J429" s="96" t="s">
        <v>72</v>
      </c>
      <c r="K429" s="23"/>
      <c r="L429" s="23">
        <v>6635057.1699999999</v>
      </c>
      <c r="M429" s="23">
        <v>6635057.1699999999</v>
      </c>
      <c r="N429" s="23">
        <v>133622.56</v>
      </c>
      <c r="O429" s="23"/>
      <c r="P429" s="23"/>
      <c r="Q429" s="25">
        <f>SUM(PAC!$M429:$P429)</f>
        <v>6768679.7299999995</v>
      </c>
      <c r="R429" s="25">
        <v>6646269.2599999998</v>
      </c>
      <c r="S429" s="25">
        <f>IF(PAC!$R429&gt;0,PAC!$R429,PAC!$Q429)</f>
        <v>6646269.2599999998</v>
      </c>
      <c r="T429" s="25" t="s">
        <v>1646</v>
      </c>
      <c r="U429" s="113" t="s">
        <v>1586</v>
      </c>
      <c r="V429" s="113"/>
      <c r="W429" s="114">
        <v>8</v>
      </c>
      <c r="X429" s="114" t="s">
        <v>1710</v>
      </c>
      <c r="Y429" s="111" t="s">
        <v>2501</v>
      </c>
      <c r="Z429" s="117">
        <v>46297</v>
      </c>
      <c r="AA429" s="115">
        <v>65.03</v>
      </c>
      <c r="AB429" s="115" t="s">
        <v>1488</v>
      </c>
      <c r="AC429" s="189" t="s">
        <v>1308</v>
      </c>
      <c r="AD429" s="116">
        <v>46297</v>
      </c>
      <c r="AE429" s="189" t="s">
        <v>1488</v>
      </c>
      <c r="AF429" s="45" t="s">
        <v>519</v>
      </c>
      <c r="AG429" s="45" t="s">
        <v>2664</v>
      </c>
      <c r="AH429" s="45" t="s">
        <v>988</v>
      </c>
      <c r="AI429" s="45"/>
      <c r="AJ429" s="95">
        <v>46739</v>
      </c>
      <c r="AK429" s="45"/>
      <c r="AL429" s="45"/>
      <c r="AM429" s="45"/>
      <c r="AN429" s="95">
        <v>45737</v>
      </c>
      <c r="AO429" s="95">
        <v>45784</v>
      </c>
      <c r="AP429" s="95">
        <v>45876</v>
      </c>
      <c r="AQ429" s="95">
        <v>46050</v>
      </c>
      <c r="AR429" s="117">
        <v>46297</v>
      </c>
      <c r="AS429" s="117">
        <v>46297</v>
      </c>
      <c r="AT429" s="134" t="s">
        <v>1830</v>
      </c>
      <c r="AU429" s="112" t="s">
        <v>2241</v>
      </c>
      <c r="AV429" s="116"/>
      <c r="AW429" s="139" t="s">
        <v>1626</v>
      </c>
      <c r="AX429" s="119" t="str">
        <f>IFERROR(IF(PAC!$X429="F01 - CAPTAÇÃO DE RECURSO",1,""),"")</f>
        <v/>
      </c>
      <c r="AY429" s="119" t="str">
        <f>IFERROR(IF(PAC!$X429="F02 - LICITAÇÃO",1,""),"")</f>
        <v/>
      </c>
      <c r="AZ429" s="120">
        <f>IFERROR(IF(PAC!$X$6:$X$580="F03 - EXECUÇÃO DO OBJETO",1,""),"")</f>
        <v>1</v>
      </c>
      <c r="BA429" s="120" t="str">
        <f>IFERROR(IF(PAC!$X$6:$X$580="F04 - CONCLUÍDA",1,""),"")</f>
        <v/>
      </c>
      <c r="BB429" s="121">
        <f>IF(PAC!$R429&gt;0,0,PAC!$Q429)</f>
        <v>0</v>
      </c>
    </row>
    <row r="430" spans="1:54" s="1" customFormat="1" ht="249.95" customHeight="1" thickBot="1">
      <c r="A430" s="96">
        <f t="shared" si="7"/>
        <v>425</v>
      </c>
      <c r="B430" s="123">
        <v>2023</v>
      </c>
      <c r="C430" s="122" t="s">
        <v>605</v>
      </c>
      <c r="D430" s="122" t="s">
        <v>1021</v>
      </c>
      <c r="E430" s="124" t="s">
        <v>1315</v>
      </c>
      <c r="F430" s="122" t="s">
        <v>576</v>
      </c>
      <c r="G430" s="122" t="s">
        <v>595</v>
      </c>
      <c r="H430" s="125" t="s">
        <v>1255</v>
      </c>
      <c r="I430" s="122" t="s">
        <v>601</v>
      </c>
      <c r="J430" s="122" t="s">
        <v>145</v>
      </c>
      <c r="K430" s="36"/>
      <c r="L430" s="36">
        <v>9556927.9299999997</v>
      </c>
      <c r="M430" s="36">
        <v>9556927.9299999997</v>
      </c>
      <c r="N430" s="36"/>
      <c r="O430" s="36"/>
      <c r="P430" s="36"/>
      <c r="Q430" s="25">
        <f>SUM(PAC!$M430:$P430)</f>
        <v>9556927.9299999997</v>
      </c>
      <c r="R430" s="38">
        <v>9319252.0899999999</v>
      </c>
      <c r="S430" s="25">
        <f>IF(PAC!$R430&gt;0,PAC!$R430,PAC!$Q430)</f>
        <v>9319252.0899999999</v>
      </c>
      <c r="T430" s="38" t="s">
        <v>1647</v>
      </c>
      <c r="U430" s="126" t="s">
        <v>1586</v>
      </c>
      <c r="V430" s="126"/>
      <c r="W430" s="127">
        <v>8</v>
      </c>
      <c r="X430" s="127" t="s">
        <v>1710</v>
      </c>
      <c r="Y430" s="123" t="s">
        <v>2501</v>
      </c>
      <c r="Z430" s="128">
        <v>46414</v>
      </c>
      <c r="AA430" s="129">
        <v>16.23</v>
      </c>
      <c r="AB430" s="125" t="s">
        <v>1488</v>
      </c>
      <c r="AC430" s="132" t="s">
        <v>1308</v>
      </c>
      <c r="AD430" s="128">
        <v>46414</v>
      </c>
      <c r="AE430" s="137" t="s">
        <v>1308</v>
      </c>
      <c r="AF430" s="125" t="s">
        <v>520</v>
      </c>
      <c r="AG430" s="125" t="s">
        <v>2665</v>
      </c>
      <c r="AH430" s="125" t="s">
        <v>988</v>
      </c>
      <c r="AI430" s="125"/>
      <c r="AJ430" s="128">
        <v>46739</v>
      </c>
      <c r="AK430" s="125"/>
      <c r="AL430" s="125"/>
      <c r="AM430" s="125"/>
      <c r="AN430" s="128">
        <v>45734</v>
      </c>
      <c r="AO430" s="128">
        <v>45785</v>
      </c>
      <c r="AP430" s="128">
        <v>45860</v>
      </c>
      <c r="AQ430" s="128">
        <v>45987</v>
      </c>
      <c r="AR430" s="131">
        <v>46234</v>
      </c>
      <c r="AS430" s="128">
        <v>46414</v>
      </c>
      <c r="AT430" s="135" t="s">
        <v>2242</v>
      </c>
      <c r="AU430" s="124" t="s">
        <v>2243</v>
      </c>
      <c r="AV430" s="130"/>
      <c r="AW430" s="141" t="s">
        <v>1626</v>
      </c>
      <c r="AX430" s="119" t="str">
        <f>IFERROR(IF(PAC!$X430="F01 - CAPTAÇÃO DE RECURSO",1,""),"")</f>
        <v/>
      </c>
      <c r="AY430" s="119" t="str">
        <f>IFERROR(IF(PAC!$X430="F02 - LICITAÇÃO",1,""),"")</f>
        <v/>
      </c>
      <c r="AZ430" s="120">
        <f>IFERROR(IF(PAC!$X$6:$X$580="F03 - EXECUÇÃO DO OBJETO",1,""),"")</f>
        <v>1</v>
      </c>
      <c r="BA430" s="120" t="str">
        <f>IFERROR(IF(PAC!$X$6:$X$580="F04 - CONCLUÍDA",1,""),"")</f>
        <v/>
      </c>
      <c r="BB430" s="206">
        <f>IF(PAC!$R430&gt;0,0,PAC!$Q430)</f>
        <v>0</v>
      </c>
    </row>
    <row r="431" spans="1:54" s="1" customFormat="1" ht="249.95" customHeight="1" thickBot="1">
      <c r="A431" s="96">
        <f t="shared" si="7"/>
        <v>426</v>
      </c>
      <c r="B431" s="111">
        <v>2023</v>
      </c>
      <c r="C431" s="96" t="s">
        <v>605</v>
      </c>
      <c r="D431" s="96" t="s">
        <v>1021</v>
      </c>
      <c r="E431" s="112" t="s">
        <v>1316</v>
      </c>
      <c r="F431" s="96" t="s">
        <v>576</v>
      </c>
      <c r="G431" s="96" t="s">
        <v>595</v>
      </c>
      <c r="H431" s="45" t="s">
        <v>1255</v>
      </c>
      <c r="I431" s="96" t="s">
        <v>601</v>
      </c>
      <c r="J431" s="96" t="s">
        <v>235</v>
      </c>
      <c r="K431" s="23"/>
      <c r="L431" s="23">
        <v>9664285.5500000007</v>
      </c>
      <c r="M431" s="23">
        <v>9664285.5500000007</v>
      </c>
      <c r="N431" s="23">
        <v>245044.17</v>
      </c>
      <c r="O431" s="23"/>
      <c r="P431" s="23"/>
      <c r="Q431" s="25">
        <f>SUM(PAC!$M431:$P431)</f>
        <v>9909329.7200000007</v>
      </c>
      <c r="R431" s="25">
        <v>9569730.0500000007</v>
      </c>
      <c r="S431" s="25">
        <f>IF(PAC!$R431&gt;0,PAC!$R431,PAC!$Q431)</f>
        <v>9569730.0500000007</v>
      </c>
      <c r="T431" s="25" t="s">
        <v>1648</v>
      </c>
      <c r="U431" s="113" t="s">
        <v>1586</v>
      </c>
      <c r="V431" s="113"/>
      <c r="W431" s="114">
        <v>8</v>
      </c>
      <c r="X431" s="95" t="s">
        <v>1710</v>
      </c>
      <c r="Y431" s="111" t="s">
        <v>2501</v>
      </c>
      <c r="Z431" s="95">
        <v>46393</v>
      </c>
      <c r="AA431" s="115">
        <v>67.88</v>
      </c>
      <c r="AB431" s="45" t="s">
        <v>1488</v>
      </c>
      <c r="AC431" s="118" t="s">
        <v>1308</v>
      </c>
      <c r="AD431" s="95">
        <v>46393</v>
      </c>
      <c r="AE431" s="138" t="s">
        <v>1508</v>
      </c>
      <c r="AF431" s="45" t="s">
        <v>521</v>
      </c>
      <c r="AG431" s="45" t="s">
        <v>2666</v>
      </c>
      <c r="AH431" s="45" t="s">
        <v>988</v>
      </c>
      <c r="AI431" s="45"/>
      <c r="AJ431" s="95">
        <v>46739</v>
      </c>
      <c r="AK431" s="45"/>
      <c r="AL431" s="45"/>
      <c r="AM431" s="45"/>
      <c r="AN431" s="95">
        <v>45757</v>
      </c>
      <c r="AO431" s="95">
        <v>45841</v>
      </c>
      <c r="AP431" s="95">
        <v>45903</v>
      </c>
      <c r="AQ431" s="95">
        <v>45996</v>
      </c>
      <c r="AR431" s="117">
        <v>46243</v>
      </c>
      <c r="AS431" s="95">
        <v>46393</v>
      </c>
      <c r="AT431" s="134" t="s">
        <v>2244</v>
      </c>
      <c r="AU431" s="112" t="s">
        <v>2245</v>
      </c>
      <c r="AV431" s="116"/>
      <c r="AW431" s="139" t="s">
        <v>1626</v>
      </c>
      <c r="AX431" s="119" t="str">
        <f>IFERROR(IF(PAC!$X431="F01 - CAPTAÇÃO DE RECURSO",1,""),"")</f>
        <v/>
      </c>
      <c r="AY431" s="119" t="str">
        <f>IFERROR(IF(PAC!$X431="F02 - LICITAÇÃO",1,""),"")</f>
        <v/>
      </c>
      <c r="AZ431" s="120">
        <f>IFERROR(IF(PAC!$X$6:$X$580="F03 - EXECUÇÃO DO OBJETO",1,""),"")</f>
        <v>1</v>
      </c>
      <c r="BA431" s="120" t="str">
        <f>IFERROR(IF(PAC!$X$6:$X$580="F04 - CONCLUÍDA",1,""),"")</f>
        <v/>
      </c>
      <c r="BB431" s="121">
        <f>IF(PAC!$R431&gt;0,0,PAC!$Q431)</f>
        <v>0</v>
      </c>
    </row>
    <row r="432" spans="1:54" s="1" customFormat="1" ht="249.95" customHeight="1" thickBot="1">
      <c r="A432" s="96">
        <f t="shared" si="7"/>
        <v>427</v>
      </c>
      <c r="B432" s="123">
        <v>2023</v>
      </c>
      <c r="C432" s="122" t="s">
        <v>605</v>
      </c>
      <c r="D432" s="122" t="s">
        <v>1021</v>
      </c>
      <c r="E432" s="124" t="s">
        <v>1317</v>
      </c>
      <c r="F432" s="122" t="s">
        <v>576</v>
      </c>
      <c r="G432" s="122" t="s">
        <v>595</v>
      </c>
      <c r="H432" s="125" t="s">
        <v>1255</v>
      </c>
      <c r="I432" s="122" t="s">
        <v>601</v>
      </c>
      <c r="J432" s="122" t="s">
        <v>243</v>
      </c>
      <c r="K432" s="36"/>
      <c r="L432" s="36">
        <v>25152453.699999999</v>
      </c>
      <c r="M432" s="36">
        <v>6145358.2599999998</v>
      </c>
      <c r="N432" s="36">
        <v>15784911.439999999</v>
      </c>
      <c r="O432" s="36"/>
      <c r="P432" s="36"/>
      <c r="Q432" s="25">
        <f>SUM(PAC!$M432:$P432)</f>
        <v>21930269.699999999</v>
      </c>
      <c r="R432" s="38">
        <v>21930269.699999999</v>
      </c>
      <c r="S432" s="25">
        <f>IF(PAC!$R432&gt;0,PAC!$R432,PAC!$Q432)</f>
        <v>21930269.699999999</v>
      </c>
      <c r="T432" s="38" t="s">
        <v>1649</v>
      </c>
      <c r="U432" s="126" t="s">
        <v>1579</v>
      </c>
      <c r="V432" s="126"/>
      <c r="W432" s="127">
        <v>8</v>
      </c>
      <c r="X432" s="127" t="s">
        <v>1710</v>
      </c>
      <c r="Y432" s="123" t="s">
        <v>2501</v>
      </c>
      <c r="Z432" s="131">
        <v>46393</v>
      </c>
      <c r="AA432" s="129">
        <v>55.92</v>
      </c>
      <c r="AB432" s="125" t="s">
        <v>1488</v>
      </c>
      <c r="AC432" s="132" t="s">
        <v>1308</v>
      </c>
      <c r="AD432" s="131">
        <v>46393</v>
      </c>
      <c r="AE432" s="137" t="s">
        <v>1508</v>
      </c>
      <c r="AF432" s="125" t="s">
        <v>525</v>
      </c>
      <c r="AG432" s="125" t="s">
        <v>2667</v>
      </c>
      <c r="AH432" s="125" t="s">
        <v>988</v>
      </c>
      <c r="AI432" s="125"/>
      <c r="AJ432" s="128">
        <v>46739</v>
      </c>
      <c r="AK432" s="125"/>
      <c r="AL432" s="125"/>
      <c r="AM432" s="125"/>
      <c r="AN432" s="128">
        <v>45807</v>
      </c>
      <c r="AO432" s="128">
        <v>45838</v>
      </c>
      <c r="AP432" s="128">
        <v>45903</v>
      </c>
      <c r="AQ432" s="128">
        <v>45996</v>
      </c>
      <c r="AR432" s="131">
        <v>46243</v>
      </c>
      <c r="AS432" s="131">
        <v>46393</v>
      </c>
      <c r="AT432" s="135" t="s">
        <v>2246</v>
      </c>
      <c r="AU432" s="124" t="s">
        <v>2247</v>
      </c>
      <c r="AV432" s="130"/>
      <c r="AW432" s="141" t="s">
        <v>1626</v>
      </c>
      <c r="AX432" s="119" t="str">
        <f>IFERROR(IF(PAC!$X432="F01 - CAPTAÇÃO DE RECURSO",1,""),"")</f>
        <v/>
      </c>
      <c r="AY432" s="119" t="str">
        <f>IFERROR(IF(PAC!$X432="F02 - LICITAÇÃO",1,""),"")</f>
        <v/>
      </c>
      <c r="AZ432" s="120">
        <f>IFERROR(IF(PAC!$X$6:$X$580="F03 - EXECUÇÃO DO OBJETO",1,""),"")</f>
        <v>1</v>
      </c>
      <c r="BA432" s="120" t="str">
        <f>IFERROR(IF(PAC!$X$6:$X$580="F04 - CONCLUÍDA",1,""),"")</f>
        <v/>
      </c>
      <c r="BB432" s="206">
        <f>IF(PAC!$R432&gt;0,0,PAC!$Q432)</f>
        <v>0</v>
      </c>
    </row>
    <row r="433" spans="1:54" s="1" customFormat="1" ht="249.95" customHeight="1" thickBot="1">
      <c r="A433" s="96">
        <f t="shared" si="7"/>
        <v>428</v>
      </c>
      <c r="B433" s="96">
        <v>2025</v>
      </c>
      <c r="C433" s="96" t="s">
        <v>605</v>
      </c>
      <c r="D433" s="96" t="s">
        <v>1021</v>
      </c>
      <c r="E433" s="97" t="s">
        <v>1303</v>
      </c>
      <c r="F433" s="96" t="s">
        <v>576</v>
      </c>
      <c r="G433" s="96" t="s">
        <v>595</v>
      </c>
      <c r="H433" s="96" t="s">
        <v>1255</v>
      </c>
      <c r="I433" s="96" t="s">
        <v>601</v>
      </c>
      <c r="J433" s="96" t="s">
        <v>243</v>
      </c>
      <c r="K433" s="23"/>
      <c r="L433" s="23">
        <v>14996254.9</v>
      </c>
      <c r="M433" s="23">
        <v>13496629.41</v>
      </c>
      <c r="N433" s="23">
        <v>1707265.43</v>
      </c>
      <c r="O433" s="23"/>
      <c r="P433" s="23"/>
      <c r="Q433" s="25">
        <f>SUM(PAC!$M433:$P433)</f>
        <v>15203894.84</v>
      </c>
      <c r="R433" s="25"/>
      <c r="S433" s="25">
        <f>IF(PAC!$R433&gt;0,PAC!$R433,PAC!$Q433)</f>
        <v>15203894.84</v>
      </c>
      <c r="T433" s="25"/>
      <c r="U433" s="113" t="s">
        <v>1578</v>
      </c>
      <c r="V433" s="113"/>
      <c r="W433" s="114"/>
      <c r="X433" s="114" t="s">
        <v>1435</v>
      </c>
      <c r="Y433" s="111" t="s">
        <v>2504</v>
      </c>
      <c r="Z433" s="95"/>
      <c r="AA433" s="115"/>
      <c r="AB433" s="45" t="s">
        <v>1479</v>
      </c>
      <c r="AC433" s="45" t="s">
        <v>2620</v>
      </c>
      <c r="AD433" s="116"/>
      <c r="AE433" s="112" t="s">
        <v>2302</v>
      </c>
      <c r="AF433" s="45" t="s">
        <v>1821</v>
      </c>
      <c r="AG433" s="45" t="s">
        <v>1993</v>
      </c>
      <c r="AH433" s="45" t="s">
        <v>988</v>
      </c>
      <c r="AI433" s="45"/>
      <c r="AJ433" s="95"/>
      <c r="AK433" s="45"/>
      <c r="AL433" s="45"/>
      <c r="AM433" s="45"/>
      <c r="AN433" s="95"/>
      <c r="AO433" s="95"/>
      <c r="AP433" s="95"/>
      <c r="AQ433" s="95"/>
      <c r="AR433" s="117"/>
      <c r="AS433" s="117"/>
      <c r="AT433" s="112"/>
      <c r="AU433" s="134"/>
      <c r="AV433" s="116"/>
      <c r="AW433" s="96" t="s">
        <v>1632</v>
      </c>
      <c r="AX433" s="119">
        <f>IFERROR(IF(PAC!$X433="F01 - CAPTAÇÃO DE RECURSO",1,""),"")</f>
        <v>1</v>
      </c>
      <c r="AY433" s="119" t="str">
        <f>IFERROR(IF(PAC!$X433="F02 - LICITAÇÃO",1,""),"")</f>
        <v/>
      </c>
      <c r="AZ433" s="120" t="str">
        <f>IFERROR(IF(PAC!$X$6:$X$580="F03 - EXECUÇÃO DO OBJETO",1,""),"")</f>
        <v/>
      </c>
      <c r="BA433" s="120" t="str">
        <f>IFERROR(IF(PAC!$X$6:$X$580="F04 - CONCLUÍDA",1,""),"")</f>
        <v/>
      </c>
      <c r="BB433" s="121">
        <f>IF(PAC!$R433&gt;0,0,PAC!$Q433)</f>
        <v>15203894.84</v>
      </c>
    </row>
    <row r="434" spans="1:54" s="1" customFormat="1" ht="249.95" customHeight="1" thickBot="1">
      <c r="A434" s="96">
        <f t="shared" si="7"/>
        <v>429</v>
      </c>
      <c r="B434" s="122">
        <v>2025</v>
      </c>
      <c r="C434" s="122" t="s">
        <v>605</v>
      </c>
      <c r="D434" s="122" t="s">
        <v>1021</v>
      </c>
      <c r="E434" s="140" t="s">
        <v>1291</v>
      </c>
      <c r="F434" s="122" t="s">
        <v>576</v>
      </c>
      <c r="G434" s="122" t="s">
        <v>595</v>
      </c>
      <c r="H434" s="122" t="s">
        <v>1255</v>
      </c>
      <c r="I434" s="122" t="s">
        <v>601</v>
      </c>
      <c r="J434" s="122" t="s">
        <v>243</v>
      </c>
      <c r="K434" s="36"/>
      <c r="L434" s="36">
        <v>8396471.1199999992</v>
      </c>
      <c r="M434" s="36"/>
      <c r="N434" s="36"/>
      <c r="O434" s="36"/>
      <c r="P434" s="36"/>
      <c r="Q434" s="25">
        <f>SUM(PAC!$M434:$P434)</f>
        <v>0</v>
      </c>
      <c r="R434" s="38"/>
      <c r="S434" s="25">
        <f>IF(PAC!$R434&gt;0,PAC!$R434,PAC!$Q434)</f>
        <v>0</v>
      </c>
      <c r="T434" s="38"/>
      <c r="U434" s="126" t="s">
        <v>1578</v>
      </c>
      <c r="V434" s="126"/>
      <c r="W434" s="127"/>
      <c r="X434" s="127" t="s">
        <v>1435</v>
      </c>
      <c r="Y434" s="123" t="s">
        <v>2507</v>
      </c>
      <c r="Z434" s="128"/>
      <c r="AA434" s="129"/>
      <c r="AB434" s="125"/>
      <c r="AC434" s="125"/>
      <c r="AD434" s="130"/>
      <c r="AE434" s="124"/>
      <c r="AF434" s="125" t="s">
        <v>1296</v>
      </c>
      <c r="AG434" s="125"/>
      <c r="AH434" s="125"/>
      <c r="AI434" s="125"/>
      <c r="AJ434" s="128"/>
      <c r="AK434" s="125"/>
      <c r="AL434" s="125"/>
      <c r="AM434" s="125"/>
      <c r="AN434" s="128"/>
      <c r="AO434" s="128"/>
      <c r="AP434" s="128"/>
      <c r="AQ434" s="128"/>
      <c r="AR434" s="131"/>
      <c r="AS434" s="131"/>
      <c r="AT434" s="124"/>
      <c r="AU434" s="135" t="s">
        <v>1967</v>
      </c>
      <c r="AV434" s="130"/>
      <c r="AW434" s="122" t="s">
        <v>1632</v>
      </c>
      <c r="AX434" s="119">
        <f>IFERROR(IF(PAC!$X434="F01 - CAPTAÇÃO DE RECURSO",1,""),"")</f>
        <v>1</v>
      </c>
      <c r="AY434" s="119" t="str">
        <f>IFERROR(IF(PAC!$X434="F02 - LICITAÇÃO",1,""),"")</f>
        <v/>
      </c>
      <c r="AZ434" s="120" t="str">
        <f>IFERROR(IF(PAC!$X$6:$X$580="F03 - EXECUÇÃO DO OBJETO",1,""),"")</f>
        <v/>
      </c>
      <c r="BA434" s="120" t="str">
        <f>IFERROR(IF(PAC!$X$6:$X$580="F04 - CONCLUÍDA",1,""),"")</f>
        <v/>
      </c>
      <c r="BB434" s="206">
        <f>IF(PAC!$R434&gt;0,0,PAC!$Q434)</f>
        <v>0</v>
      </c>
    </row>
    <row r="435" spans="1:54" s="1" customFormat="1" ht="249.95" customHeight="1" thickBot="1">
      <c r="A435" s="96">
        <f t="shared" si="7"/>
        <v>430</v>
      </c>
      <c r="B435" s="96">
        <v>2025</v>
      </c>
      <c r="C435" s="96" t="s">
        <v>605</v>
      </c>
      <c r="D435" s="96" t="s">
        <v>1021</v>
      </c>
      <c r="E435" s="134" t="s">
        <v>1292</v>
      </c>
      <c r="F435" s="96" t="s">
        <v>576</v>
      </c>
      <c r="G435" s="96" t="s">
        <v>595</v>
      </c>
      <c r="H435" s="96" t="s">
        <v>1255</v>
      </c>
      <c r="I435" s="96" t="s">
        <v>601</v>
      </c>
      <c r="J435" s="96" t="s">
        <v>30</v>
      </c>
      <c r="K435" s="23"/>
      <c r="L435" s="23">
        <v>3514983.04</v>
      </c>
      <c r="M435" s="23">
        <v>3163484.74</v>
      </c>
      <c r="N435" s="23">
        <v>372272.1</v>
      </c>
      <c r="O435" s="23"/>
      <c r="P435" s="23"/>
      <c r="Q435" s="25">
        <f>SUM(PAC!$M435:$P435)</f>
        <v>3535756.8400000003</v>
      </c>
      <c r="R435" s="25"/>
      <c r="S435" s="25">
        <f>IF(PAC!$R435&gt;0,PAC!$R435,PAC!$Q435)</f>
        <v>3535756.8400000003</v>
      </c>
      <c r="T435" s="25"/>
      <c r="U435" s="113" t="s">
        <v>1578</v>
      </c>
      <c r="V435" s="113"/>
      <c r="W435" s="114"/>
      <c r="X435" s="114" t="s">
        <v>1435</v>
      </c>
      <c r="Y435" s="111" t="s">
        <v>2504</v>
      </c>
      <c r="Z435" s="95"/>
      <c r="AA435" s="115"/>
      <c r="AB435" s="45" t="s">
        <v>1473</v>
      </c>
      <c r="AC435" s="45" t="s">
        <v>1959</v>
      </c>
      <c r="AD435" s="116">
        <v>46265</v>
      </c>
      <c r="AE435" s="112" t="s">
        <v>2155</v>
      </c>
      <c r="AF435" s="45" t="s">
        <v>1822</v>
      </c>
      <c r="AG435" s="45" t="s">
        <v>1994</v>
      </c>
      <c r="AH435" s="45" t="s">
        <v>2002</v>
      </c>
      <c r="AI435" s="45" t="s">
        <v>2710</v>
      </c>
      <c r="AJ435" s="95">
        <v>46265</v>
      </c>
      <c r="AK435" s="45"/>
      <c r="AL435" s="45"/>
      <c r="AM435" s="45"/>
      <c r="AN435" s="95"/>
      <c r="AO435" s="95"/>
      <c r="AP435" s="95"/>
      <c r="AQ435" s="95"/>
      <c r="AR435" s="117"/>
      <c r="AS435" s="117"/>
      <c r="AT435" s="112"/>
      <c r="AU435" s="134"/>
      <c r="AV435" s="116"/>
      <c r="AW435" s="139" t="s">
        <v>1632</v>
      </c>
      <c r="AX435" s="119">
        <f>IFERROR(IF(PAC!$X435="F01 - CAPTAÇÃO DE RECURSO",1,""),"")</f>
        <v>1</v>
      </c>
      <c r="AY435" s="119" t="str">
        <f>IFERROR(IF(PAC!$X435="F02 - LICITAÇÃO",1,""),"")</f>
        <v/>
      </c>
      <c r="AZ435" s="120" t="str">
        <f>IFERROR(IF(PAC!$X$6:$X$580="F03 - EXECUÇÃO DO OBJETO",1,""),"")</f>
        <v/>
      </c>
      <c r="BA435" s="120" t="str">
        <f>IFERROR(IF(PAC!$X$6:$X$580="F04 - CONCLUÍDA",1,""),"")</f>
        <v/>
      </c>
      <c r="BB435" s="121">
        <f>IF(PAC!$R435&gt;0,0,PAC!$Q435)</f>
        <v>3535756.8400000003</v>
      </c>
    </row>
    <row r="436" spans="1:54" s="1" customFormat="1" ht="249.95" customHeight="1" thickBot="1">
      <c r="A436" s="96">
        <f t="shared" si="7"/>
        <v>431</v>
      </c>
      <c r="B436" s="122">
        <v>2025</v>
      </c>
      <c r="C436" s="122" t="s">
        <v>605</v>
      </c>
      <c r="D436" s="122" t="s">
        <v>1021</v>
      </c>
      <c r="E436" s="140" t="s">
        <v>1293</v>
      </c>
      <c r="F436" s="122" t="s">
        <v>576</v>
      </c>
      <c r="G436" s="122" t="s">
        <v>595</v>
      </c>
      <c r="H436" s="122" t="s">
        <v>1255</v>
      </c>
      <c r="I436" s="122" t="s">
        <v>601</v>
      </c>
      <c r="J436" s="122" t="s">
        <v>285</v>
      </c>
      <c r="K436" s="36"/>
      <c r="L436" s="36">
        <v>32981004.170000002</v>
      </c>
      <c r="M436" s="36">
        <v>29682903.75</v>
      </c>
      <c r="N436" s="36">
        <v>3298100.42</v>
      </c>
      <c r="O436" s="36"/>
      <c r="P436" s="36"/>
      <c r="Q436" s="25">
        <f>SUM(PAC!$M436:$P436)</f>
        <v>32981004.170000002</v>
      </c>
      <c r="R436" s="38"/>
      <c r="S436" s="25">
        <f>IF(PAC!$R436&gt;0,PAC!$R436,PAC!$Q436)</f>
        <v>32981004.170000002</v>
      </c>
      <c r="T436" s="38"/>
      <c r="U436" s="126" t="s">
        <v>1578</v>
      </c>
      <c r="V436" s="126"/>
      <c r="W436" s="127"/>
      <c r="X436" s="127" t="s">
        <v>1435</v>
      </c>
      <c r="Y436" s="123" t="s">
        <v>2504</v>
      </c>
      <c r="Z436" s="128"/>
      <c r="AA436" s="129"/>
      <c r="AB436" s="125" t="s">
        <v>1473</v>
      </c>
      <c r="AC436" s="125" t="s">
        <v>2713</v>
      </c>
      <c r="AD436" s="130">
        <v>46265</v>
      </c>
      <c r="AE436" s="124" t="s">
        <v>2155</v>
      </c>
      <c r="AF436" s="125" t="s">
        <v>1823</v>
      </c>
      <c r="AG436" s="125" t="s">
        <v>1995</v>
      </c>
      <c r="AH436" s="125" t="s">
        <v>2002</v>
      </c>
      <c r="AI436" s="125" t="s">
        <v>2714</v>
      </c>
      <c r="AJ436" s="128">
        <v>46265</v>
      </c>
      <c r="AK436" s="125"/>
      <c r="AL436" s="125"/>
      <c r="AM436" s="125"/>
      <c r="AN436" s="128"/>
      <c r="AO436" s="128"/>
      <c r="AP436" s="128"/>
      <c r="AQ436" s="128"/>
      <c r="AR436" s="131"/>
      <c r="AS436" s="131"/>
      <c r="AT436" s="124"/>
      <c r="AU436" s="135"/>
      <c r="AV436" s="130"/>
      <c r="AW436" s="141" t="s">
        <v>1629</v>
      </c>
      <c r="AX436" s="119">
        <f>IFERROR(IF(PAC!$X436="F01 - CAPTAÇÃO DE RECURSO",1,""),"")</f>
        <v>1</v>
      </c>
      <c r="AY436" s="119" t="str">
        <f>IFERROR(IF(PAC!$X436="F02 - LICITAÇÃO",1,""),"")</f>
        <v/>
      </c>
      <c r="AZ436" s="120" t="str">
        <f>IFERROR(IF(PAC!$X$6:$X$580="F03 - EXECUÇÃO DO OBJETO",1,""),"")</f>
        <v/>
      </c>
      <c r="BA436" s="120" t="str">
        <f>IFERROR(IF(PAC!$X$6:$X$580="F04 - CONCLUÍDA",1,""),"")</f>
        <v/>
      </c>
      <c r="BB436" s="206">
        <f>IF(PAC!$R436&gt;0,0,PAC!$Q436)</f>
        <v>32981004.170000002</v>
      </c>
    </row>
    <row r="437" spans="1:54" s="1" customFormat="1" ht="249.95" customHeight="1" thickBot="1">
      <c r="A437" s="96">
        <f t="shared" si="7"/>
        <v>432</v>
      </c>
      <c r="B437" s="96">
        <v>2025</v>
      </c>
      <c r="C437" s="96" t="s">
        <v>605</v>
      </c>
      <c r="D437" s="96" t="s">
        <v>1021</v>
      </c>
      <c r="E437" s="134" t="s">
        <v>1294</v>
      </c>
      <c r="F437" s="96" t="s">
        <v>576</v>
      </c>
      <c r="G437" s="96" t="s">
        <v>595</v>
      </c>
      <c r="H437" s="96" t="s">
        <v>1255</v>
      </c>
      <c r="I437" s="96" t="s">
        <v>601</v>
      </c>
      <c r="J437" s="96" t="s">
        <v>72</v>
      </c>
      <c r="K437" s="23"/>
      <c r="L437" s="23">
        <v>24166501.059999999</v>
      </c>
      <c r="M437" s="23">
        <v>21749850.949999999</v>
      </c>
      <c r="N437" s="23">
        <v>3930020.78</v>
      </c>
      <c r="O437" s="23"/>
      <c r="P437" s="23"/>
      <c r="Q437" s="25">
        <f>SUM(PAC!$M437:$P437)</f>
        <v>25679871.73</v>
      </c>
      <c r="R437" s="25"/>
      <c r="S437" s="25">
        <f>IF(PAC!$R437&gt;0,PAC!$R437,PAC!$Q437)</f>
        <v>25679871.73</v>
      </c>
      <c r="T437" s="25"/>
      <c r="U437" s="113" t="s">
        <v>1578</v>
      </c>
      <c r="V437" s="113"/>
      <c r="W437" s="114"/>
      <c r="X437" s="114" t="s">
        <v>1435</v>
      </c>
      <c r="Y437" s="111" t="s">
        <v>2504</v>
      </c>
      <c r="Z437" s="95"/>
      <c r="AA437" s="115"/>
      <c r="AB437" s="45" t="s">
        <v>1473</v>
      </c>
      <c r="AC437" s="45" t="s">
        <v>1959</v>
      </c>
      <c r="AD437" s="116">
        <v>46265</v>
      </c>
      <c r="AE437" s="112" t="s">
        <v>2155</v>
      </c>
      <c r="AF437" s="45" t="s">
        <v>1824</v>
      </c>
      <c r="AG437" s="45" t="s">
        <v>1996</v>
      </c>
      <c r="AH437" s="45" t="s">
        <v>2002</v>
      </c>
      <c r="AI437" s="45" t="s">
        <v>2711</v>
      </c>
      <c r="AJ437" s="95">
        <v>46265</v>
      </c>
      <c r="AK437" s="45"/>
      <c r="AL437" s="45"/>
      <c r="AM437" s="45"/>
      <c r="AN437" s="95"/>
      <c r="AO437" s="95"/>
      <c r="AP437" s="95"/>
      <c r="AQ437" s="95"/>
      <c r="AR437" s="117"/>
      <c r="AS437" s="117"/>
      <c r="AT437" s="112"/>
      <c r="AU437" s="134"/>
      <c r="AV437" s="116"/>
      <c r="AW437" s="115" t="s">
        <v>1632</v>
      </c>
      <c r="AX437" s="119">
        <f>IFERROR(IF(PAC!$X437="F01 - CAPTAÇÃO DE RECURSO",1,""),"")</f>
        <v>1</v>
      </c>
      <c r="AY437" s="119" t="str">
        <f>IFERROR(IF(PAC!$X437="F02 - LICITAÇÃO",1,""),"")</f>
        <v/>
      </c>
      <c r="AZ437" s="120" t="str">
        <f>IFERROR(IF(PAC!$X$6:$X$580="F03 - EXECUÇÃO DO OBJETO",1,""),"")</f>
        <v/>
      </c>
      <c r="BA437" s="120" t="str">
        <f>IFERROR(IF(PAC!$X$6:$X$580="F04 - CONCLUÍDA",1,""),"")</f>
        <v/>
      </c>
      <c r="BB437" s="121">
        <f>IF(PAC!$R437&gt;0,0,PAC!$Q437)</f>
        <v>25679871.73</v>
      </c>
    </row>
    <row r="438" spans="1:54" s="1" customFormat="1" ht="249.95" customHeight="1" thickBot="1">
      <c r="A438" s="96">
        <f t="shared" si="7"/>
        <v>433</v>
      </c>
      <c r="B438" s="122">
        <v>2025</v>
      </c>
      <c r="C438" s="122" t="s">
        <v>605</v>
      </c>
      <c r="D438" s="122" t="s">
        <v>1021</v>
      </c>
      <c r="E438" s="140" t="s">
        <v>1295</v>
      </c>
      <c r="F438" s="122" t="s">
        <v>576</v>
      </c>
      <c r="G438" s="122" t="s">
        <v>595</v>
      </c>
      <c r="H438" s="122" t="s">
        <v>1255</v>
      </c>
      <c r="I438" s="122" t="s">
        <v>601</v>
      </c>
      <c r="J438" s="122" t="s">
        <v>417</v>
      </c>
      <c r="K438" s="36"/>
      <c r="L438" s="36">
        <v>48986963.390000001</v>
      </c>
      <c r="M438" s="36">
        <v>44088267.049999997</v>
      </c>
      <c r="N438" s="36">
        <v>4898696.34</v>
      </c>
      <c r="O438" s="36"/>
      <c r="P438" s="36"/>
      <c r="Q438" s="25">
        <f>SUM(PAC!$M438:$P438)</f>
        <v>48986963.390000001</v>
      </c>
      <c r="R438" s="38"/>
      <c r="S438" s="25">
        <f>IF(PAC!$R438&gt;0,PAC!$R438,PAC!$Q438)</f>
        <v>48986963.390000001</v>
      </c>
      <c r="T438" s="38"/>
      <c r="U438" s="126" t="s">
        <v>1578</v>
      </c>
      <c r="V438" s="126"/>
      <c r="W438" s="127"/>
      <c r="X438" s="127" t="s">
        <v>1435</v>
      </c>
      <c r="Y438" s="123" t="s">
        <v>2504</v>
      </c>
      <c r="Z438" s="128"/>
      <c r="AA438" s="129"/>
      <c r="AB438" s="125" t="s">
        <v>1473</v>
      </c>
      <c r="AC438" s="125" t="s">
        <v>2713</v>
      </c>
      <c r="AD438" s="130">
        <v>46265</v>
      </c>
      <c r="AE438" s="124" t="s">
        <v>2155</v>
      </c>
      <c r="AF438" s="125" t="s">
        <v>1825</v>
      </c>
      <c r="AG438" s="125" t="s">
        <v>1997</v>
      </c>
      <c r="AH438" s="125" t="s">
        <v>2002</v>
      </c>
      <c r="AI438" s="125" t="s">
        <v>2714</v>
      </c>
      <c r="AJ438" s="128">
        <v>46265</v>
      </c>
      <c r="AK438" s="125"/>
      <c r="AL438" s="125"/>
      <c r="AM438" s="125"/>
      <c r="AN438" s="128"/>
      <c r="AO438" s="128"/>
      <c r="AP438" s="128"/>
      <c r="AQ438" s="128"/>
      <c r="AR438" s="131"/>
      <c r="AS438" s="131"/>
      <c r="AT438" s="124"/>
      <c r="AU438" s="135"/>
      <c r="AV438" s="130"/>
      <c r="AW438" s="129" t="s">
        <v>1629</v>
      </c>
      <c r="AX438" s="119">
        <f>IFERROR(IF(PAC!$X438="F01 - CAPTAÇÃO DE RECURSO",1,""),"")</f>
        <v>1</v>
      </c>
      <c r="AY438" s="119" t="str">
        <f>IFERROR(IF(PAC!$X438="F02 - LICITAÇÃO",1,""),"")</f>
        <v/>
      </c>
      <c r="AZ438" s="120" t="str">
        <f>IFERROR(IF(PAC!$X$6:$X$580="F03 - EXECUÇÃO DO OBJETO",1,""),"")</f>
        <v/>
      </c>
      <c r="BA438" s="120" t="str">
        <f>IFERROR(IF(PAC!$X$6:$X$580="F04 - CONCLUÍDA",1,""),"")</f>
        <v/>
      </c>
      <c r="BB438" s="206">
        <f>IF(PAC!$R438&gt;0,0,PAC!$Q438)</f>
        <v>48986963.390000001</v>
      </c>
    </row>
    <row r="439" spans="1:54" s="1" customFormat="1" ht="249.95" customHeight="1" thickBot="1">
      <c r="A439" s="96">
        <f t="shared" si="7"/>
        <v>434</v>
      </c>
      <c r="B439" s="96">
        <v>2025</v>
      </c>
      <c r="C439" s="96" t="s">
        <v>605</v>
      </c>
      <c r="D439" s="96" t="s">
        <v>1021</v>
      </c>
      <c r="E439" s="97" t="s">
        <v>1301</v>
      </c>
      <c r="F439" s="96" t="s">
        <v>576</v>
      </c>
      <c r="G439" s="96" t="s">
        <v>595</v>
      </c>
      <c r="H439" s="96" t="s">
        <v>1255</v>
      </c>
      <c r="I439" s="96" t="s">
        <v>601</v>
      </c>
      <c r="J439" s="96" t="s">
        <v>120</v>
      </c>
      <c r="K439" s="23"/>
      <c r="L439" s="23">
        <v>17171770.260000002</v>
      </c>
      <c r="M439" s="23">
        <v>15454593.23</v>
      </c>
      <c r="N439" s="23">
        <v>1303016.55</v>
      </c>
      <c r="O439" s="23"/>
      <c r="P439" s="23"/>
      <c r="Q439" s="25">
        <f>SUM(PAC!$M439:$P439)</f>
        <v>16757609.780000001</v>
      </c>
      <c r="R439" s="25"/>
      <c r="S439" s="25">
        <f>IF(PAC!$R439&gt;0,PAC!$R439,PAC!$Q439)</f>
        <v>16757609.780000001</v>
      </c>
      <c r="T439" s="25"/>
      <c r="U439" s="113" t="s">
        <v>1578</v>
      </c>
      <c r="V439" s="113"/>
      <c r="W439" s="114"/>
      <c r="X439" s="114" t="s">
        <v>1435</v>
      </c>
      <c r="Y439" s="111" t="s">
        <v>2504</v>
      </c>
      <c r="Z439" s="95"/>
      <c r="AA439" s="115"/>
      <c r="AB439" s="45" t="s">
        <v>1517</v>
      </c>
      <c r="AC439" s="45" t="s">
        <v>2154</v>
      </c>
      <c r="AD439" s="116">
        <v>46265</v>
      </c>
      <c r="AE439" s="112" t="s">
        <v>2155</v>
      </c>
      <c r="AF439" s="45" t="s">
        <v>1826</v>
      </c>
      <c r="AG439" s="45" t="s">
        <v>1998</v>
      </c>
      <c r="AH439" s="45" t="s">
        <v>2002</v>
      </c>
      <c r="AI439" s="118" t="s">
        <v>2709</v>
      </c>
      <c r="AJ439" s="95">
        <v>46265</v>
      </c>
      <c r="AK439" s="45"/>
      <c r="AL439" s="45"/>
      <c r="AM439" s="45"/>
      <c r="AN439" s="95"/>
      <c r="AO439" s="95"/>
      <c r="AP439" s="95"/>
      <c r="AQ439" s="95"/>
      <c r="AR439" s="117"/>
      <c r="AS439" s="117"/>
      <c r="AT439" s="112"/>
      <c r="AU439" s="134"/>
      <c r="AV439" s="116"/>
      <c r="AW439" s="115" t="s">
        <v>1632</v>
      </c>
      <c r="AX439" s="119">
        <f>IFERROR(IF(PAC!$X439="F01 - CAPTAÇÃO DE RECURSO",1,""),"")</f>
        <v>1</v>
      </c>
      <c r="AY439" s="119" t="str">
        <f>IFERROR(IF(PAC!$X439="F02 - LICITAÇÃO",1,""),"")</f>
        <v/>
      </c>
      <c r="AZ439" s="120" t="str">
        <f>IFERROR(IF(PAC!$X$6:$X$580="F03 - EXECUÇÃO DO OBJETO",1,""),"")</f>
        <v/>
      </c>
      <c r="BA439" s="120" t="str">
        <f>IFERROR(IF(PAC!$X$6:$X$580="F04 - CONCLUÍDA",1,""),"")</f>
        <v/>
      </c>
      <c r="BB439" s="121">
        <f>IF(PAC!$R439&gt;0,0,PAC!$Q439)</f>
        <v>16757609.780000001</v>
      </c>
    </row>
    <row r="440" spans="1:54" s="1" customFormat="1" ht="249.95" customHeight="1" thickBot="1">
      <c r="A440" s="96">
        <f t="shared" si="7"/>
        <v>435</v>
      </c>
      <c r="B440" s="122">
        <v>2025</v>
      </c>
      <c r="C440" s="122" t="s">
        <v>605</v>
      </c>
      <c r="D440" s="122" t="s">
        <v>1021</v>
      </c>
      <c r="E440" s="140" t="s">
        <v>1406</v>
      </c>
      <c r="F440" s="122" t="s">
        <v>576</v>
      </c>
      <c r="G440" s="122" t="s">
        <v>595</v>
      </c>
      <c r="H440" s="122" t="s">
        <v>1255</v>
      </c>
      <c r="I440" s="122" t="s">
        <v>601</v>
      </c>
      <c r="J440" s="122" t="s">
        <v>266</v>
      </c>
      <c r="K440" s="36"/>
      <c r="L440" s="36">
        <v>5820095.7800000003</v>
      </c>
      <c r="M440" s="36">
        <v>5238086.2</v>
      </c>
      <c r="N440" s="36">
        <v>582009.57999999996</v>
      </c>
      <c r="O440" s="36"/>
      <c r="P440" s="36"/>
      <c r="Q440" s="25">
        <f>SUM(PAC!$M440:$P440)</f>
        <v>5820095.7800000003</v>
      </c>
      <c r="R440" s="38"/>
      <c r="S440" s="25">
        <f>IF(PAC!$R440&gt;0,PAC!$R440,PAC!$Q440)</f>
        <v>5820095.7800000003</v>
      </c>
      <c r="T440" s="38"/>
      <c r="U440" s="126" t="s">
        <v>1578</v>
      </c>
      <c r="V440" s="126"/>
      <c r="W440" s="127"/>
      <c r="X440" s="127" t="s">
        <v>1435</v>
      </c>
      <c r="Y440" s="123" t="s">
        <v>2504</v>
      </c>
      <c r="Z440" s="128"/>
      <c r="AA440" s="129"/>
      <c r="AB440" s="125" t="s">
        <v>1473</v>
      </c>
      <c r="AC440" s="125" t="s">
        <v>1959</v>
      </c>
      <c r="AD440" s="130">
        <v>46265</v>
      </c>
      <c r="AE440" s="124" t="s">
        <v>2155</v>
      </c>
      <c r="AF440" s="125" t="s">
        <v>1827</v>
      </c>
      <c r="AG440" s="125" t="s">
        <v>1999</v>
      </c>
      <c r="AH440" s="125" t="s">
        <v>2002</v>
      </c>
      <c r="AI440" s="132" t="s">
        <v>2709</v>
      </c>
      <c r="AJ440" s="128">
        <v>46265</v>
      </c>
      <c r="AK440" s="125"/>
      <c r="AL440" s="125"/>
      <c r="AM440" s="125"/>
      <c r="AN440" s="128"/>
      <c r="AO440" s="128"/>
      <c r="AP440" s="128"/>
      <c r="AQ440" s="128"/>
      <c r="AR440" s="131"/>
      <c r="AS440" s="131"/>
      <c r="AT440" s="124"/>
      <c r="AU440" s="135"/>
      <c r="AV440" s="130"/>
      <c r="AW440" s="129" t="s">
        <v>1632</v>
      </c>
      <c r="AX440" s="119">
        <f>IFERROR(IF(PAC!$X440="F01 - CAPTAÇÃO DE RECURSO",1,""),"")</f>
        <v>1</v>
      </c>
      <c r="AY440" s="119" t="str">
        <f>IFERROR(IF(PAC!$X440="F02 - LICITAÇÃO",1,""),"")</f>
        <v/>
      </c>
      <c r="AZ440" s="120" t="str">
        <f>IFERROR(IF(PAC!$X$6:$X$580="F03 - EXECUÇÃO DO OBJETO",1,""),"")</f>
        <v/>
      </c>
      <c r="BA440" s="120" t="str">
        <f>IFERROR(IF(PAC!$X$6:$X$580="F04 - CONCLUÍDA",1,""),"")</f>
        <v/>
      </c>
      <c r="BB440" s="206">
        <f>IF(PAC!$R440&gt;0,0,PAC!$Q440)</f>
        <v>5820095.7800000003</v>
      </c>
    </row>
    <row r="441" spans="1:54" s="1" customFormat="1" ht="249.95" customHeight="1" thickBot="1">
      <c r="A441" s="96">
        <f t="shared" si="7"/>
        <v>436</v>
      </c>
      <c r="B441" s="96">
        <v>2025</v>
      </c>
      <c r="C441" s="96" t="s">
        <v>605</v>
      </c>
      <c r="D441" s="96" t="s">
        <v>1021</v>
      </c>
      <c r="E441" s="97" t="s">
        <v>1304</v>
      </c>
      <c r="F441" s="96" t="s">
        <v>576</v>
      </c>
      <c r="G441" s="96" t="s">
        <v>595</v>
      </c>
      <c r="H441" s="96" t="s">
        <v>1255</v>
      </c>
      <c r="I441" s="96" t="s">
        <v>601</v>
      </c>
      <c r="J441" s="96" t="s">
        <v>346</v>
      </c>
      <c r="K441" s="23"/>
      <c r="L441" s="23">
        <v>4694627.37</v>
      </c>
      <c r="M441" s="23">
        <v>4225164.63</v>
      </c>
      <c r="N441" s="23">
        <v>469462.74</v>
      </c>
      <c r="O441" s="23"/>
      <c r="P441" s="23"/>
      <c r="Q441" s="25">
        <f>SUM(PAC!$M441:$P441)</f>
        <v>4694627.37</v>
      </c>
      <c r="R441" s="25"/>
      <c r="S441" s="25">
        <f>IF(PAC!$R441&gt;0,PAC!$R441,PAC!$Q441)</f>
        <v>4694627.37</v>
      </c>
      <c r="T441" s="25"/>
      <c r="U441" s="113" t="s">
        <v>1578</v>
      </c>
      <c r="V441" s="113"/>
      <c r="W441" s="114"/>
      <c r="X441" s="114" t="s">
        <v>1435</v>
      </c>
      <c r="Y441" s="111" t="s">
        <v>2504</v>
      </c>
      <c r="Z441" s="95"/>
      <c r="AA441" s="115"/>
      <c r="AB441" s="45" t="s">
        <v>1473</v>
      </c>
      <c r="AC441" s="45" t="s">
        <v>1959</v>
      </c>
      <c r="AD441" s="116">
        <v>46265</v>
      </c>
      <c r="AE441" s="112" t="s">
        <v>2155</v>
      </c>
      <c r="AF441" s="45" t="s">
        <v>1828</v>
      </c>
      <c r="AG441" s="45" t="s">
        <v>2000</v>
      </c>
      <c r="AH441" s="45" t="s">
        <v>2002</v>
      </c>
      <c r="AI441" s="45" t="s">
        <v>2712</v>
      </c>
      <c r="AJ441" s="95">
        <v>46265</v>
      </c>
      <c r="AK441" s="45"/>
      <c r="AL441" s="45"/>
      <c r="AM441" s="45"/>
      <c r="AN441" s="95"/>
      <c r="AO441" s="95"/>
      <c r="AP441" s="95"/>
      <c r="AQ441" s="95"/>
      <c r="AR441" s="117"/>
      <c r="AS441" s="117"/>
      <c r="AT441" s="112"/>
      <c r="AU441" s="134"/>
      <c r="AV441" s="116"/>
      <c r="AW441" s="115" t="s">
        <v>1629</v>
      </c>
      <c r="AX441" s="119">
        <f>IFERROR(IF(PAC!$X441="F01 - CAPTAÇÃO DE RECURSO",1,""),"")</f>
        <v>1</v>
      </c>
      <c r="AY441" s="119" t="str">
        <f>IFERROR(IF(PAC!$X441="F02 - LICITAÇÃO",1,""),"")</f>
        <v/>
      </c>
      <c r="AZ441" s="120" t="str">
        <f>IFERROR(IF(PAC!$X$6:$X$580="F03 - EXECUÇÃO DO OBJETO",1,""),"")</f>
        <v/>
      </c>
      <c r="BA441" s="120" t="str">
        <f>IFERROR(IF(PAC!$X$6:$X$580="F04 - CONCLUÍDA",1,""),"")</f>
        <v/>
      </c>
      <c r="BB441" s="121">
        <f>IF(PAC!$R441&gt;0,0,PAC!$Q441)</f>
        <v>4694627.37</v>
      </c>
    </row>
    <row r="442" spans="1:54" s="1" customFormat="1" ht="249.95" customHeight="1" thickBot="1">
      <c r="A442" s="96">
        <f t="shared" si="7"/>
        <v>437</v>
      </c>
      <c r="B442" s="122">
        <v>2025</v>
      </c>
      <c r="C442" s="122" t="s">
        <v>605</v>
      </c>
      <c r="D442" s="122" t="s">
        <v>1021</v>
      </c>
      <c r="E442" s="140" t="s">
        <v>1305</v>
      </c>
      <c r="F442" s="122" t="s">
        <v>576</v>
      </c>
      <c r="G442" s="122" t="s">
        <v>595</v>
      </c>
      <c r="H442" s="122" t="s">
        <v>1255</v>
      </c>
      <c r="I442" s="122" t="s">
        <v>601</v>
      </c>
      <c r="J442" s="122" t="s">
        <v>259</v>
      </c>
      <c r="K442" s="36"/>
      <c r="L442" s="36">
        <v>11141962.949999999</v>
      </c>
      <c r="M442" s="36"/>
      <c r="N442" s="36"/>
      <c r="O442" s="36"/>
      <c r="P442" s="36"/>
      <c r="Q442" s="25">
        <f>SUM(PAC!$M442:$P442)</f>
        <v>0</v>
      </c>
      <c r="R442" s="38"/>
      <c r="S442" s="25">
        <f>IF(PAC!$R442&gt;0,PAC!$R442,PAC!$Q442)</f>
        <v>0</v>
      </c>
      <c r="T442" s="38"/>
      <c r="U442" s="126" t="s">
        <v>1578</v>
      </c>
      <c r="V442" s="126"/>
      <c r="W442" s="127"/>
      <c r="X442" s="127" t="s">
        <v>1435</v>
      </c>
      <c r="Y442" s="123" t="s">
        <v>2510</v>
      </c>
      <c r="Z442" s="128"/>
      <c r="AA442" s="129"/>
      <c r="AB442" s="125"/>
      <c r="AC442" s="125" t="s">
        <v>1959</v>
      </c>
      <c r="AD442" s="130"/>
      <c r="AE442" s="124" t="s">
        <v>1300</v>
      </c>
      <c r="AF442" s="125" t="s">
        <v>1306</v>
      </c>
      <c r="AG442" s="125"/>
      <c r="AH442" s="125"/>
      <c r="AI442" s="125"/>
      <c r="AJ442" s="128"/>
      <c r="AK442" s="125"/>
      <c r="AL442" s="125"/>
      <c r="AM442" s="125"/>
      <c r="AN442" s="128"/>
      <c r="AO442" s="128"/>
      <c r="AP442" s="128"/>
      <c r="AQ442" s="128"/>
      <c r="AR442" s="131"/>
      <c r="AS442" s="131"/>
      <c r="AT442" s="124"/>
      <c r="AU442" s="135" t="s">
        <v>1634</v>
      </c>
      <c r="AV442" s="130"/>
      <c r="AW442" s="129" t="s">
        <v>1633</v>
      </c>
      <c r="AX442" s="119">
        <f>IFERROR(IF(PAC!$X442="F01 - CAPTAÇÃO DE RECURSO",1,""),"")</f>
        <v>1</v>
      </c>
      <c r="AY442" s="119" t="str">
        <f>IFERROR(IF(PAC!$X442="F02 - LICITAÇÃO",1,""),"")</f>
        <v/>
      </c>
      <c r="AZ442" s="120" t="str">
        <f>IFERROR(IF(PAC!$X$6:$X$580="F03 - EXECUÇÃO DO OBJETO",1,""),"")</f>
        <v/>
      </c>
      <c r="BA442" s="120" t="str">
        <f>IFERROR(IF(PAC!$X$6:$X$580="F04 - CONCLUÍDA",1,""),"")</f>
        <v/>
      </c>
      <c r="BB442" s="206">
        <f>IF(PAC!$R442&gt;0,0,PAC!$Q442)</f>
        <v>0</v>
      </c>
    </row>
    <row r="443" spans="1:54" s="1" customFormat="1" ht="249.95" customHeight="1" thickBot="1">
      <c r="A443" s="96">
        <f t="shared" si="7"/>
        <v>438</v>
      </c>
      <c r="B443" s="96">
        <v>2025</v>
      </c>
      <c r="C443" s="96" t="s">
        <v>605</v>
      </c>
      <c r="D443" s="96" t="s">
        <v>1021</v>
      </c>
      <c r="E443" s="97" t="s">
        <v>1404</v>
      </c>
      <c r="F443" s="96" t="s">
        <v>576</v>
      </c>
      <c r="G443" s="96" t="s">
        <v>595</v>
      </c>
      <c r="H443" s="96" t="s">
        <v>1255</v>
      </c>
      <c r="I443" s="96" t="s">
        <v>601</v>
      </c>
      <c r="J443" s="96" t="s">
        <v>114</v>
      </c>
      <c r="K443" s="23"/>
      <c r="L443" s="23">
        <v>5026455.78</v>
      </c>
      <c r="M443" s="23">
        <v>4523810.2</v>
      </c>
      <c r="N443" s="23">
        <v>502645.58</v>
      </c>
      <c r="O443" s="23"/>
      <c r="P443" s="23"/>
      <c r="Q443" s="25">
        <f>SUM(PAC!$M443:$P443)</f>
        <v>5026455.78</v>
      </c>
      <c r="R443" s="25"/>
      <c r="S443" s="25">
        <f>IF(PAC!$R443&gt;0,PAC!$R443,PAC!$Q443)</f>
        <v>5026455.78</v>
      </c>
      <c r="T443" s="25"/>
      <c r="U443" s="113" t="s">
        <v>1578</v>
      </c>
      <c r="V443" s="113"/>
      <c r="W443" s="114"/>
      <c r="X443" s="114" t="s">
        <v>1435</v>
      </c>
      <c r="Y443" s="111" t="s">
        <v>2504</v>
      </c>
      <c r="Z443" s="95"/>
      <c r="AA443" s="115"/>
      <c r="AB443" s="45" t="s">
        <v>1473</v>
      </c>
      <c r="AC443" s="45" t="s">
        <v>1959</v>
      </c>
      <c r="AD443" s="116">
        <v>46265</v>
      </c>
      <c r="AE443" s="112" t="s">
        <v>2155</v>
      </c>
      <c r="AF443" s="45" t="s">
        <v>1829</v>
      </c>
      <c r="AG443" s="45" t="s">
        <v>2001</v>
      </c>
      <c r="AH443" s="45" t="s">
        <v>2002</v>
      </c>
      <c r="AI443" s="118" t="s">
        <v>2709</v>
      </c>
      <c r="AJ443" s="95">
        <v>46265</v>
      </c>
      <c r="AK443" s="45"/>
      <c r="AL443" s="45"/>
      <c r="AM443" s="45"/>
      <c r="AN443" s="95"/>
      <c r="AO443" s="95"/>
      <c r="AP443" s="95"/>
      <c r="AQ443" s="95"/>
      <c r="AR443" s="117"/>
      <c r="AS443" s="117"/>
      <c r="AT443" s="112"/>
      <c r="AU443" s="134"/>
      <c r="AV443" s="116"/>
      <c r="AW443" s="115" t="s">
        <v>1629</v>
      </c>
      <c r="AX443" s="119">
        <f>IFERROR(IF(PAC!$X443="F01 - CAPTAÇÃO DE RECURSO",1,""),"")</f>
        <v>1</v>
      </c>
      <c r="AY443" s="119" t="str">
        <f>IFERROR(IF(PAC!$X443="F02 - LICITAÇÃO",1,""),"")</f>
        <v/>
      </c>
      <c r="AZ443" s="120" t="str">
        <f>IFERROR(IF(PAC!$X$6:$X$580="F03 - EXECUÇÃO DO OBJETO",1,""),"")</f>
        <v/>
      </c>
      <c r="BA443" s="120" t="str">
        <f>IFERROR(IF(PAC!$X$6:$X$580="F04 - CONCLUÍDA",1,""),"")</f>
        <v/>
      </c>
      <c r="BB443" s="121">
        <f>IF(PAC!$R443&gt;0,0,PAC!$Q443)</f>
        <v>5026455.78</v>
      </c>
    </row>
    <row r="444" spans="1:54" s="1" customFormat="1" ht="249.95" customHeight="1" thickBot="1">
      <c r="A444" s="96">
        <f t="shared" si="7"/>
        <v>439</v>
      </c>
      <c r="B444" s="122">
        <v>2025</v>
      </c>
      <c r="C444" s="122" t="s">
        <v>605</v>
      </c>
      <c r="D444" s="122" t="s">
        <v>1021</v>
      </c>
      <c r="E444" s="140" t="s">
        <v>2150</v>
      </c>
      <c r="F444" s="122" t="s">
        <v>576</v>
      </c>
      <c r="G444" s="122" t="s">
        <v>596</v>
      </c>
      <c r="H444" s="125" t="s">
        <v>1255</v>
      </c>
      <c r="I444" s="122" t="s">
        <v>600</v>
      </c>
      <c r="J444" s="122" t="s">
        <v>392</v>
      </c>
      <c r="K444" s="36">
        <v>68115606.049999997</v>
      </c>
      <c r="L444" s="36"/>
      <c r="M444" s="36"/>
      <c r="N444" s="36">
        <v>3405780.3025000002</v>
      </c>
      <c r="O444" s="36"/>
      <c r="P444" s="36">
        <v>64709825.747499995</v>
      </c>
      <c r="Q444" s="25">
        <f>SUM(PAC!$M444:$P444)</f>
        <v>68115606.049999997</v>
      </c>
      <c r="R444" s="38">
        <v>38759000</v>
      </c>
      <c r="S444" s="25">
        <f>IF(PAC!$R444&gt;0,PAC!$R444,PAC!$Q444)</f>
        <v>38759000</v>
      </c>
      <c r="T444" s="38" t="s">
        <v>1812</v>
      </c>
      <c r="U444" s="126" t="s">
        <v>594</v>
      </c>
      <c r="V444" s="126" t="s">
        <v>1792</v>
      </c>
      <c r="W444" s="127"/>
      <c r="X444" s="127" t="s">
        <v>1435</v>
      </c>
      <c r="Y444" s="123" t="s">
        <v>2503</v>
      </c>
      <c r="Z444" s="128"/>
      <c r="AA444" s="129"/>
      <c r="AB444" s="125" t="s">
        <v>1525</v>
      </c>
      <c r="AC444" s="125" t="s">
        <v>2418</v>
      </c>
      <c r="AD444" s="130">
        <v>46325</v>
      </c>
      <c r="AE444" s="124" t="s">
        <v>2078</v>
      </c>
      <c r="AF444" s="125" t="s">
        <v>892</v>
      </c>
      <c r="AG444" s="125"/>
      <c r="AH444" s="125"/>
      <c r="AI444" s="125"/>
      <c r="AJ444" s="128"/>
      <c r="AK444" s="125"/>
      <c r="AL444" s="125"/>
      <c r="AM444" s="125"/>
      <c r="AN444" s="128">
        <v>45989</v>
      </c>
      <c r="AO444" s="128">
        <v>46076</v>
      </c>
      <c r="AP444" s="128">
        <v>46157</v>
      </c>
      <c r="AQ444" s="128"/>
      <c r="AR444" s="131"/>
      <c r="AS444" s="131"/>
      <c r="AT444" s="124" t="s">
        <v>2549</v>
      </c>
      <c r="AU444" s="125" t="s">
        <v>2231</v>
      </c>
      <c r="AV444" s="130"/>
      <c r="AW444" s="141" t="s">
        <v>1626</v>
      </c>
      <c r="AX444" s="119">
        <f>IFERROR(IF(PAC!$X444="F01 - CAPTAÇÃO DE RECURSO",1,""),"")</f>
        <v>1</v>
      </c>
      <c r="AY444" s="119" t="str">
        <f>IFERROR(IF(PAC!$X444="F02 - LICITAÇÃO",1,""),"")</f>
        <v/>
      </c>
      <c r="AZ444" s="120" t="str">
        <f>IFERROR(IF(PAC!$X$6:$X$580="F03 - EXECUÇÃO DO OBJETO",1,""),"")</f>
        <v/>
      </c>
      <c r="BA444" s="120" t="str">
        <f>IFERROR(IF(PAC!$X$6:$X$580="F04 - CONCLUÍDA",1,""),"")</f>
        <v/>
      </c>
      <c r="BB444" s="206">
        <f>IF(PAC!$R444&gt;0,0,PAC!$Q444)</f>
        <v>0</v>
      </c>
    </row>
    <row r="445" spans="1:54" s="1" customFormat="1" ht="249.95" customHeight="1" thickBot="1">
      <c r="A445" s="96">
        <f t="shared" si="7"/>
        <v>440</v>
      </c>
      <c r="B445" s="111">
        <v>2023</v>
      </c>
      <c r="C445" s="96" t="s">
        <v>605</v>
      </c>
      <c r="D445" s="96" t="s">
        <v>1021</v>
      </c>
      <c r="E445" s="112" t="s">
        <v>680</v>
      </c>
      <c r="F445" s="96" t="s">
        <v>576</v>
      </c>
      <c r="G445" s="96" t="s">
        <v>596</v>
      </c>
      <c r="H445" s="45" t="s">
        <v>1255</v>
      </c>
      <c r="I445" s="96" t="s">
        <v>600</v>
      </c>
      <c r="J445" s="96" t="s">
        <v>238</v>
      </c>
      <c r="K445" s="23"/>
      <c r="L445" s="23">
        <v>59300678.469999999</v>
      </c>
      <c r="M445" s="23">
        <v>59300678.469999999</v>
      </c>
      <c r="N445" s="23"/>
      <c r="O445" s="23"/>
      <c r="P445" s="23"/>
      <c r="Q445" s="25">
        <f>SUM(PAC!$M445:$P445)</f>
        <v>59300678.469999999</v>
      </c>
      <c r="R445" s="25">
        <v>45888509.719999999</v>
      </c>
      <c r="S445" s="25">
        <f>IF(PAC!$R445&gt;0,PAC!$R445,PAC!$Q445)</f>
        <v>45888509.719999999</v>
      </c>
      <c r="T445" s="25" t="s">
        <v>1635</v>
      </c>
      <c r="U445" s="113" t="s">
        <v>1586</v>
      </c>
      <c r="V445" s="113"/>
      <c r="W445" s="114">
        <v>14</v>
      </c>
      <c r="X445" s="114" t="s">
        <v>1710</v>
      </c>
      <c r="Y445" s="111" t="s">
        <v>2501</v>
      </c>
      <c r="Z445" s="117">
        <v>46469</v>
      </c>
      <c r="AA445" s="115">
        <v>77</v>
      </c>
      <c r="AB445" s="45" t="s">
        <v>1488</v>
      </c>
      <c r="AC445" s="118" t="s">
        <v>2158</v>
      </c>
      <c r="AD445" s="117">
        <v>46469</v>
      </c>
      <c r="AE445" s="138" t="s">
        <v>1308</v>
      </c>
      <c r="AF445" s="45" t="s">
        <v>582</v>
      </c>
      <c r="AG445" s="45" t="s">
        <v>2668</v>
      </c>
      <c r="AH445" s="45" t="s">
        <v>988</v>
      </c>
      <c r="AI445" s="45"/>
      <c r="AJ445" s="95">
        <v>46668</v>
      </c>
      <c r="AK445" s="45"/>
      <c r="AL445" s="45"/>
      <c r="AM445" s="45"/>
      <c r="AN445" s="95">
        <v>44860</v>
      </c>
      <c r="AO445" s="95">
        <v>45243</v>
      </c>
      <c r="AP445" s="95">
        <v>45406</v>
      </c>
      <c r="AQ445" s="95">
        <v>45419</v>
      </c>
      <c r="AR445" s="117">
        <v>46019</v>
      </c>
      <c r="AS445" s="117">
        <v>46469</v>
      </c>
      <c r="AT445" s="134" t="s">
        <v>2649</v>
      </c>
      <c r="AU445" s="118" t="s">
        <v>2397</v>
      </c>
      <c r="AV445" s="116"/>
      <c r="AW445" s="115" t="s">
        <v>1626</v>
      </c>
      <c r="AX445" s="119" t="str">
        <f>IFERROR(IF(PAC!$X445="F01 - CAPTAÇÃO DE RECURSO",1,""),"")</f>
        <v/>
      </c>
      <c r="AY445" s="119" t="str">
        <f>IFERROR(IF(PAC!$X445="F02 - LICITAÇÃO",1,""),"")</f>
        <v/>
      </c>
      <c r="AZ445" s="120">
        <f>IFERROR(IF(PAC!$X$6:$X$580="F03 - EXECUÇÃO DO OBJETO",1,""),"")</f>
        <v>1</v>
      </c>
      <c r="BA445" s="120" t="str">
        <f>IFERROR(IF(PAC!$X$6:$X$580="F04 - CONCLUÍDA",1,""),"")</f>
        <v/>
      </c>
      <c r="BB445" s="121">
        <f>IF(PAC!$R445&gt;0,0,PAC!$Q445)</f>
        <v>0</v>
      </c>
    </row>
    <row r="446" spans="1:54" s="1" customFormat="1" ht="249.95" customHeight="1" thickBot="1">
      <c r="A446" s="96">
        <f t="shared" si="7"/>
        <v>441</v>
      </c>
      <c r="B446" s="123">
        <v>2023</v>
      </c>
      <c r="C446" s="122" t="s">
        <v>605</v>
      </c>
      <c r="D446" s="122" t="s">
        <v>1021</v>
      </c>
      <c r="E446" s="124" t="s">
        <v>529</v>
      </c>
      <c r="F446" s="122" t="s">
        <v>576</v>
      </c>
      <c r="G446" s="122" t="s">
        <v>596</v>
      </c>
      <c r="H446" s="125" t="s">
        <v>1255</v>
      </c>
      <c r="I446" s="122" t="s">
        <v>600</v>
      </c>
      <c r="J446" s="122" t="s">
        <v>400</v>
      </c>
      <c r="K446" s="36"/>
      <c r="L446" s="36">
        <v>14612511.529999999</v>
      </c>
      <c r="M446" s="36">
        <v>14612511.529999999</v>
      </c>
      <c r="N446" s="36"/>
      <c r="O446" s="36"/>
      <c r="P446" s="36"/>
      <c r="Q446" s="25">
        <f>SUM(PAC!$M446:$P446)</f>
        <v>14612511.529999999</v>
      </c>
      <c r="R446" s="38">
        <v>12662857.49</v>
      </c>
      <c r="S446" s="25">
        <f>IF(PAC!$R446&gt;0,PAC!$R446,PAC!$Q446)</f>
        <v>12662857.49</v>
      </c>
      <c r="T446" s="38" t="s">
        <v>1788</v>
      </c>
      <c r="U446" s="126" t="s">
        <v>1586</v>
      </c>
      <c r="V446" s="126"/>
      <c r="W446" s="127">
        <v>21</v>
      </c>
      <c r="X446" s="127" t="s">
        <v>1506</v>
      </c>
      <c r="Y446" s="123" t="s">
        <v>2500</v>
      </c>
      <c r="Z446" s="131">
        <v>46203</v>
      </c>
      <c r="AA446" s="129">
        <v>100</v>
      </c>
      <c r="AB446" s="125" t="s">
        <v>1488</v>
      </c>
      <c r="AC446" s="132" t="s">
        <v>2537</v>
      </c>
      <c r="AD446" s="131">
        <v>46203</v>
      </c>
      <c r="AE446" s="137" t="s">
        <v>2537</v>
      </c>
      <c r="AF446" s="125" t="s">
        <v>584</v>
      </c>
      <c r="AG446" s="125" t="s">
        <v>2669</v>
      </c>
      <c r="AH446" s="125" t="s">
        <v>988</v>
      </c>
      <c r="AI446" s="125"/>
      <c r="AJ446" s="128">
        <v>46351</v>
      </c>
      <c r="AK446" s="125"/>
      <c r="AL446" s="125"/>
      <c r="AM446" s="125"/>
      <c r="AN446" s="128">
        <v>45111</v>
      </c>
      <c r="AO446" s="128">
        <v>45174</v>
      </c>
      <c r="AP446" s="128">
        <v>45369</v>
      </c>
      <c r="AQ446" s="128">
        <v>45369</v>
      </c>
      <c r="AR446" s="131">
        <v>45999</v>
      </c>
      <c r="AS446" s="131">
        <v>46203</v>
      </c>
      <c r="AT446" s="135" t="s">
        <v>2650</v>
      </c>
      <c r="AU446" s="132" t="s">
        <v>2398</v>
      </c>
      <c r="AV446" s="130"/>
      <c r="AW446" s="129" t="s">
        <v>1667</v>
      </c>
      <c r="AX446" s="119" t="str">
        <f>IFERROR(IF(PAC!$X446="F01 - CAPTAÇÃO DE RECURSO",1,""),"")</f>
        <v/>
      </c>
      <c r="AY446" s="119" t="str">
        <f>IFERROR(IF(PAC!$X446="F02 - LICITAÇÃO",1,""),"")</f>
        <v/>
      </c>
      <c r="AZ446" s="120" t="str">
        <f>IFERROR(IF(PAC!$X$6:$X$580="F03 - EXECUÇÃO DO OBJETO",1,""),"")</f>
        <v/>
      </c>
      <c r="BA446" s="120">
        <f>IFERROR(IF(PAC!$X$6:$X$580="F04 - CONCLUÍDA",1,""),"")</f>
        <v>1</v>
      </c>
      <c r="BB446" s="206">
        <f>IF(PAC!$R446&gt;0,0,PAC!$Q446)</f>
        <v>0</v>
      </c>
    </row>
    <row r="447" spans="1:54" s="1" customFormat="1" ht="249.95" customHeight="1" thickBot="1">
      <c r="A447" s="96">
        <f t="shared" si="7"/>
        <v>442</v>
      </c>
      <c r="B447" s="111">
        <v>2023</v>
      </c>
      <c r="C447" s="96" t="s">
        <v>605</v>
      </c>
      <c r="D447" s="96" t="s">
        <v>1021</v>
      </c>
      <c r="E447" s="112" t="s">
        <v>2248</v>
      </c>
      <c r="F447" s="96" t="s">
        <v>576</v>
      </c>
      <c r="G447" s="96" t="s">
        <v>596</v>
      </c>
      <c r="H447" s="45" t="s">
        <v>1255</v>
      </c>
      <c r="I447" s="96" t="s">
        <v>600</v>
      </c>
      <c r="J447" s="96" t="s">
        <v>531</v>
      </c>
      <c r="K447" s="23"/>
      <c r="L447" s="23">
        <v>17209142.890000001</v>
      </c>
      <c r="M447" s="23">
        <v>17209142.890000001</v>
      </c>
      <c r="N447" s="23"/>
      <c r="O447" s="23"/>
      <c r="P447" s="23"/>
      <c r="Q447" s="25">
        <f>SUM(PAC!$M447:$P447)</f>
        <v>17209142.890000001</v>
      </c>
      <c r="R447" s="25">
        <v>14636171.529999999</v>
      </c>
      <c r="S447" s="25">
        <f>IF(PAC!$R447&gt;0,PAC!$R447,PAC!$Q447)</f>
        <v>14636171.529999999</v>
      </c>
      <c r="T447" s="25" t="s">
        <v>1637</v>
      </c>
      <c r="U447" s="113" t="s">
        <v>1586</v>
      </c>
      <c r="V447" s="113"/>
      <c r="W447" s="114">
        <v>18</v>
      </c>
      <c r="X447" s="114" t="s">
        <v>1710</v>
      </c>
      <c r="Y447" s="111" t="s">
        <v>2501</v>
      </c>
      <c r="Z447" s="117">
        <v>46347</v>
      </c>
      <c r="AA447" s="115">
        <v>52</v>
      </c>
      <c r="AB447" s="45" t="s">
        <v>1488</v>
      </c>
      <c r="AC447" s="118" t="s">
        <v>2158</v>
      </c>
      <c r="AD447" s="117">
        <v>46347</v>
      </c>
      <c r="AE447" s="138" t="s">
        <v>1308</v>
      </c>
      <c r="AF447" s="45" t="s">
        <v>583</v>
      </c>
      <c r="AG447" s="45" t="s">
        <v>2670</v>
      </c>
      <c r="AH447" s="45" t="s">
        <v>988</v>
      </c>
      <c r="AI447" s="45"/>
      <c r="AJ447" s="95">
        <v>47034</v>
      </c>
      <c r="AK447" s="45"/>
      <c r="AL447" s="45"/>
      <c r="AM447" s="45"/>
      <c r="AN447" s="95">
        <v>45604</v>
      </c>
      <c r="AO447" s="95">
        <v>45631</v>
      </c>
      <c r="AP447" s="95">
        <v>45705</v>
      </c>
      <c r="AQ447" s="95">
        <v>45807</v>
      </c>
      <c r="AR447" s="117">
        <v>46347</v>
      </c>
      <c r="AS447" s="117">
        <v>46347</v>
      </c>
      <c r="AT447" s="134" t="s">
        <v>2651</v>
      </c>
      <c r="AU447" s="118" t="s">
        <v>2577</v>
      </c>
      <c r="AV447" s="116"/>
      <c r="AW447" s="115" t="s">
        <v>1667</v>
      </c>
      <c r="AX447" s="119" t="str">
        <f>IFERROR(IF(PAC!$X447="F01 - CAPTAÇÃO DE RECURSO",1,""),"")</f>
        <v/>
      </c>
      <c r="AY447" s="119" t="str">
        <f>IFERROR(IF(PAC!$X447="F02 - LICITAÇÃO",1,""),"")</f>
        <v/>
      </c>
      <c r="AZ447" s="120">
        <f>IFERROR(IF(PAC!$X$6:$X$580="F03 - EXECUÇÃO DO OBJETO",1,""),"")</f>
        <v>1</v>
      </c>
      <c r="BA447" s="120" t="str">
        <f>IFERROR(IF(PAC!$X$6:$X$580="F04 - CONCLUÍDA",1,""),"")</f>
        <v/>
      </c>
      <c r="BB447" s="121">
        <f>IF(PAC!$R447&gt;0,0,PAC!$Q447)</f>
        <v>0</v>
      </c>
    </row>
    <row r="448" spans="1:54" s="1" customFormat="1" ht="249.95" customHeight="1" thickBot="1">
      <c r="A448" s="96">
        <f t="shared" si="7"/>
        <v>443</v>
      </c>
      <c r="B448" s="123">
        <v>2023</v>
      </c>
      <c r="C448" s="122" t="s">
        <v>605</v>
      </c>
      <c r="D448" s="122" t="s">
        <v>1021</v>
      </c>
      <c r="E448" s="124" t="s">
        <v>686</v>
      </c>
      <c r="F448" s="122" t="s">
        <v>576</v>
      </c>
      <c r="G448" s="122" t="s">
        <v>596</v>
      </c>
      <c r="H448" s="125" t="s">
        <v>1255</v>
      </c>
      <c r="I448" s="122" t="s">
        <v>600</v>
      </c>
      <c r="J448" s="122" t="s">
        <v>419</v>
      </c>
      <c r="K448" s="36"/>
      <c r="L448" s="36">
        <v>67744089.930000007</v>
      </c>
      <c r="M448" s="36">
        <v>67744089.930000007</v>
      </c>
      <c r="N448" s="36"/>
      <c r="O448" s="36"/>
      <c r="P448" s="36"/>
      <c r="Q448" s="25">
        <f>SUM(PAC!$M448:$P448)</f>
        <v>67744089.930000007</v>
      </c>
      <c r="R448" s="38">
        <v>21991559.059999999</v>
      </c>
      <c r="S448" s="25">
        <f>IF(PAC!$R448&gt;0,PAC!$R448,PAC!$Q448)</f>
        <v>21991559.059999999</v>
      </c>
      <c r="T448" s="38" t="s">
        <v>1636</v>
      </c>
      <c r="U448" s="126" t="s">
        <v>1586</v>
      </c>
      <c r="V448" s="126"/>
      <c r="W448" s="127">
        <v>12</v>
      </c>
      <c r="X448" s="127" t="s">
        <v>1710</v>
      </c>
      <c r="Y448" s="123" t="s">
        <v>2501</v>
      </c>
      <c r="Z448" s="131">
        <v>46269</v>
      </c>
      <c r="AA448" s="129">
        <v>97</v>
      </c>
      <c r="AB448" s="125" t="s">
        <v>1488</v>
      </c>
      <c r="AC448" s="125" t="s">
        <v>2538</v>
      </c>
      <c r="AD448" s="131">
        <v>46269</v>
      </c>
      <c r="AE448" s="137" t="s">
        <v>1308</v>
      </c>
      <c r="AF448" s="125" t="s">
        <v>586</v>
      </c>
      <c r="AG448" s="125" t="s">
        <v>2671</v>
      </c>
      <c r="AH448" s="125" t="s">
        <v>988</v>
      </c>
      <c r="AI448" s="125"/>
      <c r="AJ448" s="128">
        <v>47034</v>
      </c>
      <c r="AK448" s="125"/>
      <c r="AL448" s="125"/>
      <c r="AM448" s="125"/>
      <c r="AN448" s="128">
        <v>45469</v>
      </c>
      <c r="AO448" s="128">
        <v>45492</v>
      </c>
      <c r="AP448" s="128">
        <v>45548</v>
      </c>
      <c r="AQ448" s="128">
        <v>45579</v>
      </c>
      <c r="AR448" s="131">
        <v>45940</v>
      </c>
      <c r="AS448" s="131">
        <v>46269</v>
      </c>
      <c r="AT448" s="135" t="s">
        <v>2652</v>
      </c>
      <c r="AU448" s="132" t="s">
        <v>2399</v>
      </c>
      <c r="AV448" s="130"/>
      <c r="AW448" s="129" t="s">
        <v>1667</v>
      </c>
      <c r="AX448" s="119" t="str">
        <f>IFERROR(IF(PAC!$X448="F01 - CAPTAÇÃO DE RECURSO",1,""),"")</f>
        <v/>
      </c>
      <c r="AY448" s="119" t="str">
        <f>IFERROR(IF(PAC!$X448="F02 - LICITAÇÃO",1,""),"")</f>
        <v/>
      </c>
      <c r="AZ448" s="120">
        <f>IFERROR(IF(PAC!$X$6:$X$580="F03 - EXECUÇÃO DO OBJETO",1,""),"")</f>
        <v>1</v>
      </c>
      <c r="BA448" s="120" t="str">
        <f>IFERROR(IF(PAC!$X$6:$X$580="F04 - CONCLUÍDA",1,""),"")</f>
        <v/>
      </c>
      <c r="BB448" s="206">
        <f>IF(PAC!$R448&gt;0,0,PAC!$Q448)</f>
        <v>0</v>
      </c>
    </row>
    <row r="449" spans="1:54" s="1" customFormat="1" ht="249.95" customHeight="1" thickBot="1">
      <c r="A449" s="96">
        <f t="shared" si="7"/>
        <v>444</v>
      </c>
      <c r="B449" s="111">
        <v>2023</v>
      </c>
      <c r="C449" s="96" t="s">
        <v>605</v>
      </c>
      <c r="D449" s="96" t="s">
        <v>1021</v>
      </c>
      <c r="E449" s="112" t="s">
        <v>1664</v>
      </c>
      <c r="F449" s="96" t="s">
        <v>576</v>
      </c>
      <c r="G449" s="96" t="s">
        <v>596</v>
      </c>
      <c r="H449" s="45" t="s">
        <v>1255</v>
      </c>
      <c r="I449" s="96" t="s">
        <v>600</v>
      </c>
      <c r="J449" s="96" t="s">
        <v>192</v>
      </c>
      <c r="K449" s="23">
        <v>28699705.719999999</v>
      </c>
      <c r="L449" s="23"/>
      <c r="M449" s="23"/>
      <c r="N449" s="23">
        <v>1510511.12</v>
      </c>
      <c r="O449" s="23"/>
      <c r="P449" s="23">
        <v>28699705.719999999</v>
      </c>
      <c r="Q449" s="25">
        <f>SUM(PAC!$M449:$P449)</f>
        <v>30210216.84</v>
      </c>
      <c r="R449" s="25">
        <v>20823856.23</v>
      </c>
      <c r="S449" s="25">
        <f>IF(PAC!$R449&gt;0,PAC!$R449,PAC!$Q449)</f>
        <v>20823856.23</v>
      </c>
      <c r="T449" s="25" t="s">
        <v>1639</v>
      </c>
      <c r="U449" s="113" t="s">
        <v>1589</v>
      </c>
      <c r="V449" s="113" t="s">
        <v>1792</v>
      </c>
      <c r="W449" s="114">
        <v>18</v>
      </c>
      <c r="X449" s="114" t="s">
        <v>1710</v>
      </c>
      <c r="Y449" s="111" t="s">
        <v>2501</v>
      </c>
      <c r="Z449" s="117">
        <v>46360</v>
      </c>
      <c r="AA449" s="115">
        <v>56</v>
      </c>
      <c r="AB449" s="45" t="s">
        <v>1488</v>
      </c>
      <c r="AC449" s="118" t="s">
        <v>2074</v>
      </c>
      <c r="AD449" s="117">
        <v>46360</v>
      </c>
      <c r="AE449" s="138" t="s">
        <v>1666</v>
      </c>
      <c r="AF449" s="45" t="s">
        <v>534</v>
      </c>
      <c r="AG449" s="45" t="s">
        <v>2178</v>
      </c>
      <c r="AH449" s="45"/>
      <c r="AI449" s="45"/>
      <c r="AJ449" s="95"/>
      <c r="AK449" s="45"/>
      <c r="AL449" s="45"/>
      <c r="AM449" s="45"/>
      <c r="AN449" s="95">
        <v>45541</v>
      </c>
      <c r="AO449" s="95">
        <v>45677</v>
      </c>
      <c r="AP449" s="95">
        <v>45747</v>
      </c>
      <c r="AQ449" s="95">
        <v>45790</v>
      </c>
      <c r="AR449" s="117">
        <v>46330</v>
      </c>
      <c r="AS449" s="117">
        <v>46360</v>
      </c>
      <c r="AT449" s="134" t="s">
        <v>2579</v>
      </c>
      <c r="AU449" s="118" t="s">
        <v>1906</v>
      </c>
      <c r="AV449" s="116"/>
      <c r="AW449" s="115" t="s">
        <v>1667</v>
      </c>
      <c r="AX449" s="119" t="str">
        <f>IFERROR(IF(PAC!$X449="F01 - CAPTAÇÃO DE RECURSO",1,""),"")</f>
        <v/>
      </c>
      <c r="AY449" s="119" t="str">
        <f>IFERROR(IF(PAC!$X449="F02 - LICITAÇÃO",1,""),"")</f>
        <v/>
      </c>
      <c r="AZ449" s="120">
        <f>IFERROR(IF(PAC!$X$6:$X$580="F03 - EXECUÇÃO DO OBJETO",1,""),"")</f>
        <v>1</v>
      </c>
      <c r="BA449" s="120" t="str">
        <f>IFERROR(IF(PAC!$X$6:$X$580="F04 - CONCLUÍDA",1,""),"")</f>
        <v/>
      </c>
      <c r="BB449" s="121">
        <f>IF(PAC!$R449&gt;0,0,PAC!$Q449)</f>
        <v>0</v>
      </c>
    </row>
    <row r="450" spans="1:54" s="1" customFormat="1" ht="249.95" customHeight="1" thickBot="1">
      <c r="A450" s="96">
        <f t="shared" si="7"/>
        <v>445</v>
      </c>
      <c r="B450" s="123">
        <v>2023</v>
      </c>
      <c r="C450" s="122" t="s">
        <v>605</v>
      </c>
      <c r="D450" s="122" t="s">
        <v>1021</v>
      </c>
      <c r="E450" s="124" t="s">
        <v>533</v>
      </c>
      <c r="F450" s="122" t="s">
        <v>576</v>
      </c>
      <c r="G450" s="122" t="s">
        <v>596</v>
      </c>
      <c r="H450" s="125" t="s">
        <v>1255</v>
      </c>
      <c r="I450" s="122" t="s">
        <v>600</v>
      </c>
      <c r="J450" s="122" t="s">
        <v>371</v>
      </c>
      <c r="K450" s="36">
        <v>101573661.84999999</v>
      </c>
      <c r="L450" s="36"/>
      <c r="M450" s="36"/>
      <c r="N450" s="36">
        <v>5345982.2</v>
      </c>
      <c r="O450" s="36"/>
      <c r="P450" s="36">
        <v>101573661.84999999</v>
      </c>
      <c r="Q450" s="25">
        <f>SUM(PAC!$M450:$P450)</f>
        <v>106919644.05</v>
      </c>
      <c r="R450" s="38">
        <v>26469000</v>
      </c>
      <c r="S450" s="25">
        <f>IF(PAC!$R450&gt;0,PAC!$R450,PAC!$Q450)</f>
        <v>26469000</v>
      </c>
      <c r="T450" s="38" t="s">
        <v>1635</v>
      </c>
      <c r="U450" s="126" t="s">
        <v>1589</v>
      </c>
      <c r="V450" s="126" t="s">
        <v>1792</v>
      </c>
      <c r="W450" s="127"/>
      <c r="X450" s="127" t="s">
        <v>1710</v>
      </c>
      <c r="Y450" s="123" t="s">
        <v>2501</v>
      </c>
      <c r="Z450" s="131">
        <v>46901</v>
      </c>
      <c r="AA450" s="129">
        <v>0</v>
      </c>
      <c r="AB450" s="125" t="s">
        <v>1488</v>
      </c>
      <c r="AC450" s="132" t="s">
        <v>2541</v>
      </c>
      <c r="AD450" s="131">
        <v>46901</v>
      </c>
      <c r="AE450" s="137" t="s">
        <v>1488</v>
      </c>
      <c r="AF450" s="125" t="s">
        <v>535</v>
      </c>
      <c r="AG450" s="125" t="s">
        <v>2179</v>
      </c>
      <c r="AH450" s="125"/>
      <c r="AI450" s="125"/>
      <c r="AJ450" s="128"/>
      <c r="AK450" s="125"/>
      <c r="AL450" s="125"/>
      <c r="AM450" s="125"/>
      <c r="AN450" s="128">
        <v>45890</v>
      </c>
      <c r="AO450" s="128">
        <v>45992</v>
      </c>
      <c r="AP450" s="128">
        <v>46099</v>
      </c>
      <c r="AQ450" s="128">
        <v>46181</v>
      </c>
      <c r="AR450" s="131">
        <v>46901</v>
      </c>
      <c r="AS450" s="131">
        <v>46901</v>
      </c>
      <c r="AT450" s="135" t="s">
        <v>2540</v>
      </c>
      <c r="AU450" s="132" t="s">
        <v>1957</v>
      </c>
      <c r="AV450" s="130"/>
      <c r="AW450" s="129" t="s">
        <v>1667</v>
      </c>
      <c r="AX450" s="119" t="str">
        <f>IFERROR(IF(PAC!$X450="F01 - CAPTAÇÃO DE RECURSO",1,""),"")</f>
        <v/>
      </c>
      <c r="AY450" s="119" t="str">
        <f>IFERROR(IF(PAC!$X450="F02 - LICITAÇÃO",1,""),"")</f>
        <v/>
      </c>
      <c r="AZ450" s="120">
        <f>IFERROR(IF(PAC!$X$6:$X$580="F03 - EXECUÇÃO DO OBJETO",1,""),"")</f>
        <v>1</v>
      </c>
      <c r="BA450" s="120" t="str">
        <f>IFERROR(IF(PAC!$X$6:$X$580="F04 - CONCLUÍDA",1,""),"")</f>
        <v/>
      </c>
      <c r="BB450" s="206">
        <f>IF(PAC!$R450&gt;0,0,PAC!$Q450)</f>
        <v>0</v>
      </c>
    </row>
    <row r="451" spans="1:54" s="1" customFormat="1" ht="309" customHeight="1" thickBot="1">
      <c r="A451" s="96">
        <f t="shared" si="7"/>
        <v>446</v>
      </c>
      <c r="B451" s="111">
        <v>2023</v>
      </c>
      <c r="C451" s="96" t="s">
        <v>605</v>
      </c>
      <c r="D451" s="96" t="s">
        <v>1021</v>
      </c>
      <c r="E451" s="112" t="s">
        <v>530</v>
      </c>
      <c r="F451" s="96" t="s">
        <v>576</v>
      </c>
      <c r="G451" s="96" t="s">
        <v>596</v>
      </c>
      <c r="H451" s="45" t="s">
        <v>1255</v>
      </c>
      <c r="I451" s="96" t="s">
        <v>600</v>
      </c>
      <c r="J451" s="96" t="s">
        <v>407</v>
      </c>
      <c r="K451" s="23"/>
      <c r="L451" s="23">
        <v>38572107.189999998</v>
      </c>
      <c r="M451" s="23">
        <v>38572107.189999998</v>
      </c>
      <c r="N451" s="23"/>
      <c r="O451" s="23"/>
      <c r="P451" s="23"/>
      <c r="Q451" s="25">
        <f>SUM(PAC!$M451:$P451)</f>
        <v>38572107.189999998</v>
      </c>
      <c r="R451" s="25">
        <v>8489481.5700000003</v>
      </c>
      <c r="S451" s="25">
        <f>IF(PAC!$R451&gt;0,PAC!$R451,PAC!$Q451)</f>
        <v>8489481.5700000003</v>
      </c>
      <c r="T451" s="25" t="s">
        <v>1638</v>
      </c>
      <c r="U451" s="113" t="s">
        <v>1586</v>
      </c>
      <c r="V451" s="113"/>
      <c r="W451" s="114">
        <v>18</v>
      </c>
      <c r="X451" s="114" t="s">
        <v>1710</v>
      </c>
      <c r="Y451" s="111" t="s">
        <v>2501</v>
      </c>
      <c r="Z451" s="117">
        <v>46465</v>
      </c>
      <c r="AA451" s="115">
        <v>78</v>
      </c>
      <c r="AB451" s="45" t="s">
        <v>1488</v>
      </c>
      <c r="AC451" s="118" t="s">
        <v>2158</v>
      </c>
      <c r="AD451" s="117">
        <v>46465</v>
      </c>
      <c r="AE451" s="138" t="s">
        <v>1308</v>
      </c>
      <c r="AF451" s="45" t="s">
        <v>585</v>
      </c>
      <c r="AG451" s="45" t="s">
        <v>2672</v>
      </c>
      <c r="AH451" s="45" t="s">
        <v>988</v>
      </c>
      <c r="AI451" s="45"/>
      <c r="AJ451" s="95">
        <v>47034</v>
      </c>
      <c r="AK451" s="45"/>
      <c r="AL451" s="45"/>
      <c r="AM451" s="45"/>
      <c r="AN451" s="95">
        <v>45652</v>
      </c>
      <c r="AO451" s="95">
        <v>45729</v>
      </c>
      <c r="AP451" s="95">
        <v>45792</v>
      </c>
      <c r="AQ451" s="95">
        <v>45805</v>
      </c>
      <c r="AR451" s="117">
        <v>46345</v>
      </c>
      <c r="AS451" s="117">
        <v>46465</v>
      </c>
      <c r="AT451" s="134" t="s">
        <v>2653</v>
      </c>
      <c r="AU451" s="118" t="s">
        <v>2400</v>
      </c>
      <c r="AV451" s="116"/>
      <c r="AW451" s="115" t="s">
        <v>1667</v>
      </c>
      <c r="AX451" s="119" t="str">
        <f>IFERROR(IF(PAC!$X451="F01 - CAPTAÇÃO DE RECURSO",1,""),"")</f>
        <v/>
      </c>
      <c r="AY451" s="119" t="str">
        <f>IFERROR(IF(PAC!$X451="F02 - LICITAÇÃO",1,""),"")</f>
        <v/>
      </c>
      <c r="AZ451" s="120">
        <f>IFERROR(IF(PAC!$X$6:$X$580="F03 - EXECUÇÃO DO OBJETO",1,""),"")</f>
        <v>1</v>
      </c>
      <c r="BA451" s="120" t="str">
        <f>IFERROR(IF(PAC!$X$6:$X$580="F04 - CONCLUÍDA",1,""),"")</f>
        <v/>
      </c>
      <c r="BB451" s="121">
        <f>IF(PAC!$R451&gt;0,0,PAC!$Q451)</f>
        <v>0</v>
      </c>
    </row>
    <row r="452" spans="1:54" s="1" customFormat="1" ht="144.75" customHeight="1" thickBot="1">
      <c r="A452" s="96">
        <f t="shared" ref="A452:A515" si="8">ROW()-5</f>
        <v>447</v>
      </c>
      <c r="B452" s="123">
        <v>2023</v>
      </c>
      <c r="C452" s="122" t="s">
        <v>605</v>
      </c>
      <c r="D452" s="122" t="s">
        <v>1021</v>
      </c>
      <c r="E452" s="124" t="s">
        <v>528</v>
      </c>
      <c r="F452" s="122" t="s">
        <v>576</v>
      </c>
      <c r="G452" s="122" t="s">
        <v>596</v>
      </c>
      <c r="H452" s="125" t="s">
        <v>1255</v>
      </c>
      <c r="I452" s="122" t="s">
        <v>601</v>
      </c>
      <c r="J452" s="122" t="s">
        <v>438</v>
      </c>
      <c r="K452" s="36"/>
      <c r="L452" s="36">
        <v>7398793.4400000004</v>
      </c>
      <c r="M452" s="36">
        <v>7398793.4400000004</v>
      </c>
      <c r="N452" s="36"/>
      <c r="O452" s="36"/>
      <c r="P452" s="36"/>
      <c r="Q452" s="25">
        <f>SUM(PAC!$M452:$P452)</f>
        <v>7398793.4400000004</v>
      </c>
      <c r="R452" s="38">
        <v>7025569.5700000003</v>
      </c>
      <c r="S452" s="25">
        <f>IF(PAC!$R452&gt;0,PAC!$R452,PAC!$Q452)</f>
        <v>7025569.5700000003</v>
      </c>
      <c r="T452" s="38" t="s">
        <v>2602</v>
      </c>
      <c r="U452" s="126" t="s">
        <v>1586</v>
      </c>
      <c r="V452" s="126"/>
      <c r="W452" s="127">
        <v>8</v>
      </c>
      <c r="X452" s="127" t="s">
        <v>1434</v>
      </c>
      <c r="Y452" s="123" t="s">
        <v>2503</v>
      </c>
      <c r="Z452" s="128"/>
      <c r="AA452" s="129"/>
      <c r="AB452" s="125" t="s">
        <v>1484</v>
      </c>
      <c r="AC452" s="125" t="s">
        <v>1959</v>
      </c>
      <c r="AD452" s="130"/>
      <c r="AE452" s="137" t="s">
        <v>2603</v>
      </c>
      <c r="AF452" s="125" t="s">
        <v>581</v>
      </c>
      <c r="AG452" s="125" t="s">
        <v>2673</v>
      </c>
      <c r="AH452" s="125" t="s">
        <v>988</v>
      </c>
      <c r="AI452" s="125"/>
      <c r="AJ452" s="128">
        <v>46664</v>
      </c>
      <c r="AK452" s="125"/>
      <c r="AL452" s="125"/>
      <c r="AM452" s="125"/>
      <c r="AN452" s="128">
        <v>46108</v>
      </c>
      <c r="AO452" s="128">
        <v>46136</v>
      </c>
      <c r="AP452" s="128">
        <v>46238</v>
      </c>
      <c r="AQ452" s="128"/>
      <c r="AR452" s="131"/>
      <c r="AS452" s="131"/>
      <c r="AT452" s="135" t="s">
        <v>2604</v>
      </c>
      <c r="AU452" s="132" t="s">
        <v>2306</v>
      </c>
      <c r="AV452" s="130"/>
      <c r="AW452" s="129"/>
      <c r="AX452" s="119" t="str">
        <f>IFERROR(IF(PAC!$X452="F01 - CAPTAÇÃO DE RECURSO",1,""),"")</f>
        <v/>
      </c>
      <c r="AY452" s="119">
        <f>IFERROR(IF(PAC!$X452="F02 - LICITAÇÃO",1,""),"")</f>
        <v>1</v>
      </c>
      <c r="AZ452" s="120" t="str">
        <f>IFERROR(IF(PAC!$X$6:$X$580="F03 - EXECUÇÃO DO OBJETO",1,""),"")</f>
        <v/>
      </c>
      <c r="BA452" s="120" t="str">
        <f>IFERROR(IF(PAC!$X$6:$X$580="F04 - CONCLUÍDA",1,""),"")</f>
        <v/>
      </c>
      <c r="BB452" s="206">
        <f>IF(PAC!$R452&gt;0,0,PAC!$Q452)</f>
        <v>0</v>
      </c>
    </row>
    <row r="453" spans="1:54" s="1" customFormat="1" ht="169.5" customHeight="1" thickBot="1">
      <c r="A453" s="96">
        <f t="shared" si="8"/>
        <v>448</v>
      </c>
      <c r="B453" s="96">
        <v>2025</v>
      </c>
      <c r="C453" s="96" t="s">
        <v>605</v>
      </c>
      <c r="D453" s="96" t="s">
        <v>1021</v>
      </c>
      <c r="E453" s="112" t="s">
        <v>881</v>
      </c>
      <c r="F453" s="96" t="s">
        <v>576</v>
      </c>
      <c r="G453" s="96" t="s">
        <v>596</v>
      </c>
      <c r="H453" s="45" t="s">
        <v>1255</v>
      </c>
      <c r="I453" s="96" t="s">
        <v>600</v>
      </c>
      <c r="J453" s="96" t="s">
        <v>361</v>
      </c>
      <c r="K453" s="23">
        <v>220000000</v>
      </c>
      <c r="L453" s="23"/>
      <c r="M453" s="23"/>
      <c r="N453" s="23">
        <f>K453-P453</f>
        <v>11000000</v>
      </c>
      <c r="O453" s="23"/>
      <c r="P453" s="23">
        <v>209000000</v>
      </c>
      <c r="Q453" s="25">
        <f>SUM(PAC!$M453:$P453)</f>
        <v>220000000</v>
      </c>
      <c r="R453" s="25"/>
      <c r="S453" s="25">
        <f>IF(PAC!$R453&gt;0,PAC!$R453,PAC!$Q453)</f>
        <v>220000000</v>
      </c>
      <c r="T453" s="25"/>
      <c r="U453" s="113" t="s">
        <v>594</v>
      </c>
      <c r="V453" s="113" t="s">
        <v>1792</v>
      </c>
      <c r="W453" s="114"/>
      <c r="X453" s="114" t="s">
        <v>1435</v>
      </c>
      <c r="Y453" s="111" t="s">
        <v>2507</v>
      </c>
      <c r="Z453" s="95"/>
      <c r="AA453" s="115"/>
      <c r="AB453" s="45" t="s">
        <v>1525</v>
      </c>
      <c r="AC453" s="45" t="s">
        <v>2445</v>
      </c>
      <c r="AD453" s="116">
        <v>46325</v>
      </c>
      <c r="AE453" s="112" t="s">
        <v>1974</v>
      </c>
      <c r="AF453" s="45" t="s">
        <v>886</v>
      </c>
      <c r="AG453" s="45"/>
      <c r="AH453" s="45"/>
      <c r="AI453" s="45"/>
      <c r="AJ453" s="95"/>
      <c r="AK453" s="45"/>
      <c r="AL453" s="45"/>
      <c r="AM453" s="45"/>
      <c r="AN453" s="95">
        <v>46539</v>
      </c>
      <c r="AO453" s="95"/>
      <c r="AP453" s="95"/>
      <c r="AQ453" s="95"/>
      <c r="AR453" s="117"/>
      <c r="AS453" s="117"/>
      <c r="AT453" s="190" t="s">
        <v>2410</v>
      </c>
      <c r="AU453" s="45" t="s">
        <v>1778</v>
      </c>
      <c r="AV453" s="116"/>
      <c r="AW453" s="139" t="s">
        <v>1626</v>
      </c>
      <c r="AX453" s="119">
        <f>IFERROR(IF(PAC!$X453="F01 - CAPTAÇÃO DE RECURSO",1,""),"")</f>
        <v>1</v>
      </c>
      <c r="AY453" s="119" t="str">
        <f>IFERROR(IF(PAC!$X453="F02 - LICITAÇÃO",1,""),"")</f>
        <v/>
      </c>
      <c r="AZ453" s="120" t="str">
        <f>IFERROR(IF(PAC!$X$6:$X$580="F03 - EXECUÇÃO DO OBJETO",1,""),"")</f>
        <v/>
      </c>
      <c r="BA453" s="120" t="str">
        <f>IFERROR(IF(PAC!$X$6:$X$580="F04 - CONCLUÍDA",1,""),"")</f>
        <v/>
      </c>
      <c r="BB453" s="121">
        <f>IF(PAC!$R453&gt;0,0,PAC!$Q453)</f>
        <v>220000000</v>
      </c>
    </row>
    <row r="454" spans="1:54" s="1" customFormat="1" ht="168" customHeight="1" thickBot="1">
      <c r="A454" s="96">
        <f t="shared" si="8"/>
        <v>449</v>
      </c>
      <c r="B454" s="122">
        <v>2025</v>
      </c>
      <c r="C454" s="122" t="s">
        <v>605</v>
      </c>
      <c r="D454" s="122" t="s">
        <v>1021</v>
      </c>
      <c r="E454" s="124" t="s">
        <v>882</v>
      </c>
      <c r="F454" s="122" t="s">
        <v>576</v>
      </c>
      <c r="G454" s="122" t="s">
        <v>596</v>
      </c>
      <c r="H454" s="125" t="s">
        <v>1255</v>
      </c>
      <c r="I454" s="122" t="s">
        <v>600</v>
      </c>
      <c r="J454" s="122" t="s">
        <v>361</v>
      </c>
      <c r="K454" s="36">
        <v>831474768.44000006</v>
      </c>
      <c r="L454" s="36"/>
      <c r="M454" s="36"/>
      <c r="N454" s="36">
        <f>K454-P454</f>
        <v>41573738.420000076</v>
      </c>
      <c r="O454" s="36"/>
      <c r="P454" s="36">
        <v>789901030.01999998</v>
      </c>
      <c r="Q454" s="25">
        <f>SUM(PAC!$M454:$P454)</f>
        <v>831474768.44000006</v>
      </c>
      <c r="R454" s="38"/>
      <c r="S454" s="25">
        <f>IF(PAC!$R454&gt;0,PAC!$R454,PAC!$Q454)</f>
        <v>831474768.44000006</v>
      </c>
      <c r="T454" s="38"/>
      <c r="U454" s="126" t="s">
        <v>594</v>
      </c>
      <c r="V454" s="126" t="s">
        <v>1792</v>
      </c>
      <c r="W454" s="127"/>
      <c r="X454" s="127" t="s">
        <v>1435</v>
      </c>
      <c r="Y454" s="123" t="s">
        <v>2507</v>
      </c>
      <c r="Z454" s="128"/>
      <c r="AA454" s="129"/>
      <c r="AB454" s="125" t="s">
        <v>1525</v>
      </c>
      <c r="AC454" s="125" t="s">
        <v>2542</v>
      </c>
      <c r="AD454" s="130">
        <v>46325</v>
      </c>
      <c r="AE454" s="124" t="s">
        <v>1974</v>
      </c>
      <c r="AF454" s="125" t="s">
        <v>887</v>
      </c>
      <c r="AG454" s="125"/>
      <c r="AH454" s="125"/>
      <c r="AI454" s="125"/>
      <c r="AJ454" s="128"/>
      <c r="AK454" s="125"/>
      <c r="AL454" s="125"/>
      <c r="AM454" s="125"/>
      <c r="AN454" s="128">
        <v>46539</v>
      </c>
      <c r="AO454" s="128"/>
      <c r="AP454" s="128"/>
      <c r="AQ454" s="128"/>
      <c r="AR454" s="131"/>
      <c r="AS454" s="131"/>
      <c r="AT454" s="191" t="s">
        <v>2411</v>
      </c>
      <c r="AU454" s="125" t="s">
        <v>1778</v>
      </c>
      <c r="AV454" s="130"/>
      <c r="AW454" s="122" t="s">
        <v>1626</v>
      </c>
      <c r="AX454" s="119">
        <f>IFERROR(IF(PAC!$X454="F01 - CAPTAÇÃO DE RECURSO",1,""),"")</f>
        <v>1</v>
      </c>
      <c r="AY454" s="119" t="str">
        <f>IFERROR(IF(PAC!$X454="F02 - LICITAÇÃO",1,""),"")</f>
        <v/>
      </c>
      <c r="AZ454" s="120" t="str">
        <f>IFERROR(IF(PAC!$X$6:$X$580="F03 - EXECUÇÃO DO OBJETO",1,""),"")</f>
        <v/>
      </c>
      <c r="BA454" s="120" t="str">
        <f>IFERROR(IF(PAC!$X$6:$X$580="F04 - CONCLUÍDA",1,""),"")</f>
        <v/>
      </c>
      <c r="BB454" s="206">
        <f>IF(PAC!$R454&gt;0,0,PAC!$Q454)</f>
        <v>831474768.44000006</v>
      </c>
    </row>
    <row r="455" spans="1:54" s="1" customFormat="1" ht="161.25" customHeight="1" thickBot="1">
      <c r="A455" s="96">
        <f t="shared" si="8"/>
        <v>450</v>
      </c>
      <c r="B455" s="96">
        <v>2025</v>
      </c>
      <c r="C455" s="96" t="s">
        <v>605</v>
      </c>
      <c r="D455" s="96" t="s">
        <v>1021</v>
      </c>
      <c r="E455" s="112" t="s">
        <v>2249</v>
      </c>
      <c r="F455" s="96" t="s">
        <v>576</v>
      </c>
      <c r="G455" s="96" t="s">
        <v>596</v>
      </c>
      <c r="H455" s="45" t="s">
        <v>1255</v>
      </c>
      <c r="I455" s="96" t="s">
        <v>600</v>
      </c>
      <c r="J455" s="96" t="s">
        <v>216</v>
      </c>
      <c r="K455" s="23">
        <v>147368421.05000001</v>
      </c>
      <c r="L455" s="23"/>
      <c r="M455" s="23"/>
      <c r="N455" s="23"/>
      <c r="O455" s="23"/>
      <c r="P455" s="23"/>
      <c r="Q455" s="25">
        <f>SUM(PAC!$M455:$P455)</f>
        <v>0</v>
      </c>
      <c r="R455" s="25"/>
      <c r="S455" s="25">
        <f>IF(PAC!$R455&gt;0,PAC!$R455,PAC!$Q455)</f>
        <v>0</v>
      </c>
      <c r="T455" s="25"/>
      <c r="U455" s="113" t="s">
        <v>594</v>
      </c>
      <c r="V455" s="113"/>
      <c r="W455" s="114"/>
      <c r="X455" s="114" t="s">
        <v>1435</v>
      </c>
      <c r="Y455" s="111" t="s">
        <v>2511</v>
      </c>
      <c r="Z455" s="95"/>
      <c r="AA455" s="115"/>
      <c r="AB455" s="45"/>
      <c r="AC455" s="45" t="s">
        <v>2250</v>
      </c>
      <c r="AD455" s="116"/>
      <c r="AE455" s="112" t="s">
        <v>1300</v>
      </c>
      <c r="AF455" s="45" t="s">
        <v>888</v>
      </c>
      <c r="AG455" s="45"/>
      <c r="AH455" s="45"/>
      <c r="AI455" s="45"/>
      <c r="AJ455" s="95"/>
      <c r="AK455" s="45"/>
      <c r="AL455" s="45"/>
      <c r="AM455" s="45"/>
      <c r="AN455" s="95">
        <v>46140</v>
      </c>
      <c r="AO455" s="95">
        <v>46168</v>
      </c>
      <c r="AP455" s="95"/>
      <c r="AQ455" s="95"/>
      <c r="AR455" s="117"/>
      <c r="AS455" s="117"/>
      <c r="AT455" s="45" t="s">
        <v>2052</v>
      </c>
      <c r="AU455" s="45" t="s">
        <v>2251</v>
      </c>
      <c r="AV455" s="116"/>
      <c r="AW455" s="96" t="s">
        <v>1668</v>
      </c>
      <c r="AX455" s="119">
        <f>IFERROR(IF(PAC!$X455="F01 - CAPTAÇÃO DE RECURSO",1,""),"")</f>
        <v>1</v>
      </c>
      <c r="AY455" s="119" t="str">
        <f>IFERROR(IF(PAC!$X455="F02 - LICITAÇÃO",1,""),"")</f>
        <v/>
      </c>
      <c r="AZ455" s="120" t="str">
        <f>IFERROR(IF(PAC!$X$6:$X$580="F03 - EXECUÇÃO DO OBJETO",1,""),"")</f>
        <v/>
      </c>
      <c r="BA455" s="120" t="str">
        <f>IFERROR(IF(PAC!$X$6:$X$580="F04 - CONCLUÍDA",1,""),"")</f>
        <v/>
      </c>
      <c r="BB455" s="121">
        <f>IF(PAC!$R455&gt;0,0,PAC!$Q455)</f>
        <v>0</v>
      </c>
    </row>
    <row r="456" spans="1:54" s="1" customFormat="1" ht="201" customHeight="1" thickBot="1">
      <c r="A456" s="96">
        <f t="shared" si="8"/>
        <v>451</v>
      </c>
      <c r="B456" s="122">
        <v>2025</v>
      </c>
      <c r="C456" s="122" t="s">
        <v>605</v>
      </c>
      <c r="D456" s="122" t="s">
        <v>1021</v>
      </c>
      <c r="E456" s="124" t="s">
        <v>702</v>
      </c>
      <c r="F456" s="122" t="s">
        <v>576</v>
      </c>
      <c r="G456" s="122" t="s">
        <v>596</v>
      </c>
      <c r="H456" s="125" t="s">
        <v>1255</v>
      </c>
      <c r="I456" s="122" t="s">
        <v>600</v>
      </c>
      <c r="J456" s="122" t="s">
        <v>27</v>
      </c>
      <c r="K456" s="36">
        <v>23969428.18</v>
      </c>
      <c r="L456" s="36"/>
      <c r="M456" s="36"/>
      <c r="N456" s="36">
        <f>K456-P456</f>
        <v>1198471.4100000001</v>
      </c>
      <c r="O456" s="36"/>
      <c r="P456" s="36">
        <v>22770956.77</v>
      </c>
      <c r="Q456" s="25">
        <f>SUM(PAC!$M456:$P456)</f>
        <v>23969428.18</v>
      </c>
      <c r="R456" s="38"/>
      <c r="S456" s="25">
        <f>IF(PAC!$R456&gt;0,PAC!$R456,PAC!$Q456)</f>
        <v>23969428.18</v>
      </c>
      <c r="T456" s="38"/>
      <c r="U456" s="126" t="s">
        <v>594</v>
      </c>
      <c r="V456" s="126" t="s">
        <v>1792</v>
      </c>
      <c r="W456" s="127"/>
      <c r="X456" s="127" t="s">
        <v>1435</v>
      </c>
      <c r="Y456" s="123" t="s">
        <v>2507</v>
      </c>
      <c r="Z456" s="128"/>
      <c r="AA456" s="129"/>
      <c r="AB456" s="125" t="s">
        <v>1525</v>
      </c>
      <c r="AC456" s="125" t="s">
        <v>2544</v>
      </c>
      <c r="AD456" s="130">
        <v>46325</v>
      </c>
      <c r="AE456" s="124" t="s">
        <v>1974</v>
      </c>
      <c r="AF456" s="125" t="s">
        <v>889</v>
      </c>
      <c r="AG456" s="125"/>
      <c r="AH456" s="125"/>
      <c r="AI456" s="125"/>
      <c r="AJ456" s="128"/>
      <c r="AK456" s="125"/>
      <c r="AL456" s="125"/>
      <c r="AM456" s="125"/>
      <c r="AN456" s="128">
        <v>46356</v>
      </c>
      <c r="AO456" s="128"/>
      <c r="AP456" s="128"/>
      <c r="AQ456" s="128"/>
      <c r="AR456" s="131"/>
      <c r="AS456" s="131"/>
      <c r="AT456" s="191" t="s">
        <v>2543</v>
      </c>
      <c r="AU456" s="125" t="s">
        <v>1778</v>
      </c>
      <c r="AV456" s="130"/>
      <c r="AW456" s="141" t="s">
        <v>1626</v>
      </c>
      <c r="AX456" s="119">
        <f>IFERROR(IF(PAC!$X456="F01 - CAPTAÇÃO DE RECURSO",1,""),"")</f>
        <v>1</v>
      </c>
      <c r="AY456" s="119" t="str">
        <f>IFERROR(IF(PAC!$X456="F02 - LICITAÇÃO",1,""),"")</f>
        <v/>
      </c>
      <c r="AZ456" s="120" t="str">
        <f>IFERROR(IF(PAC!$X$6:$X$580="F03 - EXECUÇÃO DO OBJETO",1,""),"")</f>
        <v/>
      </c>
      <c r="BA456" s="120" t="str">
        <f>IFERROR(IF(PAC!$X$6:$X$580="F04 - CONCLUÍDA",1,""),"")</f>
        <v/>
      </c>
      <c r="BB456" s="206">
        <f>IF(PAC!$R456&gt;0,0,PAC!$Q456)</f>
        <v>23969428.18</v>
      </c>
    </row>
    <row r="457" spans="1:54" s="1" customFormat="1" ht="190.5" customHeight="1" thickBot="1">
      <c r="A457" s="96">
        <f t="shared" si="8"/>
        <v>452</v>
      </c>
      <c r="B457" s="96">
        <v>2025</v>
      </c>
      <c r="C457" s="96" t="s">
        <v>605</v>
      </c>
      <c r="D457" s="96" t="s">
        <v>1021</v>
      </c>
      <c r="E457" s="112" t="s">
        <v>1539</v>
      </c>
      <c r="F457" s="96" t="s">
        <v>576</v>
      </c>
      <c r="G457" s="96" t="s">
        <v>596</v>
      </c>
      <c r="H457" s="45" t="s">
        <v>1255</v>
      </c>
      <c r="I457" s="96" t="s">
        <v>600</v>
      </c>
      <c r="J457" s="96" t="s">
        <v>361</v>
      </c>
      <c r="K457" s="23">
        <v>463157894.74000001</v>
      </c>
      <c r="L457" s="23"/>
      <c r="M457" s="23"/>
      <c r="N457" s="23">
        <f>K457-P457</f>
        <v>23157894.74000001</v>
      </c>
      <c r="O457" s="23"/>
      <c r="P457" s="23">
        <v>440000000</v>
      </c>
      <c r="Q457" s="25">
        <f>SUM(PAC!$M457:$P457)</f>
        <v>463157894.74000001</v>
      </c>
      <c r="R457" s="25"/>
      <c r="S457" s="25">
        <f>IF(PAC!$R457&gt;0,PAC!$R457,PAC!$Q457)</f>
        <v>463157894.74000001</v>
      </c>
      <c r="T457" s="25"/>
      <c r="U457" s="113" t="s">
        <v>594</v>
      </c>
      <c r="V457" s="113" t="s">
        <v>1792</v>
      </c>
      <c r="W457" s="114"/>
      <c r="X457" s="114" t="s">
        <v>1435</v>
      </c>
      <c r="Y457" s="111" t="s">
        <v>2507</v>
      </c>
      <c r="Z457" s="95"/>
      <c r="AA457" s="115"/>
      <c r="AB457" s="45" t="s">
        <v>1525</v>
      </c>
      <c r="AC457" s="95" t="s">
        <v>2545</v>
      </c>
      <c r="AD457" s="116">
        <v>46325</v>
      </c>
      <c r="AE457" s="112" t="s">
        <v>1974</v>
      </c>
      <c r="AF457" s="45" t="s">
        <v>890</v>
      </c>
      <c r="AG457" s="45"/>
      <c r="AH457" s="45"/>
      <c r="AI457" s="45"/>
      <c r="AJ457" s="95"/>
      <c r="AK457" s="45"/>
      <c r="AL457" s="45"/>
      <c r="AM457" s="45"/>
      <c r="AN457" s="95">
        <v>46539</v>
      </c>
      <c r="AO457" s="95"/>
      <c r="AP457" s="95"/>
      <c r="AQ457" s="95"/>
      <c r="AR457" s="117"/>
      <c r="AS457" s="117"/>
      <c r="AT457" s="190" t="s">
        <v>2297</v>
      </c>
      <c r="AU457" s="45" t="s">
        <v>1778</v>
      </c>
      <c r="AV457" s="116"/>
      <c r="AW457" s="139" t="s">
        <v>1626</v>
      </c>
      <c r="AX457" s="119">
        <f>IFERROR(IF(PAC!$X457="F01 - CAPTAÇÃO DE RECURSO",1,""),"")</f>
        <v>1</v>
      </c>
      <c r="AY457" s="119" t="str">
        <f>IFERROR(IF(PAC!$X457="F02 - LICITAÇÃO",1,""),"")</f>
        <v/>
      </c>
      <c r="AZ457" s="120" t="str">
        <f>IFERROR(IF(PAC!$X$6:$X$580="F03 - EXECUÇÃO DO OBJETO",1,""),"")</f>
        <v/>
      </c>
      <c r="BA457" s="120" t="str">
        <f>IFERROR(IF(PAC!$X$6:$X$580="F04 - CONCLUÍDA",1,""),"")</f>
        <v/>
      </c>
      <c r="BB457" s="121">
        <f>IF(PAC!$R457&gt;0,0,PAC!$Q457)</f>
        <v>463157894.74000001</v>
      </c>
    </row>
    <row r="458" spans="1:54" s="4" customFormat="1" ht="168.75" customHeight="1" thickBot="1">
      <c r="A458" s="96">
        <f t="shared" si="8"/>
        <v>453</v>
      </c>
      <c r="B458" s="122">
        <v>2025</v>
      </c>
      <c r="C458" s="122" t="s">
        <v>605</v>
      </c>
      <c r="D458" s="122" t="s">
        <v>1021</v>
      </c>
      <c r="E458" s="124" t="s">
        <v>883</v>
      </c>
      <c r="F458" s="122" t="s">
        <v>576</v>
      </c>
      <c r="G458" s="122" t="s">
        <v>596</v>
      </c>
      <c r="H458" s="125" t="s">
        <v>1255</v>
      </c>
      <c r="I458" s="122" t="s">
        <v>600</v>
      </c>
      <c r="J458" s="122" t="s">
        <v>361</v>
      </c>
      <c r="K458" s="36">
        <v>267093049.02000001</v>
      </c>
      <c r="L458" s="36"/>
      <c r="M458" s="36"/>
      <c r="N458" s="36">
        <f>K458-P458</f>
        <v>13354652.450000018</v>
      </c>
      <c r="O458" s="36"/>
      <c r="P458" s="36">
        <v>253738396.56999999</v>
      </c>
      <c r="Q458" s="25">
        <f>SUM(PAC!$M458:$P458)</f>
        <v>267093049.02000001</v>
      </c>
      <c r="R458" s="38"/>
      <c r="S458" s="25">
        <f>IF(PAC!$R458&gt;0,PAC!$R458,PAC!$Q458)</f>
        <v>267093049.02000001</v>
      </c>
      <c r="T458" s="38"/>
      <c r="U458" s="126" t="s">
        <v>594</v>
      </c>
      <c r="V458" s="126" t="s">
        <v>1792</v>
      </c>
      <c r="W458" s="127"/>
      <c r="X458" s="127" t="s">
        <v>1435</v>
      </c>
      <c r="Y458" s="123" t="s">
        <v>2507</v>
      </c>
      <c r="Z458" s="128"/>
      <c r="AA458" s="129"/>
      <c r="AB458" s="125" t="s">
        <v>1525</v>
      </c>
      <c r="AC458" s="125" t="s">
        <v>2546</v>
      </c>
      <c r="AD458" s="130">
        <v>46325</v>
      </c>
      <c r="AE458" s="124" t="s">
        <v>1974</v>
      </c>
      <c r="AF458" s="125" t="s">
        <v>891</v>
      </c>
      <c r="AG458" s="125"/>
      <c r="AH458" s="125"/>
      <c r="AI458" s="125"/>
      <c r="AJ458" s="128"/>
      <c r="AK458" s="125"/>
      <c r="AL458" s="125"/>
      <c r="AM458" s="125"/>
      <c r="AN458" s="128">
        <v>46539</v>
      </c>
      <c r="AO458" s="128"/>
      <c r="AP458" s="128"/>
      <c r="AQ458" s="128"/>
      <c r="AR458" s="131"/>
      <c r="AS458" s="131"/>
      <c r="AT458" s="191" t="s">
        <v>2298</v>
      </c>
      <c r="AU458" s="125" t="s">
        <v>1778</v>
      </c>
      <c r="AV458" s="130"/>
      <c r="AW458" s="141" t="s">
        <v>1626</v>
      </c>
      <c r="AX458" s="119">
        <f>IFERROR(IF(PAC!$X458="F01 - CAPTAÇÃO DE RECURSO",1,""),"")</f>
        <v>1</v>
      </c>
      <c r="AY458" s="119" t="str">
        <f>IFERROR(IF(PAC!$X458="F02 - LICITAÇÃO",1,""),"")</f>
        <v/>
      </c>
      <c r="AZ458" s="120" t="str">
        <f>IFERROR(IF(PAC!$X$6:$X$580="F03 - EXECUÇÃO DO OBJETO",1,""),"")</f>
        <v/>
      </c>
      <c r="BA458" s="120" t="str">
        <f>IFERROR(IF(PAC!$X$6:$X$580="F04 - CONCLUÍDA",1,""),"")</f>
        <v/>
      </c>
      <c r="BB458" s="206">
        <f>IF(PAC!$R458&gt;0,0,PAC!$Q458)</f>
        <v>267093049.02000001</v>
      </c>
    </row>
    <row r="459" spans="1:54" s="1" customFormat="1" ht="332.25" customHeight="1" thickBot="1">
      <c r="A459" s="96">
        <f t="shared" si="8"/>
        <v>454</v>
      </c>
      <c r="B459" s="96">
        <v>2025</v>
      </c>
      <c r="C459" s="96" t="s">
        <v>605</v>
      </c>
      <c r="D459" s="96" t="s">
        <v>1021</v>
      </c>
      <c r="E459" s="112" t="s">
        <v>2252</v>
      </c>
      <c r="F459" s="96" t="s">
        <v>576</v>
      </c>
      <c r="G459" s="96" t="s">
        <v>596</v>
      </c>
      <c r="H459" s="45" t="s">
        <v>1255</v>
      </c>
      <c r="I459" s="96" t="s">
        <v>600</v>
      </c>
      <c r="J459" s="96" t="s">
        <v>392</v>
      </c>
      <c r="K459" s="23">
        <v>26621236.060000002</v>
      </c>
      <c r="L459" s="23"/>
      <c r="M459" s="23"/>
      <c r="N459" s="23">
        <v>1331061.8030000003</v>
      </c>
      <c r="O459" s="23"/>
      <c r="P459" s="23">
        <v>25290174.257000003</v>
      </c>
      <c r="Q459" s="25">
        <f>SUM(PAC!$M459:$P459)</f>
        <v>26621236.060000002</v>
      </c>
      <c r="R459" s="25"/>
      <c r="S459" s="25">
        <f>IF(PAC!$R459&gt;0,PAC!$R459,PAC!$Q459)</f>
        <v>26621236.060000002</v>
      </c>
      <c r="T459" s="25"/>
      <c r="U459" s="113" t="s">
        <v>594</v>
      </c>
      <c r="V459" s="113" t="s">
        <v>1792</v>
      </c>
      <c r="W459" s="114"/>
      <c r="X459" s="114" t="s">
        <v>1435</v>
      </c>
      <c r="Y459" s="111" t="s">
        <v>2507</v>
      </c>
      <c r="Z459" s="95"/>
      <c r="AA459" s="115"/>
      <c r="AB459" s="45" t="s">
        <v>1525</v>
      </c>
      <c r="AC459" s="45" t="s">
        <v>1970</v>
      </c>
      <c r="AD459" s="116">
        <v>46325</v>
      </c>
      <c r="AE459" s="112" t="s">
        <v>2078</v>
      </c>
      <c r="AF459" s="45" t="s">
        <v>892</v>
      </c>
      <c r="AG459" s="45"/>
      <c r="AH459" s="45"/>
      <c r="AI459" s="45"/>
      <c r="AJ459" s="95"/>
      <c r="AK459" s="45"/>
      <c r="AL459" s="45"/>
      <c r="AM459" s="45"/>
      <c r="AN459" s="95"/>
      <c r="AO459" s="95"/>
      <c r="AP459" s="95"/>
      <c r="AQ459" s="95"/>
      <c r="AR459" s="117"/>
      <c r="AS459" s="117"/>
      <c r="AT459" s="192" t="s">
        <v>2149</v>
      </c>
      <c r="AU459" s="45" t="s">
        <v>2231</v>
      </c>
      <c r="AV459" s="116"/>
      <c r="AW459" s="139" t="s">
        <v>1626</v>
      </c>
      <c r="AX459" s="119">
        <f>IFERROR(IF(PAC!$X459="F01 - CAPTAÇÃO DE RECURSO",1,""),"")</f>
        <v>1</v>
      </c>
      <c r="AY459" s="119" t="str">
        <f>IFERROR(IF(PAC!$X459="F02 - LICITAÇÃO",1,""),"")</f>
        <v/>
      </c>
      <c r="AZ459" s="120" t="str">
        <f>IFERROR(IF(PAC!$X$6:$X$580="F03 - EXECUÇÃO DO OBJETO",1,""),"")</f>
        <v/>
      </c>
      <c r="BA459" s="120" t="str">
        <f>IFERROR(IF(PAC!$X$6:$X$580="F04 - CONCLUÍDA",1,""),"")</f>
        <v/>
      </c>
      <c r="BB459" s="121">
        <f>IF(PAC!$R459&gt;0,0,PAC!$Q459)</f>
        <v>26621236.060000002</v>
      </c>
    </row>
    <row r="460" spans="1:54" s="1" customFormat="1" ht="193.5" customHeight="1" thickBot="1">
      <c r="A460" s="96">
        <f t="shared" si="8"/>
        <v>455</v>
      </c>
      <c r="B460" s="122">
        <v>2025</v>
      </c>
      <c r="C460" s="122" t="s">
        <v>605</v>
      </c>
      <c r="D460" s="122" t="s">
        <v>1021</v>
      </c>
      <c r="E460" s="124" t="s">
        <v>884</v>
      </c>
      <c r="F460" s="122" t="s">
        <v>576</v>
      </c>
      <c r="G460" s="122" t="s">
        <v>596</v>
      </c>
      <c r="H460" s="125" t="s">
        <v>1255</v>
      </c>
      <c r="I460" s="122" t="s">
        <v>600</v>
      </c>
      <c r="J460" s="122" t="s">
        <v>361</v>
      </c>
      <c r="K460" s="36">
        <v>43284620.299999997</v>
      </c>
      <c r="L460" s="36"/>
      <c r="M460" s="36"/>
      <c r="N460" s="36">
        <f>K460-P460</f>
        <v>2164231.0099999979</v>
      </c>
      <c r="O460" s="36"/>
      <c r="P460" s="36">
        <v>41120389.289999999</v>
      </c>
      <c r="Q460" s="25">
        <f>SUM(PAC!$M460:$P460)</f>
        <v>43284620.299999997</v>
      </c>
      <c r="R460" s="38"/>
      <c r="S460" s="25">
        <f>IF(PAC!$R460&gt;0,PAC!$R460,PAC!$Q460)</f>
        <v>43284620.299999997</v>
      </c>
      <c r="T460" s="38"/>
      <c r="U460" s="126" t="s">
        <v>594</v>
      </c>
      <c r="V460" s="126" t="s">
        <v>1792</v>
      </c>
      <c r="W460" s="127"/>
      <c r="X460" s="127" t="s">
        <v>1435</v>
      </c>
      <c r="Y460" s="123" t="s">
        <v>2507</v>
      </c>
      <c r="Z460" s="128"/>
      <c r="AA460" s="129"/>
      <c r="AB460" s="125" t="s">
        <v>1525</v>
      </c>
      <c r="AC460" s="125" t="s">
        <v>2547</v>
      </c>
      <c r="AD460" s="130">
        <v>46325</v>
      </c>
      <c r="AE460" s="124" t="s">
        <v>1974</v>
      </c>
      <c r="AF460" s="125" t="s">
        <v>893</v>
      </c>
      <c r="AG460" s="125"/>
      <c r="AH460" s="125"/>
      <c r="AI460" s="125"/>
      <c r="AJ460" s="128"/>
      <c r="AK460" s="125"/>
      <c r="AL460" s="125"/>
      <c r="AM460" s="125"/>
      <c r="AN460" s="128">
        <v>46266</v>
      </c>
      <c r="AO460" s="128"/>
      <c r="AP460" s="128"/>
      <c r="AQ460" s="128"/>
      <c r="AR460" s="131"/>
      <c r="AS460" s="131"/>
      <c r="AT460" s="193" t="s">
        <v>2299</v>
      </c>
      <c r="AU460" s="125" t="s">
        <v>1778</v>
      </c>
      <c r="AV460" s="130"/>
      <c r="AW460" s="141" t="s">
        <v>1626</v>
      </c>
      <c r="AX460" s="119">
        <f>IFERROR(IF(PAC!$X460="F01 - CAPTAÇÃO DE RECURSO",1,""),"")</f>
        <v>1</v>
      </c>
      <c r="AY460" s="119" t="str">
        <f>IFERROR(IF(PAC!$X460="F02 - LICITAÇÃO",1,""),"")</f>
        <v/>
      </c>
      <c r="AZ460" s="120" t="str">
        <f>IFERROR(IF(PAC!$X$6:$X$580="F03 - EXECUÇÃO DO OBJETO",1,""),"")</f>
        <v/>
      </c>
      <c r="BA460" s="120" t="str">
        <f>IFERROR(IF(PAC!$X$6:$X$580="F04 - CONCLUÍDA",1,""),"")</f>
        <v/>
      </c>
      <c r="BB460" s="206">
        <f>IF(PAC!$R460&gt;0,0,PAC!$Q460)</f>
        <v>43284620.299999997</v>
      </c>
    </row>
    <row r="461" spans="1:54" s="1" customFormat="1" ht="156.75" customHeight="1" thickBot="1">
      <c r="A461" s="96">
        <f t="shared" si="8"/>
        <v>456</v>
      </c>
      <c r="B461" s="96">
        <v>2025</v>
      </c>
      <c r="C461" s="96" t="s">
        <v>605</v>
      </c>
      <c r="D461" s="96" t="s">
        <v>1021</v>
      </c>
      <c r="E461" s="112" t="s">
        <v>1670</v>
      </c>
      <c r="F461" s="96" t="s">
        <v>576</v>
      </c>
      <c r="G461" s="96" t="s">
        <v>596</v>
      </c>
      <c r="H461" s="45" t="s">
        <v>1255</v>
      </c>
      <c r="I461" s="96" t="s">
        <v>600</v>
      </c>
      <c r="J461" s="96" t="s">
        <v>531</v>
      </c>
      <c r="K461" s="23">
        <v>98175789.469999999</v>
      </c>
      <c r="L461" s="23"/>
      <c r="M461" s="23"/>
      <c r="N461" s="23">
        <f>K461-P461</f>
        <v>4908789.4699999988</v>
      </c>
      <c r="O461" s="23"/>
      <c r="P461" s="23">
        <v>93267000</v>
      </c>
      <c r="Q461" s="25">
        <f>SUM(PAC!$M461:$P461)</f>
        <v>98175789.469999999</v>
      </c>
      <c r="R461" s="25">
        <v>26812984.879999999</v>
      </c>
      <c r="S461" s="25">
        <f>IF(PAC!$R461&gt;0,PAC!$R461,PAC!$Q461)</f>
        <v>26812984.879999999</v>
      </c>
      <c r="T461" s="25" t="s">
        <v>2104</v>
      </c>
      <c r="U461" s="113" t="s">
        <v>594</v>
      </c>
      <c r="V461" s="113" t="s">
        <v>1792</v>
      </c>
      <c r="W461" s="114">
        <v>24</v>
      </c>
      <c r="X461" s="114" t="s">
        <v>1435</v>
      </c>
      <c r="Y461" s="111" t="s">
        <v>2503</v>
      </c>
      <c r="Z461" s="95"/>
      <c r="AA461" s="115"/>
      <c r="AB461" s="45" t="s">
        <v>1525</v>
      </c>
      <c r="AC461" s="45" t="s">
        <v>2107</v>
      </c>
      <c r="AD461" s="116">
        <v>46325</v>
      </c>
      <c r="AE461" s="112" t="s">
        <v>2057</v>
      </c>
      <c r="AF461" s="45" t="s">
        <v>894</v>
      </c>
      <c r="AG461" s="45"/>
      <c r="AH461" s="45"/>
      <c r="AI461" s="45"/>
      <c r="AJ461" s="95"/>
      <c r="AK461" s="45"/>
      <c r="AL461" s="45"/>
      <c r="AM461" s="45"/>
      <c r="AN461" s="95">
        <v>45992</v>
      </c>
      <c r="AO461" s="95">
        <v>46077</v>
      </c>
      <c r="AP461" s="95">
        <v>46162</v>
      </c>
      <c r="AQ461" s="95"/>
      <c r="AR461" s="117"/>
      <c r="AS461" s="117"/>
      <c r="AT461" s="192" t="s">
        <v>2103</v>
      </c>
      <c r="AU461" s="45" t="s">
        <v>2419</v>
      </c>
      <c r="AV461" s="116"/>
      <c r="AW461" s="139" t="s">
        <v>1626</v>
      </c>
      <c r="AX461" s="119">
        <f>IFERROR(IF(PAC!$X461="F01 - CAPTAÇÃO DE RECURSO",1,""),"")</f>
        <v>1</v>
      </c>
      <c r="AY461" s="119" t="str">
        <f>IFERROR(IF(PAC!$X461="F02 - LICITAÇÃO",1,""),"")</f>
        <v/>
      </c>
      <c r="AZ461" s="120" t="str">
        <f>IFERROR(IF(PAC!$X$6:$X$580="F03 - EXECUÇÃO DO OBJETO",1,""),"")</f>
        <v/>
      </c>
      <c r="BA461" s="120" t="str">
        <f>IFERROR(IF(PAC!$X$6:$X$580="F04 - CONCLUÍDA",1,""),"")</f>
        <v/>
      </c>
      <c r="BB461" s="121">
        <f>IF(PAC!$R461&gt;0,0,PAC!$Q461)</f>
        <v>0</v>
      </c>
    </row>
    <row r="462" spans="1:54" s="1" customFormat="1" ht="409.5" customHeight="1" thickBot="1">
      <c r="A462" s="96">
        <f t="shared" si="8"/>
        <v>457</v>
      </c>
      <c r="B462" s="122">
        <v>2025</v>
      </c>
      <c r="C462" s="122" t="s">
        <v>605</v>
      </c>
      <c r="D462" s="122" t="s">
        <v>1021</v>
      </c>
      <c r="E462" s="124" t="s">
        <v>1733</v>
      </c>
      <c r="F462" s="122" t="s">
        <v>576</v>
      </c>
      <c r="G462" s="122" t="s">
        <v>596</v>
      </c>
      <c r="H462" s="125" t="s">
        <v>1255</v>
      </c>
      <c r="I462" s="122" t="s">
        <v>600</v>
      </c>
      <c r="J462" s="122" t="s">
        <v>201</v>
      </c>
      <c r="K462" s="36">
        <v>196567086.78999999</v>
      </c>
      <c r="L462" s="36"/>
      <c r="M462" s="36"/>
      <c r="N462" s="36">
        <f>K462-P462</f>
        <v>9828354.3400000036</v>
      </c>
      <c r="O462" s="36"/>
      <c r="P462" s="36">
        <v>186738732.44999999</v>
      </c>
      <c r="Q462" s="25">
        <f>SUM(PAC!$M462:$P462)</f>
        <v>196567086.78999999</v>
      </c>
      <c r="R462" s="38"/>
      <c r="S462" s="25">
        <f>IF(PAC!$R462&gt;0,PAC!$R462,PAC!$Q462)</f>
        <v>196567086.78999999</v>
      </c>
      <c r="T462" s="38"/>
      <c r="U462" s="126" t="s">
        <v>594</v>
      </c>
      <c r="V462" s="126" t="s">
        <v>1792</v>
      </c>
      <c r="W462" s="127"/>
      <c r="X462" s="127" t="s">
        <v>1435</v>
      </c>
      <c r="Y462" s="123" t="s">
        <v>2507</v>
      </c>
      <c r="Z462" s="128"/>
      <c r="AA462" s="129"/>
      <c r="AB462" s="125" t="s">
        <v>1525</v>
      </c>
      <c r="AC462" s="125" t="s">
        <v>2551</v>
      </c>
      <c r="AD462" s="130">
        <v>46325</v>
      </c>
      <c r="AE462" s="124" t="s">
        <v>1974</v>
      </c>
      <c r="AF462" s="125" t="s">
        <v>895</v>
      </c>
      <c r="AG462" s="125"/>
      <c r="AH462" s="125"/>
      <c r="AI462" s="125"/>
      <c r="AJ462" s="128"/>
      <c r="AK462" s="125"/>
      <c r="AL462" s="125"/>
      <c r="AM462" s="125"/>
      <c r="AN462" s="128">
        <v>46327</v>
      </c>
      <c r="AO462" s="128"/>
      <c r="AP462" s="128"/>
      <c r="AQ462" s="128"/>
      <c r="AR462" s="131"/>
      <c r="AS462" s="131"/>
      <c r="AT462" s="191" t="s">
        <v>2148</v>
      </c>
      <c r="AU462" s="132" t="s">
        <v>2550</v>
      </c>
      <c r="AV462" s="130"/>
      <c r="AW462" s="141" t="s">
        <v>1626</v>
      </c>
      <c r="AX462" s="119">
        <f>IFERROR(IF(PAC!$X462="F01 - CAPTAÇÃO DE RECURSO",1,""),"")</f>
        <v>1</v>
      </c>
      <c r="AY462" s="119" t="str">
        <f>IFERROR(IF(PAC!$X462="F02 - LICITAÇÃO",1,""),"")</f>
        <v/>
      </c>
      <c r="AZ462" s="120" t="str">
        <f>IFERROR(IF(PAC!$X$6:$X$580="F03 - EXECUÇÃO DO OBJETO",1,""),"")</f>
        <v/>
      </c>
      <c r="BA462" s="120" t="str">
        <f>IFERROR(IF(PAC!$X$6:$X$580="F04 - CONCLUÍDA",1,""),"")</f>
        <v/>
      </c>
      <c r="BB462" s="206">
        <f>IF(PAC!$R462&gt;0,0,PAC!$Q462)</f>
        <v>196567086.78999999</v>
      </c>
    </row>
    <row r="463" spans="1:54" s="1" customFormat="1" ht="200.1" customHeight="1" thickBot="1">
      <c r="A463" s="96">
        <f t="shared" si="8"/>
        <v>458</v>
      </c>
      <c r="B463" s="96">
        <v>2025</v>
      </c>
      <c r="C463" s="96" t="s">
        <v>605</v>
      </c>
      <c r="D463" s="96" t="s">
        <v>1021</v>
      </c>
      <c r="E463" s="112" t="s">
        <v>885</v>
      </c>
      <c r="F463" s="96" t="s">
        <v>576</v>
      </c>
      <c r="G463" s="96" t="s">
        <v>596</v>
      </c>
      <c r="H463" s="45" t="s">
        <v>1255</v>
      </c>
      <c r="I463" s="96" t="s">
        <v>600</v>
      </c>
      <c r="J463" s="96" t="s">
        <v>160</v>
      </c>
      <c r="K463" s="23">
        <v>38671106.149999999</v>
      </c>
      <c r="L463" s="23"/>
      <c r="M463" s="23"/>
      <c r="N463" s="23"/>
      <c r="O463" s="23"/>
      <c r="P463" s="23"/>
      <c r="Q463" s="25">
        <f>SUM(PAC!$M463:$P463)</f>
        <v>0</v>
      </c>
      <c r="R463" s="25"/>
      <c r="S463" s="25">
        <f>IF(PAC!$R463&gt;0,PAC!$R463,PAC!$Q463)</f>
        <v>0</v>
      </c>
      <c r="T463" s="25"/>
      <c r="U463" s="113" t="s">
        <v>594</v>
      </c>
      <c r="V463" s="113"/>
      <c r="W463" s="114"/>
      <c r="X463" s="114" t="s">
        <v>1435</v>
      </c>
      <c r="Y463" s="111" t="s">
        <v>2511</v>
      </c>
      <c r="Z463" s="95"/>
      <c r="AA463" s="115"/>
      <c r="AB463" s="45"/>
      <c r="AC463" s="45" t="s">
        <v>2111</v>
      </c>
      <c r="AD463" s="116"/>
      <c r="AE463" s="112" t="s">
        <v>1300</v>
      </c>
      <c r="AF463" s="45" t="s">
        <v>896</v>
      </c>
      <c r="AG463" s="45"/>
      <c r="AH463" s="45"/>
      <c r="AI463" s="45"/>
      <c r="AJ463" s="95"/>
      <c r="AK463" s="45"/>
      <c r="AL463" s="45"/>
      <c r="AM463" s="45"/>
      <c r="AN463" s="95"/>
      <c r="AO463" s="95"/>
      <c r="AP463" s="95"/>
      <c r="AQ463" s="95"/>
      <c r="AR463" s="117"/>
      <c r="AS463" s="117"/>
      <c r="AT463" s="190" t="s">
        <v>1630</v>
      </c>
      <c r="AU463" s="45"/>
      <c r="AV463" s="116"/>
      <c r="AW463" s="96" t="s">
        <v>1669</v>
      </c>
      <c r="AX463" s="119">
        <f>IFERROR(IF(PAC!$X463="F01 - CAPTAÇÃO DE RECURSO",1,""),"")</f>
        <v>1</v>
      </c>
      <c r="AY463" s="119" t="str">
        <f>IFERROR(IF(PAC!$X463="F02 - LICITAÇÃO",1,""),"")</f>
        <v/>
      </c>
      <c r="AZ463" s="120" t="str">
        <f>IFERROR(IF(PAC!$X$6:$X$580="F03 - EXECUÇÃO DO OBJETO",1,""),"")</f>
        <v/>
      </c>
      <c r="BA463" s="120" t="str">
        <f>IFERROR(IF(PAC!$X$6:$X$580="F04 - CONCLUÍDA",1,""),"")</f>
        <v/>
      </c>
      <c r="BB463" s="121">
        <f>IF(PAC!$R463&gt;0,0,PAC!$Q463)</f>
        <v>0</v>
      </c>
    </row>
    <row r="464" spans="1:54" s="1" customFormat="1" ht="249.95" customHeight="1" thickBot="1">
      <c r="A464" s="96">
        <f t="shared" si="8"/>
        <v>459</v>
      </c>
      <c r="B464" s="122">
        <v>2025</v>
      </c>
      <c r="C464" s="122" t="s">
        <v>605</v>
      </c>
      <c r="D464" s="122" t="s">
        <v>1021</v>
      </c>
      <c r="E464" s="124" t="s">
        <v>1290</v>
      </c>
      <c r="F464" s="122" t="s">
        <v>576</v>
      </c>
      <c r="G464" s="122" t="s">
        <v>596</v>
      </c>
      <c r="H464" s="125" t="s">
        <v>1255</v>
      </c>
      <c r="I464" s="122" t="s">
        <v>601</v>
      </c>
      <c r="J464" s="122" t="s">
        <v>243</v>
      </c>
      <c r="K464" s="36">
        <v>18849824.199999999</v>
      </c>
      <c r="L464" s="36"/>
      <c r="M464" s="36"/>
      <c r="N464" s="36"/>
      <c r="O464" s="36"/>
      <c r="P464" s="36"/>
      <c r="Q464" s="25">
        <f>SUM(PAC!$M464:$P464)</f>
        <v>0</v>
      </c>
      <c r="R464" s="38"/>
      <c r="S464" s="25">
        <f>IF(PAC!$R464&gt;0,PAC!$R464,PAC!$Q464)</f>
        <v>0</v>
      </c>
      <c r="T464" s="38"/>
      <c r="U464" s="126" t="s">
        <v>594</v>
      </c>
      <c r="V464" s="126"/>
      <c r="W464" s="127"/>
      <c r="X464" s="127" t="s">
        <v>1435</v>
      </c>
      <c r="Y464" s="123" t="s">
        <v>2517</v>
      </c>
      <c r="Z464" s="128"/>
      <c r="AA464" s="129"/>
      <c r="AB464" s="125"/>
      <c r="AC464" s="125" t="s">
        <v>2075</v>
      </c>
      <c r="AD464" s="130"/>
      <c r="AE464" s="124"/>
      <c r="AF464" s="125" t="s">
        <v>958</v>
      </c>
      <c r="AG464" s="125"/>
      <c r="AH464" s="125"/>
      <c r="AI464" s="125"/>
      <c r="AJ464" s="128"/>
      <c r="AK464" s="125"/>
      <c r="AL464" s="125"/>
      <c r="AM464" s="125"/>
      <c r="AN464" s="128"/>
      <c r="AO464" s="128"/>
      <c r="AP464" s="128"/>
      <c r="AQ464" s="128"/>
      <c r="AR464" s="131"/>
      <c r="AS464" s="131"/>
      <c r="AT464" s="126"/>
      <c r="AU464" s="125"/>
      <c r="AV464" s="130"/>
      <c r="AW464" s="129"/>
      <c r="AX464" s="119">
        <f>IFERROR(IF(PAC!$X464="F01 - CAPTAÇÃO DE RECURSO",1,""),"")</f>
        <v>1</v>
      </c>
      <c r="AY464" s="119" t="str">
        <f>IFERROR(IF(PAC!$X464="F02 - LICITAÇÃO",1,""),"")</f>
        <v/>
      </c>
      <c r="AZ464" s="120" t="str">
        <f>IFERROR(IF(PAC!$X$6:$X$580="F03 - EXECUÇÃO DO OBJETO",1,""),"")</f>
        <v/>
      </c>
      <c r="BA464" s="120" t="str">
        <f>IFERROR(IF(PAC!$X$6:$X$580="F04 - CONCLUÍDA",1,""),"")</f>
        <v/>
      </c>
      <c r="BB464" s="206">
        <f>IF(PAC!$R464&gt;0,0,PAC!$Q464)</f>
        <v>0</v>
      </c>
    </row>
    <row r="465" spans="1:54" s="1" customFormat="1" ht="249.95" customHeight="1" thickBot="1">
      <c r="A465" s="96">
        <f t="shared" si="8"/>
        <v>460</v>
      </c>
      <c r="B465" s="96">
        <v>2025</v>
      </c>
      <c r="C465" s="96" t="s">
        <v>605</v>
      </c>
      <c r="D465" s="96" t="s">
        <v>1021</v>
      </c>
      <c r="E465" s="112" t="s">
        <v>1298</v>
      </c>
      <c r="F465" s="96" t="s">
        <v>576</v>
      </c>
      <c r="G465" s="96" t="s">
        <v>596</v>
      </c>
      <c r="H465" s="45" t="s">
        <v>1255</v>
      </c>
      <c r="I465" s="96" t="s">
        <v>601</v>
      </c>
      <c r="J465" s="96" t="s">
        <v>243</v>
      </c>
      <c r="K465" s="23">
        <v>10475598.67</v>
      </c>
      <c r="L465" s="23"/>
      <c r="M465" s="23"/>
      <c r="N465" s="23"/>
      <c r="O465" s="23"/>
      <c r="P465" s="23"/>
      <c r="Q465" s="25">
        <f>SUM(PAC!$M465:$P465)</f>
        <v>0</v>
      </c>
      <c r="R465" s="25"/>
      <c r="S465" s="25">
        <f>IF(PAC!$R465&gt;0,PAC!$R465,PAC!$Q465)</f>
        <v>0</v>
      </c>
      <c r="T465" s="25"/>
      <c r="U465" s="113" t="s">
        <v>594</v>
      </c>
      <c r="V465" s="113"/>
      <c r="W465" s="114"/>
      <c r="X465" s="114" t="s">
        <v>1435</v>
      </c>
      <c r="Y465" s="111" t="s">
        <v>2517</v>
      </c>
      <c r="Z465" s="95"/>
      <c r="AA465" s="115"/>
      <c r="AB465" s="45"/>
      <c r="AC465" s="45" t="s">
        <v>2076</v>
      </c>
      <c r="AD465" s="116"/>
      <c r="AE465" s="112"/>
      <c r="AF465" s="45" t="s">
        <v>957</v>
      </c>
      <c r="AG465" s="45"/>
      <c r="AH465" s="45"/>
      <c r="AI465" s="45"/>
      <c r="AJ465" s="95"/>
      <c r="AK465" s="45"/>
      <c r="AL465" s="45"/>
      <c r="AM465" s="45"/>
      <c r="AN465" s="95"/>
      <c r="AO465" s="95"/>
      <c r="AP465" s="95"/>
      <c r="AQ465" s="95"/>
      <c r="AR465" s="117"/>
      <c r="AS465" s="117"/>
      <c r="AT465" s="113"/>
      <c r="AU465" s="45"/>
      <c r="AV465" s="116"/>
      <c r="AW465" s="115"/>
      <c r="AX465" s="119">
        <f>IFERROR(IF(PAC!$X465="F01 - CAPTAÇÃO DE RECURSO",1,""),"")</f>
        <v>1</v>
      </c>
      <c r="AY465" s="119" t="str">
        <f>IFERROR(IF(PAC!$X465="F02 - LICITAÇÃO",1,""),"")</f>
        <v/>
      </c>
      <c r="AZ465" s="120" t="str">
        <f>IFERROR(IF(PAC!$X$6:$X$580="F03 - EXECUÇÃO DO OBJETO",1,""),"")</f>
        <v/>
      </c>
      <c r="BA465" s="120" t="str">
        <f>IFERROR(IF(PAC!$X$6:$X$580="F04 - CONCLUÍDA",1,""),"")</f>
        <v/>
      </c>
      <c r="BB465" s="121">
        <f>IF(PAC!$R465&gt;0,0,PAC!$Q465)</f>
        <v>0</v>
      </c>
    </row>
    <row r="466" spans="1:54" s="1" customFormat="1" ht="249.95" customHeight="1" thickBot="1">
      <c r="A466" s="96">
        <f t="shared" si="8"/>
        <v>461</v>
      </c>
      <c r="B466" s="122">
        <v>2025</v>
      </c>
      <c r="C466" s="122" t="s">
        <v>605</v>
      </c>
      <c r="D466" s="122" t="s">
        <v>1021</v>
      </c>
      <c r="E466" s="124" t="s">
        <v>969</v>
      </c>
      <c r="F466" s="122" t="s">
        <v>576</v>
      </c>
      <c r="G466" s="122" t="s">
        <v>596</v>
      </c>
      <c r="H466" s="125" t="s">
        <v>1255</v>
      </c>
      <c r="I466" s="122" t="s">
        <v>601</v>
      </c>
      <c r="J466" s="122" t="s">
        <v>326</v>
      </c>
      <c r="K466" s="36">
        <v>9642866.5700000003</v>
      </c>
      <c r="L466" s="36"/>
      <c r="M466" s="36"/>
      <c r="N466" s="36"/>
      <c r="O466" s="36"/>
      <c r="P466" s="36"/>
      <c r="Q466" s="25">
        <f>SUM(PAC!$M466:$P466)</f>
        <v>0</v>
      </c>
      <c r="R466" s="38"/>
      <c r="S466" s="25">
        <f>IF(PAC!$R466&gt;0,PAC!$R466,PAC!$Q466)</f>
        <v>0</v>
      </c>
      <c r="T466" s="38"/>
      <c r="U466" s="126" t="s">
        <v>594</v>
      </c>
      <c r="V466" s="126"/>
      <c r="W466" s="127"/>
      <c r="X466" s="127" t="s">
        <v>1435</v>
      </c>
      <c r="Y466" s="123" t="s">
        <v>2517</v>
      </c>
      <c r="Z466" s="128"/>
      <c r="AA466" s="129"/>
      <c r="AB466" s="125"/>
      <c r="AC466" s="125" t="s">
        <v>2075</v>
      </c>
      <c r="AD466" s="130"/>
      <c r="AE466" s="124"/>
      <c r="AF466" s="125" t="s">
        <v>959</v>
      </c>
      <c r="AG466" s="125"/>
      <c r="AH466" s="125"/>
      <c r="AI466" s="125"/>
      <c r="AJ466" s="128"/>
      <c r="AK466" s="125"/>
      <c r="AL466" s="125"/>
      <c r="AM466" s="125"/>
      <c r="AN466" s="128"/>
      <c r="AO466" s="128"/>
      <c r="AP466" s="128"/>
      <c r="AQ466" s="128"/>
      <c r="AR466" s="131"/>
      <c r="AS466" s="131"/>
      <c r="AT466" s="126"/>
      <c r="AU466" s="125"/>
      <c r="AV466" s="130"/>
      <c r="AW466" s="129"/>
      <c r="AX466" s="119">
        <f>IFERROR(IF(PAC!$X466="F01 - CAPTAÇÃO DE RECURSO",1,""),"")</f>
        <v>1</v>
      </c>
      <c r="AY466" s="119" t="str">
        <f>IFERROR(IF(PAC!$X466="F02 - LICITAÇÃO",1,""),"")</f>
        <v/>
      </c>
      <c r="AZ466" s="120" t="str">
        <f>IFERROR(IF(PAC!$X$6:$X$580="F03 - EXECUÇÃO DO OBJETO",1,""),"")</f>
        <v/>
      </c>
      <c r="BA466" s="120" t="str">
        <f>IFERROR(IF(PAC!$X$6:$X$580="F04 - CONCLUÍDA",1,""),"")</f>
        <v/>
      </c>
      <c r="BB466" s="206">
        <f>IF(PAC!$R466&gt;0,0,PAC!$Q466)</f>
        <v>0</v>
      </c>
    </row>
    <row r="467" spans="1:54" s="1" customFormat="1" ht="249.95" customHeight="1" thickBot="1">
      <c r="A467" s="96">
        <f t="shared" si="8"/>
        <v>462</v>
      </c>
      <c r="B467" s="96">
        <v>2025</v>
      </c>
      <c r="C467" s="96" t="s">
        <v>605</v>
      </c>
      <c r="D467" s="96" t="s">
        <v>1021</v>
      </c>
      <c r="E467" s="112" t="s">
        <v>1299</v>
      </c>
      <c r="F467" s="96" t="s">
        <v>576</v>
      </c>
      <c r="G467" s="96" t="s">
        <v>596</v>
      </c>
      <c r="H467" s="45" t="s">
        <v>1255</v>
      </c>
      <c r="I467" s="96" t="s">
        <v>601</v>
      </c>
      <c r="J467" s="96" t="s">
        <v>289</v>
      </c>
      <c r="K467" s="23">
        <v>10875225.109999999</v>
      </c>
      <c r="L467" s="23"/>
      <c r="M467" s="23"/>
      <c r="N467" s="23"/>
      <c r="O467" s="23"/>
      <c r="P467" s="23"/>
      <c r="Q467" s="25">
        <f>SUM(PAC!$M467:$P467)</f>
        <v>0</v>
      </c>
      <c r="R467" s="25"/>
      <c r="S467" s="25">
        <f>IF(PAC!$R467&gt;0,PAC!$R467,PAC!$Q467)</f>
        <v>0</v>
      </c>
      <c r="T467" s="25"/>
      <c r="U467" s="113" t="s">
        <v>594</v>
      </c>
      <c r="V467" s="113"/>
      <c r="W467" s="114"/>
      <c r="X467" s="114" t="s">
        <v>1435</v>
      </c>
      <c r="Y467" s="111" t="s">
        <v>2517</v>
      </c>
      <c r="Z467" s="95"/>
      <c r="AA467" s="115"/>
      <c r="AB467" s="45"/>
      <c r="AC467" s="45" t="s">
        <v>2076</v>
      </c>
      <c r="AD467" s="116"/>
      <c r="AE467" s="112"/>
      <c r="AF467" s="45" t="s">
        <v>960</v>
      </c>
      <c r="AG467" s="45"/>
      <c r="AH467" s="45"/>
      <c r="AI467" s="45"/>
      <c r="AJ467" s="95"/>
      <c r="AK467" s="45"/>
      <c r="AL467" s="45"/>
      <c r="AM467" s="45"/>
      <c r="AN467" s="95"/>
      <c r="AO467" s="95"/>
      <c r="AP467" s="95"/>
      <c r="AQ467" s="95"/>
      <c r="AR467" s="117"/>
      <c r="AS467" s="117"/>
      <c r="AT467" s="113"/>
      <c r="AU467" s="45"/>
      <c r="AV467" s="116"/>
      <c r="AW467" s="115"/>
      <c r="AX467" s="119">
        <f>IFERROR(IF(PAC!$X467="F01 - CAPTAÇÃO DE RECURSO",1,""),"")</f>
        <v>1</v>
      </c>
      <c r="AY467" s="119" t="str">
        <f>IFERROR(IF(PAC!$X467="F02 - LICITAÇÃO",1,""),"")</f>
        <v/>
      </c>
      <c r="AZ467" s="120" t="str">
        <f>IFERROR(IF(PAC!$X$6:$X$580="F03 - EXECUÇÃO DO OBJETO",1,""),"")</f>
        <v/>
      </c>
      <c r="BA467" s="120" t="str">
        <f>IFERROR(IF(PAC!$X$6:$X$580="F04 - CONCLUÍDA",1,""),"")</f>
        <v/>
      </c>
      <c r="BB467" s="121">
        <f>IF(PAC!$R467&gt;0,0,PAC!$Q467)</f>
        <v>0</v>
      </c>
    </row>
    <row r="468" spans="1:54" s="1" customFormat="1" ht="249.95" customHeight="1" thickBot="1">
      <c r="A468" s="96">
        <f t="shared" si="8"/>
        <v>463</v>
      </c>
      <c r="B468" s="122">
        <v>2025</v>
      </c>
      <c r="C468" s="122" t="s">
        <v>605</v>
      </c>
      <c r="D468" s="122" t="s">
        <v>1021</v>
      </c>
      <c r="E468" s="124" t="s">
        <v>968</v>
      </c>
      <c r="F468" s="122" t="s">
        <v>576</v>
      </c>
      <c r="G468" s="122" t="s">
        <v>596</v>
      </c>
      <c r="H468" s="125" t="s">
        <v>1255</v>
      </c>
      <c r="I468" s="122" t="s">
        <v>601</v>
      </c>
      <c r="J468" s="122" t="s">
        <v>72</v>
      </c>
      <c r="K468" s="36">
        <v>31149801.989999998</v>
      </c>
      <c r="L468" s="36"/>
      <c r="M468" s="36"/>
      <c r="N468" s="36"/>
      <c r="O468" s="36"/>
      <c r="P468" s="36"/>
      <c r="Q468" s="25">
        <f>SUM(PAC!$M468:$P468)</f>
        <v>0</v>
      </c>
      <c r="R468" s="38"/>
      <c r="S468" s="25">
        <f>IF(PAC!$R468&gt;0,PAC!$R468,PAC!$Q468)</f>
        <v>0</v>
      </c>
      <c r="T468" s="38"/>
      <c r="U468" s="126" t="s">
        <v>594</v>
      </c>
      <c r="V468" s="126"/>
      <c r="W468" s="127"/>
      <c r="X468" s="127" t="s">
        <v>1435</v>
      </c>
      <c r="Y468" s="123" t="s">
        <v>2517</v>
      </c>
      <c r="Z468" s="128"/>
      <c r="AA468" s="129"/>
      <c r="AB468" s="125"/>
      <c r="AC468" s="125" t="s">
        <v>2075</v>
      </c>
      <c r="AD468" s="130"/>
      <c r="AE468" s="124"/>
      <c r="AF468" s="125" t="s">
        <v>961</v>
      </c>
      <c r="AG468" s="125"/>
      <c r="AH468" s="125"/>
      <c r="AI468" s="125"/>
      <c r="AJ468" s="128"/>
      <c r="AK468" s="125"/>
      <c r="AL468" s="125"/>
      <c r="AM468" s="125"/>
      <c r="AN468" s="128"/>
      <c r="AO468" s="128"/>
      <c r="AP468" s="128"/>
      <c r="AQ468" s="128"/>
      <c r="AR468" s="131"/>
      <c r="AS468" s="131"/>
      <c r="AT468" s="126"/>
      <c r="AU468" s="125"/>
      <c r="AV468" s="130"/>
      <c r="AW468" s="129"/>
      <c r="AX468" s="119">
        <f>IFERROR(IF(PAC!$X468="F01 - CAPTAÇÃO DE RECURSO",1,""),"")</f>
        <v>1</v>
      </c>
      <c r="AY468" s="119" t="str">
        <f>IFERROR(IF(PAC!$X468="F02 - LICITAÇÃO",1,""),"")</f>
        <v/>
      </c>
      <c r="AZ468" s="120" t="str">
        <f>IFERROR(IF(PAC!$X$6:$X$580="F03 - EXECUÇÃO DO OBJETO",1,""),"")</f>
        <v/>
      </c>
      <c r="BA468" s="120" t="str">
        <f>IFERROR(IF(PAC!$X$6:$X$580="F04 - CONCLUÍDA",1,""),"")</f>
        <v/>
      </c>
      <c r="BB468" s="206">
        <f>IF(PAC!$R468&gt;0,0,PAC!$Q468)</f>
        <v>0</v>
      </c>
    </row>
    <row r="469" spans="1:54" s="1" customFormat="1" ht="249.95" customHeight="1" thickBot="1">
      <c r="A469" s="96">
        <f t="shared" si="8"/>
        <v>464</v>
      </c>
      <c r="B469" s="96">
        <v>2025</v>
      </c>
      <c r="C469" s="96" t="s">
        <v>605</v>
      </c>
      <c r="D469" s="96" t="s">
        <v>1021</v>
      </c>
      <c r="E469" s="112" t="s">
        <v>967</v>
      </c>
      <c r="F469" s="96" t="s">
        <v>576</v>
      </c>
      <c r="G469" s="96" t="s">
        <v>596</v>
      </c>
      <c r="H469" s="45" t="s">
        <v>1255</v>
      </c>
      <c r="I469" s="96" t="s">
        <v>601</v>
      </c>
      <c r="J469" s="96" t="s">
        <v>266</v>
      </c>
      <c r="K469" s="23">
        <v>7405709.8200000003</v>
      </c>
      <c r="L469" s="23"/>
      <c r="M469" s="23"/>
      <c r="N469" s="23"/>
      <c r="O469" s="23"/>
      <c r="P469" s="23"/>
      <c r="Q469" s="25">
        <f>SUM(PAC!$M469:$P469)</f>
        <v>0</v>
      </c>
      <c r="R469" s="25"/>
      <c r="S469" s="25">
        <f>IF(PAC!$R469&gt;0,PAC!$R469,PAC!$Q469)</f>
        <v>0</v>
      </c>
      <c r="T469" s="25"/>
      <c r="U469" s="113" t="s">
        <v>594</v>
      </c>
      <c r="V469" s="113"/>
      <c r="W469" s="114"/>
      <c r="X469" s="114" t="s">
        <v>1435</v>
      </c>
      <c r="Y469" s="111" t="s">
        <v>2517</v>
      </c>
      <c r="Z469" s="95"/>
      <c r="AA469" s="115"/>
      <c r="AB469" s="45"/>
      <c r="AC469" s="45" t="s">
        <v>2076</v>
      </c>
      <c r="AD469" s="116"/>
      <c r="AE469" s="112"/>
      <c r="AF469" s="45" t="s">
        <v>962</v>
      </c>
      <c r="AG469" s="45"/>
      <c r="AH469" s="45"/>
      <c r="AI469" s="45"/>
      <c r="AJ469" s="95"/>
      <c r="AK469" s="45"/>
      <c r="AL469" s="45"/>
      <c r="AM469" s="45"/>
      <c r="AN469" s="95"/>
      <c r="AO469" s="95"/>
      <c r="AP469" s="95"/>
      <c r="AQ469" s="95"/>
      <c r="AR469" s="117"/>
      <c r="AS469" s="117"/>
      <c r="AT469" s="113"/>
      <c r="AU469" s="45"/>
      <c r="AV469" s="116"/>
      <c r="AW469" s="115"/>
      <c r="AX469" s="119">
        <f>IFERROR(IF(PAC!$X469="F01 - CAPTAÇÃO DE RECURSO",1,""),"")</f>
        <v>1</v>
      </c>
      <c r="AY469" s="119" t="str">
        <f>IFERROR(IF(PAC!$X469="F02 - LICITAÇÃO",1,""),"")</f>
        <v/>
      </c>
      <c r="AZ469" s="120" t="str">
        <f>IFERROR(IF(PAC!$X$6:$X$580="F03 - EXECUÇÃO DO OBJETO",1,""),"")</f>
        <v/>
      </c>
      <c r="BA469" s="120" t="str">
        <f>IFERROR(IF(PAC!$X$6:$X$580="F04 - CONCLUÍDA",1,""),"")</f>
        <v/>
      </c>
      <c r="BB469" s="121">
        <f>IF(PAC!$R469&gt;0,0,PAC!$Q469)</f>
        <v>0</v>
      </c>
    </row>
    <row r="470" spans="1:54" s="1" customFormat="1" ht="249.95" customHeight="1" thickBot="1">
      <c r="A470" s="96">
        <f t="shared" si="8"/>
        <v>465</v>
      </c>
      <c r="B470" s="122">
        <v>2025</v>
      </c>
      <c r="C470" s="122" t="s">
        <v>605</v>
      </c>
      <c r="D470" s="122" t="s">
        <v>1021</v>
      </c>
      <c r="E470" s="124" t="s">
        <v>963</v>
      </c>
      <c r="F470" s="122" t="s">
        <v>576</v>
      </c>
      <c r="G470" s="122" t="s">
        <v>596</v>
      </c>
      <c r="H470" s="125" t="s">
        <v>1255</v>
      </c>
      <c r="I470" s="122" t="s">
        <v>601</v>
      </c>
      <c r="J470" s="122" t="s">
        <v>113</v>
      </c>
      <c r="K470" s="36">
        <v>3927329.15</v>
      </c>
      <c r="L470" s="36"/>
      <c r="M470" s="36"/>
      <c r="N470" s="36"/>
      <c r="O470" s="36"/>
      <c r="P470" s="36"/>
      <c r="Q470" s="25">
        <f>SUM(PAC!$M470:$P470)</f>
        <v>0</v>
      </c>
      <c r="R470" s="38"/>
      <c r="S470" s="25">
        <f>IF(PAC!$R470&gt;0,PAC!$R470,PAC!$Q470)</f>
        <v>0</v>
      </c>
      <c r="T470" s="38"/>
      <c r="U470" s="126" t="s">
        <v>594</v>
      </c>
      <c r="V470" s="126"/>
      <c r="W470" s="127"/>
      <c r="X470" s="127" t="s">
        <v>1435</v>
      </c>
      <c r="Y470" s="123" t="s">
        <v>2517</v>
      </c>
      <c r="Z470" s="128"/>
      <c r="AA470" s="129"/>
      <c r="AB470" s="125"/>
      <c r="AC470" s="125" t="s">
        <v>2075</v>
      </c>
      <c r="AD470" s="130"/>
      <c r="AE470" s="124"/>
      <c r="AF470" s="125" t="s">
        <v>964</v>
      </c>
      <c r="AG470" s="125"/>
      <c r="AH470" s="125"/>
      <c r="AI470" s="125"/>
      <c r="AJ470" s="128"/>
      <c r="AK470" s="125"/>
      <c r="AL470" s="125"/>
      <c r="AM470" s="125"/>
      <c r="AN470" s="128"/>
      <c r="AO470" s="128"/>
      <c r="AP470" s="128"/>
      <c r="AQ470" s="128"/>
      <c r="AR470" s="131"/>
      <c r="AS470" s="131"/>
      <c r="AT470" s="126"/>
      <c r="AU470" s="125"/>
      <c r="AV470" s="130"/>
      <c r="AW470" s="129"/>
      <c r="AX470" s="119">
        <f>IFERROR(IF(PAC!$X470="F01 - CAPTAÇÃO DE RECURSO",1,""),"")</f>
        <v>1</v>
      </c>
      <c r="AY470" s="119" t="str">
        <f>IFERROR(IF(PAC!$X470="F02 - LICITAÇÃO",1,""),"")</f>
        <v/>
      </c>
      <c r="AZ470" s="120" t="str">
        <f>IFERROR(IF(PAC!$X$6:$X$580="F03 - EXECUÇÃO DO OBJETO",1,""),"")</f>
        <v/>
      </c>
      <c r="BA470" s="120" t="str">
        <f>IFERROR(IF(PAC!$X$6:$X$580="F04 - CONCLUÍDA",1,""),"")</f>
        <v/>
      </c>
      <c r="BB470" s="206">
        <f>IF(PAC!$R470&gt;0,0,PAC!$Q470)</f>
        <v>0</v>
      </c>
    </row>
    <row r="471" spans="1:54" s="1" customFormat="1" ht="249.95" customHeight="1" thickBot="1">
      <c r="A471" s="96">
        <f t="shared" si="8"/>
        <v>466</v>
      </c>
      <c r="B471" s="96">
        <v>2025</v>
      </c>
      <c r="C471" s="96" t="s">
        <v>605</v>
      </c>
      <c r="D471" s="96" t="s">
        <v>1021</v>
      </c>
      <c r="E471" s="112" t="s">
        <v>966</v>
      </c>
      <c r="F471" s="96" t="s">
        <v>576</v>
      </c>
      <c r="G471" s="96" t="s">
        <v>596</v>
      </c>
      <c r="H471" s="45" t="s">
        <v>1255</v>
      </c>
      <c r="I471" s="96" t="s">
        <v>601</v>
      </c>
      <c r="J471" s="96" t="s">
        <v>30</v>
      </c>
      <c r="K471" s="23">
        <v>4446453.55</v>
      </c>
      <c r="L471" s="23"/>
      <c r="M471" s="23"/>
      <c r="N471" s="23"/>
      <c r="O471" s="23"/>
      <c r="P471" s="23"/>
      <c r="Q471" s="25">
        <f>SUM(PAC!$M471:$P471)</f>
        <v>0</v>
      </c>
      <c r="R471" s="25"/>
      <c r="S471" s="25">
        <f>IF(PAC!$R471&gt;0,PAC!$R471,PAC!$Q471)</f>
        <v>0</v>
      </c>
      <c r="T471" s="25"/>
      <c r="U471" s="113" t="s">
        <v>594</v>
      </c>
      <c r="V471" s="113"/>
      <c r="W471" s="114"/>
      <c r="X471" s="114" t="s">
        <v>1435</v>
      </c>
      <c r="Y471" s="111" t="s">
        <v>2517</v>
      </c>
      <c r="Z471" s="95"/>
      <c r="AA471" s="115"/>
      <c r="AB471" s="45"/>
      <c r="AC471" s="45" t="s">
        <v>2076</v>
      </c>
      <c r="AD471" s="116"/>
      <c r="AE471" s="112"/>
      <c r="AF471" s="45" t="s">
        <v>965</v>
      </c>
      <c r="AG471" s="45"/>
      <c r="AH471" s="45"/>
      <c r="AI471" s="45"/>
      <c r="AJ471" s="95"/>
      <c r="AK471" s="45"/>
      <c r="AL471" s="45"/>
      <c r="AM471" s="45"/>
      <c r="AN471" s="95"/>
      <c r="AO471" s="95"/>
      <c r="AP471" s="95"/>
      <c r="AQ471" s="95"/>
      <c r="AR471" s="117"/>
      <c r="AS471" s="117"/>
      <c r="AT471" s="113"/>
      <c r="AU471" s="45"/>
      <c r="AV471" s="116"/>
      <c r="AW471" s="115"/>
      <c r="AX471" s="119">
        <f>IFERROR(IF(PAC!$X471="F01 - CAPTAÇÃO DE RECURSO",1,""),"")</f>
        <v>1</v>
      </c>
      <c r="AY471" s="119" t="str">
        <f>IFERROR(IF(PAC!$X471="F02 - LICITAÇÃO",1,""),"")</f>
        <v/>
      </c>
      <c r="AZ471" s="120" t="str">
        <f>IFERROR(IF(PAC!$X$6:$X$580="F03 - EXECUÇÃO DO OBJETO",1,""),"")</f>
        <v/>
      </c>
      <c r="BA471" s="120" t="str">
        <f>IFERROR(IF(PAC!$X$6:$X$580="F04 - CONCLUÍDA",1,""),"")</f>
        <v/>
      </c>
      <c r="BB471" s="121">
        <f>IF(PAC!$R471&gt;0,0,PAC!$Q471)</f>
        <v>0</v>
      </c>
    </row>
    <row r="472" spans="1:54" s="1" customFormat="1" ht="249.95" customHeight="1" thickBot="1">
      <c r="A472" s="96">
        <f t="shared" si="8"/>
        <v>467</v>
      </c>
      <c r="B472" s="122">
        <v>2025</v>
      </c>
      <c r="C472" s="122" t="s">
        <v>605</v>
      </c>
      <c r="D472" s="122" t="s">
        <v>1021</v>
      </c>
      <c r="E472" s="124" t="s">
        <v>974</v>
      </c>
      <c r="F472" s="122" t="s">
        <v>576</v>
      </c>
      <c r="G472" s="122" t="s">
        <v>596</v>
      </c>
      <c r="H472" s="125" t="s">
        <v>1255</v>
      </c>
      <c r="I472" s="122" t="s">
        <v>601</v>
      </c>
      <c r="J472" s="122" t="s">
        <v>96</v>
      </c>
      <c r="K472" s="36">
        <v>6001129.6699999999</v>
      </c>
      <c r="L472" s="36"/>
      <c r="M472" s="36"/>
      <c r="N472" s="36"/>
      <c r="O472" s="36"/>
      <c r="P472" s="36"/>
      <c r="Q472" s="25">
        <f>SUM(PAC!$M472:$P472)</f>
        <v>0</v>
      </c>
      <c r="R472" s="38"/>
      <c r="S472" s="25">
        <f>IF(PAC!$R472&gt;0,PAC!$R472,PAC!$Q472)</f>
        <v>0</v>
      </c>
      <c r="T472" s="38"/>
      <c r="U472" s="126" t="s">
        <v>594</v>
      </c>
      <c r="V472" s="126" t="s">
        <v>1833</v>
      </c>
      <c r="W472" s="127"/>
      <c r="X472" s="127" t="s">
        <v>1435</v>
      </c>
      <c r="Y472" s="123" t="s">
        <v>2514</v>
      </c>
      <c r="Z472" s="128"/>
      <c r="AA472" s="129"/>
      <c r="AB472" s="125"/>
      <c r="AC472" s="125" t="s">
        <v>1848</v>
      </c>
      <c r="AD472" s="130"/>
      <c r="AE472" s="124" t="s">
        <v>1848</v>
      </c>
      <c r="AF472" s="125" t="s">
        <v>975</v>
      </c>
      <c r="AG472" s="125"/>
      <c r="AH472" s="125"/>
      <c r="AI472" s="125"/>
      <c r="AJ472" s="128"/>
      <c r="AK472" s="125"/>
      <c r="AL472" s="125"/>
      <c r="AM472" s="125"/>
      <c r="AN472" s="128"/>
      <c r="AO472" s="128"/>
      <c r="AP472" s="128"/>
      <c r="AQ472" s="128"/>
      <c r="AR472" s="131"/>
      <c r="AS472" s="131"/>
      <c r="AT472" s="124"/>
      <c r="AU472" s="125"/>
      <c r="AV472" s="130"/>
      <c r="AW472" s="129" t="s">
        <v>1632</v>
      </c>
      <c r="AX472" s="119">
        <f>IFERROR(IF(PAC!$X472="F01 - CAPTAÇÃO DE RECURSO",1,""),"")</f>
        <v>1</v>
      </c>
      <c r="AY472" s="119" t="str">
        <f>IFERROR(IF(PAC!$X472="F02 - LICITAÇÃO",1,""),"")</f>
        <v/>
      </c>
      <c r="AZ472" s="120" t="str">
        <f>IFERROR(IF(PAC!$X$6:$X$580="F03 - EXECUÇÃO DO OBJETO",1,""),"")</f>
        <v/>
      </c>
      <c r="BA472" s="120" t="str">
        <f>IFERROR(IF(PAC!$X$6:$X$580="F04 - CONCLUÍDA",1,""),"")</f>
        <v/>
      </c>
      <c r="BB472" s="206">
        <f>IF(PAC!$R472&gt;0,0,PAC!$Q472)</f>
        <v>0</v>
      </c>
    </row>
    <row r="473" spans="1:54" s="1" customFormat="1" ht="207" customHeight="1" thickBot="1">
      <c r="A473" s="96">
        <f t="shared" si="8"/>
        <v>468</v>
      </c>
      <c r="B473" s="96">
        <v>2025</v>
      </c>
      <c r="C473" s="96" t="s">
        <v>605</v>
      </c>
      <c r="D473" s="96" t="s">
        <v>1021</v>
      </c>
      <c r="E473" s="112" t="s">
        <v>976</v>
      </c>
      <c r="F473" s="96" t="s">
        <v>576</v>
      </c>
      <c r="G473" s="96" t="s">
        <v>596</v>
      </c>
      <c r="H473" s="45" t="s">
        <v>1255</v>
      </c>
      <c r="I473" s="96" t="s">
        <v>601</v>
      </c>
      <c r="J473" s="96" t="s">
        <v>155</v>
      </c>
      <c r="K473" s="23">
        <v>21464546.629999999</v>
      </c>
      <c r="L473" s="23"/>
      <c r="M473" s="23"/>
      <c r="N473" s="23"/>
      <c r="O473" s="23"/>
      <c r="P473" s="23"/>
      <c r="Q473" s="25">
        <f>SUM(PAC!$M473:$P473)</f>
        <v>0</v>
      </c>
      <c r="R473" s="25"/>
      <c r="S473" s="25">
        <f>IF(PAC!$R473&gt;0,PAC!$R473,PAC!$Q473)</f>
        <v>0</v>
      </c>
      <c r="T473" s="25"/>
      <c r="U473" s="113" t="s">
        <v>594</v>
      </c>
      <c r="V473" s="113"/>
      <c r="W473" s="114"/>
      <c r="X473" s="114" t="s">
        <v>1435</v>
      </c>
      <c r="Y473" s="111" t="s">
        <v>2517</v>
      </c>
      <c r="Z473" s="95"/>
      <c r="AA473" s="115"/>
      <c r="AB473" s="45"/>
      <c r="AC473" s="45" t="s">
        <v>2076</v>
      </c>
      <c r="AD473" s="116"/>
      <c r="AE473" s="112"/>
      <c r="AF473" s="45" t="s">
        <v>977</v>
      </c>
      <c r="AG473" s="45"/>
      <c r="AH473" s="45"/>
      <c r="AI473" s="45"/>
      <c r="AJ473" s="95"/>
      <c r="AK473" s="45"/>
      <c r="AL473" s="45"/>
      <c r="AM473" s="45"/>
      <c r="AN473" s="95"/>
      <c r="AO473" s="95"/>
      <c r="AP473" s="95"/>
      <c r="AQ473" s="95"/>
      <c r="AR473" s="117"/>
      <c r="AS473" s="117"/>
      <c r="AT473" s="112"/>
      <c r="AU473" s="45"/>
      <c r="AV473" s="116"/>
      <c r="AW473" s="115"/>
      <c r="AX473" s="119">
        <f>IFERROR(IF(PAC!$X473="F01 - CAPTAÇÃO DE RECURSO",1,""),"")</f>
        <v>1</v>
      </c>
      <c r="AY473" s="119" t="str">
        <f>IFERROR(IF(PAC!$X473="F02 - LICITAÇÃO",1,""),"")</f>
        <v/>
      </c>
      <c r="AZ473" s="120" t="str">
        <f>IFERROR(IF(PAC!$X$6:$X$580="F03 - EXECUÇÃO DO OBJETO",1,""),"")</f>
        <v/>
      </c>
      <c r="BA473" s="120" t="str">
        <f>IFERROR(IF(PAC!$X$6:$X$580="F04 - CONCLUÍDA",1,""),"")</f>
        <v/>
      </c>
      <c r="BB473" s="121">
        <f>IF(PAC!$R473&gt;0,0,PAC!$Q473)</f>
        <v>0</v>
      </c>
    </row>
    <row r="474" spans="1:54" s="1" customFormat="1" ht="330" customHeight="1" thickBot="1">
      <c r="A474" s="96">
        <f t="shared" si="8"/>
        <v>469</v>
      </c>
      <c r="B474" s="122">
        <v>2025</v>
      </c>
      <c r="C474" s="122" t="s">
        <v>605</v>
      </c>
      <c r="D474" s="122" t="s">
        <v>1021</v>
      </c>
      <c r="E474" s="124" t="s">
        <v>978</v>
      </c>
      <c r="F474" s="122" t="s">
        <v>576</v>
      </c>
      <c r="G474" s="122" t="s">
        <v>596</v>
      </c>
      <c r="H474" s="125" t="s">
        <v>1255</v>
      </c>
      <c r="I474" s="122" t="s">
        <v>601</v>
      </c>
      <c r="J474" s="122" t="s">
        <v>393</v>
      </c>
      <c r="K474" s="36">
        <v>11703820.75</v>
      </c>
      <c r="L474" s="36"/>
      <c r="M474" s="36"/>
      <c r="N474" s="36"/>
      <c r="O474" s="36"/>
      <c r="P474" s="36"/>
      <c r="Q474" s="25">
        <f>SUM(PAC!$M474:$P474)</f>
        <v>0</v>
      </c>
      <c r="R474" s="38"/>
      <c r="S474" s="25">
        <f>IF(PAC!$R474&gt;0,PAC!$R474,PAC!$Q474)</f>
        <v>0</v>
      </c>
      <c r="T474" s="38"/>
      <c r="U474" s="126" t="s">
        <v>594</v>
      </c>
      <c r="V474" s="126"/>
      <c r="W474" s="127"/>
      <c r="X474" s="127" t="s">
        <v>1435</v>
      </c>
      <c r="Y474" s="123" t="s">
        <v>2517</v>
      </c>
      <c r="Z474" s="128"/>
      <c r="AA474" s="129"/>
      <c r="AB474" s="125"/>
      <c r="AC474" s="125" t="s">
        <v>2075</v>
      </c>
      <c r="AD474" s="130"/>
      <c r="AE474" s="124"/>
      <c r="AF474" s="125" t="s">
        <v>979</v>
      </c>
      <c r="AG474" s="125"/>
      <c r="AH474" s="125"/>
      <c r="AI474" s="125"/>
      <c r="AJ474" s="128"/>
      <c r="AK474" s="125"/>
      <c r="AL474" s="125"/>
      <c r="AM474" s="125"/>
      <c r="AN474" s="128"/>
      <c r="AO474" s="128"/>
      <c r="AP474" s="128"/>
      <c r="AQ474" s="128"/>
      <c r="AR474" s="131"/>
      <c r="AS474" s="131"/>
      <c r="AT474" s="124"/>
      <c r="AU474" s="125"/>
      <c r="AV474" s="130"/>
      <c r="AW474" s="129"/>
      <c r="AX474" s="119">
        <f>IFERROR(IF(PAC!$X474="F01 - CAPTAÇÃO DE RECURSO",1,""),"")</f>
        <v>1</v>
      </c>
      <c r="AY474" s="119" t="str">
        <f>IFERROR(IF(PAC!$X474="F02 - LICITAÇÃO",1,""),"")</f>
        <v/>
      </c>
      <c r="AZ474" s="120" t="str">
        <f>IFERROR(IF(PAC!$X$6:$X$580="F03 - EXECUÇÃO DO OBJETO",1,""),"")</f>
        <v/>
      </c>
      <c r="BA474" s="120" t="str">
        <f>IFERROR(IF(PAC!$X$6:$X$580="F04 - CONCLUÍDA",1,""),"")</f>
        <v/>
      </c>
      <c r="BB474" s="206">
        <f>IF(PAC!$R474&gt;0,0,PAC!$Q474)</f>
        <v>0</v>
      </c>
    </row>
    <row r="475" spans="1:54" s="1" customFormat="1" ht="246" customHeight="1" thickBot="1">
      <c r="A475" s="96">
        <f t="shared" si="8"/>
        <v>470</v>
      </c>
      <c r="B475" s="96">
        <v>2025</v>
      </c>
      <c r="C475" s="96" t="s">
        <v>605</v>
      </c>
      <c r="D475" s="96" t="s">
        <v>1021</v>
      </c>
      <c r="E475" s="112" t="s">
        <v>980</v>
      </c>
      <c r="F475" s="96" t="s">
        <v>576</v>
      </c>
      <c r="G475" s="96" t="s">
        <v>596</v>
      </c>
      <c r="H475" s="45" t="s">
        <v>1255</v>
      </c>
      <c r="I475" s="96" t="s">
        <v>601</v>
      </c>
      <c r="J475" s="96" t="s">
        <v>275</v>
      </c>
      <c r="K475" s="23">
        <v>79336182.819999993</v>
      </c>
      <c r="L475" s="23"/>
      <c r="M475" s="23"/>
      <c r="N475" s="23"/>
      <c r="O475" s="23"/>
      <c r="P475" s="23"/>
      <c r="Q475" s="25">
        <f>SUM(PAC!$M475:$P475)</f>
        <v>0</v>
      </c>
      <c r="R475" s="25"/>
      <c r="S475" s="25">
        <f>IF(PAC!$R475&gt;0,PAC!$R475,PAC!$Q475)</f>
        <v>0</v>
      </c>
      <c r="T475" s="25"/>
      <c r="U475" s="113" t="s">
        <v>594</v>
      </c>
      <c r="V475" s="113" t="s">
        <v>1833</v>
      </c>
      <c r="W475" s="114"/>
      <c r="X475" s="114" t="s">
        <v>1435</v>
      </c>
      <c r="Y475" s="111" t="s">
        <v>2514</v>
      </c>
      <c r="Z475" s="95"/>
      <c r="AA475" s="115"/>
      <c r="AB475" s="45"/>
      <c r="AC475" s="45" t="s">
        <v>1848</v>
      </c>
      <c r="AD475" s="116"/>
      <c r="AE475" s="45" t="s">
        <v>1848</v>
      </c>
      <c r="AF475" s="45" t="s">
        <v>981</v>
      </c>
      <c r="AG475" s="45"/>
      <c r="AH475" s="45"/>
      <c r="AI475" s="45"/>
      <c r="AJ475" s="95"/>
      <c r="AK475" s="45"/>
      <c r="AL475" s="45"/>
      <c r="AM475" s="45"/>
      <c r="AN475" s="95"/>
      <c r="AO475" s="95"/>
      <c r="AP475" s="95"/>
      <c r="AQ475" s="95"/>
      <c r="AR475" s="117"/>
      <c r="AS475" s="117"/>
      <c r="AT475" s="112"/>
      <c r="AU475" s="45"/>
      <c r="AV475" s="116"/>
      <c r="AW475" s="115" t="s">
        <v>1629</v>
      </c>
      <c r="AX475" s="119">
        <f>IFERROR(IF(PAC!$X475="F01 - CAPTAÇÃO DE RECURSO",1,""),"")</f>
        <v>1</v>
      </c>
      <c r="AY475" s="119" t="str">
        <f>IFERROR(IF(PAC!$X475="F02 - LICITAÇÃO",1,""),"")</f>
        <v/>
      </c>
      <c r="AZ475" s="120" t="str">
        <f>IFERROR(IF(PAC!$X$6:$X$580="F03 - EXECUÇÃO DO OBJETO",1,""),"")</f>
        <v/>
      </c>
      <c r="BA475" s="120" t="str">
        <f>IFERROR(IF(PAC!$X$6:$X$580="F04 - CONCLUÍDA",1,""),"")</f>
        <v/>
      </c>
      <c r="BB475" s="121">
        <f>IF(PAC!$R475&gt;0,0,PAC!$Q475)</f>
        <v>0</v>
      </c>
    </row>
    <row r="476" spans="1:54" s="1" customFormat="1" ht="270" customHeight="1" thickBot="1">
      <c r="A476" s="96">
        <f t="shared" si="8"/>
        <v>471</v>
      </c>
      <c r="B476" s="122">
        <v>2025</v>
      </c>
      <c r="C476" s="122" t="s">
        <v>605</v>
      </c>
      <c r="D476" s="122" t="s">
        <v>1021</v>
      </c>
      <c r="E476" s="124" t="s">
        <v>982</v>
      </c>
      <c r="F476" s="122" t="s">
        <v>576</v>
      </c>
      <c r="G476" s="122" t="s">
        <v>596</v>
      </c>
      <c r="H476" s="125" t="s">
        <v>1255</v>
      </c>
      <c r="I476" s="122" t="s">
        <v>601</v>
      </c>
      <c r="J476" s="122" t="s">
        <v>417</v>
      </c>
      <c r="K476" s="36">
        <v>55110333.82</v>
      </c>
      <c r="L476" s="36"/>
      <c r="M476" s="36"/>
      <c r="N476" s="36"/>
      <c r="O476" s="36"/>
      <c r="P476" s="36"/>
      <c r="Q476" s="25">
        <f>SUM(PAC!$M476:$P476)</f>
        <v>0</v>
      </c>
      <c r="R476" s="38"/>
      <c r="S476" s="25">
        <f>IF(PAC!$R476&gt;0,PAC!$R476,PAC!$Q476)</f>
        <v>0</v>
      </c>
      <c r="T476" s="38"/>
      <c r="U476" s="126" t="s">
        <v>594</v>
      </c>
      <c r="V476" s="126" t="s">
        <v>1833</v>
      </c>
      <c r="W476" s="127"/>
      <c r="X476" s="127" t="s">
        <v>1435</v>
      </c>
      <c r="Y476" s="123" t="s">
        <v>2514</v>
      </c>
      <c r="Z476" s="128"/>
      <c r="AA476" s="129"/>
      <c r="AB476" s="125"/>
      <c r="AC476" s="125" t="s">
        <v>1848</v>
      </c>
      <c r="AD476" s="130"/>
      <c r="AE476" s="124" t="s">
        <v>1848</v>
      </c>
      <c r="AF476" s="125" t="s">
        <v>983</v>
      </c>
      <c r="AG476" s="125"/>
      <c r="AH476" s="125"/>
      <c r="AI476" s="125"/>
      <c r="AJ476" s="128"/>
      <c r="AK476" s="125"/>
      <c r="AL476" s="125"/>
      <c r="AM476" s="125"/>
      <c r="AN476" s="128"/>
      <c r="AO476" s="128"/>
      <c r="AP476" s="128"/>
      <c r="AQ476" s="128"/>
      <c r="AR476" s="131"/>
      <c r="AS476" s="131"/>
      <c r="AT476" s="124"/>
      <c r="AU476" s="125"/>
      <c r="AV476" s="130"/>
      <c r="AW476" s="129"/>
      <c r="AX476" s="119">
        <f>IFERROR(IF(PAC!$X476="F01 - CAPTAÇÃO DE RECURSO",1,""),"")</f>
        <v>1</v>
      </c>
      <c r="AY476" s="119" t="str">
        <f>IFERROR(IF(PAC!$X476="F02 - LICITAÇÃO",1,""),"")</f>
        <v/>
      </c>
      <c r="AZ476" s="120" t="str">
        <f>IFERROR(IF(PAC!$X$6:$X$580="F03 - EXECUÇÃO DO OBJETO",1,""),"")</f>
        <v/>
      </c>
      <c r="BA476" s="120" t="str">
        <f>IFERROR(IF(PAC!$X$6:$X$580="F04 - CONCLUÍDA",1,""),"")</f>
        <v/>
      </c>
      <c r="BB476" s="206">
        <f>IF(PAC!$R476&gt;0,0,PAC!$Q476)</f>
        <v>0</v>
      </c>
    </row>
    <row r="477" spans="1:54" s="1" customFormat="1" ht="263.25" customHeight="1" thickBot="1">
      <c r="A477" s="96">
        <f t="shared" si="8"/>
        <v>472</v>
      </c>
      <c r="B477" s="96">
        <v>2025</v>
      </c>
      <c r="C477" s="96" t="s">
        <v>605</v>
      </c>
      <c r="D477" s="96" t="s">
        <v>1021</v>
      </c>
      <c r="E477" s="112" t="s">
        <v>984</v>
      </c>
      <c r="F477" s="96" t="s">
        <v>576</v>
      </c>
      <c r="G477" s="96" t="s">
        <v>596</v>
      </c>
      <c r="H477" s="45" t="s">
        <v>1255</v>
      </c>
      <c r="I477" s="96" t="s">
        <v>601</v>
      </c>
      <c r="J477" s="96" t="s">
        <v>285</v>
      </c>
      <c r="K477" s="23">
        <v>37100000.200000003</v>
      </c>
      <c r="L477" s="23"/>
      <c r="M477" s="23"/>
      <c r="N477" s="23"/>
      <c r="O477" s="23"/>
      <c r="P477" s="23"/>
      <c r="Q477" s="25">
        <f>SUM(PAC!$M477:$P477)</f>
        <v>0</v>
      </c>
      <c r="R477" s="25"/>
      <c r="S477" s="25">
        <f>IF(PAC!$R477&gt;0,PAC!$R477,PAC!$Q477)</f>
        <v>0</v>
      </c>
      <c r="T477" s="25"/>
      <c r="U477" s="113" t="s">
        <v>594</v>
      </c>
      <c r="V477" s="113" t="s">
        <v>1833</v>
      </c>
      <c r="W477" s="114"/>
      <c r="X477" s="114" t="s">
        <v>1435</v>
      </c>
      <c r="Y477" s="111" t="s">
        <v>2514</v>
      </c>
      <c r="Z477" s="95"/>
      <c r="AA477" s="115"/>
      <c r="AB477" s="45"/>
      <c r="AC477" s="45" t="s">
        <v>1848</v>
      </c>
      <c r="AD477" s="116"/>
      <c r="AE477" s="45" t="s">
        <v>1848</v>
      </c>
      <c r="AF477" s="45" t="s">
        <v>985</v>
      </c>
      <c r="AG477" s="45"/>
      <c r="AH477" s="45"/>
      <c r="AI477" s="45"/>
      <c r="AJ477" s="95"/>
      <c r="AK477" s="45"/>
      <c r="AL477" s="45"/>
      <c r="AM477" s="45"/>
      <c r="AN477" s="95"/>
      <c r="AO477" s="95"/>
      <c r="AP477" s="95"/>
      <c r="AQ477" s="95"/>
      <c r="AR477" s="117"/>
      <c r="AS477" s="117"/>
      <c r="AT477" s="112"/>
      <c r="AU477" s="45"/>
      <c r="AV477" s="116"/>
      <c r="AW477" s="115"/>
      <c r="AX477" s="119">
        <f>IFERROR(IF(PAC!$X477="F01 - CAPTAÇÃO DE RECURSO",1,""),"")</f>
        <v>1</v>
      </c>
      <c r="AY477" s="119" t="str">
        <f>IFERROR(IF(PAC!$X477="F02 - LICITAÇÃO",1,""),"")</f>
        <v/>
      </c>
      <c r="AZ477" s="120" t="str">
        <f>IFERROR(IF(PAC!$X$6:$X$580="F03 - EXECUÇÃO DO OBJETO",1,""),"")</f>
        <v/>
      </c>
      <c r="BA477" s="120" t="str">
        <f>IFERROR(IF(PAC!$X$6:$X$580="F04 - CONCLUÍDA",1,""),"")</f>
        <v/>
      </c>
      <c r="BB477" s="121">
        <f>IF(PAC!$R477&gt;0,0,PAC!$Q477)</f>
        <v>0</v>
      </c>
    </row>
    <row r="478" spans="1:54" s="1" customFormat="1" ht="209.25" customHeight="1" thickBot="1">
      <c r="A478" s="96">
        <f t="shared" si="8"/>
        <v>473</v>
      </c>
      <c r="B478" s="122">
        <v>2025</v>
      </c>
      <c r="C478" s="122" t="s">
        <v>605</v>
      </c>
      <c r="D478" s="122" t="s">
        <v>1021</v>
      </c>
      <c r="E478" s="140" t="s">
        <v>2053</v>
      </c>
      <c r="F478" s="122" t="s">
        <v>576</v>
      </c>
      <c r="G478" s="122" t="s">
        <v>596</v>
      </c>
      <c r="H478" s="125" t="s">
        <v>1255</v>
      </c>
      <c r="I478" s="122" t="s">
        <v>600</v>
      </c>
      <c r="J478" s="122" t="s">
        <v>199</v>
      </c>
      <c r="K478" s="36">
        <v>428809352.98000002</v>
      </c>
      <c r="L478" s="36"/>
      <c r="M478" s="36"/>
      <c r="N478" s="36">
        <v>21440467.649000004</v>
      </c>
      <c r="O478" s="36"/>
      <c r="P478" s="36">
        <v>407368885.33099997</v>
      </c>
      <c r="Q478" s="25">
        <f>SUM(PAC!$M478:$P478)</f>
        <v>428809352.97999996</v>
      </c>
      <c r="R478" s="38"/>
      <c r="S478" s="25">
        <f>IF(PAC!$R478&gt;0,PAC!$R478,PAC!$Q478)</f>
        <v>428809352.97999996</v>
      </c>
      <c r="T478" s="38"/>
      <c r="U478" s="126" t="s">
        <v>594</v>
      </c>
      <c r="V478" s="126" t="s">
        <v>1792</v>
      </c>
      <c r="W478" s="127"/>
      <c r="X478" s="127" t="s">
        <v>1435</v>
      </c>
      <c r="Y478" s="123" t="s">
        <v>2507</v>
      </c>
      <c r="Z478" s="128"/>
      <c r="AA478" s="129"/>
      <c r="AB478" s="125" t="s">
        <v>1525</v>
      </c>
      <c r="AC478" s="125" t="s">
        <v>2161</v>
      </c>
      <c r="AD478" s="130">
        <v>46325</v>
      </c>
      <c r="AE478" s="124" t="s">
        <v>2056</v>
      </c>
      <c r="AF478" s="125" t="s">
        <v>1537</v>
      </c>
      <c r="AG478" s="125"/>
      <c r="AH478" s="125"/>
      <c r="AI478" s="125"/>
      <c r="AJ478" s="128"/>
      <c r="AK478" s="125"/>
      <c r="AL478" s="125"/>
      <c r="AM478" s="125"/>
      <c r="AN478" s="128"/>
      <c r="AO478" s="128"/>
      <c r="AP478" s="128"/>
      <c r="AQ478" s="128"/>
      <c r="AR478" s="131"/>
      <c r="AS478" s="131"/>
      <c r="AT478" s="191" t="s">
        <v>2148</v>
      </c>
      <c r="AU478" s="125" t="s">
        <v>2253</v>
      </c>
      <c r="AV478" s="130"/>
      <c r="AW478" s="122" t="s">
        <v>1910</v>
      </c>
      <c r="AX478" s="119">
        <f>IFERROR(IF(PAC!$X478="F01 - CAPTAÇÃO DE RECURSO",1,""),"")</f>
        <v>1</v>
      </c>
      <c r="AY478" s="119" t="str">
        <f>IFERROR(IF(PAC!$X478="F02 - LICITAÇÃO",1,""),"")</f>
        <v/>
      </c>
      <c r="AZ478" s="120" t="str">
        <f>IFERROR(IF(PAC!$X$6:$X$580="F03 - EXECUÇÃO DO OBJETO",1,""),"")</f>
        <v/>
      </c>
      <c r="BA478" s="120" t="str">
        <f>IFERROR(IF(PAC!$X$6:$X$580="F04 - CONCLUÍDA",1,""),"")</f>
        <v/>
      </c>
      <c r="BB478" s="206">
        <f>IF(PAC!$R478&gt;0,0,PAC!$Q478)</f>
        <v>428809352.97999996</v>
      </c>
    </row>
    <row r="479" spans="1:54" s="1" customFormat="1" ht="285.75" customHeight="1" thickBot="1">
      <c r="A479" s="96">
        <f t="shared" si="8"/>
        <v>474</v>
      </c>
      <c r="B479" s="96">
        <v>2025</v>
      </c>
      <c r="C479" s="96" t="s">
        <v>605</v>
      </c>
      <c r="D479" s="96" t="s">
        <v>1021</v>
      </c>
      <c r="E479" s="97" t="s">
        <v>1536</v>
      </c>
      <c r="F479" s="96" t="s">
        <v>576</v>
      </c>
      <c r="G479" s="96" t="s">
        <v>596</v>
      </c>
      <c r="H479" s="45" t="s">
        <v>1255</v>
      </c>
      <c r="I479" s="96" t="s">
        <v>600</v>
      </c>
      <c r="J479" s="96" t="s">
        <v>394</v>
      </c>
      <c r="K479" s="23">
        <v>728357605.21000004</v>
      </c>
      <c r="L479" s="23"/>
      <c r="M479" s="23"/>
      <c r="N479" s="23">
        <v>36417880.270000003</v>
      </c>
      <c r="O479" s="23"/>
      <c r="P479" s="23">
        <v>691939724.94000006</v>
      </c>
      <c r="Q479" s="25">
        <f>SUM(PAC!$M479:$P479)</f>
        <v>728357605.21000004</v>
      </c>
      <c r="R479" s="25"/>
      <c r="S479" s="25">
        <f>IF(PAC!$R479&gt;0,PAC!$R479,PAC!$Q479)</f>
        <v>728357605.21000004</v>
      </c>
      <c r="T479" s="25"/>
      <c r="U479" s="113" t="s">
        <v>594</v>
      </c>
      <c r="V479" s="113" t="s">
        <v>1792</v>
      </c>
      <c r="W479" s="114"/>
      <c r="X479" s="114" t="s">
        <v>1435</v>
      </c>
      <c r="Y479" s="111" t="s">
        <v>2507</v>
      </c>
      <c r="Z479" s="95"/>
      <c r="AA479" s="115"/>
      <c r="AB479" s="45" t="s">
        <v>1525</v>
      </c>
      <c r="AC479" s="45" t="s">
        <v>2568</v>
      </c>
      <c r="AD479" s="116">
        <v>46325</v>
      </c>
      <c r="AE479" s="112" t="s">
        <v>1974</v>
      </c>
      <c r="AF479" s="45" t="s">
        <v>1538</v>
      </c>
      <c r="AG479" s="45"/>
      <c r="AH479" s="45"/>
      <c r="AI479" s="45"/>
      <c r="AJ479" s="95"/>
      <c r="AK479" s="45"/>
      <c r="AL479" s="45"/>
      <c r="AM479" s="45"/>
      <c r="AN479" s="95">
        <v>46569</v>
      </c>
      <c r="AO479" s="95"/>
      <c r="AP479" s="95"/>
      <c r="AQ479" s="95"/>
      <c r="AR479" s="117"/>
      <c r="AS479" s="117"/>
      <c r="AT479" s="112" t="s">
        <v>2148</v>
      </c>
      <c r="AU479" s="45" t="s">
        <v>2567</v>
      </c>
      <c r="AV479" s="116"/>
      <c r="AW479" s="96" t="s">
        <v>2535</v>
      </c>
      <c r="AX479" s="119">
        <f>IFERROR(IF(PAC!$X479="F01 - CAPTAÇÃO DE RECURSO",1,""),"")</f>
        <v>1</v>
      </c>
      <c r="AY479" s="119" t="str">
        <f>IFERROR(IF(PAC!$X479="F02 - LICITAÇÃO",1,""),"")</f>
        <v/>
      </c>
      <c r="AZ479" s="120" t="str">
        <f>IFERROR(IF(PAC!$X$6:$X$580="F03 - EXECUÇÃO DO OBJETO",1,""),"")</f>
        <v/>
      </c>
      <c r="BA479" s="120" t="str">
        <f>IFERROR(IF(PAC!$X$6:$X$580="F04 - CONCLUÍDA",1,""),"")</f>
        <v/>
      </c>
      <c r="BB479" s="121">
        <f>IF(PAC!$R479&gt;0,0,PAC!$Q479)</f>
        <v>728357605.21000004</v>
      </c>
    </row>
    <row r="480" spans="1:54" s="1" customFormat="1" ht="174.95" customHeight="1" thickBot="1">
      <c r="A480" s="96">
        <f t="shared" si="8"/>
        <v>475</v>
      </c>
      <c r="B480" s="122">
        <v>2025</v>
      </c>
      <c r="C480" s="122" t="s">
        <v>605</v>
      </c>
      <c r="D480" s="122" t="s">
        <v>1021</v>
      </c>
      <c r="E480" s="140" t="s">
        <v>1751</v>
      </c>
      <c r="F480" s="122" t="s">
        <v>576</v>
      </c>
      <c r="G480" s="122" t="s">
        <v>596</v>
      </c>
      <c r="H480" s="125" t="s">
        <v>1255</v>
      </c>
      <c r="I480" s="122" t="s">
        <v>600</v>
      </c>
      <c r="J480" s="122" t="s">
        <v>95</v>
      </c>
      <c r="K480" s="36">
        <v>133533279.2481612</v>
      </c>
      <c r="L480" s="36"/>
      <c r="M480" s="36"/>
      <c r="N480" s="36">
        <v>6676654.4481611997</v>
      </c>
      <c r="O480" s="36"/>
      <c r="P480" s="36">
        <v>126856624.8</v>
      </c>
      <c r="Q480" s="25">
        <f>SUM(PAC!$M480:$P480)</f>
        <v>133533279.2481612</v>
      </c>
      <c r="R480" s="38"/>
      <c r="S480" s="25">
        <f>IF(PAC!$R480&gt;0,PAC!$R480,PAC!$Q480)</f>
        <v>133533279.2481612</v>
      </c>
      <c r="T480" s="38"/>
      <c r="U480" s="126" t="s">
        <v>594</v>
      </c>
      <c r="V480" s="126" t="s">
        <v>1792</v>
      </c>
      <c r="W480" s="127"/>
      <c r="X480" s="127" t="s">
        <v>1434</v>
      </c>
      <c r="Y480" s="123" t="s">
        <v>2504</v>
      </c>
      <c r="Z480" s="128"/>
      <c r="AA480" s="129"/>
      <c r="AB480" s="125" t="s">
        <v>1479</v>
      </c>
      <c r="AC480" s="129" t="s">
        <v>2346</v>
      </c>
      <c r="AD480" s="130">
        <v>46386</v>
      </c>
      <c r="AE480" s="129" t="s">
        <v>1757</v>
      </c>
      <c r="AF480" s="125" t="s">
        <v>1544</v>
      </c>
      <c r="AG480" s="125" t="s">
        <v>2276</v>
      </c>
      <c r="AH480" s="125"/>
      <c r="AI480" s="125"/>
      <c r="AJ480" s="128"/>
      <c r="AK480" s="125"/>
      <c r="AL480" s="125"/>
      <c r="AM480" s="125"/>
      <c r="AN480" s="128">
        <v>46539</v>
      </c>
      <c r="AO480" s="128"/>
      <c r="AP480" s="128"/>
      <c r="AQ480" s="128"/>
      <c r="AR480" s="131"/>
      <c r="AS480" s="131"/>
      <c r="AT480" s="124" t="s">
        <v>1767</v>
      </c>
      <c r="AU480" s="124" t="s">
        <v>2569</v>
      </c>
      <c r="AV480" s="130"/>
      <c r="AW480" s="129" t="s">
        <v>2303</v>
      </c>
      <c r="AX480" s="119" t="str">
        <f>IFERROR(IF(PAC!$X480="F01 - CAPTAÇÃO DE RECURSO",1,""),"")</f>
        <v/>
      </c>
      <c r="AY480" s="119">
        <f>IFERROR(IF(PAC!$X480="F02 - LICITAÇÃO",1,""),"")</f>
        <v>1</v>
      </c>
      <c r="AZ480" s="120" t="str">
        <f>IFERROR(IF(PAC!$X$6:$X$580="F03 - EXECUÇÃO DO OBJETO",1,""),"")</f>
        <v/>
      </c>
      <c r="BA480" s="120" t="str">
        <f>IFERROR(IF(PAC!$X$6:$X$580="F04 - CONCLUÍDA",1,""),"")</f>
        <v/>
      </c>
      <c r="BB480" s="206">
        <f>IF(PAC!$R480&gt;0,0,PAC!$Q480)</f>
        <v>133533279.2481612</v>
      </c>
    </row>
    <row r="481" spans="1:54" s="1" customFormat="1" ht="174.95" customHeight="1" thickBot="1">
      <c r="A481" s="96">
        <f t="shared" si="8"/>
        <v>476</v>
      </c>
      <c r="B481" s="96">
        <v>2025</v>
      </c>
      <c r="C481" s="96" t="s">
        <v>605</v>
      </c>
      <c r="D481" s="96" t="s">
        <v>1021</v>
      </c>
      <c r="E481" s="97" t="s">
        <v>1663</v>
      </c>
      <c r="F481" s="96" t="s">
        <v>576</v>
      </c>
      <c r="G481" s="96" t="s">
        <v>596</v>
      </c>
      <c r="H481" s="96" t="s">
        <v>1255</v>
      </c>
      <c r="I481" s="96" t="s">
        <v>600</v>
      </c>
      <c r="J481" s="96" t="s">
        <v>95</v>
      </c>
      <c r="K481" s="23">
        <v>17370501.865633313</v>
      </c>
      <c r="L481" s="23"/>
      <c r="M481" s="23"/>
      <c r="N481" s="23">
        <v>868523.85563331284</v>
      </c>
      <c r="O481" s="23"/>
      <c r="P481" s="23">
        <v>16501978.01</v>
      </c>
      <c r="Q481" s="25">
        <f>SUM(PAC!$M481:$P481)</f>
        <v>17370501.865633313</v>
      </c>
      <c r="R481" s="25"/>
      <c r="S481" s="25">
        <f>IF(PAC!$R481&gt;0,PAC!$R481,PAC!$Q481)</f>
        <v>17370501.865633313</v>
      </c>
      <c r="T481" s="25"/>
      <c r="U481" s="113" t="s">
        <v>594</v>
      </c>
      <c r="V481" s="113" t="s">
        <v>1792</v>
      </c>
      <c r="W481" s="114"/>
      <c r="X481" s="114" t="s">
        <v>1434</v>
      </c>
      <c r="Y481" s="111" t="s">
        <v>2503</v>
      </c>
      <c r="Z481" s="95"/>
      <c r="AA481" s="115"/>
      <c r="AB481" s="45" t="s">
        <v>1480</v>
      </c>
      <c r="AC481" s="45" t="s">
        <v>2646</v>
      </c>
      <c r="AD481" s="116">
        <v>46266</v>
      </c>
      <c r="AE481" s="45" t="s">
        <v>2644</v>
      </c>
      <c r="AF481" s="45" t="s">
        <v>1544</v>
      </c>
      <c r="AG481" s="45" t="s">
        <v>2279</v>
      </c>
      <c r="AH481" s="45"/>
      <c r="AI481" s="45"/>
      <c r="AJ481" s="95"/>
      <c r="AK481" s="45"/>
      <c r="AL481" s="45"/>
      <c r="AM481" s="45"/>
      <c r="AN481" s="95">
        <v>46244</v>
      </c>
      <c r="AO481" s="95">
        <v>46266</v>
      </c>
      <c r="AP481" s="95"/>
      <c r="AQ481" s="95"/>
      <c r="AR481" s="117"/>
      <c r="AS481" s="117"/>
      <c r="AT481" s="136" t="s">
        <v>1766</v>
      </c>
      <c r="AU481" s="136" t="s">
        <v>2645</v>
      </c>
      <c r="AV481" s="116"/>
      <c r="AW481" s="139" t="s">
        <v>1626</v>
      </c>
      <c r="AX481" s="119" t="str">
        <f>IFERROR(IF(PAC!$X481="F01 - CAPTAÇÃO DE RECURSO",1,""),"")</f>
        <v/>
      </c>
      <c r="AY481" s="119">
        <f>IFERROR(IF(PAC!$X481="F02 - LICITAÇÃO",1,""),"")</f>
        <v>1</v>
      </c>
      <c r="AZ481" s="120" t="str">
        <f>IFERROR(IF(PAC!$X$6:$X$580="F03 - EXECUÇÃO DO OBJETO",1,""),"")</f>
        <v/>
      </c>
      <c r="BA481" s="120" t="str">
        <f>IFERROR(IF(PAC!$X$6:$X$580="F04 - CONCLUÍDA",1,""),"")</f>
        <v/>
      </c>
      <c r="BB481" s="121">
        <f>IF(PAC!$R481&gt;0,0,PAC!$Q481)</f>
        <v>17370501.865633313</v>
      </c>
    </row>
    <row r="482" spans="1:54" s="1" customFormat="1" ht="249.95" customHeight="1" thickBot="1">
      <c r="A482" s="96">
        <f t="shared" si="8"/>
        <v>477</v>
      </c>
      <c r="B482" s="123">
        <v>2023</v>
      </c>
      <c r="C482" s="122" t="s">
        <v>605</v>
      </c>
      <c r="D482" s="122" t="s">
        <v>1021</v>
      </c>
      <c r="E482" s="124" t="s">
        <v>1665</v>
      </c>
      <c r="F482" s="122" t="s">
        <v>576</v>
      </c>
      <c r="G482" s="122" t="s">
        <v>596</v>
      </c>
      <c r="H482" s="125" t="s">
        <v>1255</v>
      </c>
      <c r="I482" s="122" t="s">
        <v>600</v>
      </c>
      <c r="J482" s="122" t="s">
        <v>192</v>
      </c>
      <c r="K482" s="36">
        <v>38026284.159999996</v>
      </c>
      <c r="L482" s="36"/>
      <c r="M482" s="36"/>
      <c r="N482" s="36">
        <v>2001383.77</v>
      </c>
      <c r="O482" s="36"/>
      <c r="P482" s="36">
        <v>38026284.159999996</v>
      </c>
      <c r="Q482" s="25">
        <f>SUM(PAC!$M482:$P482)</f>
        <v>40027667.93</v>
      </c>
      <c r="R482" s="38">
        <v>23140000</v>
      </c>
      <c r="S482" s="25">
        <f>IF(PAC!$R482&gt;0,PAC!$R482,PAC!$Q482)</f>
        <v>23140000</v>
      </c>
      <c r="T482" s="38" t="s">
        <v>1812</v>
      </c>
      <c r="U482" s="126" t="s">
        <v>1589</v>
      </c>
      <c r="V482" s="126" t="s">
        <v>1792</v>
      </c>
      <c r="W482" s="127"/>
      <c r="X482" s="127" t="s">
        <v>1710</v>
      </c>
      <c r="Y482" s="123" t="s">
        <v>2501</v>
      </c>
      <c r="Z482" s="131">
        <v>46895</v>
      </c>
      <c r="AA482" s="129">
        <v>0</v>
      </c>
      <c r="AB482" s="125" t="s">
        <v>1488</v>
      </c>
      <c r="AC482" s="132" t="s">
        <v>2294</v>
      </c>
      <c r="AD482" s="131">
        <v>46895</v>
      </c>
      <c r="AE482" s="137" t="s">
        <v>1488</v>
      </c>
      <c r="AF482" s="125" t="s">
        <v>534</v>
      </c>
      <c r="AG482" s="125" t="s">
        <v>2292</v>
      </c>
      <c r="AH482" s="125"/>
      <c r="AI482" s="125"/>
      <c r="AJ482" s="128"/>
      <c r="AK482" s="125"/>
      <c r="AL482" s="125"/>
      <c r="AM482" s="125"/>
      <c r="AN482" s="128">
        <v>46024</v>
      </c>
      <c r="AO482" s="128">
        <v>46100</v>
      </c>
      <c r="AP482" s="128">
        <v>46168</v>
      </c>
      <c r="AQ482" s="128">
        <v>46175</v>
      </c>
      <c r="AR482" s="131">
        <v>46895</v>
      </c>
      <c r="AS482" s="131">
        <v>46895</v>
      </c>
      <c r="AT482" s="135" t="s">
        <v>2580</v>
      </c>
      <c r="AU482" s="137" t="s">
        <v>2163</v>
      </c>
      <c r="AV482" s="130"/>
      <c r="AW482" s="129" t="s">
        <v>1667</v>
      </c>
      <c r="AX482" s="119" t="str">
        <f>IFERROR(IF(PAC!$X482="F01 - CAPTAÇÃO DE RECURSO",1,""),"")</f>
        <v/>
      </c>
      <c r="AY482" s="119" t="str">
        <f>IFERROR(IF(PAC!$X482="F02 - LICITAÇÃO",1,""),"")</f>
        <v/>
      </c>
      <c r="AZ482" s="120">
        <f>IFERROR(IF(PAC!$X$6:$X$580="F03 - EXECUÇÃO DO OBJETO",1,""),"")</f>
        <v>1</v>
      </c>
      <c r="BA482" s="120" t="str">
        <f>IFERROR(IF(PAC!$X$6:$X$580="F04 - CONCLUÍDA",1,""),"")</f>
        <v/>
      </c>
      <c r="BB482" s="206">
        <f>IF(PAC!$R482&gt;0,0,PAC!$Q482)</f>
        <v>0</v>
      </c>
    </row>
    <row r="483" spans="1:54" s="1" customFormat="1" ht="244.5" customHeight="1" thickBot="1">
      <c r="A483" s="96">
        <f t="shared" si="8"/>
        <v>478</v>
      </c>
      <c r="B483" s="96">
        <v>2025</v>
      </c>
      <c r="C483" s="96" t="s">
        <v>605</v>
      </c>
      <c r="D483" s="96" t="s">
        <v>1021</v>
      </c>
      <c r="E483" s="182" t="s">
        <v>2054</v>
      </c>
      <c r="F483" s="96" t="s">
        <v>576</v>
      </c>
      <c r="G483" s="96" t="s">
        <v>596</v>
      </c>
      <c r="H483" s="96" t="s">
        <v>1255</v>
      </c>
      <c r="I483" s="96" t="s">
        <v>600</v>
      </c>
      <c r="J483" s="96" t="s">
        <v>199</v>
      </c>
      <c r="K483" s="23">
        <v>14473177.810000001</v>
      </c>
      <c r="L483" s="23"/>
      <c r="M483" s="23"/>
      <c r="N483" s="23">
        <v>723658.8905000001</v>
      </c>
      <c r="O483" s="23"/>
      <c r="P483" s="23">
        <v>13749518.919500001</v>
      </c>
      <c r="Q483" s="25">
        <f>SUM(PAC!$M483:$P483)</f>
        <v>14473177.810000001</v>
      </c>
      <c r="R483" s="25">
        <v>12898101.859999999</v>
      </c>
      <c r="S483" s="25">
        <f>IF(PAC!$R483&gt;0,PAC!$R483,PAC!$Q483)</f>
        <v>12898101.859999999</v>
      </c>
      <c r="T483" s="25" t="s">
        <v>2055</v>
      </c>
      <c r="U483" s="113" t="s">
        <v>594</v>
      </c>
      <c r="V483" s="113" t="s">
        <v>1792</v>
      </c>
      <c r="W483" s="114"/>
      <c r="X483" s="114" t="s">
        <v>1435</v>
      </c>
      <c r="Y483" s="111" t="s">
        <v>2501</v>
      </c>
      <c r="Z483" s="95"/>
      <c r="AA483" s="115">
        <v>3</v>
      </c>
      <c r="AB483" s="45" t="s">
        <v>1525</v>
      </c>
      <c r="AC483" s="45" t="s">
        <v>2301</v>
      </c>
      <c r="AD483" s="116">
        <v>46325</v>
      </c>
      <c r="AE483" s="112" t="s">
        <v>1974</v>
      </c>
      <c r="AF483" s="45" t="s">
        <v>1537</v>
      </c>
      <c r="AG483" s="45"/>
      <c r="AH483" s="45"/>
      <c r="AI483" s="45"/>
      <c r="AJ483" s="95"/>
      <c r="AK483" s="45"/>
      <c r="AL483" s="45"/>
      <c r="AM483" s="45"/>
      <c r="AN483" s="95">
        <v>46073</v>
      </c>
      <c r="AO483" s="95">
        <v>46094</v>
      </c>
      <c r="AP483" s="95">
        <v>46140</v>
      </c>
      <c r="AQ483" s="95">
        <v>46146</v>
      </c>
      <c r="AR483" s="117">
        <v>46686</v>
      </c>
      <c r="AS483" s="117">
        <v>46686</v>
      </c>
      <c r="AT483" s="192" t="s">
        <v>2587</v>
      </c>
      <c r="AU483" s="45" t="s">
        <v>2262</v>
      </c>
      <c r="AV483" s="116"/>
      <c r="AW483" s="96" t="s">
        <v>1910</v>
      </c>
      <c r="AX483" s="119">
        <f>IFERROR(IF(PAC!$X483="F01 - CAPTAÇÃO DE RECURSO",1,""),"")</f>
        <v>1</v>
      </c>
      <c r="AY483" s="119" t="str">
        <f>IFERROR(IF(PAC!$X483="F02 - LICITAÇÃO",1,""),"")</f>
        <v/>
      </c>
      <c r="AZ483" s="120" t="str">
        <f>IFERROR(IF(PAC!$X$6:$X$580="F03 - EXECUÇÃO DO OBJETO",1,""),"")</f>
        <v/>
      </c>
      <c r="BA483" s="120" t="str">
        <f>IFERROR(IF(PAC!$X$6:$X$580="F04 - CONCLUÍDA",1,""),"")</f>
        <v/>
      </c>
      <c r="BB483" s="121">
        <f>IF(PAC!$R483&gt;0,0,PAC!$Q483)</f>
        <v>0</v>
      </c>
    </row>
    <row r="484" spans="1:54" s="1" customFormat="1" ht="189.75" thickBot="1">
      <c r="A484" s="96">
        <f t="shared" si="8"/>
        <v>479</v>
      </c>
      <c r="B484" s="123">
        <v>2023</v>
      </c>
      <c r="C484" s="122" t="s">
        <v>605</v>
      </c>
      <c r="D484" s="122" t="s">
        <v>1021</v>
      </c>
      <c r="E484" s="124" t="s">
        <v>1842</v>
      </c>
      <c r="F484" s="122" t="s">
        <v>44</v>
      </c>
      <c r="G484" s="122" t="s">
        <v>448</v>
      </c>
      <c r="H484" s="125" t="s">
        <v>1261</v>
      </c>
      <c r="I484" s="122" t="s">
        <v>467</v>
      </c>
      <c r="J484" s="122" t="s">
        <v>64</v>
      </c>
      <c r="K484" s="36"/>
      <c r="L484" s="36">
        <v>10784587.66</v>
      </c>
      <c r="M484" s="36">
        <v>10784587.66</v>
      </c>
      <c r="N484" s="36">
        <v>688377.94</v>
      </c>
      <c r="O484" s="36">
        <v>11501428.6</v>
      </c>
      <c r="P484" s="36"/>
      <c r="Q484" s="25">
        <f>SUM(PAC!$M484:$P484)</f>
        <v>22974394.199999999</v>
      </c>
      <c r="R484" s="38">
        <v>18034899.440000001</v>
      </c>
      <c r="S484" s="25">
        <f>IF(PAC!$R484&gt;0,PAC!$R484,PAC!$Q484)</f>
        <v>18034899.440000001</v>
      </c>
      <c r="T484" s="38" t="s">
        <v>1611</v>
      </c>
      <c r="U484" s="126" t="s">
        <v>1588</v>
      </c>
      <c r="V484" s="126"/>
      <c r="W484" s="127">
        <v>15</v>
      </c>
      <c r="X484" s="127" t="s">
        <v>1710</v>
      </c>
      <c r="Y484" s="123" t="s">
        <v>2501</v>
      </c>
      <c r="Z484" s="128">
        <v>46356</v>
      </c>
      <c r="AA484" s="129">
        <v>53</v>
      </c>
      <c r="AB484" s="125" t="s">
        <v>1488</v>
      </c>
      <c r="AC484" s="125"/>
      <c r="AD484" s="130">
        <v>46271</v>
      </c>
      <c r="AE484" s="124"/>
      <c r="AF484" s="125" t="s">
        <v>650</v>
      </c>
      <c r="AG484" s="125" t="s">
        <v>472</v>
      </c>
      <c r="AH484" s="125" t="s">
        <v>988</v>
      </c>
      <c r="AI484" s="125"/>
      <c r="AJ484" s="128"/>
      <c r="AK484" s="125" t="s">
        <v>1091</v>
      </c>
      <c r="AL484" s="125" t="s">
        <v>1083</v>
      </c>
      <c r="AM484" s="125"/>
      <c r="AN484" s="128">
        <v>45583</v>
      </c>
      <c r="AO484" s="128">
        <v>45975</v>
      </c>
      <c r="AP484" s="128">
        <v>45770</v>
      </c>
      <c r="AQ484" s="128">
        <v>45821</v>
      </c>
      <c r="AR484" s="131">
        <v>46272</v>
      </c>
      <c r="AS484" s="131">
        <v>46356</v>
      </c>
      <c r="AT484" s="194" t="s">
        <v>1978</v>
      </c>
      <c r="AU484" s="132" t="s">
        <v>1883</v>
      </c>
      <c r="AV484" s="130"/>
      <c r="AW484" s="129" t="s">
        <v>471</v>
      </c>
      <c r="AX484" s="119" t="str">
        <f>IFERROR(IF(PAC!$X484="F01 - CAPTAÇÃO DE RECURSO",1,""),"")</f>
        <v/>
      </c>
      <c r="AY484" s="119" t="str">
        <f>IFERROR(IF(PAC!$X484="F02 - LICITAÇÃO",1,""),"")</f>
        <v/>
      </c>
      <c r="AZ484" s="120">
        <f>IFERROR(IF(PAC!$X$6:$X$580="F03 - EXECUÇÃO DO OBJETO",1,""),"")</f>
        <v>1</v>
      </c>
      <c r="BA484" s="120" t="str">
        <f>IFERROR(IF(PAC!$X$6:$X$580="F04 - CONCLUÍDA",1,""),"")</f>
        <v/>
      </c>
      <c r="BB484" s="206">
        <f>IF(PAC!$R484&gt;0,0,PAC!$Q484)</f>
        <v>0</v>
      </c>
    </row>
    <row r="485" spans="1:54" s="1" customFormat="1" ht="409.6" thickBot="1">
      <c r="A485" s="96">
        <f t="shared" si="8"/>
        <v>480</v>
      </c>
      <c r="B485" s="111">
        <v>2023</v>
      </c>
      <c r="C485" s="96" t="s">
        <v>605</v>
      </c>
      <c r="D485" s="96" t="s">
        <v>1021</v>
      </c>
      <c r="E485" s="112" t="s">
        <v>1843</v>
      </c>
      <c r="F485" s="96" t="s">
        <v>44</v>
      </c>
      <c r="G485" s="96" t="s">
        <v>448</v>
      </c>
      <c r="H485" s="45" t="s">
        <v>1261</v>
      </c>
      <c r="I485" s="96" t="s">
        <v>467</v>
      </c>
      <c r="J485" s="96" t="s">
        <v>194</v>
      </c>
      <c r="K485" s="23"/>
      <c r="L485" s="23">
        <v>10784587.66</v>
      </c>
      <c r="M485" s="23">
        <v>10784587.66</v>
      </c>
      <c r="N485" s="23">
        <v>688377.94</v>
      </c>
      <c r="O485" s="23">
        <v>10242487.199999999</v>
      </c>
      <c r="P485" s="23"/>
      <c r="Q485" s="25">
        <f>SUM(PAC!$M485:$P485)</f>
        <v>21715452.799999997</v>
      </c>
      <c r="R485" s="25">
        <v>17046630.440000001</v>
      </c>
      <c r="S485" s="25">
        <f>IF(PAC!$R485&gt;0,PAC!$R485,PAC!$Q485)</f>
        <v>17046630.440000001</v>
      </c>
      <c r="T485" s="25" t="s">
        <v>1611</v>
      </c>
      <c r="U485" s="113" t="s">
        <v>1588</v>
      </c>
      <c r="V485" s="113"/>
      <c r="W485" s="114">
        <v>15</v>
      </c>
      <c r="X485" s="114" t="s">
        <v>1710</v>
      </c>
      <c r="Y485" s="111" t="s">
        <v>2501</v>
      </c>
      <c r="Z485" s="95">
        <v>46476</v>
      </c>
      <c r="AA485" s="115">
        <v>25</v>
      </c>
      <c r="AB485" s="45" t="s">
        <v>1488</v>
      </c>
      <c r="AC485" s="134"/>
      <c r="AD485" s="116">
        <v>46409</v>
      </c>
      <c r="AE485" s="112"/>
      <c r="AF485" s="45" t="s">
        <v>651</v>
      </c>
      <c r="AG485" s="45" t="s">
        <v>473</v>
      </c>
      <c r="AH485" s="45" t="s">
        <v>988</v>
      </c>
      <c r="AI485" s="45"/>
      <c r="AJ485" s="95"/>
      <c r="AK485" s="45" t="s">
        <v>1092</v>
      </c>
      <c r="AL485" s="45" t="s">
        <v>1087</v>
      </c>
      <c r="AM485" s="45"/>
      <c r="AN485" s="95">
        <v>45583</v>
      </c>
      <c r="AO485" s="95">
        <v>45975</v>
      </c>
      <c r="AP485" s="95">
        <v>45770</v>
      </c>
      <c r="AQ485" s="95">
        <v>45959</v>
      </c>
      <c r="AR485" s="117">
        <v>46272</v>
      </c>
      <c r="AS485" s="117">
        <v>46476</v>
      </c>
      <c r="AT485" s="112" t="s">
        <v>2254</v>
      </c>
      <c r="AU485" s="118" t="s">
        <v>1882</v>
      </c>
      <c r="AV485" s="116"/>
      <c r="AW485" s="115" t="s">
        <v>471</v>
      </c>
      <c r="AX485" s="119" t="str">
        <f>IFERROR(IF(PAC!$X485="F01 - CAPTAÇÃO DE RECURSO",1,""),"")</f>
        <v/>
      </c>
      <c r="AY485" s="119" t="str">
        <f>IFERROR(IF(PAC!$X485="F02 - LICITAÇÃO",1,""),"")</f>
        <v/>
      </c>
      <c r="AZ485" s="120">
        <f>IFERROR(IF(PAC!$X$6:$X$580="F03 - EXECUÇÃO DO OBJETO",1,""),"")</f>
        <v>1</v>
      </c>
      <c r="BA485" s="120" t="str">
        <f>IFERROR(IF(PAC!$X$6:$X$580="F04 - CONCLUÍDA",1,""),"")</f>
        <v/>
      </c>
      <c r="BB485" s="121">
        <f>IF(PAC!$R485&gt;0,0,PAC!$Q485)</f>
        <v>0</v>
      </c>
    </row>
    <row r="486" spans="1:54" s="1" customFormat="1" ht="409.6" thickBot="1">
      <c r="A486" s="96">
        <f t="shared" si="8"/>
        <v>481</v>
      </c>
      <c r="B486" s="123">
        <v>2023</v>
      </c>
      <c r="C486" s="122" t="s">
        <v>605</v>
      </c>
      <c r="D486" s="122" t="s">
        <v>1021</v>
      </c>
      <c r="E486" s="124" t="s">
        <v>1844</v>
      </c>
      <c r="F486" s="122" t="s">
        <v>44</v>
      </c>
      <c r="G486" s="122" t="s">
        <v>448</v>
      </c>
      <c r="H486" s="125" t="s">
        <v>1261</v>
      </c>
      <c r="I486" s="122" t="s">
        <v>467</v>
      </c>
      <c r="J486" s="122" t="s">
        <v>291</v>
      </c>
      <c r="K486" s="36"/>
      <c r="L486" s="36">
        <v>10784587.66</v>
      </c>
      <c r="M486" s="36">
        <v>10784587.66</v>
      </c>
      <c r="N486" s="36">
        <v>688377.94</v>
      </c>
      <c r="O486" s="36">
        <v>10242487.199999999</v>
      </c>
      <c r="P486" s="36"/>
      <c r="Q486" s="25">
        <f>SUM(PAC!$M486:$P486)</f>
        <v>21715452.799999997</v>
      </c>
      <c r="R486" s="38">
        <v>16631306.07</v>
      </c>
      <c r="S486" s="25">
        <f>IF(PAC!$R486&gt;0,PAC!$R486,PAC!$Q486)</f>
        <v>16631306.07</v>
      </c>
      <c r="T486" s="38" t="s">
        <v>1611</v>
      </c>
      <c r="U486" s="126" t="s">
        <v>1588</v>
      </c>
      <c r="V486" s="126"/>
      <c r="W486" s="127">
        <v>15</v>
      </c>
      <c r="X486" s="127" t="s">
        <v>1710</v>
      </c>
      <c r="Y486" s="123" t="s">
        <v>2501</v>
      </c>
      <c r="Z486" s="128">
        <v>46568</v>
      </c>
      <c r="AA486" s="129">
        <v>15</v>
      </c>
      <c r="AB486" s="125" t="s">
        <v>1488</v>
      </c>
      <c r="AC486" s="125"/>
      <c r="AD486" s="130"/>
      <c r="AE486" s="124"/>
      <c r="AF486" s="125" t="s">
        <v>652</v>
      </c>
      <c r="AG486" s="125" t="s">
        <v>474</v>
      </c>
      <c r="AH486" s="125" t="s">
        <v>988</v>
      </c>
      <c r="AI486" s="125"/>
      <c r="AJ486" s="128"/>
      <c r="AK486" s="125" t="s">
        <v>1093</v>
      </c>
      <c r="AL486" s="125" t="s">
        <v>1555</v>
      </c>
      <c r="AM486" s="125"/>
      <c r="AN486" s="128">
        <v>45583</v>
      </c>
      <c r="AO486" s="128">
        <v>45975</v>
      </c>
      <c r="AP486" s="128">
        <v>45770</v>
      </c>
      <c r="AQ486" s="128">
        <v>46055</v>
      </c>
      <c r="AR486" s="131">
        <v>46272</v>
      </c>
      <c r="AS486" s="131">
        <v>46568</v>
      </c>
      <c r="AT486" s="124" t="s">
        <v>2255</v>
      </c>
      <c r="AU486" s="132" t="s">
        <v>1904</v>
      </c>
      <c r="AV486" s="130"/>
      <c r="AW486" s="129" t="s">
        <v>471</v>
      </c>
      <c r="AX486" s="119" t="str">
        <f>IFERROR(IF(PAC!$X486="F01 - CAPTAÇÃO DE RECURSO",1,""),"")</f>
        <v/>
      </c>
      <c r="AY486" s="119" t="str">
        <f>IFERROR(IF(PAC!$X486="F02 - LICITAÇÃO",1,""),"")</f>
        <v/>
      </c>
      <c r="AZ486" s="120">
        <f>IFERROR(IF(PAC!$X$6:$X$580="F03 - EXECUÇÃO DO OBJETO",1,""),"")</f>
        <v>1</v>
      </c>
      <c r="BA486" s="120" t="str">
        <f>IFERROR(IF(PAC!$X$6:$X$580="F04 - CONCLUÍDA",1,""),"")</f>
        <v/>
      </c>
      <c r="BB486" s="206">
        <f>IF(PAC!$R486&gt;0,0,PAC!$Q486)</f>
        <v>0</v>
      </c>
    </row>
    <row r="487" spans="1:54" s="1" customFormat="1" ht="81.75" customHeight="1" thickBot="1">
      <c r="A487" s="96">
        <f t="shared" si="8"/>
        <v>482</v>
      </c>
      <c r="B487" s="111">
        <v>2023</v>
      </c>
      <c r="C487" s="96" t="s">
        <v>605</v>
      </c>
      <c r="D487" s="96" t="s">
        <v>1021</v>
      </c>
      <c r="E487" s="112" t="s">
        <v>1845</v>
      </c>
      <c r="F487" s="96" t="s">
        <v>44</v>
      </c>
      <c r="G487" s="96" t="s">
        <v>448</v>
      </c>
      <c r="H487" s="45" t="s">
        <v>1261</v>
      </c>
      <c r="I487" s="96" t="s">
        <v>467</v>
      </c>
      <c r="J487" s="96" t="s">
        <v>303</v>
      </c>
      <c r="K487" s="23"/>
      <c r="L487" s="23">
        <v>11019329.449999999</v>
      </c>
      <c r="M487" s="23">
        <v>11019329.449999999</v>
      </c>
      <c r="N487" s="23">
        <v>703361.45</v>
      </c>
      <c r="O487" s="23">
        <v>9633913.1500000004</v>
      </c>
      <c r="P487" s="23"/>
      <c r="Q487" s="25">
        <f>SUM(PAC!$M487:$P487)</f>
        <v>21356604.049999997</v>
      </c>
      <c r="R487" s="25">
        <v>17085283.239999998</v>
      </c>
      <c r="S487" s="25">
        <f>IF(PAC!$R487&gt;0,PAC!$R487,PAC!$Q487)</f>
        <v>17085283.239999998</v>
      </c>
      <c r="T487" s="25" t="s">
        <v>1612</v>
      </c>
      <c r="U487" s="113" t="s">
        <v>1588</v>
      </c>
      <c r="V487" s="113"/>
      <c r="W487" s="114">
        <v>15</v>
      </c>
      <c r="X487" s="114" t="s">
        <v>1710</v>
      </c>
      <c r="Y487" s="111" t="s">
        <v>2501</v>
      </c>
      <c r="Z487" s="95">
        <v>46477</v>
      </c>
      <c r="AA487" s="115">
        <v>38.83</v>
      </c>
      <c r="AB487" s="45" t="s">
        <v>1488</v>
      </c>
      <c r="AC487" s="45"/>
      <c r="AD487" s="116">
        <v>46323</v>
      </c>
      <c r="AE487" s="112"/>
      <c r="AF487" s="45" t="s">
        <v>653</v>
      </c>
      <c r="AG487" s="45" t="s">
        <v>475</v>
      </c>
      <c r="AH487" s="45" t="s">
        <v>988</v>
      </c>
      <c r="AI487" s="45"/>
      <c r="AJ487" s="95"/>
      <c r="AK487" s="45" t="s">
        <v>1094</v>
      </c>
      <c r="AL487" s="45" t="s">
        <v>1086</v>
      </c>
      <c r="AM487" s="45"/>
      <c r="AN487" s="95"/>
      <c r="AO487" s="95"/>
      <c r="AP487" s="95"/>
      <c r="AQ487" s="95">
        <v>45873</v>
      </c>
      <c r="AR487" s="117"/>
      <c r="AS487" s="117">
        <v>46477</v>
      </c>
      <c r="AT487" s="112" t="s">
        <v>2256</v>
      </c>
      <c r="AU487" s="45" t="s">
        <v>1413</v>
      </c>
      <c r="AV487" s="116"/>
      <c r="AW487" s="115" t="s">
        <v>471</v>
      </c>
      <c r="AX487" s="119" t="str">
        <f>IFERROR(IF(PAC!$X487="F01 - CAPTAÇÃO DE RECURSO",1,""),"")</f>
        <v/>
      </c>
      <c r="AY487" s="119" t="str">
        <f>IFERROR(IF(PAC!$X487="F02 - LICITAÇÃO",1,""),"")</f>
        <v/>
      </c>
      <c r="AZ487" s="120">
        <f>IFERROR(IF(PAC!$X$6:$X$580="F03 - EXECUÇÃO DO OBJETO",1,""),"")</f>
        <v>1</v>
      </c>
      <c r="BA487" s="120" t="str">
        <f>IFERROR(IF(PAC!$X$6:$X$580="F04 - CONCLUÍDA",1,""),"")</f>
        <v/>
      </c>
      <c r="BB487" s="121">
        <f>IF(PAC!$R487&gt;0,0,PAC!$Q487)</f>
        <v>0</v>
      </c>
    </row>
    <row r="488" spans="1:54" s="1" customFormat="1" ht="74.25" customHeight="1" thickBot="1">
      <c r="A488" s="96">
        <f t="shared" si="8"/>
        <v>483</v>
      </c>
      <c r="B488" s="123">
        <v>2023</v>
      </c>
      <c r="C488" s="122" t="s">
        <v>605</v>
      </c>
      <c r="D488" s="122" t="s">
        <v>1021</v>
      </c>
      <c r="E488" s="124" t="s">
        <v>1846</v>
      </c>
      <c r="F488" s="122" t="s">
        <v>44</v>
      </c>
      <c r="G488" s="122" t="s">
        <v>448</v>
      </c>
      <c r="H488" s="125" t="s">
        <v>1261</v>
      </c>
      <c r="I488" s="122" t="s">
        <v>467</v>
      </c>
      <c r="J488" s="122" t="s">
        <v>313</v>
      </c>
      <c r="K488" s="36"/>
      <c r="L488" s="36">
        <v>10784587.66</v>
      </c>
      <c r="M488" s="36">
        <v>10784587.66</v>
      </c>
      <c r="N488" s="36">
        <v>688377.94</v>
      </c>
      <c r="O488" s="36">
        <v>8322002.8799999999</v>
      </c>
      <c r="P488" s="36"/>
      <c r="Q488" s="25">
        <f>SUM(PAC!$M488:$P488)</f>
        <v>19794968.48</v>
      </c>
      <c r="R488" s="38">
        <v>15835973.630000001</v>
      </c>
      <c r="S488" s="25">
        <f>IF(PAC!$R488&gt;0,PAC!$R488,PAC!$Q488)</f>
        <v>15835973.630000001</v>
      </c>
      <c r="T488" s="38" t="s">
        <v>1612</v>
      </c>
      <c r="U488" s="126" t="s">
        <v>1588</v>
      </c>
      <c r="V488" s="126"/>
      <c r="W488" s="127">
        <v>15</v>
      </c>
      <c r="X488" s="127" t="s">
        <v>1710</v>
      </c>
      <c r="Y488" s="123" t="s">
        <v>2501</v>
      </c>
      <c r="Z488" s="128">
        <v>46477</v>
      </c>
      <c r="AA488" s="129">
        <v>31.12</v>
      </c>
      <c r="AB488" s="125" t="s">
        <v>1488</v>
      </c>
      <c r="AC488" s="125"/>
      <c r="AD488" s="130">
        <v>46323</v>
      </c>
      <c r="AE488" s="124"/>
      <c r="AF488" s="125" t="s">
        <v>654</v>
      </c>
      <c r="AG488" s="125" t="s">
        <v>476</v>
      </c>
      <c r="AH488" s="125" t="s">
        <v>988</v>
      </c>
      <c r="AI488" s="125"/>
      <c r="AJ488" s="128"/>
      <c r="AK488" s="125" t="s">
        <v>1095</v>
      </c>
      <c r="AL488" s="125" t="s">
        <v>1085</v>
      </c>
      <c r="AM488" s="125"/>
      <c r="AN488" s="128"/>
      <c r="AO488" s="128"/>
      <c r="AP488" s="128"/>
      <c r="AQ488" s="128">
        <v>45873</v>
      </c>
      <c r="AR488" s="131"/>
      <c r="AS488" s="131">
        <v>46477</v>
      </c>
      <c r="AT488" s="124" t="s">
        <v>2257</v>
      </c>
      <c r="AU488" s="125" t="s">
        <v>1412</v>
      </c>
      <c r="AV488" s="130"/>
      <c r="AW488" s="129" t="s">
        <v>471</v>
      </c>
      <c r="AX488" s="119" t="str">
        <f>IFERROR(IF(PAC!$X488="F01 - CAPTAÇÃO DE RECURSO",1,""),"")</f>
        <v/>
      </c>
      <c r="AY488" s="119" t="str">
        <f>IFERROR(IF(PAC!$X488="F02 - LICITAÇÃO",1,""),"")</f>
        <v/>
      </c>
      <c r="AZ488" s="120">
        <f>IFERROR(IF(PAC!$X$6:$X$580="F03 - EXECUÇÃO DO OBJETO",1,""),"")</f>
        <v>1</v>
      </c>
      <c r="BA488" s="120" t="str">
        <f>IFERROR(IF(PAC!$X$6:$X$580="F04 - CONCLUÍDA",1,""),"")</f>
        <v/>
      </c>
      <c r="BB488" s="206">
        <f>IF(PAC!$R488&gt;0,0,PAC!$Q488)</f>
        <v>0</v>
      </c>
    </row>
    <row r="489" spans="1:54" s="1" customFormat="1" ht="78.75" customHeight="1" thickBot="1">
      <c r="A489" s="96">
        <f t="shared" si="8"/>
        <v>484</v>
      </c>
      <c r="B489" s="111">
        <v>2023</v>
      </c>
      <c r="C489" s="96" t="s">
        <v>605</v>
      </c>
      <c r="D489" s="96" t="s">
        <v>1021</v>
      </c>
      <c r="E489" s="112" t="s">
        <v>1847</v>
      </c>
      <c r="F489" s="96" t="s">
        <v>44</v>
      </c>
      <c r="G489" s="96" t="s">
        <v>448</v>
      </c>
      <c r="H489" s="45" t="s">
        <v>1261</v>
      </c>
      <c r="I489" s="96" t="s">
        <v>467</v>
      </c>
      <c r="J489" s="96" t="s">
        <v>329</v>
      </c>
      <c r="K489" s="23"/>
      <c r="L489" s="23">
        <v>10552768.220000001</v>
      </c>
      <c r="M489" s="23">
        <v>10552768.220000001</v>
      </c>
      <c r="N489" s="23">
        <v>673580.95</v>
      </c>
      <c r="O489" s="23">
        <v>6384667.7400000002</v>
      </c>
      <c r="P489" s="23"/>
      <c r="Q489" s="25">
        <f>SUM(PAC!$M489:$P489)</f>
        <v>17611016.91</v>
      </c>
      <c r="R489" s="25">
        <v>14088813.529999999</v>
      </c>
      <c r="S489" s="25">
        <f>IF(PAC!$R489&gt;0,PAC!$R489,PAC!$Q489)</f>
        <v>14088813.529999999</v>
      </c>
      <c r="T489" s="25" t="s">
        <v>1612</v>
      </c>
      <c r="U489" s="113" t="s">
        <v>1588</v>
      </c>
      <c r="V489" s="113"/>
      <c r="W489" s="114">
        <v>15</v>
      </c>
      <c r="X489" s="114" t="s">
        <v>1710</v>
      </c>
      <c r="Y489" s="111" t="s">
        <v>2501</v>
      </c>
      <c r="Z489" s="95">
        <v>46477</v>
      </c>
      <c r="AA489" s="115">
        <v>36.729999999999997</v>
      </c>
      <c r="AB489" s="45" t="s">
        <v>1488</v>
      </c>
      <c r="AC489" s="45"/>
      <c r="AD489" s="116">
        <v>46323</v>
      </c>
      <c r="AE489" s="112"/>
      <c r="AF489" s="45" t="s">
        <v>655</v>
      </c>
      <c r="AG489" s="45" t="s">
        <v>477</v>
      </c>
      <c r="AH489" s="45" t="s">
        <v>988</v>
      </c>
      <c r="AI489" s="45"/>
      <c r="AJ489" s="95"/>
      <c r="AK489" s="45" t="s">
        <v>1096</v>
      </c>
      <c r="AL489" s="45" t="s">
        <v>1084</v>
      </c>
      <c r="AM489" s="45"/>
      <c r="AN489" s="95"/>
      <c r="AO489" s="95"/>
      <c r="AP489" s="95"/>
      <c r="AQ489" s="95">
        <v>45873</v>
      </c>
      <c r="AR489" s="117"/>
      <c r="AS489" s="117">
        <v>46477</v>
      </c>
      <c r="AT489" s="112" t="s">
        <v>2258</v>
      </c>
      <c r="AU489" s="45" t="s">
        <v>1411</v>
      </c>
      <c r="AV489" s="116"/>
      <c r="AW489" s="115" t="s">
        <v>471</v>
      </c>
      <c r="AX489" s="119" t="str">
        <f>IFERROR(IF(PAC!$X489="F01 - CAPTAÇÃO DE RECURSO",1,""),"")</f>
        <v/>
      </c>
      <c r="AY489" s="119" t="str">
        <f>IFERROR(IF(PAC!$X489="F02 - LICITAÇÃO",1,""),"")</f>
        <v/>
      </c>
      <c r="AZ489" s="120">
        <f>IFERROR(IF(PAC!$X$6:$X$580="F03 - EXECUÇÃO DO OBJETO",1,""),"")</f>
        <v>1</v>
      </c>
      <c r="BA489" s="120" t="str">
        <f>IFERROR(IF(PAC!$X$6:$X$580="F04 - CONCLUÍDA",1,""),"")</f>
        <v/>
      </c>
      <c r="BB489" s="121">
        <f>IF(PAC!$R489&gt;0,0,PAC!$Q489)</f>
        <v>0</v>
      </c>
    </row>
    <row r="490" spans="1:54" s="1" customFormat="1" ht="21" customHeight="1" thickBot="1">
      <c r="A490" s="96">
        <f t="shared" si="8"/>
        <v>485</v>
      </c>
      <c r="B490" s="122">
        <v>2026</v>
      </c>
      <c r="C490" s="36" t="s">
        <v>605</v>
      </c>
      <c r="D490" s="36" t="s">
        <v>1021</v>
      </c>
      <c r="E490" s="140" t="s">
        <v>2090</v>
      </c>
      <c r="F490" s="122" t="s">
        <v>44</v>
      </c>
      <c r="G490" s="125" t="s">
        <v>448</v>
      </c>
      <c r="H490" s="122" t="s">
        <v>1261</v>
      </c>
      <c r="I490" s="122" t="s">
        <v>467</v>
      </c>
      <c r="J490" s="122" t="s">
        <v>338</v>
      </c>
      <c r="K490" s="36"/>
      <c r="L490" s="36"/>
      <c r="M490" s="36">
        <v>4251264.16</v>
      </c>
      <c r="N490" s="36">
        <v>42942.06</v>
      </c>
      <c r="O490" s="36"/>
      <c r="P490" s="36"/>
      <c r="Q490" s="25">
        <f>SUM(PAC!$M490:$P490)</f>
        <v>4294206.22</v>
      </c>
      <c r="R490" s="38"/>
      <c r="S490" s="25">
        <f>IF(PAC!$R490&gt;0,PAC!$R490,PAC!$Q490)</f>
        <v>4294206.22</v>
      </c>
      <c r="T490" s="38"/>
      <c r="U490" s="126" t="s">
        <v>1579</v>
      </c>
      <c r="V490" s="126"/>
      <c r="W490" s="127"/>
      <c r="X490" s="127" t="s">
        <v>1435</v>
      </c>
      <c r="Y490" s="123" t="s">
        <v>2504</v>
      </c>
      <c r="Z490" s="128">
        <v>46265</v>
      </c>
      <c r="AA490" s="129"/>
      <c r="AB490" s="125" t="s">
        <v>1473</v>
      </c>
      <c r="AC490" s="125" t="s">
        <v>2168</v>
      </c>
      <c r="AD490" s="130">
        <v>46265</v>
      </c>
      <c r="AE490" s="124" t="s">
        <v>2170</v>
      </c>
      <c r="AF490" s="125" t="s">
        <v>2114</v>
      </c>
      <c r="AG490" s="125" t="s">
        <v>2098</v>
      </c>
      <c r="AH490" s="125" t="s">
        <v>2002</v>
      </c>
      <c r="AI490" s="195"/>
      <c r="AJ490" s="128">
        <v>46265</v>
      </c>
      <c r="AK490" s="125"/>
      <c r="AL490" s="125"/>
      <c r="AM490" s="125"/>
      <c r="AN490" s="128"/>
      <c r="AO490" s="128"/>
      <c r="AP490" s="128"/>
      <c r="AQ490" s="128"/>
      <c r="AR490" s="131"/>
      <c r="AS490" s="131"/>
      <c r="AT490" s="124" t="s">
        <v>2351</v>
      </c>
      <c r="AU490" s="132"/>
      <c r="AV490" s="130"/>
      <c r="AW490" s="129" t="s">
        <v>2099</v>
      </c>
      <c r="AX490" s="119">
        <f>IFERROR(IF(PAC!$X490="F01 - CAPTAÇÃO DE RECURSO",1,""),"")</f>
        <v>1</v>
      </c>
      <c r="AY490" s="119" t="str">
        <f>IFERROR(IF(PAC!$X490="F02 - LICITAÇÃO",1,""),"")</f>
        <v/>
      </c>
      <c r="AZ490" s="120" t="str">
        <f>IFERROR(IF(PAC!$X$6:$X$580="F03 - EXECUÇÃO DO OBJETO",1,""),"")</f>
        <v/>
      </c>
      <c r="BA490" s="120" t="str">
        <f>IFERROR(IF(PAC!$X$6:$X$580="F04 - CONCLUÍDA",1,""),"")</f>
        <v/>
      </c>
      <c r="BB490" s="206">
        <f>IF(PAC!$R490&gt;0,0,PAC!$Q490)</f>
        <v>4294206.22</v>
      </c>
    </row>
    <row r="491" spans="1:54" s="1" customFormat="1" ht="409.6" thickBot="1">
      <c r="A491" s="96">
        <f t="shared" si="8"/>
        <v>486</v>
      </c>
      <c r="B491" s="96">
        <v>2026</v>
      </c>
      <c r="C491" s="96" t="s">
        <v>605</v>
      </c>
      <c r="D491" s="96" t="s">
        <v>1021</v>
      </c>
      <c r="E491" s="182" t="s">
        <v>2091</v>
      </c>
      <c r="F491" s="23" t="s">
        <v>44</v>
      </c>
      <c r="G491" s="96" t="s">
        <v>448</v>
      </c>
      <c r="H491" s="96" t="s">
        <v>1261</v>
      </c>
      <c r="I491" s="96" t="s">
        <v>467</v>
      </c>
      <c r="J491" s="96" t="s">
        <v>338</v>
      </c>
      <c r="K491" s="23"/>
      <c r="L491" s="23"/>
      <c r="M491" s="23">
        <v>4075803.46</v>
      </c>
      <c r="N491" s="23">
        <v>41169.730000000003</v>
      </c>
      <c r="O491" s="23"/>
      <c r="P491" s="23"/>
      <c r="Q491" s="25">
        <f>SUM(PAC!$M491:$P491)</f>
        <v>4116973.19</v>
      </c>
      <c r="R491" s="25"/>
      <c r="S491" s="25">
        <f>IF(PAC!$R491&gt;0,PAC!$R491,PAC!$Q491)</f>
        <v>4116973.19</v>
      </c>
      <c r="T491" s="25"/>
      <c r="U491" s="113" t="s">
        <v>1579</v>
      </c>
      <c r="V491" s="113"/>
      <c r="W491" s="114"/>
      <c r="X491" s="114" t="s">
        <v>1435</v>
      </c>
      <c r="Y491" s="111" t="s">
        <v>2504</v>
      </c>
      <c r="Z491" s="95">
        <v>46265</v>
      </c>
      <c r="AA491" s="115"/>
      <c r="AB491" s="45" t="s">
        <v>1473</v>
      </c>
      <c r="AC491" s="45" t="s">
        <v>2169</v>
      </c>
      <c r="AD491" s="116">
        <v>46265</v>
      </c>
      <c r="AE491" s="112" t="s">
        <v>2170</v>
      </c>
      <c r="AF491" s="45" t="s">
        <v>2113</v>
      </c>
      <c r="AG491" s="45" t="s">
        <v>2097</v>
      </c>
      <c r="AH491" s="45" t="s">
        <v>2002</v>
      </c>
      <c r="AI491" s="45"/>
      <c r="AJ491" s="95">
        <v>46265</v>
      </c>
      <c r="AK491" s="45"/>
      <c r="AL491" s="45"/>
      <c r="AM491" s="45"/>
      <c r="AN491" s="95"/>
      <c r="AO491" s="95"/>
      <c r="AP491" s="95"/>
      <c r="AQ491" s="95"/>
      <c r="AR491" s="117"/>
      <c r="AS491" s="117"/>
      <c r="AT491" s="112" t="s">
        <v>2350</v>
      </c>
      <c r="AU491" s="45"/>
      <c r="AV491" s="116"/>
      <c r="AW491" s="115" t="s">
        <v>2100</v>
      </c>
      <c r="AX491" s="119">
        <f>IFERROR(IF(PAC!$X491="F01 - CAPTAÇÃO DE RECURSO",1,""),"")</f>
        <v>1</v>
      </c>
      <c r="AY491" s="119" t="str">
        <f>IFERROR(IF(PAC!$X491="F02 - LICITAÇÃO",1,""),"")</f>
        <v/>
      </c>
      <c r="AZ491" s="120" t="str">
        <f>IFERROR(IF(PAC!$X$6:$X$580="F03 - EXECUÇÃO DO OBJETO",1,""),"")</f>
        <v/>
      </c>
      <c r="BA491" s="120" t="str">
        <f>IFERROR(IF(PAC!$X$6:$X$580="F04 - CONCLUÍDA",1,""),"")</f>
        <v/>
      </c>
      <c r="BB491" s="121">
        <f>IF(PAC!$R491&gt;0,0,PAC!$Q491)</f>
        <v>4116973.19</v>
      </c>
    </row>
    <row r="492" spans="1:54" s="1" customFormat="1" ht="409.6" thickBot="1">
      <c r="A492" s="96">
        <f t="shared" si="8"/>
        <v>487</v>
      </c>
      <c r="B492" s="122">
        <v>2026</v>
      </c>
      <c r="C492" s="122" t="s">
        <v>605</v>
      </c>
      <c r="D492" s="122" t="s">
        <v>1021</v>
      </c>
      <c r="E492" s="140" t="s">
        <v>2092</v>
      </c>
      <c r="F492" s="122" t="s">
        <v>44</v>
      </c>
      <c r="G492" s="125" t="s">
        <v>448</v>
      </c>
      <c r="H492" s="122" t="s">
        <v>1261</v>
      </c>
      <c r="I492" s="122" t="s">
        <v>467</v>
      </c>
      <c r="J492" s="122" t="s">
        <v>164</v>
      </c>
      <c r="K492" s="36"/>
      <c r="L492" s="36"/>
      <c r="M492" s="36">
        <v>3278590.85</v>
      </c>
      <c r="N492" s="36">
        <v>33117.08</v>
      </c>
      <c r="O492" s="36"/>
      <c r="P492" s="36"/>
      <c r="Q492" s="25">
        <f>SUM(PAC!$M492:$P492)</f>
        <v>3311707.93</v>
      </c>
      <c r="R492" s="38"/>
      <c r="S492" s="25">
        <f>IF(PAC!$R492&gt;0,PAC!$R492,PAC!$Q492)</f>
        <v>3311707.93</v>
      </c>
      <c r="T492" s="38"/>
      <c r="U492" s="126" t="s">
        <v>1579</v>
      </c>
      <c r="V492" s="126"/>
      <c r="W492" s="127"/>
      <c r="X492" s="127" t="s">
        <v>1435</v>
      </c>
      <c r="Y492" s="123" t="s">
        <v>2504</v>
      </c>
      <c r="Z492" s="128">
        <v>46265</v>
      </c>
      <c r="AA492" s="129"/>
      <c r="AB492" s="125" t="s">
        <v>1473</v>
      </c>
      <c r="AC492" s="125" t="s">
        <v>2169</v>
      </c>
      <c r="AD492" s="130">
        <v>46265</v>
      </c>
      <c r="AE492" s="124" t="s">
        <v>2170</v>
      </c>
      <c r="AF492" s="125" t="s">
        <v>2115</v>
      </c>
      <c r="AG492" s="125" t="s">
        <v>2096</v>
      </c>
      <c r="AH492" s="125" t="s">
        <v>2002</v>
      </c>
      <c r="AI492" s="125"/>
      <c r="AJ492" s="128">
        <v>46265</v>
      </c>
      <c r="AK492" s="125"/>
      <c r="AL492" s="125"/>
      <c r="AM492" s="125"/>
      <c r="AN492" s="128"/>
      <c r="AO492" s="128"/>
      <c r="AP492" s="128"/>
      <c r="AQ492" s="128"/>
      <c r="AR492" s="131"/>
      <c r="AS492" s="131"/>
      <c r="AT492" s="124" t="s">
        <v>2350</v>
      </c>
      <c r="AU492" s="132"/>
      <c r="AV492" s="130"/>
      <c r="AW492" s="129" t="s">
        <v>2101</v>
      </c>
      <c r="AX492" s="119">
        <f>IFERROR(IF(PAC!$X492="F01 - CAPTAÇÃO DE RECURSO",1,""),"")</f>
        <v>1</v>
      </c>
      <c r="AY492" s="119" t="str">
        <f>IFERROR(IF(PAC!$X492="F02 - LICITAÇÃO",1,""),"")</f>
        <v/>
      </c>
      <c r="AZ492" s="120" t="str">
        <f>IFERROR(IF(PAC!$X$6:$X$580="F03 - EXECUÇÃO DO OBJETO",1,""),"")</f>
        <v/>
      </c>
      <c r="BA492" s="120" t="str">
        <f>IFERROR(IF(PAC!$X$6:$X$580="F04 - CONCLUÍDA",1,""),"")</f>
        <v/>
      </c>
      <c r="BB492" s="206">
        <f>IF(PAC!$R492&gt;0,0,PAC!$Q492)</f>
        <v>3311707.93</v>
      </c>
    </row>
    <row r="493" spans="1:54" s="1" customFormat="1" ht="21" customHeight="1" thickBot="1">
      <c r="A493" s="96">
        <f t="shared" si="8"/>
        <v>488</v>
      </c>
      <c r="B493" s="96">
        <v>2026</v>
      </c>
      <c r="C493" s="23" t="s">
        <v>605</v>
      </c>
      <c r="D493" s="23" t="s">
        <v>1021</v>
      </c>
      <c r="E493" s="97" t="s">
        <v>2093</v>
      </c>
      <c r="F493" s="23" t="s">
        <v>44</v>
      </c>
      <c r="G493" s="45" t="s">
        <v>448</v>
      </c>
      <c r="H493" s="96" t="s">
        <v>1261</v>
      </c>
      <c r="I493" s="96" t="s">
        <v>467</v>
      </c>
      <c r="J493" s="96" t="s">
        <v>57</v>
      </c>
      <c r="K493" s="23"/>
      <c r="L493" s="23"/>
      <c r="M493" s="23">
        <v>4704532.43</v>
      </c>
      <c r="N493" s="23">
        <v>47520.53</v>
      </c>
      <c r="O493" s="23"/>
      <c r="P493" s="23"/>
      <c r="Q493" s="25">
        <f>SUM(PAC!$M493:$P493)</f>
        <v>4752052.96</v>
      </c>
      <c r="R493" s="25"/>
      <c r="S493" s="25">
        <f>IF(PAC!$R493&gt;0,PAC!$R493,PAC!$Q493)</f>
        <v>4752052.96</v>
      </c>
      <c r="T493" s="25"/>
      <c r="U493" s="113" t="s">
        <v>1579</v>
      </c>
      <c r="V493" s="113"/>
      <c r="W493" s="114"/>
      <c r="X493" s="114" t="s">
        <v>1435</v>
      </c>
      <c r="Y493" s="111" t="s">
        <v>2504</v>
      </c>
      <c r="Z493" s="95">
        <v>46265</v>
      </c>
      <c r="AA493" s="115"/>
      <c r="AB493" s="45" t="s">
        <v>1473</v>
      </c>
      <c r="AC493" s="45" t="s">
        <v>2169</v>
      </c>
      <c r="AD493" s="116">
        <v>46265</v>
      </c>
      <c r="AE493" s="112" t="s">
        <v>2170</v>
      </c>
      <c r="AF493" s="45" t="s">
        <v>2116</v>
      </c>
      <c r="AG493" s="45" t="s">
        <v>2095</v>
      </c>
      <c r="AH493" s="45" t="s">
        <v>2002</v>
      </c>
      <c r="AI493" s="45"/>
      <c r="AJ493" s="95">
        <v>46265</v>
      </c>
      <c r="AK493" s="45"/>
      <c r="AL493" s="45"/>
      <c r="AM493" s="45"/>
      <c r="AN493" s="95"/>
      <c r="AO493" s="95"/>
      <c r="AP493" s="95"/>
      <c r="AQ493" s="95"/>
      <c r="AR493" s="117"/>
      <c r="AS493" s="117"/>
      <c r="AT493" s="112" t="s">
        <v>2350</v>
      </c>
      <c r="AU493" s="118"/>
      <c r="AV493" s="116"/>
      <c r="AW493" s="115" t="s">
        <v>2102</v>
      </c>
      <c r="AX493" s="119">
        <f>IFERROR(IF(PAC!$X493="F01 - CAPTAÇÃO DE RECURSO",1,""),"")</f>
        <v>1</v>
      </c>
      <c r="AY493" s="119" t="str">
        <f>IFERROR(IF(PAC!$X493="F02 - LICITAÇÃO",1,""),"")</f>
        <v/>
      </c>
      <c r="AZ493" s="120" t="str">
        <f>IFERROR(IF(PAC!$X$6:$X$580="F03 - EXECUÇÃO DO OBJETO",1,""),"")</f>
        <v/>
      </c>
      <c r="BA493" s="120" t="str">
        <f>IFERROR(IF(PAC!$X$6:$X$580="F04 - CONCLUÍDA",1,""),"")</f>
        <v/>
      </c>
      <c r="BB493" s="121">
        <f>IF(PAC!$R493&gt;0,0,PAC!$Q493)</f>
        <v>4752052.96</v>
      </c>
    </row>
    <row r="494" spans="1:54" s="1" customFormat="1" ht="182.25" customHeight="1" thickBot="1">
      <c r="A494" s="96">
        <f t="shared" si="8"/>
        <v>489</v>
      </c>
      <c r="B494" s="123">
        <v>2023</v>
      </c>
      <c r="C494" s="122" t="s">
        <v>605</v>
      </c>
      <c r="D494" s="122" t="s">
        <v>1021</v>
      </c>
      <c r="E494" s="124" t="s">
        <v>1400</v>
      </c>
      <c r="F494" s="122" t="s">
        <v>51</v>
      </c>
      <c r="G494" s="122" t="s">
        <v>516</v>
      </c>
      <c r="H494" s="125" t="s">
        <v>1256</v>
      </c>
      <c r="I494" s="122" t="s">
        <v>1252</v>
      </c>
      <c r="J494" s="122" t="s">
        <v>361</v>
      </c>
      <c r="K494" s="36">
        <v>426000000</v>
      </c>
      <c r="L494" s="36">
        <v>426000000</v>
      </c>
      <c r="M494" s="36">
        <v>150000000</v>
      </c>
      <c r="N494" s="36">
        <v>86374738.829999998</v>
      </c>
      <c r="O494" s="36"/>
      <c r="P494" s="36">
        <v>154864809.03</v>
      </c>
      <c r="Q494" s="25">
        <f>SUM(PAC!$M494:$P494)</f>
        <v>391239547.86000001</v>
      </c>
      <c r="R494" s="38">
        <v>388129296.66000003</v>
      </c>
      <c r="S494" s="25">
        <f>IF(PAC!$R494&gt;0,PAC!$R494,PAC!$Q494)</f>
        <v>388129296.66000003</v>
      </c>
      <c r="T494" s="38" t="s">
        <v>1610</v>
      </c>
      <c r="U494" s="126" t="s">
        <v>1592</v>
      </c>
      <c r="V494" s="126" t="s">
        <v>1792</v>
      </c>
      <c r="W494" s="127">
        <v>59</v>
      </c>
      <c r="X494" s="127" t="s">
        <v>1710</v>
      </c>
      <c r="Y494" s="123" t="s">
        <v>2501</v>
      </c>
      <c r="Z494" s="128">
        <v>47744</v>
      </c>
      <c r="AA494" s="129"/>
      <c r="AB494" s="125"/>
      <c r="AC494" s="125"/>
      <c r="AD494" s="130"/>
      <c r="AE494" s="124" t="s">
        <v>1818</v>
      </c>
      <c r="AF494" s="125" t="s">
        <v>992</v>
      </c>
      <c r="AG494" s="125" t="s">
        <v>2316</v>
      </c>
      <c r="AH494" s="125" t="s">
        <v>988</v>
      </c>
      <c r="AI494" s="125"/>
      <c r="AJ494" s="128"/>
      <c r="AK494" s="125" t="s">
        <v>1201</v>
      </c>
      <c r="AL494" s="125"/>
      <c r="AM494" s="125"/>
      <c r="AN494" s="128">
        <v>45860</v>
      </c>
      <c r="AO494" s="128">
        <v>45938</v>
      </c>
      <c r="AP494" s="128">
        <v>45953</v>
      </c>
      <c r="AQ494" s="128">
        <v>45974</v>
      </c>
      <c r="AR494" s="131">
        <v>47744</v>
      </c>
      <c r="AS494" s="131">
        <v>47744</v>
      </c>
      <c r="AT494" s="124" t="s">
        <v>2732</v>
      </c>
      <c r="AU494" s="196" t="s">
        <v>2165</v>
      </c>
      <c r="AV494" s="130"/>
      <c r="AW494" s="129"/>
      <c r="AX494" s="119" t="str">
        <f>IFERROR(IF(PAC!$X494="F01 - CAPTAÇÃO DE RECURSO",1,""),"")</f>
        <v/>
      </c>
      <c r="AY494" s="119" t="str">
        <f>IFERROR(IF(PAC!$X494="F02 - LICITAÇÃO",1,""),"")</f>
        <v/>
      </c>
      <c r="AZ494" s="120">
        <f>IFERROR(IF(PAC!$X$6:$X$580="F03 - EXECUÇÃO DO OBJETO",1,""),"")</f>
        <v>1</v>
      </c>
      <c r="BA494" s="120" t="str">
        <f>IFERROR(IF(PAC!$X$6:$X$580="F04 - CONCLUÍDA",1,""),"")</f>
        <v/>
      </c>
      <c r="BB494" s="206">
        <f>IF(PAC!$R494&gt;0,0,PAC!$Q494)</f>
        <v>0</v>
      </c>
    </row>
    <row r="495" spans="1:54" s="1" customFormat="1" ht="409.6" thickBot="1">
      <c r="A495" s="96">
        <f t="shared" si="8"/>
        <v>490</v>
      </c>
      <c r="B495" s="111">
        <v>2023</v>
      </c>
      <c r="C495" s="96" t="s">
        <v>610</v>
      </c>
      <c r="D495" s="96" t="s">
        <v>1021</v>
      </c>
      <c r="E495" s="112" t="s">
        <v>2157</v>
      </c>
      <c r="F495" s="96" t="s">
        <v>51</v>
      </c>
      <c r="G495" s="96" t="s">
        <v>516</v>
      </c>
      <c r="H495" s="45" t="s">
        <v>1256</v>
      </c>
      <c r="I495" s="96" t="s">
        <v>1252</v>
      </c>
      <c r="J495" s="96" t="s">
        <v>401</v>
      </c>
      <c r="K495" s="23"/>
      <c r="L495" s="23">
        <v>16084250</v>
      </c>
      <c r="M495" s="23">
        <v>16084250</v>
      </c>
      <c r="N495" s="23"/>
      <c r="O495" s="23"/>
      <c r="P495" s="23"/>
      <c r="Q495" s="25">
        <f>SUM(PAC!$M495:$P495)</f>
        <v>16084250</v>
      </c>
      <c r="R495" s="25"/>
      <c r="S495" s="25">
        <f>IF(PAC!$R495&gt;0,PAC!$R495,PAC!$Q495)</f>
        <v>16084250</v>
      </c>
      <c r="T495" s="25"/>
      <c r="U495" s="113" t="s">
        <v>1586</v>
      </c>
      <c r="V495" s="113"/>
      <c r="W495" s="114">
        <v>19</v>
      </c>
      <c r="X495" s="114" t="s">
        <v>1435</v>
      </c>
      <c r="Y495" s="111" t="s">
        <v>2504</v>
      </c>
      <c r="Z495" s="95"/>
      <c r="AA495" s="115"/>
      <c r="AB495" s="45" t="s">
        <v>1475</v>
      </c>
      <c r="AC495" s="45" t="s">
        <v>2314</v>
      </c>
      <c r="AD495" s="116"/>
      <c r="AE495" s="112" t="s">
        <v>1398</v>
      </c>
      <c r="AF495" s="45" t="s">
        <v>640</v>
      </c>
      <c r="AG495" s="45" t="s">
        <v>712</v>
      </c>
      <c r="AH495" s="45" t="s">
        <v>2002</v>
      </c>
      <c r="AI495" s="45" t="s">
        <v>996</v>
      </c>
      <c r="AJ495" s="95">
        <v>46748</v>
      </c>
      <c r="AK495" s="45" t="s">
        <v>1200</v>
      </c>
      <c r="AL495" s="45"/>
      <c r="AM495" s="45"/>
      <c r="AN495" s="95">
        <v>46225</v>
      </c>
      <c r="AO495" s="95"/>
      <c r="AP495" s="95"/>
      <c r="AQ495" s="95"/>
      <c r="AR495" s="117"/>
      <c r="AS495" s="117"/>
      <c r="AT495" s="112" t="s">
        <v>2259</v>
      </c>
      <c r="AU495" s="45" t="s">
        <v>2260</v>
      </c>
      <c r="AV495" s="116"/>
      <c r="AW495" s="115" t="s">
        <v>1028</v>
      </c>
      <c r="AX495" s="119">
        <f>IFERROR(IF(PAC!$X495="F01 - CAPTAÇÃO DE RECURSO",1,""),"")</f>
        <v>1</v>
      </c>
      <c r="AY495" s="119" t="str">
        <f>IFERROR(IF(PAC!$X495="F02 - LICITAÇÃO",1,""),"")</f>
        <v/>
      </c>
      <c r="AZ495" s="120" t="str">
        <f>IFERROR(IF(PAC!$X$6:$X$580="F03 - EXECUÇÃO DO OBJETO",1,""),"")</f>
        <v/>
      </c>
      <c r="BA495" s="120" t="str">
        <f>IFERROR(IF(PAC!$X$6:$X$580="F04 - CONCLUÍDA",1,""),"")</f>
        <v/>
      </c>
      <c r="BB495" s="121">
        <f>IF(PAC!$R495&gt;0,0,PAC!$Q495)</f>
        <v>16084250</v>
      </c>
    </row>
    <row r="496" spans="1:54" s="1" customFormat="1" ht="409.6" thickBot="1">
      <c r="A496" s="96">
        <f t="shared" si="8"/>
        <v>491</v>
      </c>
      <c r="B496" s="122">
        <v>2025</v>
      </c>
      <c r="C496" s="122" t="s">
        <v>605</v>
      </c>
      <c r="D496" s="122" t="s">
        <v>1021</v>
      </c>
      <c r="E496" s="140" t="s">
        <v>1988</v>
      </c>
      <c r="F496" s="125" t="s">
        <v>51</v>
      </c>
      <c r="G496" s="125" t="s">
        <v>516</v>
      </c>
      <c r="H496" s="122" t="s">
        <v>1256</v>
      </c>
      <c r="I496" s="122" t="s">
        <v>1252</v>
      </c>
      <c r="J496" s="122" t="s">
        <v>361</v>
      </c>
      <c r="K496" s="36">
        <v>604847135.78999996</v>
      </c>
      <c r="L496" s="36">
        <v>108299086.12</v>
      </c>
      <c r="M496" s="36">
        <v>108299086.12</v>
      </c>
      <c r="N496" s="36"/>
      <c r="O496" s="36"/>
      <c r="P496" s="36">
        <v>604847135.78999996</v>
      </c>
      <c r="Q496" s="25">
        <f>SUM(PAC!$M496:$P496)</f>
        <v>713146221.90999997</v>
      </c>
      <c r="R496" s="38"/>
      <c r="S496" s="25">
        <f>IF(PAC!$R496&gt;0,PAC!$R496,PAC!$Q496)</f>
        <v>713146221.90999997</v>
      </c>
      <c r="T496" s="38"/>
      <c r="U496" s="126" t="s">
        <v>1581</v>
      </c>
      <c r="V496" s="126" t="s">
        <v>1792</v>
      </c>
      <c r="W496" s="127">
        <v>36</v>
      </c>
      <c r="X496" s="127" t="s">
        <v>1434</v>
      </c>
      <c r="Y496" s="123" t="s">
        <v>2503</v>
      </c>
      <c r="Z496" s="128"/>
      <c r="AA496" s="129"/>
      <c r="AB496" s="125" t="s">
        <v>1480</v>
      </c>
      <c r="AC496" s="125" t="s">
        <v>2312</v>
      </c>
      <c r="AD496" s="130"/>
      <c r="AE496" s="124" t="s">
        <v>1989</v>
      </c>
      <c r="AF496" s="125" t="s">
        <v>1990</v>
      </c>
      <c r="AG496" s="125" t="s">
        <v>1885</v>
      </c>
      <c r="AH496" s="125" t="s">
        <v>2002</v>
      </c>
      <c r="AI496" s="125"/>
      <c r="AJ496" s="128"/>
      <c r="AK496" s="125"/>
      <c r="AL496" s="125"/>
      <c r="AM496" s="125"/>
      <c r="AN496" s="128">
        <v>46163</v>
      </c>
      <c r="AO496" s="128">
        <v>46245</v>
      </c>
      <c r="AP496" s="128"/>
      <c r="AQ496" s="128"/>
      <c r="AR496" s="131"/>
      <c r="AS496" s="131"/>
      <c r="AT496" s="124" t="s">
        <v>2483</v>
      </c>
      <c r="AU496" s="132" t="s">
        <v>2313</v>
      </c>
      <c r="AV496" s="130"/>
      <c r="AW496" s="129"/>
      <c r="AX496" s="119" t="str">
        <f>IFERROR(IF(PAC!$X496="F01 - CAPTAÇÃO DE RECURSO",1,""),"")</f>
        <v/>
      </c>
      <c r="AY496" s="119">
        <f>IFERROR(IF(PAC!$X496="F02 - LICITAÇÃO",1,""),"")</f>
        <v>1</v>
      </c>
      <c r="AZ496" s="120" t="str">
        <f>IFERROR(IF(PAC!$X$6:$X$580="F03 - EXECUÇÃO DO OBJETO",1,""),"")</f>
        <v/>
      </c>
      <c r="BA496" s="120" t="str">
        <f>IFERROR(IF(PAC!$X$6:$X$580="F04 - CONCLUÍDA",1,""),"")</f>
        <v/>
      </c>
      <c r="BB496" s="206">
        <f>IF(PAC!$R496&gt;0,0,PAC!$Q496)</f>
        <v>713146221.90999997</v>
      </c>
    </row>
    <row r="497" spans="1:54" s="1" customFormat="1" ht="87.75" customHeight="1" thickBot="1">
      <c r="A497" s="96">
        <f t="shared" si="8"/>
        <v>492</v>
      </c>
      <c r="B497" s="96">
        <v>2023</v>
      </c>
      <c r="C497" s="96" t="s">
        <v>605</v>
      </c>
      <c r="D497" s="96" t="s">
        <v>1021</v>
      </c>
      <c r="E497" s="97" t="s">
        <v>2727</v>
      </c>
      <c r="F497" s="45" t="s">
        <v>53</v>
      </c>
      <c r="G497" s="45" t="s">
        <v>503</v>
      </c>
      <c r="H497" s="96" t="s">
        <v>1256</v>
      </c>
      <c r="I497" s="96" t="s">
        <v>1250</v>
      </c>
      <c r="J497" s="96" t="s">
        <v>361</v>
      </c>
      <c r="K497" s="23"/>
      <c r="L497" s="23"/>
      <c r="M497" s="23">
        <v>2479018.11</v>
      </c>
      <c r="N497" s="23"/>
      <c r="O497" s="23"/>
      <c r="P497" s="23"/>
      <c r="Q497" s="25">
        <f>SUM(PAC!$M497:$P497)</f>
        <v>2479018.11</v>
      </c>
      <c r="R497" s="25"/>
      <c r="S497" s="25">
        <f>IF(PAC!$R497&gt;0,PAC!$R497,PAC!$Q497)</f>
        <v>2479018.11</v>
      </c>
      <c r="T497" s="25"/>
      <c r="U497" s="113" t="s">
        <v>1582</v>
      </c>
      <c r="V497" s="113" t="s">
        <v>1792</v>
      </c>
      <c r="W497" s="114">
        <v>9</v>
      </c>
      <c r="X497" s="114" t="s">
        <v>1434</v>
      </c>
      <c r="Y497" s="111" t="s">
        <v>2503</v>
      </c>
      <c r="Z497" s="95"/>
      <c r="AA497" s="115"/>
      <c r="AB497" s="45" t="s">
        <v>1480</v>
      </c>
      <c r="AC497" s="45" t="s">
        <v>2726</v>
      </c>
      <c r="AD497" s="116">
        <v>46274</v>
      </c>
      <c r="AE497" s="112" t="s">
        <v>2730</v>
      </c>
      <c r="AF497" s="45" t="s">
        <v>2728</v>
      </c>
      <c r="AG497" s="45" t="s">
        <v>1289</v>
      </c>
      <c r="AH497" s="45"/>
      <c r="AI497" s="45"/>
      <c r="AJ497" s="95"/>
      <c r="AK497" s="45"/>
      <c r="AL497" s="45"/>
      <c r="AM497" s="45"/>
      <c r="AN497" s="95">
        <v>46248</v>
      </c>
      <c r="AO497" s="95">
        <v>46274</v>
      </c>
      <c r="AP497" s="95"/>
      <c r="AQ497" s="95"/>
      <c r="AR497" s="117"/>
      <c r="AS497" s="117"/>
      <c r="AT497" s="138" t="s">
        <v>2801</v>
      </c>
      <c r="AU497" s="118" t="s">
        <v>2729</v>
      </c>
      <c r="AV497" s="116"/>
      <c r="AW497" s="139"/>
      <c r="AX497" s="119" t="str">
        <f>IFERROR(IF(PAC!$X497="F01 - CAPTAÇÃO DE RECURSO",1,""),"")</f>
        <v/>
      </c>
      <c r="AY497" s="119">
        <f>IFERROR(IF(PAC!$X497="F02 - LICITAÇÃO",1,""),"")</f>
        <v>1</v>
      </c>
      <c r="AZ497" s="120" t="str">
        <f>IFERROR(IF(PAC!$X$6:$X$580="F03 - EXECUÇÃO DO OBJETO",1,""),"")</f>
        <v/>
      </c>
      <c r="BA497" s="120" t="str">
        <f>IFERROR(IF(PAC!$X$6:$X$580="F04 - CONCLUÍDA",1,""),"")</f>
        <v/>
      </c>
      <c r="BB497" s="121">
        <f>IF(PAC!$R497&gt;0,0,PAC!$Q497)</f>
        <v>2479018.11</v>
      </c>
    </row>
    <row r="498" spans="1:54" s="1" customFormat="1" ht="21" customHeight="1" thickBot="1">
      <c r="A498" s="96">
        <f t="shared" si="8"/>
        <v>493</v>
      </c>
      <c r="B498" s="122"/>
      <c r="C498" s="122"/>
      <c r="D498" s="122"/>
      <c r="E498" s="140"/>
      <c r="F498" s="125"/>
      <c r="G498" s="125"/>
      <c r="H498" s="122"/>
      <c r="I498" s="122"/>
      <c r="J498" s="122"/>
      <c r="K498" s="36"/>
      <c r="L498" s="36"/>
      <c r="M498" s="36"/>
      <c r="N498" s="36"/>
      <c r="O498" s="36"/>
      <c r="P498" s="36"/>
      <c r="Q498" s="25">
        <f>SUM(PAC!$M498:$P498)</f>
        <v>0</v>
      </c>
      <c r="R498" s="38"/>
      <c r="S498" s="25">
        <f>IF(PAC!$R498&gt;0,PAC!$R498,PAC!$Q498)</f>
        <v>0</v>
      </c>
      <c r="T498" s="38"/>
      <c r="U498" s="126" t="s">
        <v>1509</v>
      </c>
      <c r="V498" s="126"/>
      <c r="W498" s="127"/>
      <c r="X498" s="127"/>
      <c r="Y498" s="123"/>
      <c r="Z498" s="128"/>
      <c r="AA498" s="129"/>
      <c r="AB498" s="125"/>
      <c r="AC498" s="125"/>
      <c r="AD498" s="130"/>
      <c r="AE498" s="124"/>
      <c r="AF498" s="125"/>
      <c r="AG498" s="125"/>
      <c r="AH498" s="125"/>
      <c r="AI498" s="125"/>
      <c r="AJ498" s="128"/>
      <c r="AK498" s="125"/>
      <c r="AL498" s="125"/>
      <c r="AM498" s="125"/>
      <c r="AN498" s="128"/>
      <c r="AO498" s="128"/>
      <c r="AP498" s="128"/>
      <c r="AQ498" s="128"/>
      <c r="AR498" s="131"/>
      <c r="AS498" s="131"/>
      <c r="AT498" s="124"/>
      <c r="AU498" s="132"/>
      <c r="AV498" s="130"/>
      <c r="AW498" s="141"/>
      <c r="AX498" s="119" t="str">
        <f>IFERROR(IF(PAC!$X498="F01 - CAPTAÇÃO DE RECURSO",1,""),"")</f>
        <v/>
      </c>
      <c r="AY498" s="119" t="str">
        <f>IFERROR(IF(PAC!$X498="F02 - LICITAÇÃO",1,""),"")</f>
        <v/>
      </c>
      <c r="AZ498" s="120" t="str">
        <f>IFERROR(IF(PAC!$X$6:$X$580="F03 - EXECUÇÃO DO OBJETO",1,""),"")</f>
        <v/>
      </c>
      <c r="BA498" s="120" t="str">
        <f>IFERROR(IF(PAC!$X$6:$X$580="F04 - CONCLUÍDA",1,""),"")</f>
        <v/>
      </c>
      <c r="BB498" s="206">
        <f>IF(PAC!$R498&gt;0,0,PAC!$Q498)</f>
        <v>0</v>
      </c>
    </row>
    <row r="499" spans="1:54" s="1" customFormat="1" ht="21" customHeight="1" thickBot="1">
      <c r="A499" s="96">
        <f t="shared" si="8"/>
        <v>494</v>
      </c>
      <c r="B499" s="96"/>
      <c r="C499" s="96"/>
      <c r="D499" s="96"/>
      <c r="E499" s="97"/>
      <c r="F499" s="45"/>
      <c r="G499" s="45"/>
      <c r="H499" s="96"/>
      <c r="I499" s="96"/>
      <c r="J499" s="96"/>
      <c r="K499" s="23"/>
      <c r="L499" s="23"/>
      <c r="M499" s="23"/>
      <c r="N499" s="23"/>
      <c r="O499" s="23"/>
      <c r="P499" s="23"/>
      <c r="Q499" s="25">
        <f>SUM(PAC!$M499:$P499)</f>
        <v>0</v>
      </c>
      <c r="R499" s="25"/>
      <c r="S499" s="25">
        <f>IF(PAC!$R499&gt;0,PAC!$R499,PAC!$Q499)</f>
        <v>0</v>
      </c>
      <c r="T499" s="25"/>
      <c r="U499" s="113" t="s">
        <v>1509</v>
      </c>
      <c r="V499" s="113"/>
      <c r="W499" s="114"/>
      <c r="X499" s="114"/>
      <c r="Y499" s="111"/>
      <c r="Z499" s="95"/>
      <c r="AA499" s="115"/>
      <c r="AB499" s="45"/>
      <c r="AC499" s="45"/>
      <c r="AD499" s="116"/>
      <c r="AE499" s="112"/>
      <c r="AF499" s="45"/>
      <c r="AG499" s="45"/>
      <c r="AH499" s="45"/>
      <c r="AI499" s="45"/>
      <c r="AJ499" s="95"/>
      <c r="AK499" s="45"/>
      <c r="AL499" s="45"/>
      <c r="AM499" s="45"/>
      <c r="AN499" s="95"/>
      <c r="AO499" s="95"/>
      <c r="AP499" s="95"/>
      <c r="AQ499" s="95"/>
      <c r="AR499" s="117"/>
      <c r="AS499" s="117"/>
      <c r="AT499" s="112"/>
      <c r="AU499" s="118"/>
      <c r="AV499" s="116"/>
      <c r="AW499" s="139"/>
      <c r="AX499" s="119" t="str">
        <f>IFERROR(IF(PAC!$X499="F01 - CAPTAÇÃO DE RECURSO",1,""),"")</f>
        <v/>
      </c>
      <c r="AY499" s="119" t="str">
        <f>IFERROR(IF(PAC!$X499="F02 - LICITAÇÃO",1,""),"")</f>
        <v/>
      </c>
      <c r="AZ499" s="120" t="str">
        <f>IFERROR(IF(PAC!$X$6:$X$580="F03 - EXECUÇÃO DO OBJETO",1,""),"")</f>
        <v/>
      </c>
      <c r="BA499" s="120" t="str">
        <f>IFERROR(IF(PAC!$X$6:$X$580="F04 - CONCLUÍDA",1,""),"")</f>
        <v/>
      </c>
      <c r="BB499" s="121">
        <f>IF(PAC!$R499&gt;0,0,PAC!$Q499)</f>
        <v>0</v>
      </c>
    </row>
    <row r="500" spans="1:54" s="1" customFormat="1" ht="21" customHeight="1" thickBot="1">
      <c r="A500" s="96">
        <f t="shared" si="8"/>
        <v>495</v>
      </c>
      <c r="B500" s="122"/>
      <c r="C500" s="122"/>
      <c r="D500" s="122"/>
      <c r="E500" s="140"/>
      <c r="F500" s="125"/>
      <c r="G500" s="125"/>
      <c r="H500" s="122"/>
      <c r="I500" s="122"/>
      <c r="J500" s="122"/>
      <c r="K500" s="36"/>
      <c r="L500" s="36"/>
      <c r="M500" s="36"/>
      <c r="N500" s="36"/>
      <c r="O500" s="36"/>
      <c r="P500" s="36"/>
      <c r="Q500" s="25">
        <f>SUM(PAC!$M500:$P500)</f>
        <v>0</v>
      </c>
      <c r="R500" s="38"/>
      <c r="S500" s="25">
        <f>IF(PAC!$R500&gt;0,PAC!$R500,PAC!$Q500)</f>
        <v>0</v>
      </c>
      <c r="T500" s="38"/>
      <c r="U500" s="126" t="s">
        <v>1509</v>
      </c>
      <c r="V500" s="126"/>
      <c r="W500" s="127"/>
      <c r="X500" s="127"/>
      <c r="Y500" s="123"/>
      <c r="Z500" s="128"/>
      <c r="AA500" s="129"/>
      <c r="AB500" s="125"/>
      <c r="AC500" s="125"/>
      <c r="AD500" s="130"/>
      <c r="AE500" s="124"/>
      <c r="AF500" s="125"/>
      <c r="AG500" s="125"/>
      <c r="AH500" s="125"/>
      <c r="AI500" s="125"/>
      <c r="AJ500" s="128"/>
      <c r="AK500" s="125"/>
      <c r="AL500" s="125"/>
      <c r="AM500" s="125"/>
      <c r="AN500" s="128"/>
      <c r="AO500" s="128"/>
      <c r="AP500" s="128"/>
      <c r="AQ500" s="128"/>
      <c r="AR500" s="131"/>
      <c r="AS500" s="131"/>
      <c r="AT500" s="124"/>
      <c r="AU500" s="132"/>
      <c r="AV500" s="130"/>
      <c r="AW500" s="141"/>
      <c r="AX500" s="119" t="str">
        <f>IFERROR(IF(PAC!$X500="F01 - CAPTAÇÃO DE RECURSO",1,""),"")</f>
        <v/>
      </c>
      <c r="AY500" s="119" t="str">
        <f>IFERROR(IF(PAC!$X500="F02 - LICITAÇÃO",1,""),"")</f>
        <v/>
      </c>
      <c r="AZ500" s="120" t="str">
        <f>IFERROR(IF(PAC!$X$6:$X$580="F03 - EXECUÇÃO DO OBJETO",1,""),"")</f>
        <v/>
      </c>
      <c r="BA500" s="120" t="str">
        <f>IFERROR(IF(PAC!$X$6:$X$580="F04 - CONCLUÍDA",1,""),"")</f>
        <v/>
      </c>
      <c r="BB500" s="206">
        <f>IF(PAC!$R500&gt;0,0,PAC!$Q500)</f>
        <v>0</v>
      </c>
    </row>
    <row r="501" spans="1:54" s="1" customFormat="1" ht="21" customHeight="1" thickBot="1">
      <c r="A501" s="96">
        <f t="shared" si="8"/>
        <v>496</v>
      </c>
      <c r="B501" s="96"/>
      <c r="C501" s="96"/>
      <c r="D501" s="96"/>
      <c r="E501" s="97"/>
      <c r="F501" s="45"/>
      <c r="G501" s="45"/>
      <c r="H501" s="96"/>
      <c r="I501" s="96"/>
      <c r="J501" s="96"/>
      <c r="K501" s="23"/>
      <c r="L501" s="23"/>
      <c r="M501" s="23"/>
      <c r="N501" s="23"/>
      <c r="O501" s="23"/>
      <c r="P501" s="23"/>
      <c r="Q501" s="25">
        <f>SUM(PAC!$M501:$P501)</f>
        <v>0</v>
      </c>
      <c r="R501" s="25"/>
      <c r="S501" s="25">
        <f>IF(PAC!$R501&gt;0,PAC!$R501,PAC!$Q501)</f>
        <v>0</v>
      </c>
      <c r="T501" s="25"/>
      <c r="U501" s="113" t="s">
        <v>1509</v>
      </c>
      <c r="V501" s="113"/>
      <c r="W501" s="114"/>
      <c r="X501" s="114"/>
      <c r="Y501" s="111"/>
      <c r="Z501" s="95"/>
      <c r="AA501" s="115"/>
      <c r="AB501" s="45"/>
      <c r="AC501" s="45"/>
      <c r="AD501" s="116"/>
      <c r="AE501" s="112"/>
      <c r="AF501" s="45"/>
      <c r="AG501" s="45"/>
      <c r="AH501" s="45"/>
      <c r="AI501" s="45"/>
      <c r="AJ501" s="95"/>
      <c r="AK501" s="45"/>
      <c r="AL501" s="45"/>
      <c r="AM501" s="45"/>
      <c r="AN501" s="95"/>
      <c r="AO501" s="95"/>
      <c r="AP501" s="95"/>
      <c r="AQ501" s="95"/>
      <c r="AR501" s="117"/>
      <c r="AS501" s="117"/>
      <c r="AT501" s="112"/>
      <c r="AU501" s="118"/>
      <c r="AV501" s="116"/>
      <c r="AW501" s="139"/>
      <c r="AX501" s="119" t="str">
        <f>IFERROR(IF(PAC!$X501="F01 - CAPTAÇÃO DE RECURSO",1,""),"")</f>
        <v/>
      </c>
      <c r="AY501" s="119" t="str">
        <f>IFERROR(IF(PAC!$X501="F02 - LICITAÇÃO",1,""),"")</f>
        <v/>
      </c>
      <c r="AZ501" s="120" t="str">
        <f>IFERROR(IF(PAC!$X$6:$X$580="F03 - EXECUÇÃO DO OBJETO",1,""),"")</f>
        <v/>
      </c>
      <c r="BA501" s="120" t="str">
        <f>IFERROR(IF(PAC!$X$6:$X$580="F04 - CONCLUÍDA",1,""),"")</f>
        <v/>
      </c>
      <c r="BB501" s="121">
        <f>IF(PAC!$R501&gt;0,0,PAC!$Q501)</f>
        <v>0</v>
      </c>
    </row>
    <row r="502" spans="1:54" s="1" customFormat="1" ht="21" customHeight="1" thickBot="1">
      <c r="A502" s="96">
        <f t="shared" si="8"/>
        <v>497</v>
      </c>
      <c r="B502" s="122"/>
      <c r="C502" s="122"/>
      <c r="D502" s="122"/>
      <c r="E502" s="140"/>
      <c r="F502" s="125"/>
      <c r="G502" s="125"/>
      <c r="H502" s="122"/>
      <c r="I502" s="122"/>
      <c r="J502" s="122"/>
      <c r="K502" s="36"/>
      <c r="L502" s="36"/>
      <c r="M502" s="36"/>
      <c r="N502" s="36"/>
      <c r="O502" s="36"/>
      <c r="P502" s="36"/>
      <c r="Q502" s="25">
        <f>SUM(PAC!$M502:$P502)</f>
        <v>0</v>
      </c>
      <c r="R502" s="38"/>
      <c r="S502" s="25">
        <f>IF(PAC!$R502&gt;0,PAC!$R502,PAC!$Q502)</f>
        <v>0</v>
      </c>
      <c r="T502" s="38"/>
      <c r="U502" s="126" t="s">
        <v>1509</v>
      </c>
      <c r="V502" s="126"/>
      <c r="W502" s="127"/>
      <c r="X502" s="127"/>
      <c r="Y502" s="123"/>
      <c r="Z502" s="128"/>
      <c r="AA502" s="129"/>
      <c r="AB502" s="125"/>
      <c r="AC502" s="125"/>
      <c r="AD502" s="130"/>
      <c r="AE502" s="124"/>
      <c r="AF502" s="125"/>
      <c r="AG502" s="125"/>
      <c r="AH502" s="125"/>
      <c r="AI502" s="125"/>
      <c r="AJ502" s="128"/>
      <c r="AK502" s="125"/>
      <c r="AL502" s="125"/>
      <c r="AM502" s="125"/>
      <c r="AN502" s="128"/>
      <c r="AO502" s="128"/>
      <c r="AP502" s="128"/>
      <c r="AQ502" s="128"/>
      <c r="AR502" s="131"/>
      <c r="AS502" s="131"/>
      <c r="AT502" s="124"/>
      <c r="AU502" s="132"/>
      <c r="AV502" s="130"/>
      <c r="AW502" s="141"/>
      <c r="AX502" s="119" t="str">
        <f>IFERROR(IF(PAC!$X502="F01 - CAPTAÇÃO DE RECURSO",1,""),"")</f>
        <v/>
      </c>
      <c r="AY502" s="119" t="str">
        <f>IFERROR(IF(PAC!$X502="F02 - LICITAÇÃO",1,""),"")</f>
        <v/>
      </c>
      <c r="AZ502" s="120" t="str">
        <f>IFERROR(IF(PAC!$X$6:$X$580="F03 - EXECUÇÃO DO OBJETO",1,""),"")</f>
        <v/>
      </c>
      <c r="BA502" s="120" t="str">
        <f>IFERROR(IF(PAC!$X$6:$X$580="F04 - CONCLUÍDA",1,""),"")</f>
        <v/>
      </c>
      <c r="BB502" s="206">
        <f>IF(PAC!$R502&gt;0,0,PAC!$Q502)</f>
        <v>0</v>
      </c>
    </row>
    <row r="503" spans="1:54" s="1" customFormat="1" ht="21" customHeight="1" thickBot="1">
      <c r="A503" s="96">
        <f t="shared" si="8"/>
        <v>498</v>
      </c>
      <c r="B503" s="96"/>
      <c r="C503" s="96"/>
      <c r="D503" s="96"/>
      <c r="E503" s="97"/>
      <c r="F503" s="45"/>
      <c r="G503" s="45"/>
      <c r="H503" s="96"/>
      <c r="I503" s="96"/>
      <c r="J503" s="96"/>
      <c r="K503" s="23"/>
      <c r="L503" s="23"/>
      <c r="M503" s="23"/>
      <c r="N503" s="23"/>
      <c r="O503" s="23"/>
      <c r="P503" s="23"/>
      <c r="Q503" s="25">
        <f>SUM(PAC!$M503:$P503)</f>
        <v>0</v>
      </c>
      <c r="R503" s="25"/>
      <c r="S503" s="25">
        <f>IF(PAC!$R503&gt;0,PAC!$R503,PAC!$Q503)</f>
        <v>0</v>
      </c>
      <c r="T503" s="25"/>
      <c r="U503" s="113" t="s">
        <v>1509</v>
      </c>
      <c r="V503" s="113"/>
      <c r="W503" s="114"/>
      <c r="X503" s="114"/>
      <c r="Y503" s="111"/>
      <c r="Z503" s="95"/>
      <c r="AA503" s="115"/>
      <c r="AB503" s="45"/>
      <c r="AC503" s="45"/>
      <c r="AD503" s="116"/>
      <c r="AE503" s="112"/>
      <c r="AF503" s="45"/>
      <c r="AG503" s="45"/>
      <c r="AH503" s="45"/>
      <c r="AI503" s="45"/>
      <c r="AJ503" s="95"/>
      <c r="AK503" s="45"/>
      <c r="AL503" s="45"/>
      <c r="AM503" s="45"/>
      <c r="AN503" s="95"/>
      <c r="AO503" s="95"/>
      <c r="AP503" s="95"/>
      <c r="AQ503" s="95"/>
      <c r="AR503" s="117"/>
      <c r="AS503" s="117"/>
      <c r="AT503" s="112"/>
      <c r="AU503" s="118"/>
      <c r="AV503" s="116"/>
      <c r="AW503" s="139"/>
      <c r="AX503" s="119" t="str">
        <f>IFERROR(IF(PAC!$X503="F01 - CAPTAÇÃO DE RECURSO",1,""),"")</f>
        <v/>
      </c>
      <c r="AY503" s="119" t="str">
        <f>IFERROR(IF(PAC!$X503="F02 - LICITAÇÃO",1,""),"")</f>
        <v/>
      </c>
      <c r="AZ503" s="120" t="str">
        <f>IFERROR(IF(PAC!$X$6:$X$580="F03 - EXECUÇÃO DO OBJETO",1,""),"")</f>
        <v/>
      </c>
      <c r="BA503" s="120" t="str">
        <f>IFERROR(IF(PAC!$X$6:$X$580="F04 - CONCLUÍDA",1,""),"")</f>
        <v/>
      </c>
      <c r="BB503" s="121">
        <f>IF(PAC!$R503&gt;0,0,PAC!$Q503)</f>
        <v>0</v>
      </c>
    </row>
    <row r="504" spans="1:54" s="1" customFormat="1" ht="21" customHeight="1" thickBot="1">
      <c r="A504" s="96">
        <f t="shared" si="8"/>
        <v>499</v>
      </c>
      <c r="B504" s="122"/>
      <c r="C504" s="122"/>
      <c r="D504" s="122"/>
      <c r="E504" s="140"/>
      <c r="F504" s="125"/>
      <c r="G504" s="125"/>
      <c r="H504" s="122"/>
      <c r="I504" s="122"/>
      <c r="J504" s="122"/>
      <c r="K504" s="36"/>
      <c r="L504" s="36"/>
      <c r="M504" s="36"/>
      <c r="N504" s="36"/>
      <c r="O504" s="36"/>
      <c r="P504" s="36"/>
      <c r="Q504" s="25">
        <f>SUM(PAC!$M504:$P504)</f>
        <v>0</v>
      </c>
      <c r="R504" s="38"/>
      <c r="S504" s="25">
        <f>IF(PAC!$R504&gt;0,PAC!$R504,PAC!$Q504)</f>
        <v>0</v>
      </c>
      <c r="T504" s="38"/>
      <c r="U504" s="126" t="s">
        <v>1509</v>
      </c>
      <c r="V504" s="126"/>
      <c r="W504" s="127"/>
      <c r="X504" s="127"/>
      <c r="Y504" s="123"/>
      <c r="Z504" s="128"/>
      <c r="AA504" s="129"/>
      <c r="AB504" s="125"/>
      <c r="AC504" s="125"/>
      <c r="AD504" s="130"/>
      <c r="AE504" s="124"/>
      <c r="AF504" s="125"/>
      <c r="AG504" s="125"/>
      <c r="AH504" s="125"/>
      <c r="AI504" s="125"/>
      <c r="AJ504" s="128"/>
      <c r="AK504" s="125"/>
      <c r="AL504" s="125"/>
      <c r="AM504" s="125"/>
      <c r="AN504" s="128"/>
      <c r="AO504" s="128"/>
      <c r="AP504" s="128"/>
      <c r="AQ504" s="128"/>
      <c r="AR504" s="131"/>
      <c r="AS504" s="131"/>
      <c r="AT504" s="124"/>
      <c r="AU504" s="132"/>
      <c r="AV504" s="130"/>
      <c r="AW504" s="141"/>
      <c r="AX504" s="119" t="str">
        <f>IFERROR(IF(PAC!$X504="F01 - CAPTAÇÃO DE RECURSO",1,""),"")</f>
        <v/>
      </c>
      <c r="AY504" s="119" t="str">
        <f>IFERROR(IF(PAC!$X504="F02 - LICITAÇÃO",1,""),"")</f>
        <v/>
      </c>
      <c r="AZ504" s="120" t="str">
        <f>IFERROR(IF(PAC!$X$6:$X$580="F03 - EXECUÇÃO DO OBJETO",1,""),"")</f>
        <v/>
      </c>
      <c r="BA504" s="120" t="str">
        <f>IFERROR(IF(PAC!$X$6:$X$580="F04 - CONCLUÍDA",1,""),"")</f>
        <v/>
      </c>
      <c r="BB504" s="206">
        <f>IF(PAC!$R504&gt;0,0,PAC!$Q504)</f>
        <v>0</v>
      </c>
    </row>
    <row r="505" spans="1:54" s="1" customFormat="1" ht="21" customHeight="1" thickBot="1">
      <c r="A505" s="96">
        <f t="shared" si="8"/>
        <v>500</v>
      </c>
      <c r="B505" s="96"/>
      <c r="C505" s="96"/>
      <c r="D505" s="96"/>
      <c r="E505" s="97"/>
      <c r="F505" s="45"/>
      <c r="G505" s="45"/>
      <c r="H505" s="96"/>
      <c r="I505" s="96"/>
      <c r="J505" s="96"/>
      <c r="K505" s="23"/>
      <c r="L505" s="23"/>
      <c r="M505" s="23"/>
      <c r="N505" s="23"/>
      <c r="O505" s="23"/>
      <c r="P505" s="23"/>
      <c r="Q505" s="25">
        <f>SUM(PAC!$M505:$P505)</f>
        <v>0</v>
      </c>
      <c r="R505" s="25"/>
      <c r="S505" s="25">
        <f>IF(PAC!$R505&gt;0,PAC!$R505,PAC!$Q505)</f>
        <v>0</v>
      </c>
      <c r="T505" s="25"/>
      <c r="U505" s="113" t="s">
        <v>1509</v>
      </c>
      <c r="V505" s="113"/>
      <c r="W505" s="114"/>
      <c r="X505" s="114"/>
      <c r="Y505" s="111"/>
      <c r="Z505" s="95"/>
      <c r="AA505" s="115"/>
      <c r="AB505" s="45"/>
      <c r="AC505" s="45"/>
      <c r="AD505" s="116"/>
      <c r="AE505" s="112"/>
      <c r="AF505" s="45"/>
      <c r="AG505" s="45"/>
      <c r="AH505" s="45"/>
      <c r="AI505" s="45"/>
      <c r="AJ505" s="95"/>
      <c r="AK505" s="45"/>
      <c r="AL505" s="45"/>
      <c r="AM505" s="45"/>
      <c r="AN505" s="95"/>
      <c r="AO505" s="95"/>
      <c r="AP505" s="95"/>
      <c r="AQ505" s="95"/>
      <c r="AR505" s="117"/>
      <c r="AS505" s="117"/>
      <c r="AT505" s="112"/>
      <c r="AU505" s="118"/>
      <c r="AV505" s="116"/>
      <c r="AW505" s="139"/>
      <c r="AX505" s="119" t="str">
        <f>IFERROR(IF(PAC!$X505="F01 - CAPTAÇÃO DE RECURSO",1,""),"")</f>
        <v/>
      </c>
      <c r="AY505" s="119" t="str">
        <f>IFERROR(IF(PAC!$X505="F02 - LICITAÇÃO",1,""),"")</f>
        <v/>
      </c>
      <c r="AZ505" s="120" t="str">
        <f>IFERROR(IF(PAC!$X$6:$X$580="F03 - EXECUÇÃO DO OBJETO",1,""),"")</f>
        <v/>
      </c>
      <c r="BA505" s="120" t="str">
        <f>IFERROR(IF(PAC!$X$6:$X$580="F04 - CONCLUÍDA",1,""),"")</f>
        <v/>
      </c>
      <c r="BB505" s="121">
        <f>IF(PAC!$R505&gt;0,0,PAC!$Q505)</f>
        <v>0</v>
      </c>
    </row>
    <row r="506" spans="1:54" s="1" customFormat="1" ht="21" customHeight="1" thickBot="1">
      <c r="A506" s="96">
        <f t="shared" si="8"/>
        <v>501</v>
      </c>
      <c r="B506" s="122"/>
      <c r="C506" s="122"/>
      <c r="D506" s="122"/>
      <c r="E506" s="140"/>
      <c r="F506" s="125"/>
      <c r="G506" s="125"/>
      <c r="H506" s="122"/>
      <c r="I506" s="122"/>
      <c r="J506" s="122"/>
      <c r="K506" s="36"/>
      <c r="L506" s="36"/>
      <c r="M506" s="36"/>
      <c r="N506" s="36"/>
      <c r="O506" s="36"/>
      <c r="P506" s="36"/>
      <c r="Q506" s="25">
        <f>SUM(PAC!$M506:$P506)</f>
        <v>0</v>
      </c>
      <c r="R506" s="38"/>
      <c r="S506" s="25">
        <f>IF(PAC!$R506&gt;0,PAC!$R506,PAC!$Q506)</f>
        <v>0</v>
      </c>
      <c r="T506" s="38"/>
      <c r="U506" s="126" t="s">
        <v>1509</v>
      </c>
      <c r="V506" s="126"/>
      <c r="W506" s="127"/>
      <c r="X506" s="127"/>
      <c r="Y506" s="123"/>
      <c r="Z506" s="128"/>
      <c r="AA506" s="129"/>
      <c r="AB506" s="125"/>
      <c r="AC506" s="125"/>
      <c r="AD506" s="130"/>
      <c r="AE506" s="124"/>
      <c r="AF506" s="125"/>
      <c r="AG506" s="125"/>
      <c r="AH506" s="125"/>
      <c r="AI506" s="125"/>
      <c r="AJ506" s="128"/>
      <c r="AK506" s="125"/>
      <c r="AL506" s="125"/>
      <c r="AM506" s="125"/>
      <c r="AN506" s="128"/>
      <c r="AO506" s="128"/>
      <c r="AP506" s="128"/>
      <c r="AQ506" s="128"/>
      <c r="AR506" s="131"/>
      <c r="AS506" s="131"/>
      <c r="AT506" s="124"/>
      <c r="AU506" s="132"/>
      <c r="AV506" s="130"/>
      <c r="AW506" s="141"/>
      <c r="AX506" s="119" t="str">
        <f>IFERROR(IF(PAC!$X506="F01 - CAPTAÇÃO DE RECURSO",1,""),"")</f>
        <v/>
      </c>
      <c r="AY506" s="119" t="str">
        <f>IFERROR(IF(PAC!$X506="F02 - LICITAÇÃO",1,""),"")</f>
        <v/>
      </c>
      <c r="AZ506" s="120" t="str">
        <f>IFERROR(IF(PAC!$X$6:$X$580="F03 - EXECUÇÃO DO OBJETO",1,""),"")</f>
        <v/>
      </c>
      <c r="BA506" s="120" t="str">
        <f>IFERROR(IF(PAC!$X$6:$X$580="F04 - CONCLUÍDA",1,""),"")</f>
        <v/>
      </c>
      <c r="BB506" s="206">
        <f>IF(PAC!$R506&gt;0,0,PAC!$Q506)</f>
        <v>0</v>
      </c>
    </row>
    <row r="507" spans="1:54" s="1" customFormat="1" ht="21" customHeight="1" thickBot="1">
      <c r="A507" s="96">
        <f t="shared" si="8"/>
        <v>502</v>
      </c>
      <c r="B507" s="96"/>
      <c r="C507" s="96"/>
      <c r="D507" s="96"/>
      <c r="E507" s="97"/>
      <c r="F507" s="45"/>
      <c r="G507" s="45"/>
      <c r="H507" s="96"/>
      <c r="I507" s="96"/>
      <c r="J507" s="96"/>
      <c r="K507" s="23"/>
      <c r="L507" s="23"/>
      <c r="M507" s="23"/>
      <c r="N507" s="23"/>
      <c r="O507" s="23"/>
      <c r="P507" s="23"/>
      <c r="Q507" s="25">
        <f>SUM(PAC!$M507:$P507)</f>
        <v>0</v>
      </c>
      <c r="R507" s="25"/>
      <c r="S507" s="25">
        <f>IF(PAC!$R507&gt;0,PAC!$R507,PAC!$Q507)</f>
        <v>0</v>
      </c>
      <c r="T507" s="25"/>
      <c r="U507" s="113" t="s">
        <v>1509</v>
      </c>
      <c r="V507" s="113"/>
      <c r="W507" s="114"/>
      <c r="X507" s="114"/>
      <c r="Y507" s="111"/>
      <c r="Z507" s="95"/>
      <c r="AA507" s="115"/>
      <c r="AB507" s="45"/>
      <c r="AC507" s="45"/>
      <c r="AD507" s="116"/>
      <c r="AE507" s="112"/>
      <c r="AF507" s="45"/>
      <c r="AG507" s="45"/>
      <c r="AH507" s="45"/>
      <c r="AI507" s="45"/>
      <c r="AJ507" s="95"/>
      <c r="AK507" s="45"/>
      <c r="AL507" s="45"/>
      <c r="AM507" s="45"/>
      <c r="AN507" s="95"/>
      <c r="AO507" s="95"/>
      <c r="AP507" s="95"/>
      <c r="AQ507" s="95"/>
      <c r="AR507" s="117"/>
      <c r="AS507" s="117"/>
      <c r="AT507" s="112"/>
      <c r="AU507" s="118"/>
      <c r="AV507" s="116"/>
      <c r="AW507" s="139"/>
      <c r="AX507" s="119" t="str">
        <f>IFERROR(IF(PAC!$X507="F01 - CAPTAÇÃO DE RECURSO",1,""),"")</f>
        <v/>
      </c>
      <c r="AY507" s="119" t="str">
        <f>IFERROR(IF(PAC!$X507="F02 - LICITAÇÃO",1,""),"")</f>
        <v/>
      </c>
      <c r="AZ507" s="120" t="str">
        <f>IFERROR(IF(PAC!$X$6:$X$580="F03 - EXECUÇÃO DO OBJETO",1,""),"")</f>
        <v/>
      </c>
      <c r="BA507" s="120" t="str">
        <f>IFERROR(IF(PAC!$X$6:$X$580="F04 - CONCLUÍDA",1,""),"")</f>
        <v/>
      </c>
      <c r="BB507" s="121">
        <f>IF(PAC!$R507&gt;0,0,PAC!$Q507)</f>
        <v>0</v>
      </c>
    </row>
    <row r="508" spans="1:54" s="1" customFormat="1" ht="21" customHeight="1" thickBot="1">
      <c r="A508" s="96">
        <f t="shared" si="8"/>
        <v>503</v>
      </c>
      <c r="B508" s="122"/>
      <c r="C508" s="122"/>
      <c r="D508" s="122"/>
      <c r="E508" s="140"/>
      <c r="F508" s="125"/>
      <c r="G508" s="125"/>
      <c r="H508" s="122"/>
      <c r="I508" s="122"/>
      <c r="J508" s="122"/>
      <c r="K508" s="36"/>
      <c r="L508" s="36"/>
      <c r="M508" s="36"/>
      <c r="N508" s="36"/>
      <c r="O508" s="36"/>
      <c r="P508" s="36"/>
      <c r="Q508" s="25">
        <f>SUM(PAC!$M508:$P508)</f>
        <v>0</v>
      </c>
      <c r="R508" s="38"/>
      <c r="S508" s="25">
        <f>IF(PAC!$R508&gt;0,PAC!$R508,PAC!$Q508)</f>
        <v>0</v>
      </c>
      <c r="T508" s="38"/>
      <c r="U508" s="126" t="s">
        <v>1509</v>
      </c>
      <c r="V508" s="126"/>
      <c r="W508" s="127"/>
      <c r="X508" s="127"/>
      <c r="Y508" s="123"/>
      <c r="Z508" s="128"/>
      <c r="AA508" s="129"/>
      <c r="AB508" s="125"/>
      <c r="AC508" s="125"/>
      <c r="AD508" s="130"/>
      <c r="AE508" s="124"/>
      <c r="AF508" s="125"/>
      <c r="AG508" s="125"/>
      <c r="AH508" s="125"/>
      <c r="AI508" s="125"/>
      <c r="AJ508" s="128"/>
      <c r="AK508" s="125"/>
      <c r="AL508" s="125"/>
      <c r="AM508" s="125"/>
      <c r="AN508" s="128"/>
      <c r="AO508" s="128"/>
      <c r="AP508" s="128"/>
      <c r="AQ508" s="128"/>
      <c r="AR508" s="131"/>
      <c r="AS508" s="131"/>
      <c r="AT508" s="124"/>
      <c r="AU508" s="132"/>
      <c r="AV508" s="130"/>
      <c r="AW508" s="141"/>
      <c r="AX508" s="119" t="str">
        <f>IFERROR(IF(PAC!$X508="F01 - CAPTAÇÃO DE RECURSO",1,""),"")</f>
        <v/>
      </c>
      <c r="AY508" s="119" t="str">
        <f>IFERROR(IF(PAC!$X508="F02 - LICITAÇÃO",1,""),"")</f>
        <v/>
      </c>
      <c r="AZ508" s="120" t="str">
        <f>IFERROR(IF(PAC!$X$6:$X$580="F03 - EXECUÇÃO DO OBJETO",1,""),"")</f>
        <v/>
      </c>
      <c r="BA508" s="120" t="str">
        <f>IFERROR(IF(PAC!$X$6:$X$580="F04 - CONCLUÍDA",1,""),"")</f>
        <v/>
      </c>
      <c r="BB508" s="206">
        <f>IF(PAC!$R508&gt;0,0,PAC!$Q508)</f>
        <v>0</v>
      </c>
    </row>
    <row r="509" spans="1:54" s="1" customFormat="1" ht="21" customHeight="1" thickBot="1">
      <c r="A509" s="96">
        <f t="shared" si="8"/>
        <v>504</v>
      </c>
      <c r="B509" s="96"/>
      <c r="C509" s="96"/>
      <c r="D509" s="96"/>
      <c r="E509" s="97"/>
      <c r="F509" s="45"/>
      <c r="G509" s="45"/>
      <c r="H509" s="96"/>
      <c r="I509" s="96"/>
      <c r="J509" s="96"/>
      <c r="K509" s="23"/>
      <c r="L509" s="23"/>
      <c r="M509" s="23"/>
      <c r="N509" s="23"/>
      <c r="O509" s="23"/>
      <c r="P509" s="23"/>
      <c r="Q509" s="25">
        <f>SUM(PAC!$M509:$P509)</f>
        <v>0</v>
      </c>
      <c r="R509" s="25"/>
      <c r="S509" s="25">
        <f>IF(PAC!$R509&gt;0,PAC!$R509,PAC!$Q509)</f>
        <v>0</v>
      </c>
      <c r="T509" s="25"/>
      <c r="U509" s="113" t="s">
        <v>1509</v>
      </c>
      <c r="V509" s="113"/>
      <c r="W509" s="114"/>
      <c r="X509" s="114"/>
      <c r="Y509" s="111"/>
      <c r="Z509" s="95"/>
      <c r="AA509" s="115"/>
      <c r="AB509" s="45"/>
      <c r="AC509" s="45"/>
      <c r="AD509" s="116"/>
      <c r="AE509" s="112"/>
      <c r="AF509" s="45"/>
      <c r="AG509" s="45"/>
      <c r="AH509" s="45"/>
      <c r="AI509" s="45"/>
      <c r="AJ509" s="95"/>
      <c r="AK509" s="45"/>
      <c r="AL509" s="45"/>
      <c r="AM509" s="45"/>
      <c r="AN509" s="95"/>
      <c r="AO509" s="95"/>
      <c r="AP509" s="95"/>
      <c r="AQ509" s="95"/>
      <c r="AR509" s="117"/>
      <c r="AS509" s="117"/>
      <c r="AT509" s="112"/>
      <c r="AU509" s="118"/>
      <c r="AV509" s="116"/>
      <c r="AW509" s="139"/>
      <c r="AX509" s="119" t="str">
        <f>IFERROR(IF(PAC!$X509="F01 - CAPTAÇÃO DE RECURSO",1,""),"")</f>
        <v/>
      </c>
      <c r="AY509" s="119" t="str">
        <f>IFERROR(IF(PAC!$X509="F02 - LICITAÇÃO",1,""),"")</f>
        <v/>
      </c>
      <c r="AZ509" s="120" t="str">
        <f>IFERROR(IF(PAC!$X$6:$X$580="F03 - EXECUÇÃO DO OBJETO",1,""),"")</f>
        <v/>
      </c>
      <c r="BA509" s="120" t="str">
        <f>IFERROR(IF(PAC!$X$6:$X$580="F04 - CONCLUÍDA",1,""),"")</f>
        <v/>
      </c>
      <c r="BB509" s="121">
        <f>IF(PAC!$R509&gt;0,0,PAC!$Q509)</f>
        <v>0</v>
      </c>
    </row>
    <row r="510" spans="1:54" s="1" customFormat="1" ht="21" customHeight="1" thickBot="1">
      <c r="A510" s="96">
        <f t="shared" si="8"/>
        <v>505</v>
      </c>
      <c r="B510" s="122"/>
      <c r="C510" s="122"/>
      <c r="D510" s="122"/>
      <c r="E510" s="140"/>
      <c r="F510" s="125"/>
      <c r="G510" s="125"/>
      <c r="H510" s="122"/>
      <c r="I510" s="122"/>
      <c r="J510" s="122"/>
      <c r="K510" s="36"/>
      <c r="L510" s="36"/>
      <c r="M510" s="36"/>
      <c r="N510" s="36"/>
      <c r="O510" s="36"/>
      <c r="P510" s="36"/>
      <c r="Q510" s="25">
        <f>SUM(PAC!$M510:$P510)</f>
        <v>0</v>
      </c>
      <c r="R510" s="38"/>
      <c r="S510" s="25">
        <f>IF(PAC!$R510&gt;0,PAC!$R510,PAC!$Q510)</f>
        <v>0</v>
      </c>
      <c r="T510" s="38"/>
      <c r="U510" s="126" t="s">
        <v>1509</v>
      </c>
      <c r="V510" s="126"/>
      <c r="W510" s="127"/>
      <c r="X510" s="127"/>
      <c r="Y510" s="123"/>
      <c r="Z510" s="128"/>
      <c r="AA510" s="129"/>
      <c r="AB510" s="125"/>
      <c r="AC510" s="125"/>
      <c r="AD510" s="130"/>
      <c r="AE510" s="124"/>
      <c r="AF510" s="125"/>
      <c r="AG510" s="125"/>
      <c r="AH510" s="125"/>
      <c r="AI510" s="125"/>
      <c r="AJ510" s="128"/>
      <c r="AK510" s="125"/>
      <c r="AL510" s="125"/>
      <c r="AM510" s="125"/>
      <c r="AN510" s="128"/>
      <c r="AO510" s="128"/>
      <c r="AP510" s="128"/>
      <c r="AQ510" s="128"/>
      <c r="AR510" s="131"/>
      <c r="AS510" s="131"/>
      <c r="AT510" s="124"/>
      <c r="AU510" s="132"/>
      <c r="AV510" s="130"/>
      <c r="AW510" s="141"/>
      <c r="AX510" s="119" t="str">
        <f>IFERROR(IF(PAC!$X510="F01 - CAPTAÇÃO DE RECURSO",1,""),"")</f>
        <v/>
      </c>
      <c r="AY510" s="119" t="str">
        <f>IFERROR(IF(PAC!$X510="F02 - LICITAÇÃO",1,""),"")</f>
        <v/>
      </c>
      <c r="AZ510" s="120" t="str">
        <f>IFERROR(IF(PAC!$X$6:$X$580="F03 - EXECUÇÃO DO OBJETO",1,""),"")</f>
        <v/>
      </c>
      <c r="BA510" s="120" t="str">
        <f>IFERROR(IF(PAC!$X$6:$X$580="F04 - CONCLUÍDA",1,""),"")</f>
        <v/>
      </c>
      <c r="BB510" s="206">
        <f>IF(PAC!$R510&gt;0,0,PAC!$Q510)</f>
        <v>0</v>
      </c>
    </row>
    <row r="511" spans="1:54" s="1" customFormat="1" ht="21" customHeight="1" thickBot="1">
      <c r="A511" s="96">
        <f t="shared" si="8"/>
        <v>506</v>
      </c>
      <c r="B511" s="96"/>
      <c r="C511" s="96"/>
      <c r="D511" s="96"/>
      <c r="E511" s="97"/>
      <c r="F511" s="45"/>
      <c r="G511" s="45"/>
      <c r="H511" s="96"/>
      <c r="I511" s="96"/>
      <c r="J511" s="96"/>
      <c r="K511" s="23"/>
      <c r="L511" s="23"/>
      <c r="M511" s="23"/>
      <c r="N511" s="23"/>
      <c r="O511" s="23"/>
      <c r="P511" s="23"/>
      <c r="Q511" s="25">
        <f>SUM(PAC!$M511:$P511)</f>
        <v>0</v>
      </c>
      <c r="R511" s="25"/>
      <c r="S511" s="25">
        <f>IF(PAC!$R511&gt;0,PAC!$R511,PAC!$Q511)</f>
        <v>0</v>
      </c>
      <c r="T511" s="25"/>
      <c r="U511" s="113" t="s">
        <v>1509</v>
      </c>
      <c r="V511" s="113"/>
      <c r="W511" s="114"/>
      <c r="X511" s="114"/>
      <c r="Y511" s="111"/>
      <c r="Z511" s="95"/>
      <c r="AA511" s="115"/>
      <c r="AB511" s="45"/>
      <c r="AC511" s="45"/>
      <c r="AD511" s="116"/>
      <c r="AE511" s="112"/>
      <c r="AF511" s="45"/>
      <c r="AG511" s="45"/>
      <c r="AH511" s="45"/>
      <c r="AI511" s="45"/>
      <c r="AJ511" s="95"/>
      <c r="AK511" s="45"/>
      <c r="AL511" s="45"/>
      <c r="AM511" s="45"/>
      <c r="AN511" s="95"/>
      <c r="AO511" s="95"/>
      <c r="AP511" s="95"/>
      <c r="AQ511" s="95"/>
      <c r="AR511" s="117"/>
      <c r="AS511" s="117"/>
      <c r="AT511" s="112"/>
      <c r="AU511" s="118"/>
      <c r="AV511" s="116"/>
      <c r="AW511" s="139"/>
      <c r="AX511" s="119" t="str">
        <f>IFERROR(IF(PAC!$X511="F01 - CAPTAÇÃO DE RECURSO",1,""),"")</f>
        <v/>
      </c>
      <c r="AY511" s="119" t="str">
        <f>IFERROR(IF(PAC!$X511="F02 - LICITAÇÃO",1,""),"")</f>
        <v/>
      </c>
      <c r="AZ511" s="120" t="str">
        <f>IFERROR(IF(PAC!$X$6:$X$580="F03 - EXECUÇÃO DO OBJETO",1,""),"")</f>
        <v/>
      </c>
      <c r="BA511" s="120" t="str">
        <f>IFERROR(IF(PAC!$X$6:$X$580="F04 - CONCLUÍDA",1,""),"")</f>
        <v/>
      </c>
      <c r="BB511" s="121">
        <f>IF(PAC!$R511&gt;0,0,PAC!$Q511)</f>
        <v>0</v>
      </c>
    </row>
    <row r="512" spans="1:54" s="1" customFormat="1" ht="21" customHeight="1" thickBot="1">
      <c r="A512" s="96">
        <f t="shared" si="8"/>
        <v>507</v>
      </c>
      <c r="B512" s="122"/>
      <c r="C512" s="122"/>
      <c r="D512" s="122"/>
      <c r="E512" s="140"/>
      <c r="F512" s="125"/>
      <c r="G512" s="125"/>
      <c r="H512" s="122"/>
      <c r="I512" s="122"/>
      <c r="J512" s="122"/>
      <c r="K512" s="36"/>
      <c r="L512" s="36"/>
      <c r="M512" s="36"/>
      <c r="N512" s="36"/>
      <c r="O512" s="36"/>
      <c r="P512" s="36"/>
      <c r="Q512" s="25">
        <f>SUM(PAC!$M512:$P512)</f>
        <v>0</v>
      </c>
      <c r="R512" s="38"/>
      <c r="S512" s="25">
        <f>IF(PAC!$R512&gt;0,PAC!$R512,PAC!$Q512)</f>
        <v>0</v>
      </c>
      <c r="T512" s="38"/>
      <c r="U512" s="126" t="s">
        <v>1509</v>
      </c>
      <c r="V512" s="126"/>
      <c r="W512" s="127"/>
      <c r="X512" s="127"/>
      <c r="Y512" s="123"/>
      <c r="Z512" s="128"/>
      <c r="AA512" s="129"/>
      <c r="AB512" s="125"/>
      <c r="AC512" s="125"/>
      <c r="AD512" s="130"/>
      <c r="AE512" s="124"/>
      <c r="AF512" s="125"/>
      <c r="AG512" s="125"/>
      <c r="AH512" s="125"/>
      <c r="AI512" s="125"/>
      <c r="AJ512" s="128"/>
      <c r="AK512" s="125"/>
      <c r="AL512" s="125"/>
      <c r="AM512" s="125"/>
      <c r="AN512" s="128"/>
      <c r="AO512" s="128"/>
      <c r="AP512" s="128"/>
      <c r="AQ512" s="128"/>
      <c r="AR512" s="131"/>
      <c r="AS512" s="131"/>
      <c r="AT512" s="124"/>
      <c r="AU512" s="132"/>
      <c r="AV512" s="130"/>
      <c r="AW512" s="141"/>
      <c r="AX512" s="119" t="str">
        <f>IFERROR(IF(PAC!$X512="F01 - CAPTAÇÃO DE RECURSO",1,""),"")</f>
        <v/>
      </c>
      <c r="AY512" s="119" t="str">
        <f>IFERROR(IF(PAC!$X512="F02 - LICITAÇÃO",1,""),"")</f>
        <v/>
      </c>
      <c r="AZ512" s="120" t="str">
        <f>IFERROR(IF(PAC!$X$6:$X$580="F03 - EXECUÇÃO DO OBJETO",1,""),"")</f>
        <v/>
      </c>
      <c r="BA512" s="120" t="str">
        <f>IFERROR(IF(PAC!$X$6:$X$580="F04 - CONCLUÍDA",1,""),"")</f>
        <v/>
      </c>
      <c r="BB512" s="206">
        <f>IF(PAC!$R512&gt;0,0,PAC!$Q512)</f>
        <v>0</v>
      </c>
    </row>
    <row r="513" spans="1:54" s="1" customFormat="1" ht="21" customHeight="1" thickBot="1">
      <c r="A513" s="96">
        <f t="shared" si="8"/>
        <v>508</v>
      </c>
      <c r="B513" s="96"/>
      <c r="C513" s="96"/>
      <c r="D513" s="96"/>
      <c r="E513" s="97"/>
      <c r="F513" s="45"/>
      <c r="G513" s="45"/>
      <c r="H513" s="96"/>
      <c r="I513" s="96"/>
      <c r="J513" s="96"/>
      <c r="K513" s="23"/>
      <c r="L513" s="23"/>
      <c r="M513" s="23"/>
      <c r="N513" s="23"/>
      <c r="O513" s="23"/>
      <c r="P513" s="23"/>
      <c r="Q513" s="25">
        <f>SUM(PAC!$M513:$P513)</f>
        <v>0</v>
      </c>
      <c r="R513" s="25"/>
      <c r="S513" s="25">
        <f>IF(PAC!$R513&gt;0,PAC!$R513,PAC!$Q513)</f>
        <v>0</v>
      </c>
      <c r="T513" s="25"/>
      <c r="U513" s="113" t="s">
        <v>1509</v>
      </c>
      <c r="V513" s="113"/>
      <c r="W513" s="114"/>
      <c r="X513" s="114"/>
      <c r="Y513" s="111"/>
      <c r="Z513" s="95"/>
      <c r="AA513" s="115"/>
      <c r="AB513" s="45"/>
      <c r="AC513" s="45"/>
      <c r="AD513" s="116"/>
      <c r="AE513" s="112"/>
      <c r="AF513" s="45"/>
      <c r="AG513" s="45"/>
      <c r="AH513" s="45"/>
      <c r="AI513" s="45"/>
      <c r="AJ513" s="95"/>
      <c r="AK513" s="45"/>
      <c r="AL513" s="45"/>
      <c r="AM513" s="45"/>
      <c r="AN513" s="95"/>
      <c r="AO513" s="95"/>
      <c r="AP513" s="95"/>
      <c r="AQ513" s="95"/>
      <c r="AR513" s="117"/>
      <c r="AS513" s="117"/>
      <c r="AT513" s="112"/>
      <c r="AU513" s="118"/>
      <c r="AV513" s="116"/>
      <c r="AW513" s="139"/>
      <c r="AX513" s="119" t="str">
        <f>IFERROR(IF(PAC!$X513="F01 - CAPTAÇÃO DE RECURSO",1,""),"")</f>
        <v/>
      </c>
      <c r="AY513" s="119" t="str">
        <f>IFERROR(IF(PAC!$X513="F02 - LICITAÇÃO",1,""),"")</f>
        <v/>
      </c>
      <c r="AZ513" s="120" t="str">
        <f>IFERROR(IF(PAC!$X$6:$X$580="F03 - EXECUÇÃO DO OBJETO",1,""),"")</f>
        <v/>
      </c>
      <c r="BA513" s="120" t="str">
        <f>IFERROR(IF(PAC!$X$6:$X$580="F04 - CONCLUÍDA",1,""),"")</f>
        <v/>
      </c>
      <c r="BB513" s="121">
        <f>IF(PAC!$R513&gt;0,0,PAC!$Q513)</f>
        <v>0</v>
      </c>
    </row>
    <row r="514" spans="1:54" s="1" customFormat="1" ht="21" customHeight="1" thickBot="1">
      <c r="A514" s="96">
        <f t="shared" si="8"/>
        <v>509</v>
      </c>
      <c r="B514" s="122"/>
      <c r="C514" s="122"/>
      <c r="D514" s="122"/>
      <c r="E514" s="140"/>
      <c r="F514" s="125"/>
      <c r="G514" s="125"/>
      <c r="H514" s="122"/>
      <c r="I514" s="122"/>
      <c r="J514" s="122"/>
      <c r="K514" s="36"/>
      <c r="L514" s="36"/>
      <c r="M514" s="36"/>
      <c r="N514" s="36"/>
      <c r="O514" s="36"/>
      <c r="P514" s="36"/>
      <c r="Q514" s="25">
        <f>SUM(PAC!$M514:$P514)</f>
        <v>0</v>
      </c>
      <c r="R514" s="38"/>
      <c r="S514" s="25">
        <f>IF(PAC!$R514&gt;0,PAC!$R514,PAC!$Q514)</f>
        <v>0</v>
      </c>
      <c r="T514" s="38"/>
      <c r="U514" s="126" t="s">
        <v>1509</v>
      </c>
      <c r="V514" s="126"/>
      <c r="W514" s="127"/>
      <c r="X514" s="127"/>
      <c r="Y514" s="123"/>
      <c r="Z514" s="128"/>
      <c r="AA514" s="129"/>
      <c r="AB514" s="125"/>
      <c r="AC514" s="125"/>
      <c r="AD514" s="130"/>
      <c r="AE514" s="124"/>
      <c r="AF514" s="125"/>
      <c r="AG514" s="125"/>
      <c r="AH514" s="125"/>
      <c r="AI514" s="125"/>
      <c r="AJ514" s="128"/>
      <c r="AK514" s="125"/>
      <c r="AL514" s="125"/>
      <c r="AM514" s="125"/>
      <c r="AN514" s="128"/>
      <c r="AO514" s="128"/>
      <c r="AP514" s="128"/>
      <c r="AQ514" s="128"/>
      <c r="AR514" s="131"/>
      <c r="AS514" s="131"/>
      <c r="AT514" s="124"/>
      <c r="AU514" s="132"/>
      <c r="AV514" s="130"/>
      <c r="AW514" s="141"/>
      <c r="AX514" s="119" t="str">
        <f>IFERROR(IF(PAC!$X514="F01 - CAPTAÇÃO DE RECURSO",1,""),"")</f>
        <v/>
      </c>
      <c r="AY514" s="119" t="str">
        <f>IFERROR(IF(PAC!$X514="F02 - LICITAÇÃO",1,""),"")</f>
        <v/>
      </c>
      <c r="AZ514" s="120" t="str">
        <f>IFERROR(IF(PAC!$X$6:$X$580="F03 - EXECUÇÃO DO OBJETO",1,""),"")</f>
        <v/>
      </c>
      <c r="BA514" s="120" t="str">
        <f>IFERROR(IF(PAC!$X$6:$X$580="F04 - CONCLUÍDA",1,""),"")</f>
        <v/>
      </c>
      <c r="BB514" s="206">
        <f>IF(PAC!$R514&gt;0,0,PAC!$Q514)</f>
        <v>0</v>
      </c>
    </row>
    <row r="515" spans="1:54" s="1" customFormat="1" ht="21" customHeight="1" thickBot="1">
      <c r="A515" s="96">
        <f t="shared" si="8"/>
        <v>510</v>
      </c>
      <c r="B515" s="96"/>
      <c r="C515" s="96"/>
      <c r="D515" s="96"/>
      <c r="E515" s="97"/>
      <c r="F515" s="45"/>
      <c r="G515" s="45"/>
      <c r="H515" s="96"/>
      <c r="I515" s="96"/>
      <c r="J515" s="96"/>
      <c r="K515" s="23"/>
      <c r="L515" s="23"/>
      <c r="M515" s="23"/>
      <c r="N515" s="23"/>
      <c r="O515" s="23"/>
      <c r="P515" s="23"/>
      <c r="Q515" s="25">
        <f>SUM(PAC!$M515:$P515)</f>
        <v>0</v>
      </c>
      <c r="R515" s="25"/>
      <c r="S515" s="25">
        <f>IF(PAC!$R515&gt;0,PAC!$R515,PAC!$Q515)</f>
        <v>0</v>
      </c>
      <c r="T515" s="25"/>
      <c r="U515" s="113" t="s">
        <v>1509</v>
      </c>
      <c r="V515" s="113"/>
      <c r="W515" s="114"/>
      <c r="X515" s="114"/>
      <c r="Y515" s="111"/>
      <c r="Z515" s="95"/>
      <c r="AA515" s="115"/>
      <c r="AB515" s="45"/>
      <c r="AC515" s="45"/>
      <c r="AD515" s="116"/>
      <c r="AE515" s="112"/>
      <c r="AF515" s="45"/>
      <c r="AG515" s="45"/>
      <c r="AH515" s="45"/>
      <c r="AI515" s="45"/>
      <c r="AJ515" s="95"/>
      <c r="AK515" s="45"/>
      <c r="AL515" s="45"/>
      <c r="AM515" s="45"/>
      <c r="AN515" s="95"/>
      <c r="AO515" s="95"/>
      <c r="AP515" s="95"/>
      <c r="AQ515" s="95"/>
      <c r="AR515" s="117"/>
      <c r="AS515" s="117"/>
      <c r="AT515" s="112"/>
      <c r="AU515" s="118"/>
      <c r="AV515" s="116"/>
      <c r="AW515" s="139"/>
      <c r="AX515" s="119" t="str">
        <f>IFERROR(IF(PAC!$X515="F01 - CAPTAÇÃO DE RECURSO",1,""),"")</f>
        <v/>
      </c>
      <c r="AY515" s="119" t="str">
        <f>IFERROR(IF(PAC!$X515="F02 - LICITAÇÃO",1,""),"")</f>
        <v/>
      </c>
      <c r="AZ515" s="120" t="str">
        <f>IFERROR(IF(PAC!$X$6:$X$580="F03 - EXECUÇÃO DO OBJETO",1,""),"")</f>
        <v/>
      </c>
      <c r="BA515" s="120" t="str">
        <f>IFERROR(IF(PAC!$X$6:$X$580="F04 - CONCLUÍDA",1,""),"")</f>
        <v/>
      </c>
      <c r="BB515" s="121">
        <f>IF(PAC!$R515&gt;0,0,PAC!$Q515)</f>
        <v>0</v>
      </c>
    </row>
    <row r="516" spans="1:54" s="1" customFormat="1" ht="21" customHeight="1" thickBot="1">
      <c r="A516" s="96">
        <f t="shared" ref="A516:A579" si="9">ROW()-5</f>
        <v>511</v>
      </c>
      <c r="B516" s="122"/>
      <c r="C516" s="122"/>
      <c r="D516" s="122"/>
      <c r="E516" s="140"/>
      <c r="F516" s="125"/>
      <c r="G516" s="125"/>
      <c r="H516" s="122"/>
      <c r="I516" s="122"/>
      <c r="J516" s="122"/>
      <c r="K516" s="36"/>
      <c r="L516" s="36"/>
      <c r="M516" s="36"/>
      <c r="N516" s="36"/>
      <c r="O516" s="36"/>
      <c r="P516" s="36"/>
      <c r="Q516" s="25">
        <f>SUM(PAC!$M516:$P516)</f>
        <v>0</v>
      </c>
      <c r="R516" s="38"/>
      <c r="S516" s="25">
        <f>IF(PAC!$R516&gt;0,PAC!$R516,PAC!$Q516)</f>
        <v>0</v>
      </c>
      <c r="T516" s="38"/>
      <c r="U516" s="126" t="s">
        <v>1509</v>
      </c>
      <c r="V516" s="126"/>
      <c r="W516" s="127"/>
      <c r="X516" s="127"/>
      <c r="Y516" s="123"/>
      <c r="Z516" s="128"/>
      <c r="AA516" s="129"/>
      <c r="AB516" s="125"/>
      <c r="AC516" s="125"/>
      <c r="AD516" s="130"/>
      <c r="AE516" s="124"/>
      <c r="AF516" s="125"/>
      <c r="AG516" s="125"/>
      <c r="AH516" s="125"/>
      <c r="AI516" s="125"/>
      <c r="AJ516" s="128"/>
      <c r="AK516" s="125"/>
      <c r="AL516" s="125"/>
      <c r="AM516" s="125"/>
      <c r="AN516" s="128"/>
      <c r="AO516" s="128"/>
      <c r="AP516" s="128"/>
      <c r="AQ516" s="128"/>
      <c r="AR516" s="131"/>
      <c r="AS516" s="131"/>
      <c r="AT516" s="124"/>
      <c r="AU516" s="132"/>
      <c r="AV516" s="130"/>
      <c r="AW516" s="141"/>
      <c r="AX516" s="119" t="str">
        <f>IFERROR(IF(PAC!$X516="F01 - CAPTAÇÃO DE RECURSO",1,""),"")</f>
        <v/>
      </c>
      <c r="AY516" s="119" t="str">
        <f>IFERROR(IF(PAC!$X516="F02 - LICITAÇÃO",1,""),"")</f>
        <v/>
      </c>
      <c r="AZ516" s="120" t="str">
        <f>IFERROR(IF(PAC!$X$6:$X$580="F03 - EXECUÇÃO DO OBJETO",1,""),"")</f>
        <v/>
      </c>
      <c r="BA516" s="120" t="str">
        <f>IFERROR(IF(PAC!$X$6:$X$580="F04 - CONCLUÍDA",1,""),"")</f>
        <v/>
      </c>
      <c r="BB516" s="206">
        <f>IF(PAC!$R516&gt;0,0,PAC!$Q516)</f>
        <v>0</v>
      </c>
    </row>
    <row r="517" spans="1:54" s="1" customFormat="1" ht="21" customHeight="1" thickBot="1">
      <c r="A517" s="96">
        <f t="shared" si="9"/>
        <v>512</v>
      </c>
      <c r="B517" s="96"/>
      <c r="C517" s="96"/>
      <c r="D517" s="96"/>
      <c r="E517" s="97"/>
      <c r="F517" s="45"/>
      <c r="G517" s="45"/>
      <c r="H517" s="96"/>
      <c r="I517" s="96"/>
      <c r="J517" s="96"/>
      <c r="K517" s="23"/>
      <c r="L517" s="23"/>
      <c r="M517" s="23"/>
      <c r="N517" s="23"/>
      <c r="O517" s="23"/>
      <c r="P517" s="23"/>
      <c r="Q517" s="25">
        <f>SUM(PAC!$M517:$P517)</f>
        <v>0</v>
      </c>
      <c r="R517" s="25"/>
      <c r="S517" s="25">
        <f>IF(PAC!$R517&gt;0,PAC!$R517,PAC!$Q517)</f>
        <v>0</v>
      </c>
      <c r="T517" s="25"/>
      <c r="U517" s="113" t="s">
        <v>1509</v>
      </c>
      <c r="V517" s="113"/>
      <c r="W517" s="114"/>
      <c r="X517" s="114"/>
      <c r="Y517" s="111"/>
      <c r="Z517" s="95"/>
      <c r="AA517" s="115"/>
      <c r="AB517" s="45"/>
      <c r="AC517" s="45"/>
      <c r="AD517" s="116"/>
      <c r="AE517" s="112"/>
      <c r="AF517" s="45"/>
      <c r="AG517" s="45"/>
      <c r="AH517" s="45"/>
      <c r="AI517" s="45"/>
      <c r="AJ517" s="95"/>
      <c r="AK517" s="45"/>
      <c r="AL517" s="45"/>
      <c r="AM517" s="45"/>
      <c r="AN517" s="95"/>
      <c r="AO517" s="95"/>
      <c r="AP517" s="95"/>
      <c r="AQ517" s="95"/>
      <c r="AR517" s="117"/>
      <c r="AS517" s="117"/>
      <c r="AT517" s="112"/>
      <c r="AU517" s="118"/>
      <c r="AV517" s="116"/>
      <c r="AW517" s="139"/>
      <c r="AX517" s="119" t="str">
        <f>IFERROR(IF(PAC!$X517="F01 - CAPTAÇÃO DE RECURSO",1,""),"")</f>
        <v/>
      </c>
      <c r="AY517" s="119" t="str">
        <f>IFERROR(IF(PAC!$X517="F02 - LICITAÇÃO",1,""),"")</f>
        <v/>
      </c>
      <c r="AZ517" s="120" t="str">
        <f>IFERROR(IF(PAC!$X$6:$X$580="F03 - EXECUÇÃO DO OBJETO",1,""),"")</f>
        <v/>
      </c>
      <c r="BA517" s="120" t="str">
        <f>IFERROR(IF(PAC!$X$6:$X$580="F04 - CONCLUÍDA",1,""),"")</f>
        <v/>
      </c>
      <c r="BB517" s="121">
        <f>IF(PAC!$R517&gt;0,0,PAC!$Q517)</f>
        <v>0</v>
      </c>
    </row>
    <row r="518" spans="1:54" s="1" customFormat="1" ht="21" customHeight="1" thickBot="1">
      <c r="A518" s="96">
        <f t="shared" si="9"/>
        <v>513</v>
      </c>
      <c r="B518" s="122"/>
      <c r="C518" s="122"/>
      <c r="D518" s="122"/>
      <c r="E518" s="140"/>
      <c r="F518" s="125"/>
      <c r="G518" s="125"/>
      <c r="H518" s="122"/>
      <c r="I518" s="122"/>
      <c r="J518" s="122"/>
      <c r="K518" s="36"/>
      <c r="L518" s="36"/>
      <c r="M518" s="36"/>
      <c r="N518" s="36"/>
      <c r="O518" s="36"/>
      <c r="P518" s="36"/>
      <c r="Q518" s="25">
        <f>SUM(PAC!$M518:$P518)</f>
        <v>0</v>
      </c>
      <c r="R518" s="38"/>
      <c r="S518" s="25">
        <f>IF(PAC!$R518&gt;0,PAC!$R518,PAC!$Q518)</f>
        <v>0</v>
      </c>
      <c r="T518" s="38"/>
      <c r="U518" s="126" t="s">
        <v>1509</v>
      </c>
      <c r="V518" s="126"/>
      <c r="W518" s="127"/>
      <c r="X518" s="127"/>
      <c r="Y518" s="123"/>
      <c r="Z518" s="128"/>
      <c r="AA518" s="129"/>
      <c r="AB518" s="125"/>
      <c r="AC518" s="125"/>
      <c r="AD518" s="130"/>
      <c r="AE518" s="124"/>
      <c r="AF518" s="125"/>
      <c r="AG518" s="125"/>
      <c r="AH518" s="125"/>
      <c r="AI518" s="125"/>
      <c r="AJ518" s="128"/>
      <c r="AK518" s="125"/>
      <c r="AL518" s="125"/>
      <c r="AM518" s="125"/>
      <c r="AN518" s="128"/>
      <c r="AO518" s="128"/>
      <c r="AP518" s="128"/>
      <c r="AQ518" s="128"/>
      <c r="AR518" s="131"/>
      <c r="AS518" s="131"/>
      <c r="AT518" s="124"/>
      <c r="AU518" s="132"/>
      <c r="AV518" s="130"/>
      <c r="AW518" s="141"/>
      <c r="AX518" s="119" t="str">
        <f>IFERROR(IF(PAC!$X518="F01 - CAPTAÇÃO DE RECURSO",1,""),"")</f>
        <v/>
      </c>
      <c r="AY518" s="119" t="str">
        <f>IFERROR(IF(PAC!$X518="F02 - LICITAÇÃO",1,""),"")</f>
        <v/>
      </c>
      <c r="AZ518" s="120" t="str">
        <f>IFERROR(IF(PAC!$X$6:$X$580="F03 - EXECUÇÃO DO OBJETO",1,""),"")</f>
        <v/>
      </c>
      <c r="BA518" s="120" t="str">
        <f>IFERROR(IF(PAC!$X$6:$X$580="F04 - CONCLUÍDA",1,""),"")</f>
        <v/>
      </c>
      <c r="BB518" s="206">
        <f>IF(PAC!$R518&gt;0,0,PAC!$Q518)</f>
        <v>0</v>
      </c>
    </row>
    <row r="519" spans="1:54" s="1" customFormat="1" ht="21" customHeight="1" thickBot="1">
      <c r="A519" s="96">
        <f t="shared" si="9"/>
        <v>514</v>
      </c>
      <c r="B519" s="96"/>
      <c r="C519" s="96"/>
      <c r="D519" s="96"/>
      <c r="E519" s="97"/>
      <c r="F519" s="45"/>
      <c r="G519" s="45"/>
      <c r="H519" s="96"/>
      <c r="I519" s="96"/>
      <c r="J519" s="96"/>
      <c r="K519" s="23"/>
      <c r="L519" s="23"/>
      <c r="M519" s="23"/>
      <c r="N519" s="23"/>
      <c r="O519" s="23"/>
      <c r="P519" s="23"/>
      <c r="Q519" s="25">
        <f>SUM(PAC!$M519:$P519)</f>
        <v>0</v>
      </c>
      <c r="R519" s="25"/>
      <c r="S519" s="25">
        <f>IF(PAC!$R519&gt;0,PAC!$R519,PAC!$Q519)</f>
        <v>0</v>
      </c>
      <c r="T519" s="25"/>
      <c r="U519" s="113" t="s">
        <v>1509</v>
      </c>
      <c r="V519" s="113"/>
      <c r="W519" s="114"/>
      <c r="X519" s="114"/>
      <c r="Y519" s="111"/>
      <c r="Z519" s="95"/>
      <c r="AA519" s="115"/>
      <c r="AB519" s="45"/>
      <c r="AC519" s="45"/>
      <c r="AD519" s="116"/>
      <c r="AE519" s="112"/>
      <c r="AF519" s="45"/>
      <c r="AG519" s="45"/>
      <c r="AH519" s="45"/>
      <c r="AI519" s="45"/>
      <c r="AJ519" s="95"/>
      <c r="AK519" s="45"/>
      <c r="AL519" s="45"/>
      <c r="AM519" s="45"/>
      <c r="AN519" s="95"/>
      <c r="AO519" s="95"/>
      <c r="AP519" s="95"/>
      <c r="AQ519" s="95"/>
      <c r="AR519" s="117"/>
      <c r="AS519" s="117"/>
      <c r="AT519" s="112"/>
      <c r="AU519" s="118"/>
      <c r="AV519" s="116"/>
      <c r="AW519" s="139"/>
      <c r="AX519" s="119" t="str">
        <f>IFERROR(IF(PAC!$X519="F01 - CAPTAÇÃO DE RECURSO",1,""),"")</f>
        <v/>
      </c>
      <c r="AY519" s="119" t="str">
        <f>IFERROR(IF(PAC!$X519="F02 - LICITAÇÃO",1,""),"")</f>
        <v/>
      </c>
      <c r="AZ519" s="120" t="str">
        <f>IFERROR(IF(PAC!$X$6:$X$580="F03 - EXECUÇÃO DO OBJETO",1,""),"")</f>
        <v/>
      </c>
      <c r="BA519" s="120" t="str">
        <f>IFERROR(IF(PAC!$X$6:$X$580="F04 - CONCLUÍDA",1,""),"")</f>
        <v/>
      </c>
      <c r="BB519" s="121">
        <f>IF(PAC!$R519&gt;0,0,PAC!$Q519)</f>
        <v>0</v>
      </c>
    </row>
    <row r="520" spans="1:54" s="1" customFormat="1" ht="21" customHeight="1" thickBot="1">
      <c r="A520" s="96">
        <f t="shared" si="9"/>
        <v>515</v>
      </c>
      <c r="B520" s="122"/>
      <c r="C520" s="122"/>
      <c r="D520" s="122"/>
      <c r="E520" s="140"/>
      <c r="F520" s="125"/>
      <c r="G520" s="125"/>
      <c r="H520" s="122"/>
      <c r="I520" s="122"/>
      <c r="J520" s="122"/>
      <c r="K520" s="36"/>
      <c r="L520" s="36"/>
      <c r="M520" s="36"/>
      <c r="N520" s="36"/>
      <c r="O520" s="36"/>
      <c r="P520" s="36"/>
      <c r="Q520" s="25">
        <f>SUM(PAC!$M520:$P520)</f>
        <v>0</v>
      </c>
      <c r="R520" s="38"/>
      <c r="S520" s="25">
        <f>IF(PAC!$R520&gt;0,PAC!$R520,PAC!$Q520)</f>
        <v>0</v>
      </c>
      <c r="T520" s="38"/>
      <c r="U520" s="126" t="s">
        <v>1509</v>
      </c>
      <c r="V520" s="126"/>
      <c r="W520" s="127"/>
      <c r="X520" s="127"/>
      <c r="Y520" s="123"/>
      <c r="Z520" s="128"/>
      <c r="AA520" s="129"/>
      <c r="AB520" s="125"/>
      <c r="AC520" s="125"/>
      <c r="AD520" s="130"/>
      <c r="AE520" s="124"/>
      <c r="AF520" s="125"/>
      <c r="AG520" s="125"/>
      <c r="AH520" s="125"/>
      <c r="AI520" s="125"/>
      <c r="AJ520" s="128"/>
      <c r="AK520" s="125"/>
      <c r="AL520" s="125"/>
      <c r="AM520" s="125"/>
      <c r="AN520" s="128"/>
      <c r="AO520" s="128"/>
      <c r="AP520" s="128"/>
      <c r="AQ520" s="128"/>
      <c r="AR520" s="131"/>
      <c r="AS520" s="131"/>
      <c r="AT520" s="124"/>
      <c r="AU520" s="132"/>
      <c r="AV520" s="130"/>
      <c r="AW520" s="141"/>
      <c r="AX520" s="119" t="str">
        <f>IFERROR(IF(PAC!$X520="F01 - CAPTAÇÃO DE RECURSO",1,""),"")</f>
        <v/>
      </c>
      <c r="AY520" s="119" t="str">
        <f>IFERROR(IF(PAC!$X520="F02 - LICITAÇÃO",1,""),"")</f>
        <v/>
      </c>
      <c r="AZ520" s="120" t="str">
        <f>IFERROR(IF(PAC!$X$6:$X$580="F03 - EXECUÇÃO DO OBJETO",1,""),"")</f>
        <v/>
      </c>
      <c r="BA520" s="120" t="str">
        <f>IFERROR(IF(PAC!$X$6:$X$580="F04 - CONCLUÍDA",1,""),"")</f>
        <v/>
      </c>
      <c r="BB520" s="206">
        <f>IF(PAC!$R520&gt;0,0,PAC!$Q520)</f>
        <v>0</v>
      </c>
    </row>
    <row r="521" spans="1:54" s="1" customFormat="1" ht="21" customHeight="1" thickBot="1">
      <c r="A521" s="96">
        <f t="shared" si="9"/>
        <v>516</v>
      </c>
      <c r="B521" s="96"/>
      <c r="C521" s="96"/>
      <c r="D521" s="96"/>
      <c r="E521" s="97"/>
      <c r="F521" s="45"/>
      <c r="G521" s="45"/>
      <c r="H521" s="96"/>
      <c r="I521" s="96"/>
      <c r="J521" s="96"/>
      <c r="K521" s="23"/>
      <c r="L521" s="23"/>
      <c r="M521" s="23"/>
      <c r="N521" s="23"/>
      <c r="O521" s="23"/>
      <c r="P521" s="23"/>
      <c r="Q521" s="25">
        <f>SUM(PAC!$M521:$P521)</f>
        <v>0</v>
      </c>
      <c r="R521" s="25"/>
      <c r="S521" s="25">
        <f>IF(PAC!$R521&gt;0,PAC!$R521,PAC!$Q521)</f>
        <v>0</v>
      </c>
      <c r="T521" s="25"/>
      <c r="U521" s="113" t="s">
        <v>1509</v>
      </c>
      <c r="V521" s="113"/>
      <c r="W521" s="114"/>
      <c r="X521" s="114"/>
      <c r="Y521" s="111"/>
      <c r="Z521" s="95"/>
      <c r="AA521" s="115"/>
      <c r="AB521" s="45"/>
      <c r="AC521" s="45"/>
      <c r="AD521" s="116"/>
      <c r="AE521" s="112"/>
      <c r="AF521" s="45"/>
      <c r="AG521" s="45"/>
      <c r="AH521" s="45"/>
      <c r="AI521" s="45"/>
      <c r="AJ521" s="95"/>
      <c r="AK521" s="45"/>
      <c r="AL521" s="45"/>
      <c r="AM521" s="45"/>
      <c r="AN521" s="95"/>
      <c r="AO521" s="95"/>
      <c r="AP521" s="95"/>
      <c r="AQ521" s="95"/>
      <c r="AR521" s="117"/>
      <c r="AS521" s="117"/>
      <c r="AT521" s="112"/>
      <c r="AU521" s="118"/>
      <c r="AV521" s="116"/>
      <c r="AW521" s="139"/>
      <c r="AX521" s="119" t="str">
        <f>IFERROR(IF(PAC!$X521="F01 - CAPTAÇÃO DE RECURSO",1,""),"")</f>
        <v/>
      </c>
      <c r="AY521" s="119" t="str">
        <f>IFERROR(IF(PAC!$X521="F02 - LICITAÇÃO",1,""),"")</f>
        <v/>
      </c>
      <c r="AZ521" s="120" t="str">
        <f>IFERROR(IF(PAC!$X$6:$X$580="F03 - EXECUÇÃO DO OBJETO",1,""),"")</f>
        <v/>
      </c>
      <c r="BA521" s="120" t="str">
        <f>IFERROR(IF(PAC!$X$6:$X$580="F04 - CONCLUÍDA",1,""),"")</f>
        <v/>
      </c>
      <c r="BB521" s="121">
        <f>IF(PAC!$R521&gt;0,0,PAC!$Q521)</f>
        <v>0</v>
      </c>
    </row>
    <row r="522" spans="1:54" s="1" customFormat="1" ht="21" customHeight="1" thickBot="1">
      <c r="A522" s="96">
        <f t="shared" si="9"/>
        <v>517</v>
      </c>
      <c r="B522" s="122"/>
      <c r="C522" s="122"/>
      <c r="D522" s="122"/>
      <c r="E522" s="140"/>
      <c r="F522" s="125"/>
      <c r="G522" s="125"/>
      <c r="H522" s="122"/>
      <c r="I522" s="122"/>
      <c r="J522" s="122"/>
      <c r="K522" s="36"/>
      <c r="L522" s="36"/>
      <c r="M522" s="36"/>
      <c r="N522" s="36"/>
      <c r="O522" s="36"/>
      <c r="P522" s="36"/>
      <c r="Q522" s="25">
        <f>SUM(PAC!$M522:$P522)</f>
        <v>0</v>
      </c>
      <c r="R522" s="38"/>
      <c r="S522" s="25">
        <f>IF(PAC!$R522&gt;0,PAC!$R522,PAC!$Q522)</f>
        <v>0</v>
      </c>
      <c r="T522" s="38"/>
      <c r="U522" s="126" t="s">
        <v>1509</v>
      </c>
      <c r="V522" s="126"/>
      <c r="W522" s="127"/>
      <c r="X522" s="127"/>
      <c r="Y522" s="123"/>
      <c r="Z522" s="128"/>
      <c r="AA522" s="129"/>
      <c r="AB522" s="125"/>
      <c r="AC522" s="125"/>
      <c r="AD522" s="130"/>
      <c r="AE522" s="124"/>
      <c r="AF522" s="125"/>
      <c r="AG522" s="125"/>
      <c r="AH522" s="125"/>
      <c r="AI522" s="125"/>
      <c r="AJ522" s="128"/>
      <c r="AK522" s="125"/>
      <c r="AL522" s="125"/>
      <c r="AM522" s="125"/>
      <c r="AN522" s="128"/>
      <c r="AO522" s="128"/>
      <c r="AP522" s="128"/>
      <c r="AQ522" s="128"/>
      <c r="AR522" s="131"/>
      <c r="AS522" s="131"/>
      <c r="AT522" s="124"/>
      <c r="AU522" s="132"/>
      <c r="AV522" s="130"/>
      <c r="AW522" s="141"/>
      <c r="AX522" s="119" t="str">
        <f>IFERROR(IF(PAC!$X522="F01 - CAPTAÇÃO DE RECURSO",1,""),"")</f>
        <v/>
      </c>
      <c r="AY522" s="119" t="str">
        <f>IFERROR(IF(PAC!$X522="F02 - LICITAÇÃO",1,""),"")</f>
        <v/>
      </c>
      <c r="AZ522" s="120" t="str">
        <f>IFERROR(IF(PAC!$X$6:$X$580="F03 - EXECUÇÃO DO OBJETO",1,""),"")</f>
        <v/>
      </c>
      <c r="BA522" s="120" t="str">
        <f>IFERROR(IF(PAC!$X$6:$X$580="F04 - CONCLUÍDA",1,""),"")</f>
        <v/>
      </c>
      <c r="BB522" s="206">
        <f>IF(PAC!$R522&gt;0,0,PAC!$Q522)</f>
        <v>0</v>
      </c>
    </row>
    <row r="523" spans="1:54" s="1" customFormat="1" ht="21" customHeight="1" thickBot="1">
      <c r="A523" s="96">
        <f t="shared" si="9"/>
        <v>518</v>
      </c>
      <c r="B523" s="96"/>
      <c r="C523" s="96"/>
      <c r="D523" s="96"/>
      <c r="E523" s="97"/>
      <c r="F523" s="45"/>
      <c r="G523" s="45"/>
      <c r="H523" s="96"/>
      <c r="I523" s="96"/>
      <c r="J523" s="96"/>
      <c r="K523" s="23"/>
      <c r="L523" s="23"/>
      <c r="M523" s="23"/>
      <c r="N523" s="23"/>
      <c r="O523" s="23"/>
      <c r="P523" s="23"/>
      <c r="Q523" s="25">
        <f>SUM(PAC!$M523:$P523)</f>
        <v>0</v>
      </c>
      <c r="R523" s="25"/>
      <c r="S523" s="25">
        <f>IF(PAC!$R523&gt;0,PAC!$R523,PAC!$Q523)</f>
        <v>0</v>
      </c>
      <c r="T523" s="25"/>
      <c r="U523" s="113" t="s">
        <v>1509</v>
      </c>
      <c r="V523" s="113"/>
      <c r="W523" s="114"/>
      <c r="X523" s="114"/>
      <c r="Y523" s="111"/>
      <c r="Z523" s="95"/>
      <c r="AA523" s="115"/>
      <c r="AB523" s="45"/>
      <c r="AC523" s="45"/>
      <c r="AD523" s="116"/>
      <c r="AE523" s="112"/>
      <c r="AF523" s="45"/>
      <c r="AG523" s="45"/>
      <c r="AH523" s="45"/>
      <c r="AI523" s="45"/>
      <c r="AJ523" s="95"/>
      <c r="AK523" s="45"/>
      <c r="AL523" s="45"/>
      <c r="AM523" s="45"/>
      <c r="AN523" s="95"/>
      <c r="AO523" s="95"/>
      <c r="AP523" s="95"/>
      <c r="AQ523" s="95"/>
      <c r="AR523" s="117"/>
      <c r="AS523" s="117"/>
      <c r="AT523" s="112"/>
      <c r="AU523" s="118"/>
      <c r="AV523" s="116"/>
      <c r="AW523" s="139"/>
      <c r="AX523" s="119" t="str">
        <f>IFERROR(IF(PAC!$X523="F01 - CAPTAÇÃO DE RECURSO",1,""),"")</f>
        <v/>
      </c>
      <c r="AY523" s="119" t="str">
        <f>IFERROR(IF(PAC!$X523="F02 - LICITAÇÃO",1,""),"")</f>
        <v/>
      </c>
      <c r="AZ523" s="120" t="str">
        <f>IFERROR(IF(PAC!$X$6:$X$580="F03 - EXECUÇÃO DO OBJETO",1,""),"")</f>
        <v/>
      </c>
      <c r="BA523" s="120" t="str">
        <f>IFERROR(IF(PAC!$X$6:$X$580="F04 - CONCLUÍDA",1,""),"")</f>
        <v/>
      </c>
      <c r="BB523" s="121">
        <f>IF(PAC!$R523&gt;0,0,PAC!$Q523)</f>
        <v>0</v>
      </c>
    </row>
    <row r="524" spans="1:54" s="1" customFormat="1" ht="21" customHeight="1" thickBot="1">
      <c r="A524" s="96">
        <f t="shared" si="9"/>
        <v>519</v>
      </c>
      <c r="B524" s="122"/>
      <c r="C524" s="122"/>
      <c r="D524" s="122"/>
      <c r="E524" s="140"/>
      <c r="F524" s="125"/>
      <c r="G524" s="125"/>
      <c r="H524" s="122"/>
      <c r="I524" s="122"/>
      <c r="J524" s="122"/>
      <c r="K524" s="36"/>
      <c r="L524" s="36"/>
      <c r="M524" s="36"/>
      <c r="N524" s="36"/>
      <c r="O524" s="36"/>
      <c r="P524" s="36"/>
      <c r="Q524" s="25">
        <f>SUM(PAC!$M524:$P524)</f>
        <v>0</v>
      </c>
      <c r="R524" s="38"/>
      <c r="S524" s="25">
        <f>IF(PAC!$R524&gt;0,PAC!$R524,PAC!$Q524)</f>
        <v>0</v>
      </c>
      <c r="T524" s="38"/>
      <c r="U524" s="126" t="s">
        <v>1509</v>
      </c>
      <c r="V524" s="126"/>
      <c r="W524" s="127"/>
      <c r="X524" s="127"/>
      <c r="Y524" s="123"/>
      <c r="Z524" s="128"/>
      <c r="AA524" s="129"/>
      <c r="AB524" s="125"/>
      <c r="AC524" s="125"/>
      <c r="AD524" s="130"/>
      <c r="AE524" s="124"/>
      <c r="AF524" s="125"/>
      <c r="AG524" s="125"/>
      <c r="AH524" s="125"/>
      <c r="AI524" s="125"/>
      <c r="AJ524" s="128"/>
      <c r="AK524" s="125"/>
      <c r="AL524" s="125"/>
      <c r="AM524" s="125"/>
      <c r="AN524" s="128"/>
      <c r="AO524" s="128"/>
      <c r="AP524" s="128"/>
      <c r="AQ524" s="128"/>
      <c r="AR524" s="131"/>
      <c r="AS524" s="131"/>
      <c r="AT524" s="124"/>
      <c r="AU524" s="132"/>
      <c r="AV524" s="130"/>
      <c r="AW524" s="141"/>
      <c r="AX524" s="119" t="str">
        <f>IFERROR(IF(PAC!$X524="F01 - CAPTAÇÃO DE RECURSO",1,""),"")</f>
        <v/>
      </c>
      <c r="AY524" s="119" t="str">
        <f>IFERROR(IF(PAC!$X524="F02 - LICITAÇÃO",1,""),"")</f>
        <v/>
      </c>
      <c r="AZ524" s="120" t="str">
        <f>IFERROR(IF(PAC!$X$6:$X$580="F03 - EXECUÇÃO DO OBJETO",1,""),"")</f>
        <v/>
      </c>
      <c r="BA524" s="120" t="str">
        <f>IFERROR(IF(PAC!$X$6:$X$580="F04 - CONCLUÍDA",1,""),"")</f>
        <v/>
      </c>
      <c r="BB524" s="206">
        <f>IF(PAC!$R524&gt;0,0,PAC!$Q524)</f>
        <v>0</v>
      </c>
    </row>
    <row r="525" spans="1:54" s="1" customFormat="1" ht="21" customHeight="1" thickBot="1">
      <c r="A525" s="96">
        <f t="shared" si="9"/>
        <v>520</v>
      </c>
      <c r="B525" s="96"/>
      <c r="C525" s="96"/>
      <c r="D525" s="96"/>
      <c r="E525" s="97"/>
      <c r="F525" s="45"/>
      <c r="G525" s="45"/>
      <c r="H525" s="96"/>
      <c r="I525" s="96"/>
      <c r="J525" s="96"/>
      <c r="K525" s="23"/>
      <c r="L525" s="23"/>
      <c r="M525" s="23"/>
      <c r="N525" s="23"/>
      <c r="O525" s="23"/>
      <c r="P525" s="23"/>
      <c r="Q525" s="25">
        <f>SUM(PAC!$M525:$P525)</f>
        <v>0</v>
      </c>
      <c r="R525" s="25"/>
      <c r="S525" s="25">
        <f>IF(PAC!$R525&gt;0,PAC!$R525,PAC!$Q525)</f>
        <v>0</v>
      </c>
      <c r="T525" s="25"/>
      <c r="U525" s="113" t="s">
        <v>1509</v>
      </c>
      <c r="V525" s="113"/>
      <c r="W525" s="114"/>
      <c r="X525" s="114"/>
      <c r="Y525" s="111"/>
      <c r="Z525" s="95"/>
      <c r="AA525" s="115"/>
      <c r="AB525" s="45"/>
      <c r="AC525" s="45"/>
      <c r="AD525" s="116"/>
      <c r="AE525" s="112"/>
      <c r="AF525" s="45"/>
      <c r="AG525" s="45"/>
      <c r="AH525" s="45"/>
      <c r="AI525" s="45"/>
      <c r="AJ525" s="95"/>
      <c r="AK525" s="45"/>
      <c r="AL525" s="45"/>
      <c r="AM525" s="45"/>
      <c r="AN525" s="95"/>
      <c r="AO525" s="95"/>
      <c r="AP525" s="95"/>
      <c r="AQ525" s="95"/>
      <c r="AR525" s="117"/>
      <c r="AS525" s="117"/>
      <c r="AT525" s="112"/>
      <c r="AU525" s="118"/>
      <c r="AV525" s="116"/>
      <c r="AW525" s="139"/>
      <c r="AX525" s="119" t="str">
        <f>IFERROR(IF(PAC!$X525="F01 - CAPTAÇÃO DE RECURSO",1,""),"")</f>
        <v/>
      </c>
      <c r="AY525" s="119" t="str">
        <f>IFERROR(IF(PAC!$X525="F02 - LICITAÇÃO",1,""),"")</f>
        <v/>
      </c>
      <c r="AZ525" s="120" t="str">
        <f>IFERROR(IF(PAC!$X$6:$X$580="F03 - EXECUÇÃO DO OBJETO",1,""),"")</f>
        <v/>
      </c>
      <c r="BA525" s="120" t="str">
        <f>IFERROR(IF(PAC!$X$6:$X$580="F04 - CONCLUÍDA",1,""),"")</f>
        <v/>
      </c>
      <c r="BB525" s="121">
        <f>IF(PAC!$R525&gt;0,0,PAC!$Q525)</f>
        <v>0</v>
      </c>
    </row>
    <row r="526" spans="1:54" s="1" customFormat="1" ht="21" customHeight="1" thickBot="1">
      <c r="A526" s="96">
        <f t="shared" si="9"/>
        <v>521</v>
      </c>
      <c r="B526" s="122"/>
      <c r="C526" s="122"/>
      <c r="D526" s="122"/>
      <c r="E526" s="140"/>
      <c r="F526" s="125"/>
      <c r="G526" s="125"/>
      <c r="H526" s="122"/>
      <c r="I526" s="122"/>
      <c r="J526" s="122"/>
      <c r="K526" s="36"/>
      <c r="L526" s="36"/>
      <c r="M526" s="36"/>
      <c r="N526" s="36"/>
      <c r="O526" s="36"/>
      <c r="P526" s="36"/>
      <c r="Q526" s="25">
        <f>SUM(PAC!$M526:$P526)</f>
        <v>0</v>
      </c>
      <c r="R526" s="38"/>
      <c r="S526" s="25">
        <f>IF(PAC!$R526&gt;0,PAC!$R526,PAC!$Q526)</f>
        <v>0</v>
      </c>
      <c r="T526" s="38"/>
      <c r="U526" s="126" t="s">
        <v>1509</v>
      </c>
      <c r="V526" s="126"/>
      <c r="W526" s="127"/>
      <c r="X526" s="127"/>
      <c r="Y526" s="123"/>
      <c r="Z526" s="128"/>
      <c r="AA526" s="129"/>
      <c r="AB526" s="125"/>
      <c r="AC526" s="125"/>
      <c r="AD526" s="130"/>
      <c r="AE526" s="124"/>
      <c r="AF526" s="125"/>
      <c r="AG526" s="125"/>
      <c r="AH526" s="125"/>
      <c r="AI526" s="125"/>
      <c r="AJ526" s="128"/>
      <c r="AK526" s="125"/>
      <c r="AL526" s="125"/>
      <c r="AM526" s="125"/>
      <c r="AN526" s="128"/>
      <c r="AO526" s="128"/>
      <c r="AP526" s="128"/>
      <c r="AQ526" s="128"/>
      <c r="AR526" s="131"/>
      <c r="AS526" s="131"/>
      <c r="AT526" s="124"/>
      <c r="AU526" s="132"/>
      <c r="AV526" s="130"/>
      <c r="AW526" s="141"/>
      <c r="AX526" s="119" t="str">
        <f>IFERROR(IF(PAC!$X526="F01 - CAPTAÇÃO DE RECURSO",1,""),"")</f>
        <v/>
      </c>
      <c r="AY526" s="119" t="str">
        <f>IFERROR(IF(PAC!$X526="F02 - LICITAÇÃO",1,""),"")</f>
        <v/>
      </c>
      <c r="AZ526" s="120" t="str">
        <f>IFERROR(IF(PAC!$X$6:$X$580="F03 - EXECUÇÃO DO OBJETO",1,""),"")</f>
        <v/>
      </c>
      <c r="BA526" s="120" t="str">
        <f>IFERROR(IF(PAC!$X$6:$X$580="F04 - CONCLUÍDA",1,""),"")</f>
        <v/>
      </c>
      <c r="BB526" s="206">
        <f>IF(PAC!$R526&gt;0,0,PAC!$Q526)</f>
        <v>0</v>
      </c>
    </row>
    <row r="527" spans="1:54" s="1" customFormat="1" ht="21" customHeight="1" thickBot="1">
      <c r="A527" s="96">
        <f t="shared" si="9"/>
        <v>522</v>
      </c>
      <c r="B527" s="96"/>
      <c r="C527" s="96"/>
      <c r="D527" s="96"/>
      <c r="E527" s="97"/>
      <c r="F527" s="45"/>
      <c r="G527" s="45"/>
      <c r="H527" s="96"/>
      <c r="I527" s="96"/>
      <c r="J527" s="96"/>
      <c r="K527" s="23"/>
      <c r="L527" s="23"/>
      <c r="M527" s="23"/>
      <c r="N527" s="23"/>
      <c r="O527" s="23"/>
      <c r="P527" s="23"/>
      <c r="Q527" s="25">
        <f>SUM(PAC!$M527:$P527)</f>
        <v>0</v>
      </c>
      <c r="R527" s="25"/>
      <c r="S527" s="25">
        <f>IF(PAC!$R527&gt;0,PAC!$R527,PAC!$Q527)</f>
        <v>0</v>
      </c>
      <c r="T527" s="25"/>
      <c r="U527" s="113" t="s">
        <v>1509</v>
      </c>
      <c r="V527" s="113"/>
      <c r="W527" s="114"/>
      <c r="X527" s="114"/>
      <c r="Y527" s="111"/>
      <c r="Z527" s="95"/>
      <c r="AA527" s="115"/>
      <c r="AB527" s="45"/>
      <c r="AC527" s="45"/>
      <c r="AD527" s="116"/>
      <c r="AE527" s="112"/>
      <c r="AF527" s="45"/>
      <c r="AG527" s="45"/>
      <c r="AH527" s="45"/>
      <c r="AI527" s="45"/>
      <c r="AJ527" s="95"/>
      <c r="AK527" s="45"/>
      <c r="AL527" s="45"/>
      <c r="AM527" s="45"/>
      <c r="AN527" s="95"/>
      <c r="AO527" s="95"/>
      <c r="AP527" s="95"/>
      <c r="AQ527" s="95"/>
      <c r="AR527" s="117"/>
      <c r="AS527" s="117"/>
      <c r="AT527" s="112"/>
      <c r="AU527" s="118"/>
      <c r="AV527" s="116"/>
      <c r="AW527" s="139"/>
      <c r="AX527" s="119" t="str">
        <f>IFERROR(IF(PAC!$X527="F01 - CAPTAÇÃO DE RECURSO",1,""),"")</f>
        <v/>
      </c>
      <c r="AY527" s="119" t="str">
        <f>IFERROR(IF(PAC!$X527="F02 - LICITAÇÃO",1,""),"")</f>
        <v/>
      </c>
      <c r="AZ527" s="120" t="str">
        <f>IFERROR(IF(PAC!$X$6:$X$580="F03 - EXECUÇÃO DO OBJETO",1,""),"")</f>
        <v/>
      </c>
      <c r="BA527" s="120" t="str">
        <f>IFERROR(IF(PAC!$X$6:$X$580="F04 - CONCLUÍDA",1,""),"")</f>
        <v/>
      </c>
      <c r="BB527" s="121">
        <f>IF(PAC!$R527&gt;0,0,PAC!$Q527)</f>
        <v>0</v>
      </c>
    </row>
    <row r="528" spans="1:54" s="1" customFormat="1" ht="21" customHeight="1" thickBot="1">
      <c r="A528" s="96">
        <f t="shared" si="9"/>
        <v>523</v>
      </c>
      <c r="B528" s="122"/>
      <c r="C528" s="122"/>
      <c r="D528" s="122"/>
      <c r="E528" s="140"/>
      <c r="F528" s="125"/>
      <c r="G528" s="125"/>
      <c r="H528" s="122"/>
      <c r="I528" s="122"/>
      <c r="J528" s="122"/>
      <c r="K528" s="36"/>
      <c r="L528" s="36"/>
      <c r="M528" s="36"/>
      <c r="N528" s="36"/>
      <c r="O528" s="36"/>
      <c r="P528" s="36"/>
      <c r="Q528" s="25">
        <f>SUM(PAC!$M528:$P528)</f>
        <v>0</v>
      </c>
      <c r="R528" s="38"/>
      <c r="S528" s="25">
        <f>IF(PAC!$R528&gt;0,PAC!$R528,PAC!$Q528)</f>
        <v>0</v>
      </c>
      <c r="T528" s="38"/>
      <c r="U528" s="126" t="s">
        <v>1509</v>
      </c>
      <c r="V528" s="126"/>
      <c r="W528" s="127"/>
      <c r="X528" s="127"/>
      <c r="Y528" s="123"/>
      <c r="Z528" s="128"/>
      <c r="AA528" s="129"/>
      <c r="AB528" s="125"/>
      <c r="AC528" s="125"/>
      <c r="AD528" s="130"/>
      <c r="AE528" s="124"/>
      <c r="AF528" s="125"/>
      <c r="AG528" s="125"/>
      <c r="AH528" s="125"/>
      <c r="AI528" s="125"/>
      <c r="AJ528" s="128"/>
      <c r="AK528" s="125"/>
      <c r="AL528" s="125"/>
      <c r="AM528" s="125"/>
      <c r="AN528" s="128"/>
      <c r="AO528" s="128"/>
      <c r="AP528" s="128"/>
      <c r="AQ528" s="128"/>
      <c r="AR528" s="131"/>
      <c r="AS528" s="131"/>
      <c r="AT528" s="124"/>
      <c r="AU528" s="132"/>
      <c r="AV528" s="130"/>
      <c r="AW528" s="141"/>
      <c r="AX528" s="119" t="str">
        <f>IFERROR(IF(PAC!$X528="F01 - CAPTAÇÃO DE RECURSO",1,""),"")</f>
        <v/>
      </c>
      <c r="AY528" s="119" t="str">
        <f>IFERROR(IF(PAC!$X528="F02 - LICITAÇÃO",1,""),"")</f>
        <v/>
      </c>
      <c r="AZ528" s="120" t="str">
        <f>IFERROR(IF(PAC!$X$6:$X$580="F03 - EXECUÇÃO DO OBJETO",1,""),"")</f>
        <v/>
      </c>
      <c r="BA528" s="120" t="str">
        <f>IFERROR(IF(PAC!$X$6:$X$580="F04 - CONCLUÍDA",1,""),"")</f>
        <v/>
      </c>
      <c r="BB528" s="206">
        <f>IF(PAC!$R528&gt;0,0,PAC!$Q528)</f>
        <v>0</v>
      </c>
    </row>
    <row r="529" spans="1:54" s="1" customFormat="1" ht="21" customHeight="1" thickBot="1">
      <c r="A529" s="96">
        <f t="shared" si="9"/>
        <v>524</v>
      </c>
      <c r="B529" s="96"/>
      <c r="C529" s="96"/>
      <c r="D529" s="96"/>
      <c r="E529" s="97"/>
      <c r="F529" s="45"/>
      <c r="G529" s="45"/>
      <c r="H529" s="96"/>
      <c r="I529" s="96"/>
      <c r="J529" s="96"/>
      <c r="K529" s="23"/>
      <c r="L529" s="23"/>
      <c r="M529" s="23"/>
      <c r="N529" s="23"/>
      <c r="O529" s="23"/>
      <c r="P529" s="23"/>
      <c r="Q529" s="25">
        <f>SUM(PAC!$M529:$P529)</f>
        <v>0</v>
      </c>
      <c r="R529" s="25"/>
      <c r="S529" s="25">
        <f>IF(PAC!$R529&gt;0,PAC!$R529,PAC!$Q529)</f>
        <v>0</v>
      </c>
      <c r="T529" s="25"/>
      <c r="U529" s="113" t="s">
        <v>1509</v>
      </c>
      <c r="V529" s="113"/>
      <c r="W529" s="114"/>
      <c r="X529" s="114"/>
      <c r="Y529" s="111"/>
      <c r="Z529" s="95"/>
      <c r="AA529" s="115"/>
      <c r="AB529" s="45"/>
      <c r="AC529" s="45"/>
      <c r="AD529" s="116"/>
      <c r="AE529" s="112"/>
      <c r="AF529" s="45"/>
      <c r="AG529" s="45"/>
      <c r="AH529" s="45"/>
      <c r="AI529" s="45"/>
      <c r="AJ529" s="95"/>
      <c r="AK529" s="45"/>
      <c r="AL529" s="45"/>
      <c r="AM529" s="45"/>
      <c r="AN529" s="95"/>
      <c r="AO529" s="95"/>
      <c r="AP529" s="95"/>
      <c r="AQ529" s="95"/>
      <c r="AR529" s="117"/>
      <c r="AS529" s="117"/>
      <c r="AT529" s="112"/>
      <c r="AU529" s="118"/>
      <c r="AV529" s="116"/>
      <c r="AW529" s="139"/>
      <c r="AX529" s="119" t="str">
        <f>IFERROR(IF(PAC!$X529="F01 - CAPTAÇÃO DE RECURSO",1,""),"")</f>
        <v/>
      </c>
      <c r="AY529" s="119" t="str">
        <f>IFERROR(IF(PAC!$X529="F02 - LICITAÇÃO",1,""),"")</f>
        <v/>
      </c>
      <c r="AZ529" s="120" t="str">
        <f>IFERROR(IF(PAC!$X$6:$X$580="F03 - EXECUÇÃO DO OBJETO",1,""),"")</f>
        <v/>
      </c>
      <c r="BA529" s="120" t="str">
        <f>IFERROR(IF(PAC!$X$6:$X$580="F04 - CONCLUÍDA",1,""),"")</f>
        <v/>
      </c>
      <c r="BB529" s="121">
        <f>IF(PAC!$R529&gt;0,0,PAC!$Q529)</f>
        <v>0</v>
      </c>
    </row>
    <row r="530" spans="1:54" s="1" customFormat="1" ht="21" customHeight="1" thickBot="1">
      <c r="A530" s="96">
        <f t="shared" si="9"/>
        <v>525</v>
      </c>
      <c r="B530" s="122"/>
      <c r="C530" s="122"/>
      <c r="D530" s="122"/>
      <c r="E530" s="140"/>
      <c r="F530" s="125"/>
      <c r="G530" s="125"/>
      <c r="H530" s="122"/>
      <c r="I530" s="122"/>
      <c r="J530" s="122"/>
      <c r="K530" s="36"/>
      <c r="L530" s="36"/>
      <c r="M530" s="36"/>
      <c r="N530" s="36"/>
      <c r="O530" s="36"/>
      <c r="P530" s="36"/>
      <c r="Q530" s="25">
        <f>SUM(PAC!$M530:$P530)</f>
        <v>0</v>
      </c>
      <c r="R530" s="38"/>
      <c r="S530" s="25">
        <f>IF(PAC!$R530&gt;0,PAC!$R530,PAC!$Q530)</f>
        <v>0</v>
      </c>
      <c r="T530" s="38"/>
      <c r="U530" s="126" t="s">
        <v>1509</v>
      </c>
      <c r="V530" s="126"/>
      <c r="W530" s="127"/>
      <c r="X530" s="127"/>
      <c r="Y530" s="123"/>
      <c r="Z530" s="128"/>
      <c r="AA530" s="129"/>
      <c r="AB530" s="125"/>
      <c r="AC530" s="125"/>
      <c r="AD530" s="130"/>
      <c r="AE530" s="124"/>
      <c r="AF530" s="125"/>
      <c r="AG530" s="125"/>
      <c r="AH530" s="125"/>
      <c r="AI530" s="125"/>
      <c r="AJ530" s="128"/>
      <c r="AK530" s="125"/>
      <c r="AL530" s="125"/>
      <c r="AM530" s="125"/>
      <c r="AN530" s="128"/>
      <c r="AO530" s="128"/>
      <c r="AP530" s="128"/>
      <c r="AQ530" s="128"/>
      <c r="AR530" s="131"/>
      <c r="AS530" s="131"/>
      <c r="AT530" s="124"/>
      <c r="AU530" s="132"/>
      <c r="AV530" s="130"/>
      <c r="AW530" s="141"/>
      <c r="AX530" s="119" t="str">
        <f>IFERROR(IF(PAC!$X530="F01 - CAPTAÇÃO DE RECURSO",1,""),"")</f>
        <v/>
      </c>
      <c r="AY530" s="119" t="str">
        <f>IFERROR(IF(PAC!$X530="F02 - LICITAÇÃO",1,""),"")</f>
        <v/>
      </c>
      <c r="AZ530" s="120" t="str">
        <f>IFERROR(IF(PAC!$X$6:$X$580="F03 - EXECUÇÃO DO OBJETO",1,""),"")</f>
        <v/>
      </c>
      <c r="BA530" s="120" t="str">
        <f>IFERROR(IF(PAC!$X$6:$X$580="F04 - CONCLUÍDA",1,""),"")</f>
        <v/>
      </c>
      <c r="BB530" s="206">
        <f>IF(PAC!$R530&gt;0,0,PAC!$Q530)</f>
        <v>0</v>
      </c>
    </row>
    <row r="531" spans="1:54" s="1" customFormat="1" ht="21" customHeight="1" thickBot="1">
      <c r="A531" s="96">
        <f t="shared" si="9"/>
        <v>526</v>
      </c>
      <c r="B531" s="96"/>
      <c r="C531" s="96"/>
      <c r="D531" s="96"/>
      <c r="E531" s="97"/>
      <c r="F531" s="45"/>
      <c r="G531" s="45"/>
      <c r="H531" s="96"/>
      <c r="I531" s="96"/>
      <c r="J531" s="96"/>
      <c r="K531" s="23"/>
      <c r="L531" s="23"/>
      <c r="M531" s="23"/>
      <c r="N531" s="23"/>
      <c r="O531" s="23"/>
      <c r="P531" s="23"/>
      <c r="Q531" s="25">
        <f>SUM(PAC!$M531:$P531)</f>
        <v>0</v>
      </c>
      <c r="R531" s="25"/>
      <c r="S531" s="25">
        <f>IF(PAC!$R531&gt;0,PAC!$R531,PAC!$Q531)</f>
        <v>0</v>
      </c>
      <c r="T531" s="25"/>
      <c r="U531" s="113" t="s">
        <v>1509</v>
      </c>
      <c r="V531" s="113"/>
      <c r="W531" s="114"/>
      <c r="X531" s="114"/>
      <c r="Y531" s="111"/>
      <c r="Z531" s="95"/>
      <c r="AA531" s="115"/>
      <c r="AB531" s="45"/>
      <c r="AC531" s="45"/>
      <c r="AD531" s="116"/>
      <c r="AE531" s="112"/>
      <c r="AF531" s="45"/>
      <c r="AG531" s="45"/>
      <c r="AH531" s="45"/>
      <c r="AI531" s="45"/>
      <c r="AJ531" s="95"/>
      <c r="AK531" s="45"/>
      <c r="AL531" s="45"/>
      <c r="AM531" s="45"/>
      <c r="AN531" s="95"/>
      <c r="AO531" s="95"/>
      <c r="AP531" s="95"/>
      <c r="AQ531" s="95"/>
      <c r="AR531" s="117"/>
      <c r="AS531" s="117"/>
      <c r="AT531" s="112"/>
      <c r="AU531" s="118"/>
      <c r="AV531" s="116"/>
      <c r="AW531" s="139"/>
      <c r="AX531" s="119" t="str">
        <f>IFERROR(IF(PAC!$X531="F01 - CAPTAÇÃO DE RECURSO",1,""),"")</f>
        <v/>
      </c>
      <c r="AY531" s="119" t="str">
        <f>IFERROR(IF(PAC!$X531="F02 - LICITAÇÃO",1,""),"")</f>
        <v/>
      </c>
      <c r="AZ531" s="120" t="str">
        <f>IFERROR(IF(PAC!$X$6:$X$580="F03 - EXECUÇÃO DO OBJETO",1,""),"")</f>
        <v/>
      </c>
      <c r="BA531" s="120" t="str">
        <f>IFERROR(IF(PAC!$X$6:$X$580="F04 - CONCLUÍDA",1,""),"")</f>
        <v/>
      </c>
      <c r="BB531" s="121">
        <f>IF(PAC!$R531&gt;0,0,PAC!$Q531)</f>
        <v>0</v>
      </c>
    </row>
    <row r="532" spans="1:54" s="1" customFormat="1" ht="21" customHeight="1" thickBot="1">
      <c r="A532" s="96">
        <f t="shared" si="9"/>
        <v>527</v>
      </c>
      <c r="B532" s="122"/>
      <c r="C532" s="122"/>
      <c r="D532" s="122"/>
      <c r="E532" s="140"/>
      <c r="F532" s="125"/>
      <c r="G532" s="125"/>
      <c r="H532" s="122"/>
      <c r="I532" s="122"/>
      <c r="J532" s="122"/>
      <c r="K532" s="36"/>
      <c r="L532" s="36"/>
      <c r="M532" s="36"/>
      <c r="N532" s="36"/>
      <c r="O532" s="36"/>
      <c r="P532" s="36"/>
      <c r="Q532" s="25">
        <f>SUM(PAC!$M532:$P532)</f>
        <v>0</v>
      </c>
      <c r="R532" s="38"/>
      <c r="S532" s="25">
        <f>IF(PAC!$R532&gt;0,PAC!$R532,PAC!$Q532)</f>
        <v>0</v>
      </c>
      <c r="T532" s="38"/>
      <c r="U532" s="126" t="s">
        <v>1509</v>
      </c>
      <c r="V532" s="126"/>
      <c r="W532" s="127"/>
      <c r="X532" s="127"/>
      <c r="Y532" s="123"/>
      <c r="Z532" s="128"/>
      <c r="AA532" s="129"/>
      <c r="AB532" s="125"/>
      <c r="AC532" s="125"/>
      <c r="AD532" s="130"/>
      <c r="AE532" s="124"/>
      <c r="AF532" s="125"/>
      <c r="AG532" s="125"/>
      <c r="AH532" s="125"/>
      <c r="AI532" s="125"/>
      <c r="AJ532" s="128"/>
      <c r="AK532" s="125"/>
      <c r="AL532" s="125"/>
      <c r="AM532" s="125"/>
      <c r="AN532" s="128"/>
      <c r="AO532" s="128"/>
      <c r="AP532" s="128"/>
      <c r="AQ532" s="128"/>
      <c r="AR532" s="131"/>
      <c r="AS532" s="131"/>
      <c r="AT532" s="124"/>
      <c r="AU532" s="132"/>
      <c r="AV532" s="130"/>
      <c r="AW532" s="141"/>
      <c r="AX532" s="119" t="str">
        <f>IFERROR(IF(PAC!$X532="F01 - CAPTAÇÃO DE RECURSO",1,""),"")</f>
        <v/>
      </c>
      <c r="AY532" s="119" t="str">
        <f>IFERROR(IF(PAC!$X532="F02 - LICITAÇÃO",1,""),"")</f>
        <v/>
      </c>
      <c r="AZ532" s="120" t="str">
        <f>IFERROR(IF(PAC!$X$6:$X$580="F03 - EXECUÇÃO DO OBJETO",1,""),"")</f>
        <v/>
      </c>
      <c r="BA532" s="120" t="str">
        <f>IFERROR(IF(PAC!$X$6:$X$580="F04 - CONCLUÍDA",1,""),"")</f>
        <v/>
      </c>
      <c r="BB532" s="206">
        <f>IF(PAC!$R532&gt;0,0,PAC!$Q532)</f>
        <v>0</v>
      </c>
    </row>
    <row r="533" spans="1:54" s="1" customFormat="1" ht="21" customHeight="1" thickBot="1">
      <c r="A533" s="96">
        <f t="shared" si="9"/>
        <v>528</v>
      </c>
      <c r="B533" s="96"/>
      <c r="C533" s="96"/>
      <c r="D533" s="96"/>
      <c r="E533" s="97"/>
      <c r="F533" s="45"/>
      <c r="G533" s="45"/>
      <c r="H533" s="96"/>
      <c r="I533" s="96"/>
      <c r="J533" s="96"/>
      <c r="K533" s="23"/>
      <c r="L533" s="23"/>
      <c r="M533" s="23"/>
      <c r="N533" s="23"/>
      <c r="O533" s="23"/>
      <c r="P533" s="23"/>
      <c r="Q533" s="25">
        <f>SUM(PAC!$M533:$P533)</f>
        <v>0</v>
      </c>
      <c r="R533" s="25"/>
      <c r="S533" s="25">
        <f>IF(PAC!$R533&gt;0,PAC!$R533,PAC!$Q533)</f>
        <v>0</v>
      </c>
      <c r="T533" s="25"/>
      <c r="U533" s="113" t="s">
        <v>1509</v>
      </c>
      <c r="V533" s="113"/>
      <c r="W533" s="114"/>
      <c r="X533" s="114"/>
      <c r="Y533" s="111"/>
      <c r="Z533" s="95"/>
      <c r="AA533" s="115"/>
      <c r="AB533" s="45"/>
      <c r="AC533" s="45"/>
      <c r="AD533" s="116"/>
      <c r="AE533" s="112"/>
      <c r="AF533" s="45"/>
      <c r="AG533" s="45"/>
      <c r="AH533" s="45"/>
      <c r="AI533" s="45"/>
      <c r="AJ533" s="95"/>
      <c r="AK533" s="45"/>
      <c r="AL533" s="45"/>
      <c r="AM533" s="45"/>
      <c r="AN533" s="95"/>
      <c r="AO533" s="95"/>
      <c r="AP533" s="95"/>
      <c r="AQ533" s="95"/>
      <c r="AR533" s="117"/>
      <c r="AS533" s="117"/>
      <c r="AT533" s="112"/>
      <c r="AU533" s="118"/>
      <c r="AV533" s="116"/>
      <c r="AW533" s="139"/>
      <c r="AX533" s="119" t="str">
        <f>IFERROR(IF(PAC!$X533="F01 - CAPTAÇÃO DE RECURSO",1,""),"")</f>
        <v/>
      </c>
      <c r="AY533" s="119" t="str">
        <f>IFERROR(IF(PAC!$X533="F02 - LICITAÇÃO",1,""),"")</f>
        <v/>
      </c>
      <c r="AZ533" s="120" t="str">
        <f>IFERROR(IF(PAC!$X$6:$X$580="F03 - EXECUÇÃO DO OBJETO",1,""),"")</f>
        <v/>
      </c>
      <c r="BA533" s="120" t="str">
        <f>IFERROR(IF(PAC!$X$6:$X$580="F04 - CONCLUÍDA",1,""),"")</f>
        <v/>
      </c>
      <c r="BB533" s="121">
        <f>IF(PAC!$R533&gt;0,0,PAC!$Q533)</f>
        <v>0</v>
      </c>
    </row>
    <row r="534" spans="1:54" s="1" customFormat="1" ht="21" customHeight="1" thickBot="1">
      <c r="A534" s="96">
        <f t="shared" si="9"/>
        <v>529</v>
      </c>
      <c r="B534" s="122"/>
      <c r="C534" s="122"/>
      <c r="D534" s="122"/>
      <c r="E534" s="140"/>
      <c r="F534" s="125"/>
      <c r="G534" s="125"/>
      <c r="H534" s="122"/>
      <c r="I534" s="122"/>
      <c r="J534" s="122"/>
      <c r="K534" s="36"/>
      <c r="L534" s="36"/>
      <c r="M534" s="36"/>
      <c r="N534" s="36"/>
      <c r="O534" s="36"/>
      <c r="P534" s="36"/>
      <c r="Q534" s="25">
        <f>SUM(PAC!$M534:$P534)</f>
        <v>0</v>
      </c>
      <c r="R534" s="38"/>
      <c r="S534" s="25">
        <f>IF(PAC!$R534&gt;0,PAC!$R534,PAC!$Q534)</f>
        <v>0</v>
      </c>
      <c r="T534" s="38"/>
      <c r="U534" s="126" t="s">
        <v>1509</v>
      </c>
      <c r="V534" s="126"/>
      <c r="W534" s="127"/>
      <c r="X534" s="127"/>
      <c r="Y534" s="123"/>
      <c r="Z534" s="128"/>
      <c r="AA534" s="129"/>
      <c r="AB534" s="125"/>
      <c r="AC534" s="125"/>
      <c r="AD534" s="130"/>
      <c r="AE534" s="124"/>
      <c r="AF534" s="125"/>
      <c r="AG534" s="125"/>
      <c r="AH534" s="125"/>
      <c r="AI534" s="125"/>
      <c r="AJ534" s="128"/>
      <c r="AK534" s="125"/>
      <c r="AL534" s="125"/>
      <c r="AM534" s="125"/>
      <c r="AN534" s="128"/>
      <c r="AO534" s="128"/>
      <c r="AP534" s="128"/>
      <c r="AQ534" s="128"/>
      <c r="AR534" s="131"/>
      <c r="AS534" s="131"/>
      <c r="AT534" s="124"/>
      <c r="AU534" s="132"/>
      <c r="AV534" s="130"/>
      <c r="AW534" s="141"/>
      <c r="AX534" s="119" t="str">
        <f>IFERROR(IF(PAC!$X534="F01 - CAPTAÇÃO DE RECURSO",1,""),"")</f>
        <v/>
      </c>
      <c r="AY534" s="119" t="str">
        <f>IFERROR(IF(PAC!$X534="F02 - LICITAÇÃO",1,""),"")</f>
        <v/>
      </c>
      <c r="AZ534" s="120" t="str">
        <f>IFERROR(IF(PAC!$X$6:$X$580="F03 - EXECUÇÃO DO OBJETO",1,""),"")</f>
        <v/>
      </c>
      <c r="BA534" s="120" t="str">
        <f>IFERROR(IF(PAC!$X$6:$X$580="F04 - CONCLUÍDA",1,""),"")</f>
        <v/>
      </c>
      <c r="BB534" s="206">
        <f>IF(PAC!$R534&gt;0,0,PAC!$Q534)</f>
        <v>0</v>
      </c>
    </row>
    <row r="535" spans="1:54" s="1" customFormat="1" ht="21" customHeight="1" thickBot="1">
      <c r="A535" s="96">
        <f t="shared" si="9"/>
        <v>530</v>
      </c>
      <c r="B535" s="96"/>
      <c r="C535" s="96"/>
      <c r="D535" s="96"/>
      <c r="E535" s="97"/>
      <c r="F535" s="45"/>
      <c r="G535" s="45"/>
      <c r="H535" s="96"/>
      <c r="I535" s="96"/>
      <c r="J535" s="96"/>
      <c r="K535" s="23"/>
      <c r="L535" s="23"/>
      <c r="M535" s="23"/>
      <c r="N535" s="23"/>
      <c r="O535" s="23"/>
      <c r="P535" s="23"/>
      <c r="Q535" s="25">
        <f>SUM(PAC!$M535:$P535)</f>
        <v>0</v>
      </c>
      <c r="R535" s="25"/>
      <c r="S535" s="25">
        <f>IF(PAC!$R535&gt;0,PAC!$R535,PAC!$Q535)</f>
        <v>0</v>
      </c>
      <c r="T535" s="25"/>
      <c r="U535" s="113" t="s">
        <v>1509</v>
      </c>
      <c r="V535" s="113"/>
      <c r="W535" s="114"/>
      <c r="X535" s="114"/>
      <c r="Y535" s="111"/>
      <c r="Z535" s="95"/>
      <c r="AA535" s="115"/>
      <c r="AB535" s="45"/>
      <c r="AC535" s="45"/>
      <c r="AD535" s="116"/>
      <c r="AE535" s="112"/>
      <c r="AF535" s="45"/>
      <c r="AG535" s="45"/>
      <c r="AH535" s="45"/>
      <c r="AI535" s="45"/>
      <c r="AJ535" s="95"/>
      <c r="AK535" s="45"/>
      <c r="AL535" s="45"/>
      <c r="AM535" s="45"/>
      <c r="AN535" s="95"/>
      <c r="AO535" s="95"/>
      <c r="AP535" s="95"/>
      <c r="AQ535" s="95"/>
      <c r="AR535" s="117"/>
      <c r="AS535" s="117"/>
      <c r="AT535" s="112"/>
      <c r="AU535" s="118"/>
      <c r="AV535" s="116"/>
      <c r="AW535" s="139"/>
      <c r="AX535" s="119" t="str">
        <f>IFERROR(IF(PAC!$X535="F01 - CAPTAÇÃO DE RECURSO",1,""),"")</f>
        <v/>
      </c>
      <c r="AY535" s="119" t="str">
        <f>IFERROR(IF(PAC!$X535="F02 - LICITAÇÃO",1,""),"")</f>
        <v/>
      </c>
      <c r="AZ535" s="120" t="str">
        <f>IFERROR(IF(PAC!$X$6:$X$580="F03 - EXECUÇÃO DO OBJETO",1,""),"")</f>
        <v/>
      </c>
      <c r="BA535" s="120" t="str">
        <f>IFERROR(IF(PAC!$X$6:$X$580="F04 - CONCLUÍDA",1,""),"")</f>
        <v/>
      </c>
      <c r="BB535" s="121">
        <f>IF(PAC!$R535&gt;0,0,PAC!$Q535)</f>
        <v>0</v>
      </c>
    </row>
    <row r="536" spans="1:54" s="1" customFormat="1" ht="21" customHeight="1" thickBot="1">
      <c r="A536" s="96">
        <f t="shared" si="9"/>
        <v>531</v>
      </c>
      <c r="B536" s="122"/>
      <c r="C536" s="122"/>
      <c r="D536" s="122"/>
      <c r="E536" s="140"/>
      <c r="F536" s="125"/>
      <c r="G536" s="125"/>
      <c r="H536" s="122"/>
      <c r="I536" s="122"/>
      <c r="J536" s="122"/>
      <c r="K536" s="36"/>
      <c r="L536" s="36"/>
      <c r="M536" s="36"/>
      <c r="N536" s="36"/>
      <c r="O536" s="36"/>
      <c r="P536" s="36"/>
      <c r="Q536" s="25">
        <f>SUM(PAC!$M536:$P536)</f>
        <v>0</v>
      </c>
      <c r="R536" s="38"/>
      <c r="S536" s="25">
        <f>IF(PAC!$R536&gt;0,PAC!$R536,PAC!$Q536)</f>
        <v>0</v>
      </c>
      <c r="T536" s="38"/>
      <c r="U536" s="126" t="s">
        <v>1509</v>
      </c>
      <c r="V536" s="126"/>
      <c r="W536" s="127"/>
      <c r="X536" s="127"/>
      <c r="Y536" s="123"/>
      <c r="Z536" s="128"/>
      <c r="AA536" s="129"/>
      <c r="AB536" s="125"/>
      <c r="AC536" s="125"/>
      <c r="AD536" s="130"/>
      <c r="AE536" s="124"/>
      <c r="AF536" s="125"/>
      <c r="AG536" s="125"/>
      <c r="AH536" s="125"/>
      <c r="AI536" s="125"/>
      <c r="AJ536" s="128"/>
      <c r="AK536" s="125"/>
      <c r="AL536" s="125"/>
      <c r="AM536" s="125"/>
      <c r="AN536" s="128"/>
      <c r="AO536" s="128"/>
      <c r="AP536" s="128"/>
      <c r="AQ536" s="128"/>
      <c r="AR536" s="131"/>
      <c r="AS536" s="131"/>
      <c r="AT536" s="124"/>
      <c r="AU536" s="132"/>
      <c r="AV536" s="130"/>
      <c r="AW536" s="141"/>
      <c r="AX536" s="119" t="str">
        <f>IFERROR(IF(PAC!$X536="F01 - CAPTAÇÃO DE RECURSO",1,""),"")</f>
        <v/>
      </c>
      <c r="AY536" s="119" t="str">
        <f>IFERROR(IF(PAC!$X536="F02 - LICITAÇÃO",1,""),"")</f>
        <v/>
      </c>
      <c r="AZ536" s="120" t="str">
        <f>IFERROR(IF(PAC!$X$6:$X$580="F03 - EXECUÇÃO DO OBJETO",1,""),"")</f>
        <v/>
      </c>
      <c r="BA536" s="120" t="str">
        <f>IFERROR(IF(PAC!$X$6:$X$580="F04 - CONCLUÍDA",1,""),"")</f>
        <v/>
      </c>
      <c r="BB536" s="206">
        <f>IF(PAC!$R536&gt;0,0,PAC!$Q536)</f>
        <v>0</v>
      </c>
    </row>
    <row r="537" spans="1:54" s="1" customFormat="1" ht="21" customHeight="1" thickBot="1">
      <c r="A537" s="96">
        <f t="shared" si="9"/>
        <v>532</v>
      </c>
      <c r="B537" s="96"/>
      <c r="C537" s="96"/>
      <c r="D537" s="96"/>
      <c r="E537" s="97"/>
      <c r="F537" s="45"/>
      <c r="G537" s="45"/>
      <c r="H537" s="96"/>
      <c r="I537" s="96"/>
      <c r="J537" s="96"/>
      <c r="K537" s="23"/>
      <c r="L537" s="23"/>
      <c r="M537" s="23"/>
      <c r="N537" s="23"/>
      <c r="O537" s="23"/>
      <c r="P537" s="23"/>
      <c r="Q537" s="25">
        <f>SUM(PAC!$M537:$P537)</f>
        <v>0</v>
      </c>
      <c r="R537" s="25"/>
      <c r="S537" s="25">
        <f>IF(PAC!$R537&gt;0,PAC!$R537,PAC!$Q537)</f>
        <v>0</v>
      </c>
      <c r="T537" s="25"/>
      <c r="U537" s="113" t="s">
        <v>1509</v>
      </c>
      <c r="V537" s="113"/>
      <c r="W537" s="114"/>
      <c r="X537" s="114"/>
      <c r="Y537" s="111"/>
      <c r="Z537" s="95"/>
      <c r="AA537" s="115"/>
      <c r="AB537" s="45"/>
      <c r="AC537" s="45"/>
      <c r="AD537" s="116"/>
      <c r="AE537" s="112"/>
      <c r="AF537" s="45"/>
      <c r="AG537" s="45"/>
      <c r="AH537" s="45"/>
      <c r="AI537" s="45"/>
      <c r="AJ537" s="95"/>
      <c r="AK537" s="45"/>
      <c r="AL537" s="45"/>
      <c r="AM537" s="45"/>
      <c r="AN537" s="95"/>
      <c r="AO537" s="95"/>
      <c r="AP537" s="95"/>
      <c r="AQ537" s="95"/>
      <c r="AR537" s="117"/>
      <c r="AS537" s="117"/>
      <c r="AT537" s="112"/>
      <c r="AU537" s="118"/>
      <c r="AV537" s="116"/>
      <c r="AW537" s="139"/>
      <c r="AX537" s="119" t="str">
        <f>IFERROR(IF(PAC!$X537="F01 - CAPTAÇÃO DE RECURSO",1,""),"")</f>
        <v/>
      </c>
      <c r="AY537" s="119" t="str">
        <f>IFERROR(IF(PAC!$X537="F02 - LICITAÇÃO",1,""),"")</f>
        <v/>
      </c>
      <c r="AZ537" s="120" t="str">
        <f>IFERROR(IF(PAC!$X$6:$X$580="F03 - EXECUÇÃO DO OBJETO",1,""),"")</f>
        <v/>
      </c>
      <c r="BA537" s="120" t="str">
        <f>IFERROR(IF(PAC!$X$6:$X$580="F04 - CONCLUÍDA",1,""),"")</f>
        <v/>
      </c>
      <c r="BB537" s="121">
        <f>IF(PAC!$R537&gt;0,0,PAC!$Q537)</f>
        <v>0</v>
      </c>
    </row>
    <row r="538" spans="1:54" s="1" customFormat="1" ht="21" customHeight="1" thickBot="1">
      <c r="A538" s="96">
        <f t="shared" si="9"/>
        <v>533</v>
      </c>
      <c r="B538" s="122"/>
      <c r="C538" s="122"/>
      <c r="D538" s="122"/>
      <c r="E538" s="140"/>
      <c r="F538" s="125"/>
      <c r="G538" s="125"/>
      <c r="H538" s="122"/>
      <c r="I538" s="122"/>
      <c r="J538" s="122"/>
      <c r="K538" s="36"/>
      <c r="L538" s="36"/>
      <c r="M538" s="36"/>
      <c r="N538" s="36"/>
      <c r="O538" s="36"/>
      <c r="P538" s="36"/>
      <c r="Q538" s="25">
        <f>SUM(PAC!$M538:$P538)</f>
        <v>0</v>
      </c>
      <c r="R538" s="38"/>
      <c r="S538" s="25">
        <f>IF(PAC!$R538&gt;0,PAC!$R538,PAC!$Q538)</f>
        <v>0</v>
      </c>
      <c r="T538" s="38"/>
      <c r="U538" s="126" t="s">
        <v>1509</v>
      </c>
      <c r="V538" s="126"/>
      <c r="W538" s="127"/>
      <c r="X538" s="127"/>
      <c r="Y538" s="123"/>
      <c r="Z538" s="128"/>
      <c r="AA538" s="129"/>
      <c r="AB538" s="125"/>
      <c r="AC538" s="125"/>
      <c r="AD538" s="130"/>
      <c r="AE538" s="124"/>
      <c r="AF538" s="125"/>
      <c r="AG538" s="125"/>
      <c r="AH538" s="125"/>
      <c r="AI538" s="125"/>
      <c r="AJ538" s="128"/>
      <c r="AK538" s="125"/>
      <c r="AL538" s="125"/>
      <c r="AM538" s="125"/>
      <c r="AN538" s="128"/>
      <c r="AO538" s="128"/>
      <c r="AP538" s="128"/>
      <c r="AQ538" s="128"/>
      <c r="AR538" s="131"/>
      <c r="AS538" s="131"/>
      <c r="AT538" s="124"/>
      <c r="AU538" s="132"/>
      <c r="AV538" s="130"/>
      <c r="AW538" s="141"/>
      <c r="AX538" s="119" t="str">
        <f>IFERROR(IF(PAC!$X538="F01 - CAPTAÇÃO DE RECURSO",1,""),"")</f>
        <v/>
      </c>
      <c r="AY538" s="119" t="str">
        <f>IFERROR(IF(PAC!$X538="F02 - LICITAÇÃO",1,""),"")</f>
        <v/>
      </c>
      <c r="AZ538" s="120" t="str">
        <f>IFERROR(IF(PAC!$X$6:$X$580="F03 - EXECUÇÃO DO OBJETO",1,""),"")</f>
        <v/>
      </c>
      <c r="BA538" s="120" t="str">
        <f>IFERROR(IF(PAC!$X$6:$X$580="F04 - CONCLUÍDA",1,""),"")</f>
        <v/>
      </c>
      <c r="BB538" s="206">
        <f>IF(PAC!$R538&gt;0,0,PAC!$Q538)</f>
        <v>0</v>
      </c>
    </row>
    <row r="539" spans="1:54" s="1" customFormat="1" ht="21" customHeight="1" thickBot="1">
      <c r="A539" s="96">
        <f t="shared" si="9"/>
        <v>534</v>
      </c>
      <c r="B539" s="96"/>
      <c r="C539" s="96"/>
      <c r="D539" s="96"/>
      <c r="E539" s="97"/>
      <c r="F539" s="45"/>
      <c r="G539" s="45"/>
      <c r="H539" s="96"/>
      <c r="I539" s="96"/>
      <c r="J539" s="96"/>
      <c r="K539" s="23"/>
      <c r="L539" s="23"/>
      <c r="M539" s="23"/>
      <c r="N539" s="23"/>
      <c r="O539" s="23"/>
      <c r="P539" s="23"/>
      <c r="Q539" s="25">
        <f>SUM(PAC!$M539:$P539)</f>
        <v>0</v>
      </c>
      <c r="R539" s="25"/>
      <c r="S539" s="25">
        <f>IF(PAC!$R539&gt;0,PAC!$R539,PAC!$Q539)</f>
        <v>0</v>
      </c>
      <c r="T539" s="25"/>
      <c r="U539" s="113" t="s">
        <v>1509</v>
      </c>
      <c r="V539" s="113"/>
      <c r="W539" s="114"/>
      <c r="X539" s="114"/>
      <c r="Y539" s="111"/>
      <c r="Z539" s="95"/>
      <c r="AA539" s="115"/>
      <c r="AB539" s="45"/>
      <c r="AC539" s="45"/>
      <c r="AD539" s="116"/>
      <c r="AE539" s="112"/>
      <c r="AF539" s="45"/>
      <c r="AG539" s="45"/>
      <c r="AH539" s="45"/>
      <c r="AI539" s="45"/>
      <c r="AJ539" s="95"/>
      <c r="AK539" s="45"/>
      <c r="AL539" s="45"/>
      <c r="AM539" s="45"/>
      <c r="AN539" s="95"/>
      <c r="AO539" s="95"/>
      <c r="AP539" s="95"/>
      <c r="AQ539" s="95"/>
      <c r="AR539" s="117"/>
      <c r="AS539" s="117"/>
      <c r="AT539" s="112"/>
      <c r="AU539" s="118"/>
      <c r="AV539" s="116"/>
      <c r="AW539" s="139"/>
      <c r="AX539" s="119" t="str">
        <f>IFERROR(IF(PAC!$X539="F01 - CAPTAÇÃO DE RECURSO",1,""),"")</f>
        <v/>
      </c>
      <c r="AY539" s="119" t="str">
        <f>IFERROR(IF(PAC!$X539="F02 - LICITAÇÃO",1,""),"")</f>
        <v/>
      </c>
      <c r="AZ539" s="120" t="str">
        <f>IFERROR(IF(PAC!$X$6:$X$580="F03 - EXECUÇÃO DO OBJETO",1,""),"")</f>
        <v/>
      </c>
      <c r="BA539" s="120" t="str">
        <f>IFERROR(IF(PAC!$X$6:$X$580="F04 - CONCLUÍDA",1,""),"")</f>
        <v/>
      </c>
      <c r="BB539" s="121">
        <f>IF(PAC!$R539&gt;0,0,PAC!$Q539)</f>
        <v>0</v>
      </c>
    </row>
    <row r="540" spans="1:54" s="1" customFormat="1" ht="21" customHeight="1" thickBot="1">
      <c r="A540" s="96">
        <f t="shared" si="9"/>
        <v>535</v>
      </c>
      <c r="B540" s="122"/>
      <c r="C540" s="122"/>
      <c r="D540" s="122"/>
      <c r="E540" s="140"/>
      <c r="F540" s="125"/>
      <c r="G540" s="125"/>
      <c r="H540" s="122"/>
      <c r="I540" s="122"/>
      <c r="J540" s="122"/>
      <c r="K540" s="36"/>
      <c r="L540" s="36"/>
      <c r="M540" s="36"/>
      <c r="N540" s="36"/>
      <c r="O540" s="36"/>
      <c r="P540" s="36"/>
      <c r="Q540" s="25">
        <f>SUM(PAC!$M540:$P540)</f>
        <v>0</v>
      </c>
      <c r="R540" s="38"/>
      <c r="S540" s="25">
        <f>IF(PAC!$R540&gt;0,PAC!$R540,PAC!$Q540)</f>
        <v>0</v>
      </c>
      <c r="T540" s="38"/>
      <c r="U540" s="126" t="s">
        <v>1509</v>
      </c>
      <c r="V540" s="126"/>
      <c r="W540" s="127"/>
      <c r="X540" s="127"/>
      <c r="Y540" s="123"/>
      <c r="Z540" s="128"/>
      <c r="AA540" s="129"/>
      <c r="AB540" s="125"/>
      <c r="AC540" s="125"/>
      <c r="AD540" s="130"/>
      <c r="AE540" s="124"/>
      <c r="AF540" s="125"/>
      <c r="AG540" s="125"/>
      <c r="AH540" s="125"/>
      <c r="AI540" s="125"/>
      <c r="AJ540" s="128"/>
      <c r="AK540" s="125"/>
      <c r="AL540" s="125"/>
      <c r="AM540" s="125"/>
      <c r="AN540" s="128"/>
      <c r="AO540" s="128"/>
      <c r="AP540" s="128"/>
      <c r="AQ540" s="128"/>
      <c r="AR540" s="131"/>
      <c r="AS540" s="131"/>
      <c r="AT540" s="124"/>
      <c r="AU540" s="132"/>
      <c r="AV540" s="130"/>
      <c r="AW540" s="141"/>
      <c r="AX540" s="119" t="str">
        <f>IFERROR(IF(PAC!$X540="F01 - CAPTAÇÃO DE RECURSO",1,""),"")</f>
        <v/>
      </c>
      <c r="AY540" s="119" t="str">
        <f>IFERROR(IF(PAC!$X540="F02 - LICITAÇÃO",1,""),"")</f>
        <v/>
      </c>
      <c r="AZ540" s="120" t="str">
        <f>IFERROR(IF(PAC!$X$6:$X$580="F03 - EXECUÇÃO DO OBJETO",1,""),"")</f>
        <v/>
      </c>
      <c r="BA540" s="120" t="str">
        <f>IFERROR(IF(PAC!$X$6:$X$580="F04 - CONCLUÍDA",1,""),"")</f>
        <v/>
      </c>
      <c r="BB540" s="206">
        <f>IF(PAC!$R540&gt;0,0,PAC!$Q540)</f>
        <v>0</v>
      </c>
    </row>
    <row r="541" spans="1:54" s="1" customFormat="1" ht="21" customHeight="1" thickBot="1">
      <c r="A541" s="96">
        <f t="shared" si="9"/>
        <v>536</v>
      </c>
      <c r="B541" s="96"/>
      <c r="C541" s="96"/>
      <c r="D541" s="96"/>
      <c r="E541" s="97"/>
      <c r="F541" s="45"/>
      <c r="G541" s="45"/>
      <c r="H541" s="96"/>
      <c r="I541" s="96"/>
      <c r="J541" s="96"/>
      <c r="K541" s="23"/>
      <c r="L541" s="23"/>
      <c r="M541" s="23"/>
      <c r="N541" s="23"/>
      <c r="O541" s="23"/>
      <c r="P541" s="23"/>
      <c r="Q541" s="25">
        <f>SUM(PAC!$M541:$P541)</f>
        <v>0</v>
      </c>
      <c r="R541" s="25"/>
      <c r="S541" s="25">
        <f>IF(PAC!$R541&gt;0,PAC!$R541,PAC!$Q541)</f>
        <v>0</v>
      </c>
      <c r="T541" s="25"/>
      <c r="U541" s="113" t="s">
        <v>1509</v>
      </c>
      <c r="V541" s="113"/>
      <c r="W541" s="114"/>
      <c r="X541" s="114"/>
      <c r="Y541" s="111"/>
      <c r="Z541" s="95"/>
      <c r="AA541" s="115"/>
      <c r="AB541" s="45"/>
      <c r="AC541" s="45"/>
      <c r="AD541" s="116"/>
      <c r="AE541" s="112"/>
      <c r="AF541" s="45"/>
      <c r="AG541" s="45"/>
      <c r="AH541" s="45"/>
      <c r="AI541" s="45"/>
      <c r="AJ541" s="95"/>
      <c r="AK541" s="45"/>
      <c r="AL541" s="45"/>
      <c r="AM541" s="45"/>
      <c r="AN541" s="95"/>
      <c r="AO541" s="95"/>
      <c r="AP541" s="95"/>
      <c r="AQ541" s="95"/>
      <c r="AR541" s="117"/>
      <c r="AS541" s="117"/>
      <c r="AT541" s="112"/>
      <c r="AU541" s="118"/>
      <c r="AV541" s="116"/>
      <c r="AW541" s="139"/>
      <c r="AX541" s="119" t="str">
        <f>IFERROR(IF(PAC!$X541="F01 - CAPTAÇÃO DE RECURSO",1,""),"")</f>
        <v/>
      </c>
      <c r="AY541" s="119" t="str">
        <f>IFERROR(IF(PAC!$X541="F02 - LICITAÇÃO",1,""),"")</f>
        <v/>
      </c>
      <c r="AZ541" s="120" t="str">
        <f>IFERROR(IF(PAC!$X$6:$X$580="F03 - EXECUÇÃO DO OBJETO",1,""),"")</f>
        <v/>
      </c>
      <c r="BA541" s="120" t="str">
        <f>IFERROR(IF(PAC!$X$6:$X$580="F04 - CONCLUÍDA",1,""),"")</f>
        <v/>
      </c>
      <c r="BB541" s="121">
        <f>IF(PAC!$R541&gt;0,0,PAC!$Q541)</f>
        <v>0</v>
      </c>
    </row>
    <row r="542" spans="1:54" s="1" customFormat="1" ht="21" customHeight="1" thickBot="1">
      <c r="A542" s="96">
        <f t="shared" si="9"/>
        <v>537</v>
      </c>
      <c r="B542" s="122"/>
      <c r="C542" s="122"/>
      <c r="D542" s="122"/>
      <c r="E542" s="140"/>
      <c r="F542" s="125"/>
      <c r="G542" s="125"/>
      <c r="H542" s="122"/>
      <c r="I542" s="122"/>
      <c r="J542" s="122"/>
      <c r="K542" s="36"/>
      <c r="L542" s="36"/>
      <c r="M542" s="36"/>
      <c r="N542" s="36"/>
      <c r="O542" s="36"/>
      <c r="P542" s="36"/>
      <c r="Q542" s="25">
        <f>SUM(PAC!$M542:$P542)</f>
        <v>0</v>
      </c>
      <c r="R542" s="38"/>
      <c r="S542" s="25">
        <f>IF(PAC!$R542&gt;0,PAC!$R542,PAC!$Q542)</f>
        <v>0</v>
      </c>
      <c r="T542" s="38"/>
      <c r="U542" s="126" t="s">
        <v>1509</v>
      </c>
      <c r="V542" s="126"/>
      <c r="W542" s="127"/>
      <c r="X542" s="127"/>
      <c r="Y542" s="123"/>
      <c r="Z542" s="128"/>
      <c r="AA542" s="129"/>
      <c r="AB542" s="125"/>
      <c r="AC542" s="125"/>
      <c r="AD542" s="130"/>
      <c r="AE542" s="124"/>
      <c r="AF542" s="125"/>
      <c r="AG542" s="125"/>
      <c r="AH542" s="125"/>
      <c r="AI542" s="125"/>
      <c r="AJ542" s="128"/>
      <c r="AK542" s="125"/>
      <c r="AL542" s="125"/>
      <c r="AM542" s="125"/>
      <c r="AN542" s="128"/>
      <c r="AO542" s="128"/>
      <c r="AP542" s="128"/>
      <c r="AQ542" s="128"/>
      <c r="AR542" s="131"/>
      <c r="AS542" s="131"/>
      <c r="AT542" s="124"/>
      <c r="AU542" s="132"/>
      <c r="AV542" s="130"/>
      <c r="AW542" s="141"/>
      <c r="AX542" s="119" t="str">
        <f>IFERROR(IF(PAC!$X542="F01 - CAPTAÇÃO DE RECURSO",1,""),"")</f>
        <v/>
      </c>
      <c r="AY542" s="119" t="str">
        <f>IFERROR(IF(PAC!$X542="F02 - LICITAÇÃO",1,""),"")</f>
        <v/>
      </c>
      <c r="AZ542" s="120" t="str">
        <f>IFERROR(IF(PAC!$X$6:$X$580="F03 - EXECUÇÃO DO OBJETO",1,""),"")</f>
        <v/>
      </c>
      <c r="BA542" s="120" t="str">
        <f>IFERROR(IF(PAC!$X$6:$X$580="F04 - CONCLUÍDA",1,""),"")</f>
        <v/>
      </c>
      <c r="BB542" s="206">
        <f>IF(PAC!$R542&gt;0,0,PAC!$Q542)</f>
        <v>0</v>
      </c>
    </row>
    <row r="543" spans="1:54" s="1" customFormat="1" ht="21" customHeight="1" thickBot="1">
      <c r="A543" s="96">
        <f t="shared" si="9"/>
        <v>538</v>
      </c>
      <c r="B543" s="96"/>
      <c r="C543" s="96"/>
      <c r="D543" s="96"/>
      <c r="E543" s="97"/>
      <c r="F543" s="45"/>
      <c r="G543" s="45"/>
      <c r="H543" s="96"/>
      <c r="I543" s="96"/>
      <c r="J543" s="96"/>
      <c r="K543" s="23"/>
      <c r="L543" s="23"/>
      <c r="M543" s="23"/>
      <c r="N543" s="23"/>
      <c r="O543" s="23"/>
      <c r="P543" s="23"/>
      <c r="Q543" s="25">
        <f>SUM(PAC!$M543:$P543)</f>
        <v>0</v>
      </c>
      <c r="R543" s="25"/>
      <c r="S543" s="25">
        <f>IF(PAC!$R543&gt;0,PAC!$R543,PAC!$Q543)</f>
        <v>0</v>
      </c>
      <c r="T543" s="25"/>
      <c r="U543" s="113" t="s">
        <v>1509</v>
      </c>
      <c r="V543" s="113"/>
      <c r="W543" s="114"/>
      <c r="X543" s="114"/>
      <c r="Y543" s="111"/>
      <c r="Z543" s="95"/>
      <c r="AA543" s="115"/>
      <c r="AB543" s="45"/>
      <c r="AC543" s="45"/>
      <c r="AD543" s="116"/>
      <c r="AE543" s="112"/>
      <c r="AF543" s="45"/>
      <c r="AG543" s="45"/>
      <c r="AH543" s="45"/>
      <c r="AI543" s="45"/>
      <c r="AJ543" s="95"/>
      <c r="AK543" s="45"/>
      <c r="AL543" s="45"/>
      <c r="AM543" s="45"/>
      <c r="AN543" s="95"/>
      <c r="AO543" s="95"/>
      <c r="AP543" s="95"/>
      <c r="AQ543" s="95"/>
      <c r="AR543" s="117"/>
      <c r="AS543" s="117"/>
      <c r="AT543" s="112"/>
      <c r="AU543" s="118"/>
      <c r="AV543" s="116"/>
      <c r="AW543" s="139"/>
      <c r="AX543" s="119" t="str">
        <f>IFERROR(IF(PAC!$X543="F01 - CAPTAÇÃO DE RECURSO",1,""),"")</f>
        <v/>
      </c>
      <c r="AY543" s="119" t="str">
        <f>IFERROR(IF(PAC!$X543="F02 - LICITAÇÃO",1,""),"")</f>
        <v/>
      </c>
      <c r="AZ543" s="120" t="str">
        <f>IFERROR(IF(PAC!$X$6:$X$580="F03 - EXECUÇÃO DO OBJETO",1,""),"")</f>
        <v/>
      </c>
      <c r="BA543" s="120" t="str">
        <f>IFERROR(IF(PAC!$X$6:$X$580="F04 - CONCLUÍDA",1,""),"")</f>
        <v/>
      </c>
      <c r="BB543" s="121">
        <f>IF(PAC!$R543&gt;0,0,PAC!$Q543)</f>
        <v>0</v>
      </c>
    </row>
    <row r="544" spans="1:54" s="1" customFormat="1" ht="21" customHeight="1" thickBot="1">
      <c r="A544" s="96">
        <f t="shared" si="9"/>
        <v>539</v>
      </c>
      <c r="B544" s="122"/>
      <c r="C544" s="122"/>
      <c r="D544" s="122"/>
      <c r="E544" s="140"/>
      <c r="F544" s="125"/>
      <c r="G544" s="125"/>
      <c r="H544" s="122"/>
      <c r="I544" s="122"/>
      <c r="J544" s="122"/>
      <c r="K544" s="36"/>
      <c r="L544" s="36"/>
      <c r="M544" s="36"/>
      <c r="N544" s="36"/>
      <c r="O544" s="36"/>
      <c r="P544" s="36"/>
      <c r="Q544" s="25">
        <f>SUM(PAC!$M544:$P544)</f>
        <v>0</v>
      </c>
      <c r="R544" s="38"/>
      <c r="S544" s="25">
        <f>IF(PAC!$R544&gt;0,PAC!$R544,PAC!$Q544)</f>
        <v>0</v>
      </c>
      <c r="T544" s="38"/>
      <c r="U544" s="126" t="s">
        <v>1509</v>
      </c>
      <c r="V544" s="126"/>
      <c r="W544" s="127"/>
      <c r="X544" s="127"/>
      <c r="Y544" s="123"/>
      <c r="Z544" s="128"/>
      <c r="AA544" s="129"/>
      <c r="AB544" s="125"/>
      <c r="AC544" s="125"/>
      <c r="AD544" s="130"/>
      <c r="AE544" s="124"/>
      <c r="AF544" s="125"/>
      <c r="AG544" s="125"/>
      <c r="AH544" s="125"/>
      <c r="AI544" s="125"/>
      <c r="AJ544" s="128"/>
      <c r="AK544" s="125"/>
      <c r="AL544" s="125"/>
      <c r="AM544" s="125"/>
      <c r="AN544" s="128"/>
      <c r="AO544" s="128"/>
      <c r="AP544" s="128"/>
      <c r="AQ544" s="128"/>
      <c r="AR544" s="131"/>
      <c r="AS544" s="131"/>
      <c r="AT544" s="124"/>
      <c r="AU544" s="132"/>
      <c r="AV544" s="130"/>
      <c r="AW544" s="141"/>
      <c r="AX544" s="119" t="str">
        <f>IFERROR(IF(PAC!$X544="F01 - CAPTAÇÃO DE RECURSO",1,""),"")</f>
        <v/>
      </c>
      <c r="AY544" s="119" t="str">
        <f>IFERROR(IF(PAC!$X544="F02 - LICITAÇÃO",1,""),"")</f>
        <v/>
      </c>
      <c r="AZ544" s="120" t="str">
        <f>IFERROR(IF(PAC!$X$6:$X$580="F03 - EXECUÇÃO DO OBJETO",1,""),"")</f>
        <v/>
      </c>
      <c r="BA544" s="120" t="str">
        <f>IFERROR(IF(PAC!$X$6:$X$580="F04 - CONCLUÍDA",1,""),"")</f>
        <v/>
      </c>
      <c r="BB544" s="206">
        <f>IF(PAC!$R544&gt;0,0,PAC!$Q544)</f>
        <v>0</v>
      </c>
    </row>
    <row r="545" spans="1:54" s="1" customFormat="1" ht="21" customHeight="1" thickBot="1">
      <c r="A545" s="96">
        <f t="shared" si="9"/>
        <v>540</v>
      </c>
      <c r="B545" s="96"/>
      <c r="C545" s="96"/>
      <c r="D545" s="96"/>
      <c r="E545" s="97"/>
      <c r="F545" s="45"/>
      <c r="G545" s="45"/>
      <c r="H545" s="96"/>
      <c r="I545" s="96"/>
      <c r="J545" s="96"/>
      <c r="K545" s="23"/>
      <c r="L545" s="23"/>
      <c r="M545" s="23"/>
      <c r="N545" s="23"/>
      <c r="O545" s="23"/>
      <c r="P545" s="23"/>
      <c r="Q545" s="25">
        <f>SUM(PAC!$M545:$P545)</f>
        <v>0</v>
      </c>
      <c r="R545" s="25"/>
      <c r="S545" s="25">
        <f>IF(PAC!$R545&gt;0,PAC!$R545,PAC!$Q545)</f>
        <v>0</v>
      </c>
      <c r="T545" s="25"/>
      <c r="U545" s="113" t="s">
        <v>1509</v>
      </c>
      <c r="V545" s="113"/>
      <c r="W545" s="114"/>
      <c r="X545" s="114"/>
      <c r="Y545" s="111"/>
      <c r="Z545" s="95"/>
      <c r="AA545" s="115"/>
      <c r="AB545" s="45"/>
      <c r="AC545" s="45"/>
      <c r="AD545" s="116"/>
      <c r="AE545" s="112"/>
      <c r="AF545" s="45"/>
      <c r="AG545" s="45"/>
      <c r="AH545" s="45"/>
      <c r="AI545" s="45"/>
      <c r="AJ545" s="95"/>
      <c r="AK545" s="45"/>
      <c r="AL545" s="45"/>
      <c r="AM545" s="45"/>
      <c r="AN545" s="95"/>
      <c r="AO545" s="95"/>
      <c r="AP545" s="95"/>
      <c r="AQ545" s="95"/>
      <c r="AR545" s="117"/>
      <c r="AS545" s="117"/>
      <c r="AT545" s="112"/>
      <c r="AU545" s="118"/>
      <c r="AV545" s="116"/>
      <c r="AW545" s="139"/>
      <c r="AX545" s="119" t="str">
        <f>IFERROR(IF(PAC!$X545="F01 - CAPTAÇÃO DE RECURSO",1,""),"")</f>
        <v/>
      </c>
      <c r="AY545" s="119" t="str">
        <f>IFERROR(IF(PAC!$X545="F02 - LICITAÇÃO",1,""),"")</f>
        <v/>
      </c>
      <c r="AZ545" s="120" t="str">
        <f>IFERROR(IF(PAC!$X$6:$X$580="F03 - EXECUÇÃO DO OBJETO",1,""),"")</f>
        <v/>
      </c>
      <c r="BA545" s="120" t="str">
        <f>IFERROR(IF(PAC!$X$6:$X$580="F04 - CONCLUÍDA",1,""),"")</f>
        <v/>
      </c>
      <c r="BB545" s="121">
        <f>IF(PAC!$R545&gt;0,0,PAC!$Q545)</f>
        <v>0</v>
      </c>
    </row>
    <row r="546" spans="1:54" s="1" customFormat="1" ht="21" customHeight="1" thickBot="1">
      <c r="A546" s="96">
        <f t="shared" si="9"/>
        <v>541</v>
      </c>
      <c r="B546" s="122"/>
      <c r="C546" s="122"/>
      <c r="D546" s="122"/>
      <c r="E546" s="140"/>
      <c r="F546" s="125"/>
      <c r="G546" s="125"/>
      <c r="H546" s="122"/>
      <c r="I546" s="122"/>
      <c r="J546" s="122"/>
      <c r="K546" s="36"/>
      <c r="L546" s="36"/>
      <c r="M546" s="36"/>
      <c r="N546" s="36"/>
      <c r="O546" s="36"/>
      <c r="P546" s="36"/>
      <c r="Q546" s="25">
        <f>SUM(PAC!$M546:$P546)</f>
        <v>0</v>
      </c>
      <c r="R546" s="38"/>
      <c r="S546" s="25">
        <f>IF(PAC!$R546&gt;0,PAC!$R546,PAC!$Q546)</f>
        <v>0</v>
      </c>
      <c r="T546" s="38"/>
      <c r="U546" s="126" t="s">
        <v>1509</v>
      </c>
      <c r="V546" s="126"/>
      <c r="W546" s="127"/>
      <c r="X546" s="127"/>
      <c r="Y546" s="123"/>
      <c r="Z546" s="128"/>
      <c r="AA546" s="129"/>
      <c r="AB546" s="125"/>
      <c r="AC546" s="125"/>
      <c r="AD546" s="130"/>
      <c r="AE546" s="124"/>
      <c r="AF546" s="125"/>
      <c r="AG546" s="125"/>
      <c r="AH546" s="125"/>
      <c r="AI546" s="125"/>
      <c r="AJ546" s="128"/>
      <c r="AK546" s="125"/>
      <c r="AL546" s="125"/>
      <c r="AM546" s="125"/>
      <c r="AN546" s="128"/>
      <c r="AO546" s="128"/>
      <c r="AP546" s="128"/>
      <c r="AQ546" s="128"/>
      <c r="AR546" s="131"/>
      <c r="AS546" s="131"/>
      <c r="AT546" s="124"/>
      <c r="AU546" s="132"/>
      <c r="AV546" s="130"/>
      <c r="AW546" s="141"/>
      <c r="AX546" s="119" t="str">
        <f>IFERROR(IF(PAC!$X546="F01 - CAPTAÇÃO DE RECURSO",1,""),"")</f>
        <v/>
      </c>
      <c r="AY546" s="119" t="str">
        <f>IFERROR(IF(PAC!$X546="F02 - LICITAÇÃO",1,""),"")</f>
        <v/>
      </c>
      <c r="AZ546" s="120" t="str">
        <f>IFERROR(IF(PAC!$X$6:$X$580="F03 - EXECUÇÃO DO OBJETO",1,""),"")</f>
        <v/>
      </c>
      <c r="BA546" s="120" t="str">
        <f>IFERROR(IF(PAC!$X$6:$X$580="F04 - CONCLUÍDA",1,""),"")</f>
        <v/>
      </c>
      <c r="BB546" s="206">
        <f>IF(PAC!$R546&gt;0,0,PAC!$Q546)</f>
        <v>0</v>
      </c>
    </row>
    <row r="547" spans="1:54" s="1" customFormat="1" ht="21" customHeight="1" thickBot="1">
      <c r="A547" s="96">
        <f t="shared" si="9"/>
        <v>542</v>
      </c>
      <c r="B547" s="96"/>
      <c r="C547" s="96"/>
      <c r="D547" s="96"/>
      <c r="E547" s="97"/>
      <c r="F547" s="45"/>
      <c r="G547" s="45"/>
      <c r="H547" s="96"/>
      <c r="I547" s="96"/>
      <c r="J547" s="96"/>
      <c r="K547" s="23"/>
      <c r="L547" s="23"/>
      <c r="M547" s="23"/>
      <c r="N547" s="23"/>
      <c r="O547" s="23"/>
      <c r="P547" s="23"/>
      <c r="Q547" s="25">
        <f>SUM(PAC!$M547:$P547)</f>
        <v>0</v>
      </c>
      <c r="R547" s="25"/>
      <c r="S547" s="25">
        <f>IF(PAC!$R547&gt;0,PAC!$R547,PAC!$Q547)</f>
        <v>0</v>
      </c>
      <c r="T547" s="25"/>
      <c r="U547" s="113" t="s">
        <v>1509</v>
      </c>
      <c r="V547" s="113"/>
      <c r="W547" s="114"/>
      <c r="X547" s="114"/>
      <c r="Y547" s="111"/>
      <c r="Z547" s="95"/>
      <c r="AA547" s="115"/>
      <c r="AB547" s="45"/>
      <c r="AC547" s="45"/>
      <c r="AD547" s="116"/>
      <c r="AE547" s="112"/>
      <c r="AF547" s="45"/>
      <c r="AG547" s="45"/>
      <c r="AH547" s="45"/>
      <c r="AI547" s="45"/>
      <c r="AJ547" s="95"/>
      <c r="AK547" s="45"/>
      <c r="AL547" s="45"/>
      <c r="AM547" s="45"/>
      <c r="AN547" s="95"/>
      <c r="AO547" s="95"/>
      <c r="AP547" s="95"/>
      <c r="AQ547" s="95"/>
      <c r="AR547" s="117"/>
      <c r="AS547" s="117"/>
      <c r="AT547" s="112"/>
      <c r="AU547" s="118"/>
      <c r="AV547" s="116"/>
      <c r="AW547" s="139"/>
      <c r="AX547" s="119" t="str">
        <f>IFERROR(IF(PAC!$X547="F01 - CAPTAÇÃO DE RECURSO",1,""),"")</f>
        <v/>
      </c>
      <c r="AY547" s="119" t="str">
        <f>IFERROR(IF(PAC!$X547="F02 - LICITAÇÃO",1,""),"")</f>
        <v/>
      </c>
      <c r="AZ547" s="120" t="str">
        <f>IFERROR(IF(PAC!$X$6:$X$580="F03 - EXECUÇÃO DO OBJETO",1,""),"")</f>
        <v/>
      </c>
      <c r="BA547" s="120" t="str">
        <f>IFERROR(IF(PAC!$X$6:$X$580="F04 - CONCLUÍDA",1,""),"")</f>
        <v/>
      </c>
      <c r="BB547" s="121">
        <f>IF(PAC!$R547&gt;0,0,PAC!$Q547)</f>
        <v>0</v>
      </c>
    </row>
    <row r="548" spans="1:54" s="1" customFormat="1" ht="21" customHeight="1" thickBot="1">
      <c r="A548" s="96">
        <f t="shared" si="9"/>
        <v>543</v>
      </c>
      <c r="B548" s="122"/>
      <c r="C548" s="122"/>
      <c r="D548" s="122"/>
      <c r="E548" s="140"/>
      <c r="F548" s="125"/>
      <c r="G548" s="125"/>
      <c r="H548" s="122"/>
      <c r="I548" s="122"/>
      <c r="J548" s="122"/>
      <c r="K548" s="36"/>
      <c r="L548" s="36"/>
      <c r="M548" s="36"/>
      <c r="N548" s="36"/>
      <c r="O548" s="36"/>
      <c r="P548" s="36"/>
      <c r="Q548" s="25">
        <f>SUM(PAC!$M548:$P548)</f>
        <v>0</v>
      </c>
      <c r="R548" s="38"/>
      <c r="S548" s="25">
        <f>IF(PAC!$R548&gt;0,PAC!$R548,PAC!$Q548)</f>
        <v>0</v>
      </c>
      <c r="T548" s="38"/>
      <c r="U548" s="126" t="s">
        <v>1509</v>
      </c>
      <c r="V548" s="126"/>
      <c r="W548" s="127"/>
      <c r="X548" s="127"/>
      <c r="Y548" s="123"/>
      <c r="Z548" s="128"/>
      <c r="AA548" s="129"/>
      <c r="AB548" s="125"/>
      <c r="AC548" s="125"/>
      <c r="AD548" s="130"/>
      <c r="AE548" s="124"/>
      <c r="AF548" s="125"/>
      <c r="AG548" s="125"/>
      <c r="AH548" s="125"/>
      <c r="AI548" s="125"/>
      <c r="AJ548" s="128"/>
      <c r="AK548" s="125"/>
      <c r="AL548" s="125"/>
      <c r="AM548" s="125"/>
      <c r="AN548" s="128"/>
      <c r="AO548" s="128"/>
      <c r="AP548" s="128"/>
      <c r="AQ548" s="128"/>
      <c r="AR548" s="131"/>
      <c r="AS548" s="131"/>
      <c r="AT548" s="124"/>
      <c r="AU548" s="132"/>
      <c r="AV548" s="130"/>
      <c r="AW548" s="141"/>
      <c r="AX548" s="119" t="str">
        <f>IFERROR(IF(PAC!$X548="F01 - CAPTAÇÃO DE RECURSO",1,""),"")</f>
        <v/>
      </c>
      <c r="AY548" s="119" t="str">
        <f>IFERROR(IF(PAC!$X548="F02 - LICITAÇÃO",1,""),"")</f>
        <v/>
      </c>
      <c r="AZ548" s="120" t="str">
        <f>IFERROR(IF(PAC!$X$6:$X$580="F03 - EXECUÇÃO DO OBJETO",1,""),"")</f>
        <v/>
      </c>
      <c r="BA548" s="120" t="str">
        <f>IFERROR(IF(PAC!$X$6:$X$580="F04 - CONCLUÍDA",1,""),"")</f>
        <v/>
      </c>
      <c r="BB548" s="206">
        <f>IF(PAC!$R548&gt;0,0,PAC!$Q548)</f>
        <v>0</v>
      </c>
    </row>
    <row r="549" spans="1:54" s="1" customFormat="1" ht="21" customHeight="1" thickBot="1">
      <c r="A549" s="96">
        <f t="shared" si="9"/>
        <v>544</v>
      </c>
      <c r="B549" s="96"/>
      <c r="C549" s="96"/>
      <c r="D549" s="96"/>
      <c r="E549" s="97"/>
      <c r="F549" s="45"/>
      <c r="G549" s="45"/>
      <c r="H549" s="96"/>
      <c r="I549" s="96"/>
      <c r="J549" s="96"/>
      <c r="K549" s="23"/>
      <c r="L549" s="23"/>
      <c r="M549" s="23"/>
      <c r="N549" s="23"/>
      <c r="O549" s="23"/>
      <c r="P549" s="23"/>
      <c r="Q549" s="25">
        <f>SUM(PAC!$M549:$P549)</f>
        <v>0</v>
      </c>
      <c r="R549" s="25"/>
      <c r="S549" s="25">
        <f>IF(PAC!$R549&gt;0,PAC!$R549,PAC!$Q549)</f>
        <v>0</v>
      </c>
      <c r="T549" s="25"/>
      <c r="U549" s="113" t="s">
        <v>1509</v>
      </c>
      <c r="V549" s="113"/>
      <c r="W549" s="114"/>
      <c r="X549" s="114"/>
      <c r="Y549" s="111"/>
      <c r="Z549" s="95"/>
      <c r="AA549" s="115"/>
      <c r="AB549" s="45"/>
      <c r="AC549" s="45"/>
      <c r="AD549" s="116"/>
      <c r="AE549" s="112"/>
      <c r="AF549" s="45"/>
      <c r="AG549" s="45"/>
      <c r="AH549" s="45"/>
      <c r="AI549" s="45"/>
      <c r="AJ549" s="95"/>
      <c r="AK549" s="45"/>
      <c r="AL549" s="45"/>
      <c r="AM549" s="45"/>
      <c r="AN549" s="95"/>
      <c r="AO549" s="95"/>
      <c r="AP549" s="95"/>
      <c r="AQ549" s="95"/>
      <c r="AR549" s="117"/>
      <c r="AS549" s="117"/>
      <c r="AT549" s="112"/>
      <c r="AU549" s="118"/>
      <c r="AV549" s="116"/>
      <c r="AW549" s="139"/>
      <c r="AX549" s="119" t="str">
        <f>IFERROR(IF(PAC!$X549="F01 - CAPTAÇÃO DE RECURSO",1,""),"")</f>
        <v/>
      </c>
      <c r="AY549" s="119" t="str">
        <f>IFERROR(IF(PAC!$X549="F02 - LICITAÇÃO",1,""),"")</f>
        <v/>
      </c>
      <c r="AZ549" s="120" t="str">
        <f>IFERROR(IF(PAC!$X$6:$X$580="F03 - EXECUÇÃO DO OBJETO",1,""),"")</f>
        <v/>
      </c>
      <c r="BA549" s="120" t="str">
        <f>IFERROR(IF(PAC!$X$6:$X$580="F04 - CONCLUÍDA",1,""),"")</f>
        <v/>
      </c>
      <c r="BB549" s="121">
        <f>IF(PAC!$R549&gt;0,0,PAC!$Q549)</f>
        <v>0</v>
      </c>
    </row>
    <row r="550" spans="1:54" s="1" customFormat="1" ht="21" customHeight="1" thickBot="1">
      <c r="A550" s="96">
        <f t="shared" si="9"/>
        <v>545</v>
      </c>
      <c r="B550" s="122"/>
      <c r="C550" s="122"/>
      <c r="D550" s="122"/>
      <c r="E550" s="140"/>
      <c r="F550" s="125"/>
      <c r="G550" s="125"/>
      <c r="H550" s="122"/>
      <c r="I550" s="122"/>
      <c r="J550" s="122"/>
      <c r="K550" s="36"/>
      <c r="L550" s="36"/>
      <c r="M550" s="36"/>
      <c r="N550" s="36"/>
      <c r="O550" s="36"/>
      <c r="P550" s="36"/>
      <c r="Q550" s="25">
        <f>SUM(PAC!$M550:$P550)</f>
        <v>0</v>
      </c>
      <c r="R550" s="38"/>
      <c r="S550" s="25">
        <f>IF(PAC!$R550&gt;0,PAC!$R550,PAC!$Q550)</f>
        <v>0</v>
      </c>
      <c r="T550" s="38"/>
      <c r="U550" s="126" t="s">
        <v>1509</v>
      </c>
      <c r="V550" s="126"/>
      <c r="W550" s="127"/>
      <c r="X550" s="127"/>
      <c r="Y550" s="123"/>
      <c r="Z550" s="128"/>
      <c r="AA550" s="129"/>
      <c r="AB550" s="125"/>
      <c r="AC550" s="125"/>
      <c r="AD550" s="130"/>
      <c r="AE550" s="124"/>
      <c r="AF550" s="125"/>
      <c r="AG550" s="125"/>
      <c r="AH550" s="125"/>
      <c r="AI550" s="125"/>
      <c r="AJ550" s="128"/>
      <c r="AK550" s="125"/>
      <c r="AL550" s="125"/>
      <c r="AM550" s="125"/>
      <c r="AN550" s="128"/>
      <c r="AO550" s="128"/>
      <c r="AP550" s="128"/>
      <c r="AQ550" s="128"/>
      <c r="AR550" s="131"/>
      <c r="AS550" s="131"/>
      <c r="AT550" s="124"/>
      <c r="AU550" s="132"/>
      <c r="AV550" s="130"/>
      <c r="AW550" s="141"/>
      <c r="AX550" s="119" t="str">
        <f>IFERROR(IF(PAC!$X550="F01 - CAPTAÇÃO DE RECURSO",1,""),"")</f>
        <v/>
      </c>
      <c r="AY550" s="119" t="str">
        <f>IFERROR(IF(PAC!$X550="F02 - LICITAÇÃO",1,""),"")</f>
        <v/>
      </c>
      <c r="AZ550" s="120" t="str">
        <f>IFERROR(IF(PAC!$X$6:$X$580="F03 - EXECUÇÃO DO OBJETO",1,""),"")</f>
        <v/>
      </c>
      <c r="BA550" s="120" t="str">
        <f>IFERROR(IF(PAC!$X$6:$X$580="F04 - CONCLUÍDA",1,""),"")</f>
        <v/>
      </c>
      <c r="BB550" s="206">
        <f>IF(PAC!$R550&gt;0,0,PAC!$Q550)</f>
        <v>0</v>
      </c>
    </row>
    <row r="551" spans="1:54" s="1" customFormat="1" ht="21" customHeight="1" thickBot="1">
      <c r="A551" s="96">
        <f t="shared" si="9"/>
        <v>546</v>
      </c>
      <c r="B551" s="96"/>
      <c r="C551" s="96"/>
      <c r="D551" s="96"/>
      <c r="E551" s="97"/>
      <c r="F551" s="45"/>
      <c r="G551" s="45"/>
      <c r="H551" s="96"/>
      <c r="I551" s="96"/>
      <c r="J551" s="96"/>
      <c r="K551" s="23"/>
      <c r="L551" s="23"/>
      <c r="M551" s="23"/>
      <c r="N551" s="23"/>
      <c r="O551" s="23"/>
      <c r="P551" s="23"/>
      <c r="Q551" s="25">
        <f>SUM(PAC!$M551:$P551)</f>
        <v>0</v>
      </c>
      <c r="R551" s="25"/>
      <c r="S551" s="25">
        <f>IF(PAC!$R551&gt;0,PAC!$R551,PAC!$Q551)</f>
        <v>0</v>
      </c>
      <c r="T551" s="25"/>
      <c r="U551" s="113" t="s">
        <v>1509</v>
      </c>
      <c r="V551" s="113"/>
      <c r="W551" s="114"/>
      <c r="X551" s="114"/>
      <c r="Y551" s="111"/>
      <c r="Z551" s="95"/>
      <c r="AA551" s="115"/>
      <c r="AB551" s="45"/>
      <c r="AC551" s="45"/>
      <c r="AD551" s="116"/>
      <c r="AE551" s="112"/>
      <c r="AF551" s="45"/>
      <c r="AG551" s="45"/>
      <c r="AH551" s="45"/>
      <c r="AI551" s="45"/>
      <c r="AJ551" s="95"/>
      <c r="AK551" s="45"/>
      <c r="AL551" s="45"/>
      <c r="AM551" s="45"/>
      <c r="AN551" s="95"/>
      <c r="AO551" s="95"/>
      <c r="AP551" s="95"/>
      <c r="AQ551" s="95"/>
      <c r="AR551" s="117"/>
      <c r="AS551" s="117"/>
      <c r="AT551" s="112"/>
      <c r="AU551" s="118"/>
      <c r="AV551" s="116"/>
      <c r="AW551" s="139"/>
      <c r="AX551" s="119" t="str">
        <f>IFERROR(IF(PAC!$X551="F01 - CAPTAÇÃO DE RECURSO",1,""),"")</f>
        <v/>
      </c>
      <c r="AY551" s="119" t="str">
        <f>IFERROR(IF(PAC!$X551="F02 - LICITAÇÃO",1,""),"")</f>
        <v/>
      </c>
      <c r="AZ551" s="120" t="str">
        <f>IFERROR(IF(PAC!$X$6:$X$580="F03 - EXECUÇÃO DO OBJETO",1,""),"")</f>
        <v/>
      </c>
      <c r="BA551" s="120" t="str">
        <f>IFERROR(IF(PAC!$X$6:$X$580="F04 - CONCLUÍDA",1,""),"")</f>
        <v/>
      </c>
      <c r="BB551" s="121">
        <f>IF(PAC!$R551&gt;0,0,PAC!$Q551)</f>
        <v>0</v>
      </c>
    </row>
    <row r="552" spans="1:54" s="1" customFormat="1" ht="21" customHeight="1" thickBot="1">
      <c r="A552" s="96">
        <f t="shared" si="9"/>
        <v>547</v>
      </c>
      <c r="B552" s="122"/>
      <c r="C552" s="122"/>
      <c r="D552" s="122"/>
      <c r="E552" s="140"/>
      <c r="F552" s="125"/>
      <c r="G552" s="125"/>
      <c r="H552" s="122"/>
      <c r="I552" s="122"/>
      <c r="J552" s="122"/>
      <c r="K552" s="36"/>
      <c r="L552" s="36"/>
      <c r="M552" s="36"/>
      <c r="N552" s="36"/>
      <c r="O552" s="36"/>
      <c r="P552" s="36"/>
      <c r="Q552" s="25">
        <f>SUM(PAC!$M552:$P552)</f>
        <v>0</v>
      </c>
      <c r="R552" s="38"/>
      <c r="S552" s="25">
        <f>IF(PAC!$R552&gt;0,PAC!$R552,PAC!$Q552)</f>
        <v>0</v>
      </c>
      <c r="T552" s="38"/>
      <c r="U552" s="126" t="s">
        <v>1509</v>
      </c>
      <c r="V552" s="126"/>
      <c r="W552" s="127"/>
      <c r="X552" s="127"/>
      <c r="Y552" s="123"/>
      <c r="Z552" s="128"/>
      <c r="AA552" s="129"/>
      <c r="AB552" s="125"/>
      <c r="AC552" s="125"/>
      <c r="AD552" s="130"/>
      <c r="AE552" s="124"/>
      <c r="AF552" s="125"/>
      <c r="AG552" s="125"/>
      <c r="AH552" s="125"/>
      <c r="AI552" s="125"/>
      <c r="AJ552" s="128"/>
      <c r="AK552" s="125"/>
      <c r="AL552" s="125"/>
      <c r="AM552" s="125"/>
      <c r="AN552" s="128"/>
      <c r="AO552" s="128"/>
      <c r="AP552" s="128"/>
      <c r="AQ552" s="128"/>
      <c r="AR552" s="131"/>
      <c r="AS552" s="131"/>
      <c r="AT552" s="124"/>
      <c r="AU552" s="132"/>
      <c r="AV552" s="130"/>
      <c r="AW552" s="141"/>
      <c r="AX552" s="119" t="str">
        <f>IFERROR(IF(PAC!$X552="F01 - CAPTAÇÃO DE RECURSO",1,""),"")</f>
        <v/>
      </c>
      <c r="AY552" s="119" t="str">
        <f>IFERROR(IF(PAC!$X552="F02 - LICITAÇÃO",1,""),"")</f>
        <v/>
      </c>
      <c r="AZ552" s="120" t="str">
        <f>IFERROR(IF(PAC!$X$6:$X$580="F03 - EXECUÇÃO DO OBJETO",1,""),"")</f>
        <v/>
      </c>
      <c r="BA552" s="120" t="str">
        <f>IFERROR(IF(PAC!$X$6:$X$580="F04 - CONCLUÍDA",1,""),"")</f>
        <v/>
      </c>
      <c r="BB552" s="206">
        <f>IF(PAC!$R552&gt;0,0,PAC!$Q552)</f>
        <v>0</v>
      </c>
    </row>
    <row r="553" spans="1:54" s="1" customFormat="1" ht="21" customHeight="1" thickBot="1">
      <c r="A553" s="96">
        <f t="shared" si="9"/>
        <v>548</v>
      </c>
      <c r="B553" s="96"/>
      <c r="C553" s="96"/>
      <c r="D553" s="96"/>
      <c r="E553" s="97"/>
      <c r="F553" s="45"/>
      <c r="G553" s="45"/>
      <c r="H553" s="96"/>
      <c r="I553" s="96"/>
      <c r="J553" s="96"/>
      <c r="K553" s="23"/>
      <c r="L553" s="23"/>
      <c r="M553" s="23"/>
      <c r="N553" s="23"/>
      <c r="O553" s="23"/>
      <c r="P553" s="23"/>
      <c r="Q553" s="25">
        <f>SUM(PAC!$M553:$P553)</f>
        <v>0</v>
      </c>
      <c r="R553" s="25"/>
      <c r="S553" s="25">
        <f>IF(PAC!$R553&gt;0,PAC!$R553,PAC!$Q553)</f>
        <v>0</v>
      </c>
      <c r="T553" s="25"/>
      <c r="U553" s="113" t="s">
        <v>1509</v>
      </c>
      <c r="V553" s="113"/>
      <c r="W553" s="114"/>
      <c r="X553" s="114"/>
      <c r="Y553" s="111"/>
      <c r="Z553" s="95"/>
      <c r="AA553" s="115"/>
      <c r="AB553" s="45"/>
      <c r="AC553" s="45"/>
      <c r="AD553" s="116"/>
      <c r="AE553" s="112"/>
      <c r="AF553" s="45"/>
      <c r="AG553" s="45"/>
      <c r="AH553" s="45"/>
      <c r="AI553" s="45"/>
      <c r="AJ553" s="95"/>
      <c r="AK553" s="45"/>
      <c r="AL553" s="45"/>
      <c r="AM553" s="45"/>
      <c r="AN553" s="95"/>
      <c r="AO553" s="95"/>
      <c r="AP553" s="95"/>
      <c r="AQ553" s="95"/>
      <c r="AR553" s="117"/>
      <c r="AS553" s="117"/>
      <c r="AT553" s="112"/>
      <c r="AU553" s="118"/>
      <c r="AV553" s="116"/>
      <c r="AW553" s="139"/>
      <c r="AX553" s="119" t="str">
        <f>IFERROR(IF(PAC!$X553="F01 - CAPTAÇÃO DE RECURSO",1,""),"")</f>
        <v/>
      </c>
      <c r="AY553" s="119" t="str">
        <f>IFERROR(IF(PAC!$X553="F02 - LICITAÇÃO",1,""),"")</f>
        <v/>
      </c>
      <c r="AZ553" s="120" t="str">
        <f>IFERROR(IF(PAC!$X$6:$X$580="F03 - EXECUÇÃO DO OBJETO",1,""),"")</f>
        <v/>
      </c>
      <c r="BA553" s="120" t="str">
        <f>IFERROR(IF(PAC!$X$6:$X$580="F04 - CONCLUÍDA",1,""),"")</f>
        <v/>
      </c>
      <c r="BB553" s="121">
        <f>IF(PAC!$R553&gt;0,0,PAC!$Q553)</f>
        <v>0</v>
      </c>
    </row>
    <row r="554" spans="1:54" s="1" customFormat="1" ht="21" customHeight="1" thickBot="1">
      <c r="A554" s="96">
        <f t="shared" si="9"/>
        <v>549</v>
      </c>
      <c r="B554" s="122"/>
      <c r="C554" s="122"/>
      <c r="D554" s="122"/>
      <c r="E554" s="140"/>
      <c r="F554" s="125"/>
      <c r="G554" s="125"/>
      <c r="H554" s="122"/>
      <c r="I554" s="122"/>
      <c r="J554" s="122"/>
      <c r="K554" s="36"/>
      <c r="L554" s="36"/>
      <c r="M554" s="36"/>
      <c r="N554" s="36"/>
      <c r="O554" s="36"/>
      <c r="P554" s="36"/>
      <c r="Q554" s="25">
        <f>SUM(PAC!$M554:$P554)</f>
        <v>0</v>
      </c>
      <c r="R554" s="38"/>
      <c r="S554" s="25">
        <f>IF(PAC!$R554&gt;0,PAC!$R554,PAC!$Q554)</f>
        <v>0</v>
      </c>
      <c r="T554" s="38"/>
      <c r="U554" s="126" t="s">
        <v>1509</v>
      </c>
      <c r="V554" s="126"/>
      <c r="W554" s="127"/>
      <c r="X554" s="127"/>
      <c r="Y554" s="123"/>
      <c r="Z554" s="128"/>
      <c r="AA554" s="129"/>
      <c r="AB554" s="125"/>
      <c r="AC554" s="125"/>
      <c r="AD554" s="130"/>
      <c r="AE554" s="124"/>
      <c r="AF554" s="125"/>
      <c r="AG554" s="125"/>
      <c r="AH554" s="125"/>
      <c r="AI554" s="125"/>
      <c r="AJ554" s="128"/>
      <c r="AK554" s="125"/>
      <c r="AL554" s="125"/>
      <c r="AM554" s="125"/>
      <c r="AN554" s="128"/>
      <c r="AO554" s="128"/>
      <c r="AP554" s="128"/>
      <c r="AQ554" s="128"/>
      <c r="AR554" s="131"/>
      <c r="AS554" s="131"/>
      <c r="AT554" s="124"/>
      <c r="AU554" s="132"/>
      <c r="AV554" s="130"/>
      <c r="AW554" s="141"/>
      <c r="AX554" s="119" t="str">
        <f>IFERROR(IF(PAC!$X554="F01 - CAPTAÇÃO DE RECURSO",1,""),"")</f>
        <v/>
      </c>
      <c r="AY554" s="119" t="str">
        <f>IFERROR(IF(PAC!$X554="F02 - LICITAÇÃO",1,""),"")</f>
        <v/>
      </c>
      <c r="AZ554" s="120" t="str">
        <f>IFERROR(IF(PAC!$X$6:$X$580="F03 - EXECUÇÃO DO OBJETO",1,""),"")</f>
        <v/>
      </c>
      <c r="BA554" s="120" t="str">
        <f>IFERROR(IF(PAC!$X$6:$X$580="F04 - CONCLUÍDA",1,""),"")</f>
        <v/>
      </c>
      <c r="BB554" s="206">
        <f>IF(PAC!$R554&gt;0,0,PAC!$Q554)</f>
        <v>0</v>
      </c>
    </row>
    <row r="555" spans="1:54" s="1" customFormat="1" ht="21" customHeight="1" thickBot="1">
      <c r="A555" s="96">
        <f t="shared" si="9"/>
        <v>550</v>
      </c>
      <c r="B555" s="96"/>
      <c r="C555" s="96"/>
      <c r="D555" s="96"/>
      <c r="E555" s="97"/>
      <c r="F555" s="45"/>
      <c r="G555" s="45"/>
      <c r="H555" s="96"/>
      <c r="I555" s="96"/>
      <c r="J555" s="96"/>
      <c r="K555" s="23"/>
      <c r="L555" s="23"/>
      <c r="M555" s="23"/>
      <c r="N555" s="23"/>
      <c r="O555" s="23"/>
      <c r="P555" s="23"/>
      <c r="Q555" s="25">
        <f>SUM(PAC!$M555:$P555)</f>
        <v>0</v>
      </c>
      <c r="R555" s="25"/>
      <c r="S555" s="25">
        <f>IF(PAC!$R555&gt;0,PAC!$R555,PAC!$Q555)</f>
        <v>0</v>
      </c>
      <c r="T555" s="25"/>
      <c r="U555" s="113" t="s">
        <v>1509</v>
      </c>
      <c r="V555" s="113"/>
      <c r="W555" s="114"/>
      <c r="X555" s="114"/>
      <c r="Y555" s="111"/>
      <c r="Z555" s="95"/>
      <c r="AA555" s="115"/>
      <c r="AB555" s="45"/>
      <c r="AC555" s="45"/>
      <c r="AD555" s="116"/>
      <c r="AE555" s="112"/>
      <c r="AF555" s="45"/>
      <c r="AG555" s="45"/>
      <c r="AH555" s="45"/>
      <c r="AI555" s="45"/>
      <c r="AJ555" s="95"/>
      <c r="AK555" s="45"/>
      <c r="AL555" s="45"/>
      <c r="AM555" s="45"/>
      <c r="AN555" s="95"/>
      <c r="AO555" s="95"/>
      <c r="AP555" s="95"/>
      <c r="AQ555" s="95"/>
      <c r="AR555" s="117"/>
      <c r="AS555" s="117"/>
      <c r="AT555" s="112"/>
      <c r="AU555" s="118"/>
      <c r="AV555" s="116"/>
      <c r="AW555" s="139"/>
      <c r="AX555" s="119" t="str">
        <f>IFERROR(IF(PAC!$X555="F01 - CAPTAÇÃO DE RECURSO",1,""),"")</f>
        <v/>
      </c>
      <c r="AY555" s="119" t="str">
        <f>IFERROR(IF(PAC!$X555="F02 - LICITAÇÃO",1,""),"")</f>
        <v/>
      </c>
      <c r="AZ555" s="120" t="str">
        <f>IFERROR(IF(PAC!$X$6:$X$580="F03 - EXECUÇÃO DO OBJETO",1,""),"")</f>
        <v/>
      </c>
      <c r="BA555" s="120" t="str">
        <f>IFERROR(IF(PAC!$X$6:$X$580="F04 - CONCLUÍDA",1,""),"")</f>
        <v/>
      </c>
      <c r="BB555" s="121">
        <f>IF(PAC!$R555&gt;0,0,PAC!$Q555)</f>
        <v>0</v>
      </c>
    </row>
    <row r="556" spans="1:54" s="1" customFormat="1" ht="21" customHeight="1" thickBot="1">
      <c r="A556" s="96">
        <f t="shared" si="9"/>
        <v>551</v>
      </c>
      <c r="B556" s="122"/>
      <c r="C556" s="122"/>
      <c r="D556" s="122"/>
      <c r="E556" s="140"/>
      <c r="F556" s="125"/>
      <c r="G556" s="125"/>
      <c r="H556" s="122"/>
      <c r="I556" s="122"/>
      <c r="J556" s="122"/>
      <c r="K556" s="36"/>
      <c r="L556" s="36"/>
      <c r="M556" s="36"/>
      <c r="N556" s="36"/>
      <c r="O556" s="36"/>
      <c r="P556" s="36"/>
      <c r="Q556" s="25">
        <f>SUM(PAC!$M556:$P556)</f>
        <v>0</v>
      </c>
      <c r="R556" s="38"/>
      <c r="S556" s="25">
        <f>IF(PAC!$R556&gt;0,PAC!$R556,PAC!$Q556)</f>
        <v>0</v>
      </c>
      <c r="T556" s="38"/>
      <c r="U556" s="126" t="s">
        <v>1509</v>
      </c>
      <c r="V556" s="126"/>
      <c r="W556" s="127"/>
      <c r="X556" s="127"/>
      <c r="Y556" s="123"/>
      <c r="Z556" s="128"/>
      <c r="AA556" s="129"/>
      <c r="AB556" s="125"/>
      <c r="AC556" s="125"/>
      <c r="AD556" s="130"/>
      <c r="AE556" s="124"/>
      <c r="AF556" s="125"/>
      <c r="AG556" s="125"/>
      <c r="AH556" s="125"/>
      <c r="AI556" s="125"/>
      <c r="AJ556" s="128"/>
      <c r="AK556" s="125"/>
      <c r="AL556" s="125"/>
      <c r="AM556" s="125"/>
      <c r="AN556" s="128"/>
      <c r="AO556" s="128"/>
      <c r="AP556" s="128"/>
      <c r="AQ556" s="128"/>
      <c r="AR556" s="131"/>
      <c r="AS556" s="131"/>
      <c r="AT556" s="124"/>
      <c r="AU556" s="132"/>
      <c r="AV556" s="130"/>
      <c r="AW556" s="141"/>
      <c r="AX556" s="119" t="str">
        <f>IFERROR(IF(PAC!$X556="F01 - CAPTAÇÃO DE RECURSO",1,""),"")</f>
        <v/>
      </c>
      <c r="AY556" s="119" t="str">
        <f>IFERROR(IF(PAC!$X556="F02 - LICITAÇÃO",1,""),"")</f>
        <v/>
      </c>
      <c r="AZ556" s="120" t="str">
        <f>IFERROR(IF(PAC!$X$6:$X$580="F03 - EXECUÇÃO DO OBJETO",1,""),"")</f>
        <v/>
      </c>
      <c r="BA556" s="120" t="str">
        <f>IFERROR(IF(PAC!$X$6:$X$580="F04 - CONCLUÍDA",1,""),"")</f>
        <v/>
      </c>
      <c r="BB556" s="206">
        <f>IF(PAC!$R556&gt;0,0,PAC!$Q556)</f>
        <v>0</v>
      </c>
    </row>
    <row r="557" spans="1:54" s="1" customFormat="1" ht="21" customHeight="1" thickBot="1">
      <c r="A557" s="96">
        <f t="shared" si="9"/>
        <v>552</v>
      </c>
      <c r="B557" s="96"/>
      <c r="C557" s="96"/>
      <c r="D557" s="96"/>
      <c r="E557" s="97"/>
      <c r="F557" s="45"/>
      <c r="G557" s="45"/>
      <c r="H557" s="96"/>
      <c r="I557" s="96"/>
      <c r="J557" s="96"/>
      <c r="K557" s="23"/>
      <c r="L557" s="23"/>
      <c r="M557" s="23"/>
      <c r="N557" s="23"/>
      <c r="O557" s="23"/>
      <c r="P557" s="23"/>
      <c r="Q557" s="25">
        <f>SUM(PAC!$M557:$P557)</f>
        <v>0</v>
      </c>
      <c r="R557" s="25"/>
      <c r="S557" s="25">
        <f>IF(PAC!$R557&gt;0,PAC!$R557,PAC!$Q557)</f>
        <v>0</v>
      </c>
      <c r="T557" s="25"/>
      <c r="U557" s="113" t="s">
        <v>1509</v>
      </c>
      <c r="V557" s="113"/>
      <c r="W557" s="114"/>
      <c r="X557" s="114"/>
      <c r="Y557" s="111"/>
      <c r="Z557" s="95"/>
      <c r="AA557" s="115"/>
      <c r="AB557" s="45"/>
      <c r="AC557" s="45"/>
      <c r="AD557" s="116"/>
      <c r="AE557" s="112"/>
      <c r="AF557" s="45"/>
      <c r="AG557" s="45"/>
      <c r="AH557" s="45"/>
      <c r="AI557" s="45"/>
      <c r="AJ557" s="95"/>
      <c r="AK557" s="45"/>
      <c r="AL557" s="45"/>
      <c r="AM557" s="45"/>
      <c r="AN557" s="95"/>
      <c r="AO557" s="95"/>
      <c r="AP557" s="95"/>
      <c r="AQ557" s="95"/>
      <c r="AR557" s="117"/>
      <c r="AS557" s="117"/>
      <c r="AT557" s="112"/>
      <c r="AU557" s="118"/>
      <c r="AV557" s="116"/>
      <c r="AW557" s="139"/>
      <c r="AX557" s="119" t="str">
        <f>IFERROR(IF(PAC!$X557="F01 - CAPTAÇÃO DE RECURSO",1,""),"")</f>
        <v/>
      </c>
      <c r="AY557" s="119" t="str">
        <f>IFERROR(IF(PAC!$X557="F02 - LICITAÇÃO",1,""),"")</f>
        <v/>
      </c>
      <c r="AZ557" s="120" t="str">
        <f>IFERROR(IF(PAC!$X$6:$X$580="F03 - EXECUÇÃO DO OBJETO",1,""),"")</f>
        <v/>
      </c>
      <c r="BA557" s="120" t="str">
        <f>IFERROR(IF(PAC!$X$6:$X$580="F04 - CONCLUÍDA",1,""),"")</f>
        <v/>
      </c>
      <c r="BB557" s="121">
        <f>IF(PAC!$R557&gt;0,0,PAC!$Q557)</f>
        <v>0</v>
      </c>
    </row>
    <row r="558" spans="1:54" s="1" customFormat="1" ht="21" customHeight="1" thickBot="1">
      <c r="A558" s="96">
        <f t="shared" si="9"/>
        <v>553</v>
      </c>
      <c r="B558" s="122"/>
      <c r="C558" s="122"/>
      <c r="D558" s="122"/>
      <c r="E558" s="140"/>
      <c r="F558" s="125"/>
      <c r="G558" s="125"/>
      <c r="H558" s="122"/>
      <c r="I558" s="122"/>
      <c r="J558" s="122"/>
      <c r="K558" s="36"/>
      <c r="L558" s="36"/>
      <c r="M558" s="36"/>
      <c r="N558" s="36"/>
      <c r="O558" s="36"/>
      <c r="P558" s="36"/>
      <c r="Q558" s="25">
        <f>SUM(PAC!$M558:$P558)</f>
        <v>0</v>
      </c>
      <c r="R558" s="38"/>
      <c r="S558" s="25">
        <f>IF(PAC!$R558&gt;0,PAC!$R558,PAC!$Q558)</f>
        <v>0</v>
      </c>
      <c r="T558" s="38"/>
      <c r="U558" s="126" t="s">
        <v>1509</v>
      </c>
      <c r="V558" s="126"/>
      <c r="W558" s="127"/>
      <c r="X558" s="127"/>
      <c r="Y558" s="123"/>
      <c r="Z558" s="128"/>
      <c r="AA558" s="129"/>
      <c r="AB558" s="125"/>
      <c r="AC558" s="125"/>
      <c r="AD558" s="130"/>
      <c r="AE558" s="124"/>
      <c r="AF558" s="125"/>
      <c r="AG558" s="125"/>
      <c r="AH558" s="125"/>
      <c r="AI558" s="125"/>
      <c r="AJ558" s="128"/>
      <c r="AK558" s="125"/>
      <c r="AL558" s="125"/>
      <c r="AM558" s="125"/>
      <c r="AN558" s="128"/>
      <c r="AO558" s="128"/>
      <c r="AP558" s="128"/>
      <c r="AQ558" s="128"/>
      <c r="AR558" s="131"/>
      <c r="AS558" s="131"/>
      <c r="AT558" s="124"/>
      <c r="AU558" s="132"/>
      <c r="AV558" s="130"/>
      <c r="AW558" s="141"/>
      <c r="AX558" s="119" t="str">
        <f>IFERROR(IF(PAC!$X558="F01 - CAPTAÇÃO DE RECURSO",1,""),"")</f>
        <v/>
      </c>
      <c r="AY558" s="119" t="str">
        <f>IFERROR(IF(PAC!$X558="F02 - LICITAÇÃO",1,""),"")</f>
        <v/>
      </c>
      <c r="AZ558" s="120" t="str">
        <f>IFERROR(IF(PAC!$X$6:$X$580="F03 - EXECUÇÃO DO OBJETO",1,""),"")</f>
        <v/>
      </c>
      <c r="BA558" s="120" t="str">
        <f>IFERROR(IF(PAC!$X$6:$X$580="F04 - CONCLUÍDA",1,""),"")</f>
        <v/>
      </c>
      <c r="BB558" s="206">
        <f>IF(PAC!$R558&gt;0,0,PAC!$Q558)</f>
        <v>0</v>
      </c>
    </row>
    <row r="559" spans="1:54" s="1" customFormat="1" ht="21" customHeight="1" thickBot="1">
      <c r="A559" s="96">
        <f t="shared" si="9"/>
        <v>554</v>
      </c>
      <c r="B559" s="96"/>
      <c r="C559" s="96"/>
      <c r="D559" s="96"/>
      <c r="E559" s="97"/>
      <c r="F559" s="45"/>
      <c r="G559" s="45"/>
      <c r="H559" s="96"/>
      <c r="I559" s="96"/>
      <c r="J559" s="96"/>
      <c r="K559" s="23"/>
      <c r="L559" s="23"/>
      <c r="M559" s="23"/>
      <c r="N559" s="23"/>
      <c r="O559" s="23"/>
      <c r="P559" s="23"/>
      <c r="Q559" s="25">
        <f>SUM(PAC!$M559:$P559)</f>
        <v>0</v>
      </c>
      <c r="R559" s="25"/>
      <c r="S559" s="25">
        <f>IF(PAC!$R559&gt;0,PAC!$R559,PAC!$Q559)</f>
        <v>0</v>
      </c>
      <c r="T559" s="25"/>
      <c r="U559" s="113" t="s">
        <v>1509</v>
      </c>
      <c r="V559" s="113"/>
      <c r="W559" s="114"/>
      <c r="X559" s="114"/>
      <c r="Y559" s="111"/>
      <c r="Z559" s="95"/>
      <c r="AA559" s="115"/>
      <c r="AB559" s="45"/>
      <c r="AC559" s="45"/>
      <c r="AD559" s="116"/>
      <c r="AE559" s="112"/>
      <c r="AF559" s="45"/>
      <c r="AG559" s="45"/>
      <c r="AH559" s="45"/>
      <c r="AI559" s="45"/>
      <c r="AJ559" s="95"/>
      <c r="AK559" s="45"/>
      <c r="AL559" s="45"/>
      <c r="AM559" s="45"/>
      <c r="AN559" s="95"/>
      <c r="AO559" s="95"/>
      <c r="AP559" s="95"/>
      <c r="AQ559" s="95"/>
      <c r="AR559" s="117"/>
      <c r="AS559" s="117"/>
      <c r="AT559" s="112"/>
      <c r="AU559" s="118"/>
      <c r="AV559" s="116"/>
      <c r="AW559" s="139"/>
      <c r="AX559" s="119" t="str">
        <f>IFERROR(IF(PAC!$X559="F01 - CAPTAÇÃO DE RECURSO",1,""),"")</f>
        <v/>
      </c>
      <c r="AY559" s="119" t="str">
        <f>IFERROR(IF(PAC!$X559="F02 - LICITAÇÃO",1,""),"")</f>
        <v/>
      </c>
      <c r="AZ559" s="120" t="str">
        <f>IFERROR(IF(PAC!$X$6:$X$580="F03 - EXECUÇÃO DO OBJETO",1,""),"")</f>
        <v/>
      </c>
      <c r="BA559" s="120" t="str">
        <f>IFERROR(IF(PAC!$X$6:$X$580="F04 - CONCLUÍDA",1,""),"")</f>
        <v/>
      </c>
      <c r="BB559" s="121">
        <f>IF(PAC!$R559&gt;0,0,PAC!$Q559)</f>
        <v>0</v>
      </c>
    </row>
    <row r="560" spans="1:54" s="1" customFormat="1" ht="21" customHeight="1" thickBot="1">
      <c r="A560" s="96">
        <f t="shared" si="9"/>
        <v>555</v>
      </c>
      <c r="B560" s="122"/>
      <c r="C560" s="122"/>
      <c r="D560" s="122"/>
      <c r="E560" s="140"/>
      <c r="F560" s="125"/>
      <c r="G560" s="125"/>
      <c r="H560" s="122"/>
      <c r="I560" s="122"/>
      <c r="J560" s="122"/>
      <c r="K560" s="36"/>
      <c r="L560" s="36"/>
      <c r="M560" s="36"/>
      <c r="N560" s="36"/>
      <c r="O560" s="36"/>
      <c r="P560" s="36"/>
      <c r="Q560" s="25">
        <f>SUM(PAC!$M560:$P560)</f>
        <v>0</v>
      </c>
      <c r="R560" s="38"/>
      <c r="S560" s="25">
        <f>IF(PAC!$R560&gt;0,PAC!$R560,PAC!$Q560)</f>
        <v>0</v>
      </c>
      <c r="T560" s="38"/>
      <c r="U560" s="126" t="s">
        <v>1509</v>
      </c>
      <c r="V560" s="126"/>
      <c r="W560" s="127"/>
      <c r="X560" s="127"/>
      <c r="Y560" s="123"/>
      <c r="Z560" s="128"/>
      <c r="AA560" s="129"/>
      <c r="AB560" s="125"/>
      <c r="AC560" s="125"/>
      <c r="AD560" s="130"/>
      <c r="AE560" s="124"/>
      <c r="AF560" s="125"/>
      <c r="AG560" s="125"/>
      <c r="AH560" s="125"/>
      <c r="AI560" s="125"/>
      <c r="AJ560" s="128"/>
      <c r="AK560" s="125"/>
      <c r="AL560" s="125"/>
      <c r="AM560" s="125"/>
      <c r="AN560" s="128"/>
      <c r="AO560" s="128"/>
      <c r="AP560" s="128"/>
      <c r="AQ560" s="128"/>
      <c r="AR560" s="131"/>
      <c r="AS560" s="131"/>
      <c r="AT560" s="124"/>
      <c r="AU560" s="132"/>
      <c r="AV560" s="130"/>
      <c r="AW560" s="141"/>
      <c r="AX560" s="119" t="str">
        <f>IFERROR(IF(PAC!$X560="F01 - CAPTAÇÃO DE RECURSO",1,""),"")</f>
        <v/>
      </c>
      <c r="AY560" s="119" t="str">
        <f>IFERROR(IF(PAC!$X560="F02 - LICITAÇÃO",1,""),"")</f>
        <v/>
      </c>
      <c r="AZ560" s="120" t="str">
        <f>IFERROR(IF(PAC!$X$6:$X$580="F03 - EXECUÇÃO DO OBJETO",1,""),"")</f>
        <v/>
      </c>
      <c r="BA560" s="120" t="str">
        <f>IFERROR(IF(PAC!$X$6:$X$580="F04 - CONCLUÍDA",1,""),"")</f>
        <v/>
      </c>
      <c r="BB560" s="206">
        <f>IF(PAC!$R560&gt;0,0,PAC!$Q560)</f>
        <v>0</v>
      </c>
    </row>
    <row r="561" spans="1:54" s="1" customFormat="1" ht="21" customHeight="1" thickBot="1">
      <c r="A561" s="96">
        <f t="shared" si="9"/>
        <v>556</v>
      </c>
      <c r="B561" s="96"/>
      <c r="C561" s="96"/>
      <c r="D561" s="96"/>
      <c r="E561" s="97"/>
      <c r="F561" s="45"/>
      <c r="G561" s="45"/>
      <c r="H561" s="96"/>
      <c r="I561" s="96"/>
      <c r="J561" s="96"/>
      <c r="K561" s="23"/>
      <c r="L561" s="23"/>
      <c r="M561" s="23"/>
      <c r="N561" s="23"/>
      <c r="O561" s="23"/>
      <c r="P561" s="23"/>
      <c r="Q561" s="25">
        <f>SUM(PAC!$M561:$P561)</f>
        <v>0</v>
      </c>
      <c r="R561" s="25"/>
      <c r="S561" s="25">
        <f>IF(PAC!$R561&gt;0,PAC!$R561,PAC!$Q561)</f>
        <v>0</v>
      </c>
      <c r="T561" s="25"/>
      <c r="U561" s="113" t="s">
        <v>1509</v>
      </c>
      <c r="V561" s="113"/>
      <c r="W561" s="114"/>
      <c r="X561" s="114"/>
      <c r="Y561" s="111"/>
      <c r="Z561" s="95"/>
      <c r="AA561" s="115"/>
      <c r="AB561" s="45"/>
      <c r="AC561" s="45"/>
      <c r="AD561" s="116"/>
      <c r="AE561" s="112"/>
      <c r="AF561" s="45"/>
      <c r="AG561" s="45"/>
      <c r="AH561" s="45"/>
      <c r="AI561" s="45"/>
      <c r="AJ561" s="95"/>
      <c r="AK561" s="45"/>
      <c r="AL561" s="45"/>
      <c r="AM561" s="45"/>
      <c r="AN561" s="95"/>
      <c r="AO561" s="95"/>
      <c r="AP561" s="95"/>
      <c r="AQ561" s="95"/>
      <c r="AR561" s="117"/>
      <c r="AS561" s="117"/>
      <c r="AT561" s="112"/>
      <c r="AU561" s="118"/>
      <c r="AV561" s="116"/>
      <c r="AW561" s="139"/>
      <c r="AX561" s="119" t="str">
        <f>IFERROR(IF(PAC!$X561="F01 - CAPTAÇÃO DE RECURSO",1,""),"")</f>
        <v/>
      </c>
      <c r="AY561" s="119" t="str">
        <f>IFERROR(IF(PAC!$X561="F02 - LICITAÇÃO",1,""),"")</f>
        <v/>
      </c>
      <c r="AZ561" s="120" t="str">
        <f>IFERROR(IF(PAC!$X$6:$X$580="F03 - EXECUÇÃO DO OBJETO",1,""),"")</f>
        <v/>
      </c>
      <c r="BA561" s="120" t="str">
        <f>IFERROR(IF(PAC!$X$6:$X$580="F04 - CONCLUÍDA",1,""),"")</f>
        <v/>
      </c>
      <c r="BB561" s="121">
        <f>IF(PAC!$R561&gt;0,0,PAC!$Q561)</f>
        <v>0</v>
      </c>
    </row>
    <row r="562" spans="1:54" s="1" customFormat="1" ht="21" customHeight="1" thickBot="1">
      <c r="A562" s="96">
        <f t="shared" si="9"/>
        <v>557</v>
      </c>
      <c r="B562" s="122"/>
      <c r="C562" s="122"/>
      <c r="D562" s="122"/>
      <c r="E562" s="140"/>
      <c r="F562" s="125"/>
      <c r="G562" s="125"/>
      <c r="H562" s="122"/>
      <c r="I562" s="122"/>
      <c r="J562" s="122"/>
      <c r="K562" s="36"/>
      <c r="L562" s="36"/>
      <c r="M562" s="36"/>
      <c r="N562" s="36"/>
      <c r="O562" s="36"/>
      <c r="P562" s="36"/>
      <c r="Q562" s="25">
        <f>SUM(PAC!$M562:$P562)</f>
        <v>0</v>
      </c>
      <c r="R562" s="38"/>
      <c r="S562" s="25">
        <f>IF(PAC!$R562&gt;0,PAC!$R562,PAC!$Q562)</f>
        <v>0</v>
      </c>
      <c r="T562" s="38"/>
      <c r="U562" s="126" t="s">
        <v>1509</v>
      </c>
      <c r="V562" s="126"/>
      <c r="W562" s="127"/>
      <c r="X562" s="127"/>
      <c r="Y562" s="123"/>
      <c r="Z562" s="128"/>
      <c r="AA562" s="129"/>
      <c r="AB562" s="125"/>
      <c r="AC562" s="125"/>
      <c r="AD562" s="130"/>
      <c r="AE562" s="124"/>
      <c r="AF562" s="125"/>
      <c r="AG562" s="125"/>
      <c r="AH562" s="125"/>
      <c r="AI562" s="125"/>
      <c r="AJ562" s="128"/>
      <c r="AK562" s="125"/>
      <c r="AL562" s="125"/>
      <c r="AM562" s="125"/>
      <c r="AN562" s="128"/>
      <c r="AO562" s="128"/>
      <c r="AP562" s="128"/>
      <c r="AQ562" s="128"/>
      <c r="AR562" s="131"/>
      <c r="AS562" s="131"/>
      <c r="AT562" s="124"/>
      <c r="AU562" s="132"/>
      <c r="AV562" s="130"/>
      <c r="AW562" s="141"/>
      <c r="AX562" s="119" t="str">
        <f>IFERROR(IF(PAC!$X562="F01 - CAPTAÇÃO DE RECURSO",1,""),"")</f>
        <v/>
      </c>
      <c r="AY562" s="119" t="str">
        <f>IFERROR(IF(PAC!$X562="F02 - LICITAÇÃO",1,""),"")</f>
        <v/>
      </c>
      <c r="AZ562" s="120" t="str">
        <f>IFERROR(IF(PAC!$X$6:$X$580="F03 - EXECUÇÃO DO OBJETO",1,""),"")</f>
        <v/>
      </c>
      <c r="BA562" s="133" t="str">
        <f>IFERROR(IF(PAC!$X$6:$X$580="F04 - CONCLUÍDA",1,""),"")</f>
        <v/>
      </c>
      <c r="BB562" s="206">
        <f>IF(PAC!$R562&gt;0,0,PAC!$Q562)</f>
        <v>0</v>
      </c>
    </row>
    <row r="563" spans="1:54" s="1" customFormat="1" ht="21" customHeight="1" thickBot="1">
      <c r="A563" s="96">
        <f t="shared" si="9"/>
        <v>558</v>
      </c>
      <c r="B563" s="96"/>
      <c r="C563" s="96"/>
      <c r="D563" s="96"/>
      <c r="E563" s="97"/>
      <c r="F563" s="45"/>
      <c r="G563" s="45"/>
      <c r="H563" s="96"/>
      <c r="I563" s="96"/>
      <c r="J563" s="96"/>
      <c r="K563" s="23"/>
      <c r="L563" s="23"/>
      <c r="M563" s="23"/>
      <c r="N563" s="23"/>
      <c r="O563" s="23"/>
      <c r="P563" s="23"/>
      <c r="Q563" s="25">
        <f>SUM(PAC!$M563:$P563)</f>
        <v>0</v>
      </c>
      <c r="R563" s="25"/>
      <c r="S563" s="25">
        <f>IF(PAC!$R563&gt;0,PAC!$R563,PAC!$Q563)</f>
        <v>0</v>
      </c>
      <c r="T563" s="25"/>
      <c r="U563" s="113" t="s">
        <v>1509</v>
      </c>
      <c r="V563" s="113"/>
      <c r="W563" s="114"/>
      <c r="X563" s="114"/>
      <c r="Y563" s="111"/>
      <c r="Z563" s="95"/>
      <c r="AA563" s="115"/>
      <c r="AB563" s="45"/>
      <c r="AC563" s="45"/>
      <c r="AD563" s="116"/>
      <c r="AE563" s="112"/>
      <c r="AF563" s="45"/>
      <c r="AG563" s="45"/>
      <c r="AH563" s="45"/>
      <c r="AI563" s="45"/>
      <c r="AJ563" s="95"/>
      <c r="AK563" s="45"/>
      <c r="AL563" s="45"/>
      <c r="AM563" s="45"/>
      <c r="AN563" s="95"/>
      <c r="AO563" s="95"/>
      <c r="AP563" s="95"/>
      <c r="AQ563" s="95"/>
      <c r="AR563" s="117"/>
      <c r="AS563" s="117"/>
      <c r="AT563" s="112"/>
      <c r="AU563" s="118"/>
      <c r="AV563" s="116"/>
      <c r="AW563" s="139"/>
      <c r="AX563" s="119" t="str">
        <f>IFERROR(IF(PAC!$X563="F01 - CAPTAÇÃO DE RECURSO",1,""),"")</f>
        <v/>
      </c>
      <c r="AY563" s="119" t="str">
        <f>IFERROR(IF(PAC!$X563="F02 - LICITAÇÃO",1,""),"")</f>
        <v/>
      </c>
      <c r="AZ563" s="120" t="str">
        <f>IFERROR(IF(PAC!$X$6:$X$580="F03 - EXECUÇÃO DO OBJETO",1,""),"")</f>
        <v/>
      </c>
      <c r="BA563" s="120" t="str">
        <f>IFERROR(IF(PAC!$X$6:$X$580="F04 - CONCLUÍDA",1,""),"")</f>
        <v/>
      </c>
      <c r="BB563" s="121">
        <f>IF(PAC!$R563&gt;0,0,PAC!$Q563)</f>
        <v>0</v>
      </c>
    </row>
    <row r="564" spans="1:54" s="1" customFormat="1" ht="21" customHeight="1" thickBot="1">
      <c r="A564" s="96">
        <f t="shared" si="9"/>
        <v>559</v>
      </c>
      <c r="B564" s="122"/>
      <c r="C564" s="122"/>
      <c r="D564" s="122"/>
      <c r="E564" s="140"/>
      <c r="F564" s="125"/>
      <c r="G564" s="125"/>
      <c r="H564" s="122"/>
      <c r="I564" s="122"/>
      <c r="J564" s="122"/>
      <c r="K564" s="36"/>
      <c r="L564" s="36"/>
      <c r="M564" s="36"/>
      <c r="N564" s="36"/>
      <c r="O564" s="36"/>
      <c r="P564" s="36"/>
      <c r="Q564" s="25">
        <f>SUM(PAC!$M564:$P564)</f>
        <v>0</v>
      </c>
      <c r="R564" s="38"/>
      <c r="S564" s="25">
        <f>IF(PAC!$R564&gt;0,PAC!$R564,PAC!$Q564)</f>
        <v>0</v>
      </c>
      <c r="T564" s="38"/>
      <c r="U564" s="126" t="s">
        <v>1509</v>
      </c>
      <c r="V564" s="126"/>
      <c r="W564" s="127"/>
      <c r="X564" s="127"/>
      <c r="Y564" s="123"/>
      <c r="Z564" s="128"/>
      <c r="AA564" s="129"/>
      <c r="AB564" s="125"/>
      <c r="AC564" s="125"/>
      <c r="AD564" s="130"/>
      <c r="AE564" s="124"/>
      <c r="AF564" s="125"/>
      <c r="AG564" s="125"/>
      <c r="AH564" s="125"/>
      <c r="AI564" s="125"/>
      <c r="AJ564" s="128"/>
      <c r="AK564" s="125"/>
      <c r="AL564" s="125"/>
      <c r="AM564" s="125"/>
      <c r="AN564" s="128"/>
      <c r="AO564" s="128"/>
      <c r="AP564" s="128"/>
      <c r="AQ564" s="128"/>
      <c r="AR564" s="131"/>
      <c r="AS564" s="131"/>
      <c r="AT564" s="124"/>
      <c r="AU564" s="132"/>
      <c r="AV564" s="130"/>
      <c r="AW564" s="141"/>
      <c r="AX564" s="119" t="str">
        <f>IFERROR(IF(PAC!$X564="F01 - CAPTAÇÃO DE RECURSO",1,""),"")</f>
        <v/>
      </c>
      <c r="AY564" s="119" t="str">
        <f>IFERROR(IF(PAC!$X564="F02 - LICITAÇÃO",1,""),"")</f>
        <v/>
      </c>
      <c r="AZ564" s="120" t="str">
        <f>IFERROR(IF(PAC!$X$6:$X$580="F03 - EXECUÇÃO DO OBJETO",1,""),"")</f>
        <v/>
      </c>
      <c r="BA564" s="133" t="str">
        <f>IFERROR(IF(PAC!$X$6:$X$580="F04 - CONCLUÍDA",1,""),"")</f>
        <v/>
      </c>
      <c r="BB564" s="206">
        <f>IF(PAC!$R564&gt;0,0,PAC!$Q564)</f>
        <v>0</v>
      </c>
    </row>
    <row r="565" spans="1:54" s="1" customFormat="1" ht="21" customHeight="1" thickBot="1">
      <c r="A565" s="96">
        <f t="shared" si="9"/>
        <v>560</v>
      </c>
      <c r="B565" s="96"/>
      <c r="C565" s="96"/>
      <c r="D565" s="96"/>
      <c r="E565" s="97"/>
      <c r="F565" s="45"/>
      <c r="G565" s="45"/>
      <c r="H565" s="96"/>
      <c r="I565" s="96"/>
      <c r="J565" s="96"/>
      <c r="K565" s="23"/>
      <c r="L565" s="23"/>
      <c r="M565" s="23"/>
      <c r="N565" s="23"/>
      <c r="O565" s="23"/>
      <c r="P565" s="23"/>
      <c r="Q565" s="25">
        <f>SUM(PAC!$M565:$P565)</f>
        <v>0</v>
      </c>
      <c r="R565" s="25"/>
      <c r="S565" s="25">
        <f>IF(PAC!$R565&gt;0,PAC!$R565,PAC!$Q565)</f>
        <v>0</v>
      </c>
      <c r="T565" s="25"/>
      <c r="U565" s="113" t="s">
        <v>1509</v>
      </c>
      <c r="V565" s="113"/>
      <c r="W565" s="114"/>
      <c r="X565" s="114"/>
      <c r="Y565" s="111"/>
      <c r="Z565" s="95"/>
      <c r="AA565" s="115"/>
      <c r="AB565" s="45"/>
      <c r="AC565" s="45"/>
      <c r="AD565" s="116"/>
      <c r="AE565" s="112"/>
      <c r="AF565" s="45"/>
      <c r="AG565" s="45"/>
      <c r="AH565" s="45"/>
      <c r="AI565" s="45"/>
      <c r="AJ565" s="95"/>
      <c r="AK565" s="45"/>
      <c r="AL565" s="45"/>
      <c r="AM565" s="45"/>
      <c r="AN565" s="95"/>
      <c r="AO565" s="95"/>
      <c r="AP565" s="95"/>
      <c r="AQ565" s="95"/>
      <c r="AR565" s="117"/>
      <c r="AS565" s="117"/>
      <c r="AT565" s="112"/>
      <c r="AU565" s="118"/>
      <c r="AV565" s="116"/>
      <c r="AW565" s="139"/>
      <c r="AX565" s="119" t="str">
        <f>IFERROR(IF(PAC!$X565="F01 - CAPTAÇÃO DE RECURSO",1,""),"")</f>
        <v/>
      </c>
      <c r="AY565" s="119" t="str">
        <f>IFERROR(IF(PAC!$X565="F02 - LICITAÇÃO",1,""),"")</f>
        <v/>
      </c>
      <c r="AZ565" s="120" t="str">
        <f>IFERROR(IF(PAC!$X$6:$X$580="F03 - EXECUÇÃO DO OBJETO",1,""),"")</f>
        <v/>
      </c>
      <c r="BA565" s="120" t="str">
        <f>IFERROR(IF(PAC!$X$6:$X$580="F04 - CONCLUÍDA",1,""),"")</f>
        <v/>
      </c>
      <c r="BB565" s="121">
        <f>IF(PAC!$R565&gt;0,0,PAC!$Q565)</f>
        <v>0</v>
      </c>
    </row>
    <row r="566" spans="1:54" s="1" customFormat="1" ht="21" customHeight="1" thickBot="1">
      <c r="A566" s="96">
        <f t="shared" si="9"/>
        <v>561</v>
      </c>
      <c r="B566" s="122"/>
      <c r="C566" s="122"/>
      <c r="D566" s="122"/>
      <c r="E566" s="140"/>
      <c r="F566" s="125"/>
      <c r="G566" s="125"/>
      <c r="H566" s="122"/>
      <c r="I566" s="122"/>
      <c r="J566" s="122"/>
      <c r="K566" s="36"/>
      <c r="L566" s="36"/>
      <c r="M566" s="36"/>
      <c r="N566" s="36"/>
      <c r="O566" s="36"/>
      <c r="P566" s="36"/>
      <c r="Q566" s="25">
        <f>SUM(PAC!$M566:$P566)</f>
        <v>0</v>
      </c>
      <c r="R566" s="38"/>
      <c r="S566" s="25">
        <f>IF(PAC!$R566&gt;0,PAC!$R566,PAC!$Q566)</f>
        <v>0</v>
      </c>
      <c r="T566" s="38"/>
      <c r="U566" s="126" t="s">
        <v>1509</v>
      </c>
      <c r="V566" s="126"/>
      <c r="W566" s="127"/>
      <c r="X566" s="127"/>
      <c r="Y566" s="123"/>
      <c r="Z566" s="128"/>
      <c r="AA566" s="129"/>
      <c r="AB566" s="125"/>
      <c r="AC566" s="125"/>
      <c r="AD566" s="130"/>
      <c r="AE566" s="124"/>
      <c r="AF566" s="125"/>
      <c r="AG566" s="125"/>
      <c r="AH566" s="125"/>
      <c r="AI566" s="125"/>
      <c r="AJ566" s="128"/>
      <c r="AK566" s="125"/>
      <c r="AL566" s="125"/>
      <c r="AM566" s="125"/>
      <c r="AN566" s="128"/>
      <c r="AO566" s="128"/>
      <c r="AP566" s="128"/>
      <c r="AQ566" s="128"/>
      <c r="AR566" s="131"/>
      <c r="AS566" s="131"/>
      <c r="AT566" s="124"/>
      <c r="AU566" s="132"/>
      <c r="AV566" s="130"/>
      <c r="AW566" s="141"/>
      <c r="AX566" s="119" t="str">
        <f>IFERROR(IF(PAC!$X566="F01 - CAPTAÇÃO DE RECURSO",1,""),"")</f>
        <v/>
      </c>
      <c r="AY566" s="119" t="str">
        <f>IFERROR(IF(PAC!$X566="F02 - LICITAÇÃO",1,""),"")</f>
        <v/>
      </c>
      <c r="AZ566" s="120" t="str">
        <f>IFERROR(IF(PAC!$X$6:$X$580="F03 - EXECUÇÃO DO OBJETO",1,""),"")</f>
        <v/>
      </c>
      <c r="BA566" s="133" t="str">
        <f>IFERROR(IF(PAC!$X$6:$X$580="F04 - CONCLUÍDA",1,""),"")</f>
        <v/>
      </c>
      <c r="BB566" s="206">
        <f>IF(PAC!$R566&gt;0,0,PAC!$Q566)</f>
        <v>0</v>
      </c>
    </row>
    <row r="567" spans="1:54" s="1" customFormat="1" ht="21" customHeight="1" thickBot="1">
      <c r="A567" s="96">
        <f t="shared" si="9"/>
        <v>562</v>
      </c>
      <c r="B567" s="96"/>
      <c r="C567" s="96"/>
      <c r="D567" s="96"/>
      <c r="E567" s="97"/>
      <c r="F567" s="45"/>
      <c r="G567" s="45"/>
      <c r="H567" s="96"/>
      <c r="I567" s="96"/>
      <c r="J567" s="96"/>
      <c r="K567" s="23"/>
      <c r="L567" s="23"/>
      <c r="M567" s="23"/>
      <c r="N567" s="23"/>
      <c r="O567" s="23"/>
      <c r="P567" s="23"/>
      <c r="Q567" s="25">
        <f>SUM(PAC!$M567:$P567)</f>
        <v>0</v>
      </c>
      <c r="R567" s="25"/>
      <c r="S567" s="25">
        <f>IF(PAC!$R567&gt;0,PAC!$R567,PAC!$Q567)</f>
        <v>0</v>
      </c>
      <c r="T567" s="25"/>
      <c r="U567" s="113" t="s">
        <v>1509</v>
      </c>
      <c r="V567" s="113"/>
      <c r="W567" s="114"/>
      <c r="X567" s="114"/>
      <c r="Y567" s="111"/>
      <c r="Z567" s="95"/>
      <c r="AA567" s="115"/>
      <c r="AB567" s="45"/>
      <c r="AC567" s="45"/>
      <c r="AD567" s="116"/>
      <c r="AE567" s="112"/>
      <c r="AF567" s="45"/>
      <c r="AG567" s="45"/>
      <c r="AH567" s="45"/>
      <c r="AI567" s="45"/>
      <c r="AJ567" s="95"/>
      <c r="AK567" s="45"/>
      <c r="AL567" s="45"/>
      <c r="AM567" s="45"/>
      <c r="AN567" s="95"/>
      <c r="AO567" s="95"/>
      <c r="AP567" s="95"/>
      <c r="AQ567" s="95"/>
      <c r="AR567" s="117"/>
      <c r="AS567" s="117"/>
      <c r="AT567" s="112"/>
      <c r="AU567" s="118"/>
      <c r="AV567" s="116"/>
      <c r="AW567" s="139"/>
      <c r="AX567" s="119" t="str">
        <f>IFERROR(IF(PAC!$X567="F01 - CAPTAÇÃO DE RECURSO",1,""),"")</f>
        <v/>
      </c>
      <c r="AY567" s="119" t="str">
        <f>IFERROR(IF(PAC!$X567="F02 - LICITAÇÃO",1,""),"")</f>
        <v/>
      </c>
      <c r="AZ567" s="120" t="str">
        <f>IFERROR(IF(PAC!$X$6:$X$580="F03 - EXECUÇÃO DO OBJETO",1,""),"")</f>
        <v/>
      </c>
      <c r="BA567" s="120" t="str">
        <f>IFERROR(IF(PAC!$X$6:$X$580="F04 - CONCLUÍDA",1,""),"")</f>
        <v/>
      </c>
      <c r="BB567" s="121">
        <f>IF(PAC!$R567&gt;0,0,PAC!$Q567)</f>
        <v>0</v>
      </c>
    </row>
    <row r="568" spans="1:54" s="1" customFormat="1" ht="21" customHeight="1" thickBot="1">
      <c r="A568" s="96">
        <f t="shared" si="9"/>
        <v>563</v>
      </c>
      <c r="B568" s="122"/>
      <c r="C568" s="122"/>
      <c r="D568" s="122"/>
      <c r="E568" s="140"/>
      <c r="F568" s="125"/>
      <c r="G568" s="125"/>
      <c r="H568" s="122"/>
      <c r="I568" s="122"/>
      <c r="J568" s="122"/>
      <c r="K568" s="36"/>
      <c r="L568" s="36"/>
      <c r="M568" s="36"/>
      <c r="N568" s="36"/>
      <c r="O568" s="36"/>
      <c r="P568" s="36"/>
      <c r="Q568" s="25">
        <f>SUM(PAC!$M568:$P568)</f>
        <v>0</v>
      </c>
      <c r="R568" s="38"/>
      <c r="S568" s="25">
        <f>IF(PAC!$R568&gt;0,PAC!$R568,PAC!$Q568)</f>
        <v>0</v>
      </c>
      <c r="T568" s="38"/>
      <c r="U568" s="126" t="s">
        <v>1509</v>
      </c>
      <c r="V568" s="126"/>
      <c r="W568" s="127"/>
      <c r="X568" s="127"/>
      <c r="Y568" s="123"/>
      <c r="Z568" s="128"/>
      <c r="AA568" s="129"/>
      <c r="AB568" s="125"/>
      <c r="AC568" s="125"/>
      <c r="AD568" s="130"/>
      <c r="AE568" s="124"/>
      <c r="AF568" s="125"/>
      <c r="AG568" s="125"/>
      <c r="AH568" s="125"/>
      <c r="AI568" s="125"/>
      <c r="AJ568" s="128"/>
      <c r="AK568" s="125"/>
      <c r="AL568" s="125"/>
      <c r="AM568" s="125"/>
      <c r="AN568" s="128"/>
      <c r="AO568" s="128"/>
      <c r="AP568" s="128"/>
      <c r="AQ568" s="128"/>
      <c r="AR568" s="131"/>
      <c r="AS568" s="131"/>
      <c r="AT568" s="124"/>
      <c r="AU568" s="132"/>
      <c r="AV568" s="130"/>
      <c r="AW568" s="141"/>
      <c r="AX568" s="119" t="str">
        <f>IFERROR(IF(PAC!$X568="F01 - CAPTAÇÃO DE RECURSO",1,""),"")</f>
        <v/>
      </c>
      <c r="AY568" s="119" t="str">
        <f>IFERROR(IF(PAC!$X568="F02 - LICITAÇÃO",1,""),"")</f>
        <v/>
      </c>
      <c r="AZ568" s="120" t="str">
        <f>IFERROR(IF(PAC!$X$6:$X$580="F03 - EXECUÇÃO DO OBJETO",1,""),"")</f>
        <v/>
      </c>
      <c r="BA568" s="133" t="str">
        <f>IFERROR(IF(PAC!$X$6:$X$580="F04 - CONCLUÍDA",1,""),"")</f>
        <v/>
      </c>
      <c r="BB568" s="206">
        <f>IF(PAC!$R568&gt;0,0,PAC!$Q568)</f>
        <v>0</v>
      </c>
    </row>
    <row r="569" spans="1:54" s="1" customFormat="1" ht="21" customHeight="1" thickBot="1">
      <c r="A569" s="96">
        <f t="shared" si="9"/>
        <v>564</v>
      </c>
      <c r="B569" s="96"/>
      <c r="C569" s="96"/>
      <c r="D569" s="96"/>
      <c r="E569" s="97"/>
      <c r="F569" s="45"/>
      <c r="G569" s="45"/>
      <c r="H569" s="96"/>
      <c r="I569" s="96"/>
      <c r="J569" s="96"/>
      <c r="K569" s="23"/>
      <c r="L569" s="23"/>
      <c r="M569" s="23"/>
      <c r="N569" s="23"/>
      <c r="O569" s="23"/>
      <c r="P569" s="23"/>
      <c r="Q569" s="25">
        <f>SUM(PAC!$M569:$P569)</f>
        <v>0</v>
      </c>
      <c r="R569" s="25"/>
      <c r="S569" s="25">
        <f>IF(PAC!$R569&gt;0,PAC!$R569,PAC!$Q569)</f>
        <v>0</v>
      </c>
      <c r="T569" s="25"/>
      <c r="U569" s="113" t="s">
        <v>1509</v>
      </c>
      <c r="V569" s="113"/>
      <c r="W569" s="114"/>
      <c r="X569" s="114"/>
      <c r="Y569" s="111"/>
      <c r="Z569" s="95"/>
      <c r="AA569" s="115"/>
      <c r="AB569" s="45"/>
      <c r="AC569" s="45"/>
      <c r="AD569" s="116"/>
      <c r="AE569" s="112"/>
      <c r="AF569" s="45"/>
      <c r="AG569" s="45"/>
      <c r="AH569" s="45"/>
      <c r="AI569" s="45"/>
      <c r="AJ569" s="95"/>
      <c r="AK569" s="45"/>
      <c r="AL569" s="45"/>
      <c r="AM569" s="45"/>
      <c r="AN569" s="95"/>
      <c r="AO569" s="95"/>
      <c r="AP569" s="95"/>
      <c r="AQ569" s="95"/>
      <c r="AR569" s="117"/>
      <c r="AS569" s="117"/>
      <c r="AT569" s="112"/>
      <c r="AU569" s="118"/>
      <c r="AV569" s="116"/>
      <c r="AW569" s="139"/>
      <c r="AX569" s="119" t="str">
        <f>IFERROR(IF(PAC!$X569="F01 - CAPTAÇÃO DE RECURSO",1,""),"")</f>
        <v/>
      </c>
      <c r="AY569" s="119" t="str">
        <f>IFERROR(IF(PAC!$X569="F02 - LICITAÇÃO",1,""),"")</f>
        <v/>
      </c>
      <c r="AZ569" s="120" t="str">
        <f>IFERROR(IF(PAC!$X$6:$X$580="F03 - EXECUÇÃO DO OBJETO",1,""),"")</f>
        <v/>
      </c>
      <c r="BA569" s="120" t="str">
        <f>IFERROR(IF(PAC!$X$6:$X$580="F04 - CONCLUÍDA",1,""),"")</f>
        <v/>
      </c>
      <c r="BB569" s="121">
        <f>IF(PAC!$R569&gt;0,0,PAC!$Q569)</f>
        <v>0</v>
      </c>
    </row>
    <row r="570" spans="1:54" s="1" customFormat="1" ht="21" customHeight="1" thickBot="1">
      <c r="A570" s="96">
        <f t="shared" si="9"/>
        <v>565</v>
      </c>
      <c r="B570" s="122"/>
      <c r="C570" s="122"/>
      <c r="D570" s="122"/>
      <c r="E570" s="140"/>
      <c r="F570" s="125"/>
      <c r="G570" s="125"/>
      <c r="H570" s="122"/>
      <c r="I570" s="122"/>
      <c r="J570" s="122"/>
      <c r="K570" s="36"/>
      <c r="L570" s="36"/>
      <c r="M570" s="36"/>
      <c r="N570" s="36"/>
      <c r="O570" s="36"/>
      <c r="P570" s="36"/>
      <c r="Q570" s="25">
        <f>SUM(PAC!$M570:$P570)</f>
        <v>0</v>
      </c>
      <c r="R570" s="38"/>
      <c r="S570" s="25">
        <f>IF(PAC!$R570&gt;0,PAC!$R570,PAC!$Q570)</f>
        <v>0</v>
      </c>
      <c r="T570" s="38"/>
      <c r="U570" s="126" t="s">
        <v>1509</v>
      </c>
      <c r="V570" s="126"/>
      <c r="W570" s="127"/>
      <c r="X570" s="127"/>
      <c r="Y570" s="123"/>
      <c r="Z570" s="128"/>
      <c r="AA570" s="129"/>
      <c r="AB570" s="125"/>
      <c r="AC570" s="125"/>
      <c r="AD570" s="130"/>
      <c r="AE570" s="124"/>
      <c r="AF570" s="125"/>
      <c r="AG570" s="125"/>
      <c r="AH570" s="125"/>
      <c r="AI570" s="125"/>
      <c r="AJ570" s="128"/>
      <c r="AK570" s="125"/>
      <c r="AL570" s="125"/>
      <c r="AM570" s="125"/>
      <c r="AN570" s="128"/>
      <c r="AO570" s="128"/>
      <c r="AP570" s="128"/>
      <c r="AQ570" s="128"/>
      <c r="AR570" s="131"/>
      <c r="AS570" s="131"/>
      <c r="AT570" s="124"/>
      <c r="AU570" s="132"/>
      <c r="AV570" s="130"/>
      <c r="AW570" s="141"/>
      <c r="AX570" s="119" t="str">
        <f>IFERROR(IF(PAC!$X570="F01 - CAPTAÇÃO DE RECURSO",1,""),"")</f>
        <v/>
      </c>
      <c r="AY570" s="119" t="str">
        <f>IFERROR(IF(PAC!$X570="F02 - LICITAÇÃO",1,""),"")</f>
        <v/>
      </c>
      <c r="AZ570" s="120" t="str">
        <f>IFERROR(IF(PAC!$X$6:$X$580="F03 - EXECUÇÃO DO OBJETO",1,""),"")</f>
        <v/>
      </c>
      <c r="BA570" s="133" t="str">
        <f>IFERROR(IF(PAC!$X$6:$X$580="F04 - CONCLUÍDA",1,""),"")</f>
        <v/>
      </c>
      <c r="BB570" s="206">
        <f>IF(PAC!$R570&gt;0,0,PAC!$Q570)</f>
        <v>0</v>
      </c>
    </row>
    <row r="571" spans="1:54" s="1" customFormat="1" ht="21" customHeight="1" thickBot="1">
      <c r="A571" s="96">
        <f t="shared" si="9"/>
        <v>566</v>
      </c>
      <c r="B571" s="96"/>
      <c r="C571" s="96"/>
      <c r="D571" s="96"/>
      <c r="E571" s="97"/>
      <c r="F571" s="45"/>
      <c r="G571" s="45"/>
      <c r="H571" s="96"/>
      <c r="I571" s="96"/>
      <c r="J571" s="96"/>
      <c r="K571" s="23"/>
      <c r="L571" s="23"/>
      <c r="M571" s="23"/>
      <c r="N571" s="23"/>
      <c r="O571" s="23"/>
      <c r="P571" s="23"/>
      <c r="Q571" s="25">
        <f>SUM(PAC!$M571:$P571)</f>
        <v>0</v>
      </c>
      <c r="R571" s="25"/>
      <c r="S571" s="25">
        <f>IF(PAC!$R571&gt;0,PAC!$R571,PAC!$Q571)</f>
        <v>0</v>
      </c>
      <c r="T571" s="25"/>
      <c r="U571" s="113" t="s">
        <v>1509</v>
      </c>
      <c r="V571" s="113"/>
      <c r="W571" s="114"/>
      <c r="X571" s="114"/>
      <c r="Y571" s="111"/>
      <c r="Z571" s="95"/>
      <c r="AA571" s="115"/>
      <c r="AB571" s="45"/>
      <c r="AC571" s="45"/>
      <c r="AD571" s="116"/>
      <c r="AE571" s="112"/>
      <c r="AF571" s="45"/>
      <c r="AG571" s="45"/>
      <c r="AH571" s="45"/>
      <c r="AI571" s="45"/>
      <c r="AJ571" s="95"/>
      <c r="AK571" s="45"/>
      <c r="AL571" s="45"/>
      <c r="AM571" s="45"/>
      <c r="AN571" s="95"/>
      <c r="AO571" s="95"/>
      <c r="AP571" s="95"/>
      <c r="AQ571" s="95"/>
      <c r="AR571" s="117"/>
      <c r="AS571" s="117"/>
      <c r="AT571" s="112"/>
      <c r="AU571" s="118"/>
      <c r="AV571" s="116"/>
      <c r="AW571" s="139"/>
      <c r="AX571" s="119" t="str">
        <f>IFERROR(IF(PAC!$X571="F01 - CAPTAÇÃO DE RECURSO",1,""),"")</f>
        <v/>
      </c>
      <c r="AY571" s="119" t="str">
        <f>IFERROR(IF(PAC!$X571="F02 - LICITAÇÃO",1,""),"")</f>
        <v/>
      </c>
      <c r="AZ571" s="120" t="str">
        <f>IFERROR(IF(PAC!$X$6:$X$580="F03 - EXECUÇÃO DO OBJETO",1,""),"")</f>
        <v/>
      </c>
      <c r="BA571" s="120" t="str">
        <f>IFERROR(IF(PAC!$X$6:$X$580="F04 - CONCLUÍDA",1,""),"")</f>
        <v/>
      </c>
      <c r="BB571" s="121">
        <f>IF(PAC!$R571&gt;0,0,PAC!$Q571)</f>
        <v>0</v>
      </c>
    </row>
    <row r="572" spans="1:54" s="1" customFormat="1" ht="21" customHeight="1" thickBot="1">
      <c r="A572" s="96">
        <f t="shared" si="9"/>
        <v>567</v>
      </c>
      <c r="B572" s="122"/>
      <c r="C572" s="122"/>
      <c r="D572" s="122"/>
      <c r="E572" s="140"/>
      <c r="F572" s="125"/>
      <c r="G572" s="125"/>
      <c r="H572" s="122"/>
      <c r="I572" s="122"/>
      <c r="J572" s="122"/>
      <c r="K572" s="36"/>
      <c r="L572" s="36"/>
      <c r="M572" s="36"/>
      <c r="N572" s="36"/>
      <c r="O572" s="36"/>
      <c r="P572" s="36"/>
      <c r="Q572" s="25">
        <f>SUM(PAC!$M572:$P572)</f>
        <v>0</v>
      </c>
      <c r="R572" s="38"/>
      <c r="S572" s="25">
        <f>IF(PAC!$R572&gt;0,PAC!$R572,PAC!$Q572)</f>
        <v>0</v>
      </c>
      <c r="T572" s="38"/>
      <c r="U572" s="126" t="s">
        <v>1509</v>
      </c>
      <c r="V572" s="126"/>
      <c r="W572" s="127"/>
      <c r="X572" s="127"/>
      <c r="Y572" s="123"/>
      <c r="Z572" s="128"/>
      <c r="AA572" s="129"/>
      <c r="AB572" s="125"/>
      <c r="AC572" s="125"/>
      <c r="AD572" s="130"/>
      <c r="AE572" s="124"/>
      <c r="AF572" s="125"/>
      <c r="AG572" s="125"/>
      <c r="AH572" s="125"/>
      <c r="AI572" s="125"/>
      <c r="AJ572" s="128"/>
      <c r="AK572" s="125"/>
      <c r="AL572" s="125"/>
      <c r="AM572" s="125"/>
      <c r="AN572" s="128"/>
      <c r="AO572" s="128"/>
      <c r="AP572" s="128"/>
      <c r="AQ572" s="128"/>
      <c r="AR572" s="131"/>
      <c r="AS572" s="131"/>
      <c r="AT572" s="124"/>
      <c r="AU572" s="132"/>
      <c r="AV572" s="130"/>
      <c r="AW572" s="141"/>
      <c r="AX572" s="119" t="str">
        <f>IFERROR(IF(PAC!$X572="F01 - CAPTAÇÃO DE RECURSO",1,""),"")</f>
        <v/>
      </c>
      <c r="AY572" s="119" t="str">
        <f>IFERROR(IF(PAC!$X572="F02 - LICITAÇÃO",1,""),"")</f>
        <v/>
      </c>
      <c r="AZ572" s="120" t="str">
        <f>IFERROR(IF(PAC!$X$6:$X$580="F03 - EXECUÇÃO DO OBJETO",1,""),"")</f>
        <v/>
      </c>
      <c r="BA572" s="133" t="str">
        <f>IFERROR(IF(PAC!$X$6:$X$580="F04 - CONCLUÍDA",1,""),"")</f>
        <v/>
      </c>
      <c r="BB572" s="206">
        <f>IF(PAC!$R572&gt;0,0,PAC!$Q572)</f>
        <v>0</v>
      </c>
    </row>
    <row r="573" spans="1:54" s="1" customFormat="1" ht="21" customHeight="1" thickBot="1">
      <c r="A573" s="96">
        <f t="shared" si="9"/>
        <v>568</v>
      </c>
      <c r="B573" s="96"/>
      <c r="C573" s="96"/>
      <c r="D573" s="96"/>
      <c r="E573" s="97"/>
      <c r="F573" s="45"/>
      <c r="G573" s="45"/>
      <c r="H573" s="96"/>
      <c r="I573" s="96"/>
      <c r="J573" s="96"/>
      <c r="K573" s="23"/>
      <c r="L573" s="23"/>
      <c r="M573" s="23"/>
      <c r="N573" s="23"/>
      <c r="O573" s="23"/>
      <c r="P573" s="23"/>
      <c r="Q573" s="25">
        <f>SUM(PAC!$M573:$P573)</f>
        <v>0</v>
      </c>
      <c r="R573" s="25"/>
      <c r="S573" s="25">
        <f>IF(PAC!$R573&gt;0,PAC!$R573,PAC!$Q573)</f>
        <v>0</v>
      </c>
      <c r="T573" s="25"/>
      <c r="U573" s="113" t="s">
        <v>1509</v>
      </c>
      <c r="V573" s="113"/>
      <c r="W573" s="114"/>
      <c r="X573" s="114"/>
      <c r="Y573" s="111"/>
      <c r="Z573" s="95"/>
      <c r="AA573" s="115"/>
      <c r="AB573" s="45"/>
      <c r="AC573" s="45"/>
      <c r="AD573" s="116"/>
      <c r="AE573" s="112"/>
      <c r="AF573" s="45"/>
      <c r="AG573" s="45"/>
      <c r="AH573" s="45"/>
      <c r="AI573" s="45"/>
      <c r="AJ573" s="95"/>
      <c r="AK573" s="45"/>
      <c r="AL573" s="45"/>
      <c r="AM573" s="45"/>
      <c r="AN573" s="95"/>
      <c r="AO573" s="95"/>
      <c r="AP573" s="95"/>
      <c r="AQ573" s="95"/>
      <c r="AR573" s="117"/>
      <c r="AS573" s="117"/>
      <c r="AT573" s="112"/>
      <c r="AU573" s="118"/>
      <c r="AV573" s="116"/>
      <c r="AW573" s="139"/>
      <c r="AX573" s="119" t="str">
        <f>IFERROR(IF(PAC!$X573="F01 - CAPTAÇÃO DE RECURSO",1,""),"")</f>
        <v/>
      </c>
      <c r="AY573" s="119" t="str">
        <f>IFERROR(IF(PAC!$X573="F02 - LICITAÇÃO",1,""),"")</f>
        <v/>
      </c>
      <c r="AZ573" s="120" t="str">
        <f>IFERROR(IF(PAC!$X$6:$X$580="F03 - EXECUÇÃO DO OBJETO",1,""),"")</f>
        <v/>
      </c>
      <c r="BA573" s="120" t="str">
        <f>IFERROR(IF(PAC!$X$6:$X$580="F04 - CONCLUÍDA",1,""),"")</f>
        <v/>
      </c>
      <c r="BB573" s="121">
        <f>IF(PAC!$R573&gt;0,0,PAC!$Q573)</f>
        <v>0</v>
      </c>
    </row>
    <row r="574" spans="1:54" s="1" customFormat="1" ht="21" customHeight="1" thickBot="1">
      <c r="A574" s="96">
        <f t="shared" si="9"/>
        <v>569</v>
      </c>
      <c r="B574" s="122"/>
      <c r="C574" s="122"/>
      <c r="D574" s="122"/>
      <c r="E574" s="140"/>
      <c r="F574" s="125"/>
      <c r="G574" s="125"/>
      <c r="H574" s="122"/>
      <c r="I574" s="122"/>
      <c r="J574" s="122"/>
      <c r="K574" s="36"/>
      <c r="L574" s="36"/>
      <c r="M574" s="36"/>
      <c r="N574" s="36"/>
      <c r="O574" s="36"/>
      <c r="P574" s="36"/>
      <c r="Q574" s="25">
        <f>SUM(PAC!$M574:$P574)</f>
        <v>0</v>
      </c>
      <c r="R574" s="38"/>
      <c r="S574" s="25">
        <f>IF(PAC!$R574&gt;0,PAC!$R574,PAC!$Q574)</f>
        <v>0</v>
      </c>
      <c r="T574" s="38"/>
      <c r="U574" s="126" t="s">
        <v>1509</v>
      </c>
      <c r="V574" s="126"/>
      <c r="W574" s="127"/>
      <c r="X574" s="127"/>
      <c r="Y574" s="123"/>
      <c r="Z574" s="128"/>
      <c r="AA574" s="129"/>
      <c r="AB574" s="125"/>
      <c r="AC574" s="125"/>
      <c r="AD574" s="130"/>
      <c r="AE574" s="124"/>
      <c r="AF574" s="125"/>
      <c r="AG574" s="125"/>
      <c r="AH574" s="125"/>
      <c r="AI574" s="125"/>
      <c r="AJ574" s="128"/>
      <c r="AK574" s="125"/>
      <c r="AL574" s="125"/>
      <c r="AM574" s="125"/>
      <c r="AN574" s="128"/>
      <c r="AO574" s="128"/>
      <c r="AP574" s="128"/>
      <c r="AQ574" s="128"/>
      <c r="AR574" s="131"/>
      <c r="AS574" s="131"/>
      <c r="AT574" s="124"/>
      <c r="AU574" s="132"/>
      <c r="AV574" s="130"/>
      <c r="AW574" s="141"/>
      <c r="AX574" s="119" t="str">
        <f>IFERROR(IF(PAC!$X574="F01 - CAPTAÇÃO DE RECURSO",1,""),"")</f>
        <v/>
      </c>
      <c r="AY574" s="119" t="str">
        <f>IFERROR(IF(PAC!$X574="F02 - LICITAÇÃO",1,""),"")</f>
        <v/>
      </c>
      <c r="AZ574" s="120" t="str">
        <f>IFERROR(IF(PAC!$X$6:$X$580="F03 - EXECUÇÃO DO OBJETO",1,""),"")</f>
        <v/>
      </c>
      <c r="BA574" s="133" t="str">
        <f>IFERROR(IF(PAC!$X$6:$X$580="F04 - CONCLUÍDA",1,""),"")</f>
        <v/>
      </c>
      <c r="BB574" s="206">
        <f>IF(PAC!$R574&gt;0,0,PAC!$Q574)</f>
        <v>0</v>
      </c>
    </row>
    <row r="575" spans="1:54" s="1" customFormat="1" ht="21" customHeight="1" thickBot="1">
      <c r="A575" s="96">
        <f t="shared" si="9"/>
        <v>570</v>
      </c>
      <c r="B575" s="96"/>
      <c r="C575" s="96"/>
      <c r="D575" s="96"/>
      <c r="E575" s="97"/>
      <c r="F575" s="45"/>
      <c r="G575" s="45"/>
      <c r="H575" s="96"/>
      <c r="I575" s="96"/>
      <c r="J575" s="96"/>
      <c r="K575" s="23"/>
      <c r="L575" s="23"/>
      <c r="M575" s="23"/>
      <c r="N575" s="23"/>
      <c r="O575" s="23"/>
      <c r="P575" s="23"/>
      <c r="Q575" s="25">
        <f>SUM(PAC!$M575:$P575)</f>
        <v>0</v>
      </c>
      <c r="R575" s="25"/>
      <c r="S575" s="25">
        <f>IF(PAC!$R575&gt;0,PAC!$R575,PAC!$Q575)</f>
        <v>0</v>
      </c>
      <c r="T575" s="25"/>
      <c r="U575" s="113" t="s">
        <v>1509</v>
      </c>
      <c r="V575" s="113"/>
      <c r="W575" s="114"/>
      <c r="X575" s="114"/>
      <c r="Y575" s="111"/>
      <c r="Z575" s="95"/>
      <c r="AA575" s="115"/>
      <c r="AB575" s="45"/>
      <c r="AC575" s="45"/>
      <c r="AD575" s="116"/>
      <c r="AE575" s="112"/>
      <c r="AF575" s="45"/>
      <c r="AG575" s="45"/>
      <c r="AH575" s="45"/>
      <c r="AI575" s="45"/>
      <c r="AJ575" s="95"/>
      <c r="AK575" s="45"/>
      <c r="AL575" s="45"/>
      <c r="AM575" s="45"/>
      <c r="AN575" s="95"/>
      <c r="AO575" s="95"/>
      <c r="AP575" s="95"/>
      <c r="AQ575" s="95"/>
      <c r="AR575" s="117"/>
      <c r="AS575" s="117"/>
      <c r="AT575" s="112"/>
      <c r="AU575" s="118"/>
      <c r="AV575" s="116"/>
      <c r="AW575" s="139"/>
      <c r="AX575" s="119" t="str">
        <f>IFERROR(IF(PAC!$X575="F01 - CAPTAÇÃO DE RECURSO",1,""),"")</f>
        <v/>
      </c>
      <c r="AY575" s="119" t="str">
        <f>IFERROR(IF(PAC!$X575="F02 - LICITAÇÃO",1,""),"")</f>
        <v/>
      </c>
      <c r="AZ575" s="120" t="str">
        <f>IFERROR(IF(PAC!$X$6:$X$580="F03 - EXECUÇÃO DO OBJETO",1,""),"")</f>
        <v/>
      </c>
      <c r="BA575" s="120" t="str">
        <f>IFERROR(IF(PAC!$X$6:$X$580="F04 - CONCLUÍDA",1,""),"")</f>
        <v/>
      </c>
      <c r="BB575" s="121">
        <f>IF(PAC!$R575&gt;0,0,PAC!$Q575)</f>
        <v>0</v>
      </c>
    </row>
    <row r="576" spans="1:54" s="1" customFormat="1" ht="21" customHeight="1" thickBot="1">
      <c r="A576" s="96">
        <f t="shared" si="9"/>
        <v>571</v>
      </c>
      <c r="B576" s="122"/>
      <c r="C576" s="122"/>
      <c r="D576" s="122"/>
      <c r="E576" s="140"/>
      <c r="F576" s="125"/>
      <c r="G576" s="125"/>
      <c r="H576" s="122"/>
      <c r="I576" s="122"/>
      <c r="J576" s="122"/>
      <c r="K576" s="36"/>
      <c r="L576" s="36"/>
      <c r="M576" s="36"/>
      <c r="N576" s="36"/>
      <c r="O576" s="36"/>
      <c r="P576" s="36"/>
      <c r="Q576" s="25">
        <f>SUM(PAC!$M576:$P576)</f>
        <v>0</v>
      </c>
      <c r="R576" s="38"/>
      <c r="S576" s="25">
        <f>IF(PAC!$R576&gt;0,PAC!$R576,PAC!$Q576)</f>
        <v>0</v>
      </c>
      <c r="T576" s="38"/>
      <c r="U576" s="126" t="s">
        <v>1509</v>
      </c>
      <c r="V576" s="126"/>
      <c r="W576" s="127"/>
      <c r="X576" s="127"/>
      <c r="Y576" s="123"/>
      <c r="Z576" s="128"/>
      <c r="AA576" s="129"/>
      <c r="AB576" s="125"/>
      <c r="AC576" s="125"/>
      <c r="AD576" s="130"/>
      <c r="AE576" s="124"/>
      <c r="AF576" s="125"/>
      <c r="AG576" s="125"/>
      <c r="AH576" s="125"/>
      <c r="AI576" s="125"/>
      <c r="AJ576" s="128"/>
      <c r="AK576" s="125"/>
      <c r="AL576" s="125"/>
      <c r="AM576" s="125"/>
      <c r="AN576" s="128"/>
      <c r="AO576" s="128"/>
      <c r="AP576" s="128"/>
      <c r="AQ576" s="128"/>
      <c r="AR576" s="131"/>
      <c r="AS576" s="131"/>
      <c r="AT576" s="124"/>
      <c r="AU576" s="132"/>
      <c r="AV576" s="130"/>
      <c r="AW576" s="141"/>
      <c r="AX576" s="119" t="str">
        <f>IFERROR(IF(PAC!$X576="F01 - CAPTAÇÃO DE RECURSO",1,""),"")</f>
        <v/>
      </c>
      <c r="AY576" s="119" t="str">
        <f>IFERROR(IF(PAC!$X576="F02 - LICITAÇÃO",1,""),"")</f>
        <v/>
      </c>
      <c r="AZ576" s="120" t="str">
        <f>IFERROR(IF(PAC!$X$6:$X$580="F03 - EXECUÇÃO DO OBJETO",1,""),"")</f>
        <v/>
      </c>
      <c r="BA576" s="133" t="str">
        <f>IFERROR(IF(PAC!$X$6:$X$580="F04 - CONCLUÍDA",1,""),"")</f>
        <v/>
      </c>
      <c r="BB576" s="206">
        <f>IF(PAC!$R576&gt;0,0,PAC!$Q576)</f>
        <v>0</v>
      </c>
    </row>
    <row r="577" spans="1:70" s="1" customFormat="1" ht="21" customHeight="1" thickBot="1">
      <c r="A577" s="96">
        <f t="shared" si="9"/>
        <v>572</v>
      </c>
      <c r="B577" s="96"/>
      <c r="C577" s="96"/>
      <c r="D577" s="96"/>
      <c r="E577" s="97"/>
      <c r="F577" s="45"/>
      <c r="G577" s="45"/>
      <c r="H577" s="96"/>
      <c r="I577" s="96"/>
      <c r="J577" s="96"/>
      <c r="K577" s="23"/>
      <c r="L577" s="23"/>
      <c r="M577" s="23"/>
      <c r="N577" s="23"/>
      <c r="O577" s="23"/>
      <c r="P577" s="23"/>
      <c r="Q577" s="25">
        <f>SUM(PAC!$M577:$P577)</f>
        <v>0</v>
      </c>
      <c r="R577" s="25"/>
      <c r="S577" s="25">
        <f>IF(PAC!$R577&gt;0,PAC!$R577,PAC!$Q577)</f>
        <v>0</v>
      </c>
      <c r="T577" s="25"/>
      <c r="U577" s="113" t="s">
        <v>1509</v>
      </c>
      <c r="V577" s="113"/>
      <c r="W577" s="114"/>
      <c r="X577" s="114"/>
      <c r="Y577" s="111"/>
      <c r="Z577" s="95"/>
      <c r="AA577" s="115"/>
      <c r="AB577" s="45"/>
      <c r="AC577" s="45"/>
      <c r="AD577" s="116"/>
      <c r="AE577" s="112"/>
      <c r="AF577" s="45"/>
      <c r="AG577" s="45"/>
      <c r="AH577" s="45"/>
      <c r="AI577" s="45"/>
      <c r="AJ577" s="95"/>
      <c r="AK577" s="45"/>
      <c r="AL577" s="45"/>
      <c r="AM577" s="45"/>
      <c r="AN577" s="95"/>
      <c r="AO577" s="95"/>
      <c r="AP577" s="95"/>
      <c r="AQ577" s="95"/>
      <c r="AR577" s="117"/>
      <c r="AS577" s="117"/>
      <c r="AT577" s="112"/>
      <c r="AU577" s="118"/>
      <c r="AV577" s="116"/>
      <c r="AW577" s="139"/>
      <c r="AX577" s="119" t="str">
        <f>IFERROR(IF(PAC!$X577="F01 - CAPTAÇÃO DE RECURSO",1,""),"")</f>
        <v/>
      </c>
      <c r="AY577" s="119" t="str">
        <f>IFERROR(IF(PAC!$X577="F02 - LICITAÇÃO",1,""),"")</f>
        <v/>
      </c>
      <c r="AZ577" s="120" t="str">
        <f>IFERROR(IF(PAC!$X$6:$X$580="F03 - EXECUÇÃO DO OBJETO",1,""),"")</f>
        <v/>
      </c>
      <c r="BA577" s="120" t="str">
        <f>IFERROR(IF(PAC!$X$6:$X$580="F04 - CONCLUÍDA",1,""),"")</f>
        <v/>
      </c>
      <c r="BB577" s="121">
        <f>IF(PAC!$R577&gt;0,0,PAC!$Q577)</f>
        <v>0</v>
      </c>
    </row>
    <row r="578" spans="1:70" s="1" customFormat="1" ht="21" customHeight="1" thickBot="1">
      <c r="A578" s="96">
        <f t="shared" si="9"/>
        <v>573</v>
      </c>
      <c r="B578" s="122"/>
      <c r="C578" s="122"/>
      <c r="D578" s="122"/>
      <c r="E578" s="140"/>
      <c r="F578" s="125"/>
      <c r="G578" s="125"/>
      <c r="H578" s="122"/>
      <c r="I578" s="122"/>
      <c r="J578" s="122"/>
      <c r="K578" s="36"/>
      <c r="L578" s="36"/>
      <c r="M578" s="36"/>
      <c r="N578" s="36"/>
      <c r="O578" s="36"/>
      <c r="P578" s="36"/>
      <c r="Q578" s="25">
        <f>SUM(PAC!$M578:$P578)</f>
        <v>0</v>
      </c>
      <c r="R578" s="38"/>
      <c r="S578" s="25">
        <f>IF(PAC!$R578&gt;0,PAC!$R578,PAC!$Q578)</f>
        <v>0</v>
      </c>
      <c r="T578" s="38"/>
      <c r="U578" s="126" t="s">
        <v>1509</v>
      </c>
      <c r="V578" s="126"/>
      <c r="W578" s="127"/>
      <c r="X578" s="127"/>
      <c r="Y578" s="123"/>
      <c r="Z578" s="128"/>
      <c r="AA578" s="129"/>
      <c r="AB578" s="125"/>
      <c r="AC578" s="125"/>
      <c r="AD578" s="130"/>
      <c r="AE578" s="124"/>
      <c r="AF578" s="125"/>
      <c r="AG578" s="125"/>
      <c r="AH578" s="125"/>
      <c r="AI578" s="125"/>
      <c r="AJ578" s="128"/>
      <c r="AK578" s="125"/>
      <c r="AL578" s="125"/>
      <c r="AM578" s="125"/>
      <c r="AN578" s="128"/>
      <c r="AO578" s="128"/>
      <c r="AP578" s="128"/>
      <c r="AQ578" s="128"/>
      <c r="AR578" s="131"/>
      <c r="AS578" s="131"/>
      <c r="AT578" s="124"/>
      <c r="AU578" s="132"/>
      <c r="AV578" s="130"/>
      <c r="AW578" s="141"/>
      <c r="AX578" s="119" t="str">
        <f>IFERROR(IF(PAC!$X578="F01 - CAPTAÇÃO DE RECURSO",1,""),"")</f>
        <v/>
      </c>
      <c r="AY578" s="119" t="str">
        <f>IFERROR(IF(PAC!$X578="F02 - LICITAÇÃO",1,""),"")</f>
        <v/>
      </c>
      <c r="AZ578" s="120" t="str">
        <f>IFERROR(IF(PAC!$X$6:$X$580="F03 - EXECUÇÃO DO OBJETO",1,""),"")</f>
        <v/>
      </c>
      <c r="BA578" s="133" t="str">
        <f>IFERROR(IF(PAC!$X$6:$X$580="F04 - CONCLUÍDA",1,""),"")</f>
        <v/>
      </c>
      <c r="BB578" s="206">
        <f>IF(PAC!$R578&gt;0,0,PAC!$Q578)</f>
        <v>0</v>
      </c>
    </row>
    <row r="579" spans="1:70" s="1" customFormat="1" ht="21" customHeight="1" thickBot="1">
      <c r="A579" s="96">
        <f t="shared" si="9"/>
        <v>574</v>
      </c>
      <c r="B579" s="96"/>
      <c r="C579" s="96"/>
      <c r="D579" s="96"/>
      <c r="E579" s="97"/>
      <c r="F579" s="45"/>
      <c r="G579" s="45"/>
      <c r="H579" s="96"/>
      <c r="I579" s="96"/>
      <c r="J579" s="96"/>
      <c r="K579" s="23"/>
      <c r="L579" s="23"/>
      <c r="M579" s="23"/>
      <c r="N579" s="23"/>
      <c r="O579" s="23"/>
      <c r="P579" s="23"/>
      <c r="Q579" s="25">
        <f>SUM(PAC!$M579:$P579)</f>
        <v>0</v>
      </c>
      <c r="R579" s="25"/>
      <c r="S579" s="25">
        <f>IF(PAC!$R579&gt;0,PAC!$R579,PAC!$Q579)</f>
        <v>0</v>
      </c>
      <c r="T579" s="25"/>
      <c r="U579" s="113" t="s">
        <v>1509</v>
      </c>
      <c r="V579" s="113"/>
      <c r="W579" s="114"/>
      <c r="X579" s="114"/>
      <c r="Y579" s="111"/>
      <c r="Z579" s="95"/>
      <c r="AA579" s="115"/>
      <c r="AB579" s="45"/>
      <c r="AC579" s="45"/>
      <c r="AD579" s="116"/>
      <c r="AE579" s="112"/>
      <c r="AF579" s="45"/>
      <c r="AG579" s="45"/>
      <c r="AH579" s="45"/>
      <c r="AI579" s="45"/>
      <c r="AJ579" s="95"/>
      <c r="AK579" s="45"/>
      <c r="AL579" s="45"/>
      <c r="AM579" s="45"/>
      <c r="AN579" s="95"/>
      <c r="AO579" s="95"/>
      <c r="AP579" s="95"/>
      <c r="AQ579" s="95"/>
      <c r="AR579" s="117"/>
      <c r="AS579" s="117"/>
      <c r="AT579" s="112"/>
      <c r="AU579" s="118"/>
      <c r="AV579" s="116"/>
      <c r="AW579" s="139"/>
      <c r="AX579" s="119" t="str">
        <f>IFERROR(IF(PAC!$X579="F01 - CAPTAÇÃO DE RECURSO",1,""),"")</f>
        <v/>
      </c>
      <c r="AY579" s="119" t="str">
        <f>IFERROR(IF(PAC!$X579="F02 - LICITAÇÃO",1,""),"")</f>
        <v/>
      </c>
      <c r="AZ579" s="120" t="str">
        <f>IFERROR(IF(PAC!$X$6:$X$580="F03 - EXECUÇÃO DO OBJETO",1,""),"")</f>
        <v/>
      </c>
      <c r="BA579" s="120" t="str">
        <f>IFERROR(IF(PAC!$X$6:$X$580="F04 - CONCLUÍDA",1,""),"")</f>
        <v/>
      </c>
      <c r="BB579" s="121">
        <f>IF(PAC!$R579&gt;0,0,PAC!$Q579)</f>
        <v>0</v>
      </c>
    </row>
    <row r="580" spans="1:70" s="1" customFormat="1" ht="21.75" customHeight="1" thickBot="1">
      <c r="A580" s="96">
        <f t="shared" ref="A580" si="10">ROW()-5</f>
        <v>575</v>
      </c>
      <c r="B580" s="122"/>
      <c r="C580" s="122"/>
      <c r="D580" s="122"/>
      <c r="E580" s="140"/>
      <c r="F580" s="125"/>
      <c r="G580" s="125"/>
      <c r="H580" s="122"/>
      <c r="I580" s="122"/>
      <c r="J580" s="122"/>
      <c r="K580" s="36"/>
      <c r="L580" s="36"/>
      <c r="M580" s="36"/>
      <c r="N580" s="36"/>
      <c r="O580" s="36"/>
      <c r="P580" s="36"/>
      <c r="Q580" s="25">
        <f>SUM(PAC!$M580:$P580)</f>
        <v>0</v>
      </c>
      <c r="R580" s="38"/>
      <c r="S580" s="25">
        <f>IF(PAC!$R580&gt;0,PAC!$R580,PAC!$Q580)</f>
        <v>0</v>
      </c>
      <c r="T580" s="38"/>
      <c r="U580" s="126" t="s">
        <v>1509</v>
      </c>
      <c r="V580" s="126"/>
      <c r="W580" s="127"/>
      <c r="X580" s="127"/>
      <c r="Y580" s="123"/>
      <c r="Z580" s="128"/>
      <c r="AA580" s="129"/>
      <c r="AB580" s="125"/>
      <c r="AC580" s="125"/>
      <c r="AD580" s="130"/>
      <c r="AE580" s="124"/>
      <c r="AF580" s="125"/>
      <c r="AG580" s="125"/>
      <c r="AH580" s="125"/>
      <c r="AI580" s="125"/>
      <c r="AJ580" s="128"/>
      <c r="AK580" s="125"/>
      <c r="AL580" s="125"/>
      <c r="AM580" s="125"/>
      <c r="AN580" s="128"/>
      <c r="AO580" s="128"/>
      <c r="AP580" s="128"/>
      <c r="AQ580" s="128"/>
      <c r="AR580" s="131"/>
      <c r="AS580" s="131"/>
      <c r="AT580" s="124"/>
      <c r="AU580" s="132"/>
      <c r="AV580" s="130"/>
      <c r="AW580" s="141"/>
      <c r="AX580" s="119" t="str">
        <f>IFERROR(IF(PAC!$X580="F01 - CAPTAÇÃO DE RECURSO",1,""),"")</f>
        <v/>
      </c>
      <c r="AY580" s="119" t="str">
        <f>IFERROR(IF(PAC!$X580="F02 - LICITAÇÃO",1,""),"")</f>
        <v/>
      </c>
      <c r="AZ580" s="133" t="str">
        <f>IFERROR(IF(PAC!$X$6:$X$580="F03 - EXECUÇÃO DO OBJETO",1,""),"")</f>
        <v/>
      </c>
      <c r="BA580" s="133" t="str">
        <f>IFERROR(IF(PAC!$X$6:$X$580="F04 - CONCLUÍDA",1,""),"")</f>
        <v/>
      </c>
      <c r="BB580" s="206">
        <f>IF(PAC!$R580&gt;0,0,PAC!$Q580)</f>
        <v>0</v>
      </c>
    </row>
    <row r="581" spans="1:70" ht="21" customHeight="1" thickBot="1">
      <c r="A581" s="197"/>
      <c r="B581" s="198"/>
      <c r="C581" s="197"/>
      <c r="D581" s="197"/>
      <c r="E581" s="198"/>
      <c r="F581" s="199"/>
      <c r="G581" s="200"/>
      <c r="H581" s="198"/>
      <c r="I581" s="197"/>
      <c r="J581" s="197"/>
      <c r="K581" s="197"/>
      <c r="L581" s="197"/>
      <c r="M581" s="197"/>
      <c r="N581" s="197"/>
      <c r="O581" s="197"/>
      <c r="P581" s="197"/>
      <c r="Q581" s="197"/>
      <c r="R581" s="197"/>
      <c r="S581" s="197"/>
      <c r="T581" s="197"/>
      <c r="U581" s="197"/>
      <c r="V581" s="197"/>
      <c r="W581" s="197"/>
      <c r="X581" s="197"/>
      <c r="Y581" s="197"/>
      <c r="Z581" s="197"/>
      <c r="AA581" s="198" t="s">
        <v>1307</v>
      </c>
      <c r="AB581" s="198"/>
      <c r="AC581" s="198"/>
      <c r="AD581" s="201"/>
      <c r="AE581" s="198"/>
      <c r="AF581" s="197"/>
      <c r="AG581" s="197"/>
      <c r="AH581" s="197"/>
      <c r="AI581" s="197"/>
      <c r="AJ581" s="202"/>
      <c r="AK581" s="203"/>
      <c r="AL581" s="197"/>
      <c r="AM581" s="197"/>
      <c r="AN581" s="198"/>
      <c r="AO581" s="197"/>
      <c r="AP581" s="199"/>
      <c r="AQ581" s="199"/>
      <c r="AR581" s="197"/>
      <c r="AS581" s="197"/>
      <c r="AT581" s="204"/>
      <c r="AU581" s="198"/>
      <c r="AV581" s="198"/>
      <c r="AW581" s="198"/>
      <c r="AX581" s="198"/>
      <c r="AY581" s="212" t="str">
        <f>IFERROR(IF(PAC!$X581="F02 - LICITAÇÃO",1,""),"")</f>
        <v/>
      </c>
      <c r="AZ581" s="198"/>
      <c r="BA581" s="205" t="str">
        <f>IFERROR(IF(PAC!$X$6:$X$580="F04 - CONCLUÍDA",1,""),"")</f>
        <v/>
      </c>
      <c r="BB581" s="107"/>
      <c r="BP581" s="66"/>
      <c r="BQ581" s="66"/>
      <c r="BR581" s="66"/>
    </row>
    <row r="582" spans="1:70">
      <c r="K582" s="103"/>
      <c r="N582" s="103"/>
      <c r="P582" s="103"/>
      <c r="Q582" s="103"/>
      <c r="AT582" s="82"/>
      <c r="BP582" s="66"/>
      <c r="BQ582" s="66"/>
      <c r="BR582" s="66"/>
    </row>
    <row r="583" spans="1:70">
      <c r="K583" s="103"/>
      <c r="N583" s="103"/>
      <c r="P583" s="103"/>
      <c r="AT583" s="82"/>
      <c r="BP583" s="66"/>
      <c r="BQ583" s="66"/>
      <c r="BR583" s="66"/>
    </row>
    <row r="584" spans="1:70">
      <c r="AT584" s="82"/>
      <c r="BP584" s="66"/>
      <c r="BQ584" s="66"/>
      <c r="BR584" s="66"/>
    </row>
    <row r="585" spans="1:70">
      <c r="M585" s="207"/>
      <c r="AT585" s="91"/>
      <c r="BP585" s="66"/>
      <c r="BQ585" s="66"/>
      <c r="BR585" s="66"/>
    </row>
    <row r="586" spans="1:70">
      <c r="M586" s="207"/>
      <c r="AT586" s="82"/>
      <c r="BP586" s="66"/>
      <c r="BQ586" s="66"/>
      <c r="BR586" s="66"/>
    </row>
    <row r="587" spans="1:70">
      <c r="AT587" s="82"/>
      <c r="BP587" s="66"/>
      <c r="BQ587" s="66"/>
      <c r="BR587" s="66"/>
    </row>
    <row r="588" spans="1:70">
      <c r="M588" s="207"/>
      <c r="R588" s="102"/>
      <c r="AT588" s="82"/>
      <c r="BP588" s="66"/>
      <c r="BQ588" s="66"/>
      <c r="BR588" s="66"/>
    </row>
    <row r="589" spans="1:70">
      <c r="AT589" s="82"/>
      <c r="BP589" s="66"/>
      <c r="BQ589" s="66"/>
      <c r="BR589" s="66"/>
    </row>
    <row r="590" spans="1:70">
      <c r="AT590" s="82"/>
      <c r="BP590" s="66"/>
      <c r="BQ590" s="66"/>
      <c r="BR590" s="66"/>
    </row>
    <row r="591" spans="1:70">
      <c r="AT591" s="82"/>
      <c r="BP591" s="66"/>
      <c r="BQ591" s="66"/>
      <c r="BR591" s="66"/>
    </row>
    <row r="592" spans="1:70">
      <c r="AT592" s="82"/>
      <c r="BP592" s="66"/>
      <c r="BQ592" s="66"/>
      <c r="BR592" s="66"/>
    </row>
    <row r="593" spans="46:70">
      <c r="AT593" s="82"/>
      <c r="BP593" s="66"/>
      <c r="BQ593" s="66"/>
      <c r="BR593" s="66"/>
    </row>
    <row r="594" spans="46:70">
      <c r="AT594" s="82"/>
      <c r="BP594" s="66"/>
      <c r="BQ594" s="66"/>
      <c r="BR594" s="66"/>
    </row>
    <row r="595" spans="46:70">
      <c r="AT595" s="82"/>
      <c r="BP595" s="66"/>
      <c r="BQ595" s="66"/>
      <c r="BR595" s="66"/>
    </row>
    <row r="596" spans="46:70">
      <c r="AT596" s="82"/>
      <c r="BP596" s="66"/>
      <c r="BQ596" s="66"/>
      <c r="BR596" s="66"/>
    </row>
    <row r="597" spans="46:70">
      <c r="AT597" s="82"/>
      <c r="BP597" s="66"/>
      <c r="BQ597" s="66"/>
      <c r="BR597" s="66"/>
    </row>
    <row r="598" spans="46:70">
      <c r="AT598" s="82"/>
      <c r="BP598" s="66"/>
      <c r="BQ598" s="66"/>
      <c r="BR598" s="66"/>
    </row>
    <row r="599" spans="46:70">
      <c r="AT599" s="82"/>
      <c r="BP599" s="66"/>
      <c r="BQ599" s="66"/>
      <c r="BR599" s="66"/>
    </row>
    <row r="600" spans="46:70">
      <c r="AT600" s="82"/>
      <c r="BP600" s="66"/>
      <c r="BQ600" s="66"/>
      <c r="BR600" s="66"/>
    </row>
    <row r="601" spans="46:70">
      <c r="AT601" s="82"/>
      <c r="BP601" s="66"/>
      <c r="BQ601" s="66"/>
      <c r="BR601" s="66"/>
    </row>
    <row r="602" spans="46:70">
      <c r="AT602" s="82"/>
      <c r="BP602" s="66"/>
      <c r="BQ602" s="66"/>
      <c r="BR602" s="66"/>
    </row>
    <row r="603" spans="46:70">
      <c r="AT603" s="82"/>
    </row>
    <row r="604" spans="46:70">
      <c r="AT604" s="82"/>
    </row>
    <row r="605" spans="46:70">
      <c r="AT605" s="82"/>
    </row>
    <row r="606" spans="46:70">
      <c r="AT606" s="82"/>
    </row>
    <row r="607" spans="46:70">
      <c r="AT607" s="82"/>
    </row>
    <row r="608" spans="46:70">
      <c r="AT608" s="82"/>
    </row>
    <row r="609" spans="46:46">
      <c r="AT609" s="82"/>
    </row>
    <row r="610" spans="46:46">
      <c r="AT610" s="82"/>
    </row>
    <row r="611" spans="46:46">
      <c r="AT611" s="82"/>
    </row>
    <row r="612" spans="46:46">
      <c r="AT612" s="82"/>
    </row>
    <row r="613" spans="46:46">
      <c r="AT613" s="82"/>
    </row>
    <row r="614" spans="46:46">
      <c r="AT614" s="82"/>
    </row>
  </sheetData>
  <sheetProtection sort="0" autoFilter="0"/>
  <autoFilter ref="A5:BB581"/>
  <customSheetViews>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8" scale="10" fitToHeight="1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0FB74A6A-4A44-4BA5-9EB0-B86297CD9790}" scale="60" showPageBreaks="1" fitToPage="1" printArea="1" showAutoFilter="1" topLeftCell="A25">
      <selection activeCell="F27" sqref="F27"/>
      <pageMargins left="3.937007874015748E-2" right="3.937007874015748E-2" top="1.1023622047244095" bottom="0.31496062992125984" header="0.11811023622047245" footer="0.19685039370078741"/>
      <printOptions horizontalCentered="1"/>
      <pageSetup paperSize="8" scale="17"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C0A33525-2FAA-4399-909F-1A52282E6E9A}" scale="51" showPageBreaks="1" printArea="1" filter="1" showAutoFilter="1" hiddenColumns="1" view="pageBreakPreview" topLeftCell="Q1">
      <pane ySplit="3" topLeftCell="A4" activePane="bottomLeft" state="frozen"/>
      <selection pane="bottomLeft" activeCell="AA1" sqref="AA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3"/>
          </filters>
        </filterColumn>
        <filterColumn colId="5">
          <filters>
            <filter val="Educação"/>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129416D2-3637-48C1-A749-90B02AD0693E}" scale="60" showPageBreaks="1" fitToPage="1" printArea="1" filter="1" showAutoFilter="1" hiddenColumns="1" topLeftCell="AR4">
      <pane ySplit="1" topLeftCell="A82" activePane="bottomLeft" state="frozen"/>
      <selection pane="bottomLeft" activeCell="AS497" sqref="AS497"/>
      <pageMargins left="3.937007874015748E-2" right="3.937007874015748E-2" top="1.1023622047244095" bottom="0.31496062992125984" header="0.11811023622047245" footer="0.19685039370078741"/>
      <printOptions horizontalCentered="1"/>
      <pageSetup paperSize="8" scale="22" fitToHeight="1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4">
          <filters>
            <filter val="G5/G6 LOTE 01 B - Encosta - PDE  119.2 complementar  - Parque Tecal - trecho 2 /Bairro  Campinas de Pirajá"/>
            <filter val="G5/G6 LOTE 01 B - Encosta - PDE  119.2 complementar Parque Tecal-  trecho 1 / Bairro Campinas de Pirajá"/>
            <filter val="G5/G6 LOTE 01 B - Encosta - PDE 098 complementar Rua Candinho Fernandes  / Bairro Fazenda Grande do Retiro"/>
            <filter val="G5/G6 LOTE 01 B - Encosta - PDE 118 complementar - Rua Guaracira Souza / Bairro Calabetão"/>
            <filter val="G5/G6 LOTE 01 B - Encosta - PDE 119.2  complementar - Vila Leal - Bairro  Campinas de Pirajá"/>
            <filter val="G5/G6 LOTE 02 C - Encosta - PDE 276 complementar - Rua Ademir Peixoto -Bairro Praia Grande"/>
            <filter val="G5/G6 LOTE 02 C - Encosta - PDE 371 - Rua União / Bairro Castelo Branco"/>
            <filter val="G5/G6 LOTE 02 C - Encosta - PDE 404 - 4ª Travessa Senhor do Bonfim / Bairro Beiru"/>
            <filter val="G5/G6 LOTE 02 C - PDE 418 - Rua Padre Luís Figueiredo - Engenho Velho de Brotas"/>
            <filter val="G5/G6 LOTE ÚNICO - Encosta - Rua Ladeirinha (California) / Itabuna"/>
            <filter val="G5/G6 LOTE ÚNICO - Encosta - Rua Vidal Santos, Bairro Alto da Gamboa / Ilhéus"/>
          </filters>
        </filterColumn>
        <filterColumn colId="6">
          <filters>
            <filter val="Encosta"/>
          </filters>
        </filterColumn>
      </autoFilter>
    </customSheetView>
    <customSheetView guid="{270E95A7-3B6C-4D9D-97B0-E7320BA4DFF7}" scale="62" showPageBreaks="1" fitToPage="1" printArea="1" showAutoFilter="1">
      <selection activeCell="D5" sqref="D5"/>
      <pageMargins left="3.937007874015748E-2" right="3.937007874015748E-2" top="1.1023622047244095" bottom="0.31496062992125984" header="0.11811023622047245" footer="0.19685039370078741"/>
      <printOptions horizontalCentered="1"/>
      <pageSetup paperSize="8" scale="21"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22"/>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B13D886E-BAB8-4D14-822A-F08281218447}" scale="110" showPageBreaks="1" fitToPage="1" printArea="1" filter="1" showAutoFilter="1" topLeftCell="X368">
      <selection activeCell="AA368" sqref="AA368"/>
      <pageMargins left="0.11811023622047245" right="0.11811023622047245" top="0.55118110236220474" bottom="0.35433070866141736" header="0.31496062992125984" footer="0.31496062992125984"/>
      <printOptions horizontalCentered="1"/>
      <pageSetup paperSize="9" scale="14"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A10EBD83-7D03-4E3F-9980-D4843478A706}" scale="55" showPageBreaks="1" fitToPage="1" printArea="1" filter="1" showAutoFilter="1" hiddenColumns="1">
      <selection activeCell="AF413" sqref="AF413"/>
      <pageMargins left="3.937007874015748E-2" right="3.937007874015748E-2" top="1.1023622047244095" bottom="0.31496062992125984" header="0.11811023622047245" footer="0.19685039370078741"/>
      <printOptions horizontalCentered="1"/>
      <pageSetup paperSize="8" scale="10" fitToHeight="4"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7">
          <filters>
            <filter val="SIHS"/>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19:P436 K6:L18 M5:P18 Q6:S580">
      <formula1>0</formula1>
      <formula2>1000000000000</formula2>
    </dataValidation>
    <dataValidation type="date" operator="greaterThan" allowBlank="1" showInputMessage="1" showErrorMessage="1" sqref="AL479:AL487 AK355 AJ356:AJ581 AJ6:AJ354">
      <formula1>43831</formula1>
    </dataValidation>
    <dataValidation type="list" allowBlank="1" showInputMessage="1" showErrorMessage="1" sqref="D581:D1048576">
      <formula1>$W$4:$W$13</formula1>
    </dataValidation>
    <dataValidation type="whole" allowBlank="1" showInputMessage="1" showErrorMessage="1" sqref="W6:W206">
      <formula1>0</formula1>
      <formula2>800</formula2>
    </dataValidation>
    <dataValidation type="list" allowBlank="1" showInputMessage="1" showErrorMessage="1" sqref="AM6:AM436">
      <formula1>$P$4:$P$7</formula1>
    </dataValidation>
    <dataValidation type="whole" allowBlank="1" showInputMessage="1" showErrorMessage="1" sqref="B6:B487">
      <formula1>2010</formula1>
      <formula2>2030</formula2>
    </dataValidation>
    <dataValidation type="date" allowBlank="1" showInputMessage="1" showErrorMessage="1" sqref="AD6:AD581 AS6:AS487">
      <formula1>36526</formula1>
      <formula2>55153</formula2>
    </dataValidation>
    <dataValidation type="date" allowBlank="1" showInputMessage="1" showErrorMessage="1" sqref="Z6:Z478 AN6:AR478">
      <formula1>1</formula1>
      <formula2>55153</formula2>
    </dataValidation>
    <dataValidation type="decimal" allowBlank="1" showInputMessage="1" showErrorMessage="1" sqref="AA6:AA580">
      <formula1>0</formula1>
      <formula2>100</formula2>
    </dataValidation>
    <dataValidation type="list" allowBlank="1" showInputMessage="1" showErrorMessage="1" sqref="Y6:Y580">
      <formula1>$L$3:$L$23</formula1>
    </dataValidation>
  </dataValidations>
  <hyperlinks>
    <hyperlink ref="AK42" r:id="rId25"/>
    <hyperlink ref="AL42"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7">
        <x14:dataValidation type="list" allowBlank="1" showInputMessage="1" showErrorMessage="1">
          <x14:formula1>
            <xm:f>Domínios!$N$3:$N$16</xm:f>
          </x14:formula1>
          <xm:sqref>AM2:AM5</xm:sqref>
        </x14:dataValidation>
        <x14:dataValidation type="list" allowBlank="1" showInputMessage="1" showErrorMessage="1">
          <x14:formula1>
            <xm:f>Domínios!$P$3:$P$19</xm:f>
          </x14:formula1>
          <xm:sqref>I4</xm:sqref>
        </x14:dataValidation>
        <x14:dataValidation type="list" allowBlank="1" showInputMessage="1" showErrorMessage="1">
          <x14:formula1>
            <xm:f>Domínios!$L$3:$L$23</xm:f>
          </x14:formula1>
          <xm:sqref>Z479:Z487</xm:sqref>
        </x14:dataValidation>
        <x14:dataValidation type="list" allowBlank="1" showInputMessage="1" showErrorMessage="1">
          <x14:formula1>
            <xm:f>Domínios!$B$3:$B$4</xm:f>
          </x14:formula1>
          <xm:sqref>C437:C580</xm:sqref>
        </x14:dataValidation>
        <x14:dataValidation type="list" allowBlank="1" showInputMessage="1" showErrorMessage="1">
          <x14:formula1>
            <xm:f>Domínios!$J$3:$J$36</xm:f>
          </x14:formula1>
          <xm:sqref>G483:G580</xm:sqref>
        </x14:dataValidation>
        <x14:dataValidation type="list" allowBlank="1" showInputMessage="1" showErrorMessage="1">
          <x14:formula1>
            <xm:f>Domínios!$B$3:$B$5</xm:f>
          </x14:formula1>
          <xm:sqref>C6:C436</xm:sqref>
        </x14:dataValidation>
        <x14:dataValidation type="list" allowBlank="1" showInputMessage="1" showErrorMessage="1">
          <x14:formula1>
            <xm:f>Domínios!$D$3:$D$21</xm:f>
          </x14:formula1>
          <xm:sqref>F6:F487</xm:sqref>
        </x14:dataValidation>
        <x14:dataValidation type="list" allowBlank="1" showInputMessage="1" showErrorMessage="1">
          <x14:formula1>
            <xm:f>Domínios!$J$3:$J$44</xm:f>
          </x14:formula1>
          <xm:sqref>G6:G482</xm:sqref>
        </x14:dataValidation>
        <x14:dataValidation type="list" allowBlank="1" showInputMessage="1" showErrorMessage="1">
          <x14:formula1>
            <xm:f>Domínios!$AA$3:$AA$6</xm:f>
          </x14:formula1>
          <xm:sqref>D6:D580</xm:sqref>
        </x14:dataValidation>
        <x14:dataValidation type="list" allowBlank="1" showInputMessage="1" showErrorMessage="1">
          <x14:formula1>
            <xm:f>Domínios!$S$3:$S$421</xm:f>
          </x14:formula1>
          <xm:sqref>J6:J580</xm:sqref>
        </x14:dataValidation>
        <x14:dataValidation type="list" allowBlank="1" showInputMessage="1" showErrorMessage="1">
          <x14:formula1>
            <xm:f>Domínios!$P$3:$P$21</xm:f>
          </x14:formula1>
          <xm:sqref>I6:I580</xm:sqref>
        </x14:dataValidation>
        <x14:dataValidation type="list" allowBlank="1" showInputMessage="1" showErrorMessage="1">
          <x14:formula1>
            <xm:f>Domínios!$AC$3:$AC$15</xm:f>
          </x14:formula1>
          <xm:sqref>H6:H580</xm:sqref>
        </x14:dataValidation>
        <x14:dataValidation type="list" allowBlank="1" showInputMessage="1" showErrorMessage="1">
          <x14:formula1>
            <xm:f>Domínios!$Y$3:$Y$9</xm:f>
          </x14:formula1>
          <xm:sqref>AH6:AH580</xm:sqref>
        </x14:dataValidation>
        <x14:dataValidation type="list" allowBlank="1" showInputMessage="1" showErrorMessage="1">
          <x14:formula1>
            <xm:f>Domínios!$AG$3:$AG$46</xm:f>
          </x14:formula1>
          <xm:sqref>AB6:AB580</xm:sqref>
        </x14:dataValidation>
        <x14:dataValidation type="list" allowBlank="1" showInputMessage="1" showErrorMessage="1">
          <x14:formula1>
            <xm:f>Domínios!$AI$3:$AI$19</xm:f>
          </x14:formula1>
          <xm:sqref>U6:U580</xm:sqref>
        </x14:dataValidation>
        <x14:dataValidation type="list" allowBlank="1" showInputMessage="1" showErrorMessage="1">
          <x14:formula1>
            <xm:f>Domínios!$AE$3:$AE$7</xm:f>
          </x14:formula1>
          <xm:sqref>X5:X580</xm:sqref>
        </x14:dataValidation>
        <x14:dataValidation type="list" allowBlank="1" showInputMessage="1" showErrorMessage="1">
          <x14:formula1>
            <xm:f>Domínios!$AK$3:$AK$19</xm:f>
          </x14:formula1>
          <xm:sqref>V6:V580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customSheetViews>
    <customSheetView guid="{650C7FD6-1755-4668-8EF1-3B7C3B405ED0}">
      <pageMargins left="0.511811024" right="0.511811024" top="0.78740157499999996" bottom="0.78740157499999996" header="0.31496062000000002" footer="0.31496062000000002"/>
    </customSheetView>
    <customSheetView guid="{E3BD65C7-28AF-4588-B550-0F7E84154BAA}">
      <pageMargins left="0.511811024" right="0.511811024" top="0.78740157499999996" bottom="0.78740157499999996" header="0.31496062000000002" footer="0.31496062000000002"/>
    </customSheetView>
    <customSheetView guid="{083D9386-A209-4E4D-86CD-025B1176CEB5}">
      <pageMargins left="0.511811024" right="0.511811024" top="0.78740157499999996" bottom="0.78740157499999996" header="0.31496062000000002" footer="0.31496062000000002"/>
    </customSheetView>
    <customSheetView guid="{129416D2-3637-48C1-A749-90B02AD0693E}">
      <pageMargins left="0.511811024" right="0.511811024" top="0.78740157499999996" bottom="0.78740157499999996" header="0.31496062000000002" footer="0.31496062000000002"/>
    </customSheetView>
    <customSheetView guid="{270E95A7-3B6C-4D9D-97B0-E7320BA4DFF7}">
      <pageMargins left="0.511811024" right="0.511811024" top="0.78740157499999996" bottom="0.78740157499999996" header="0.31496062000000002" footer="0.31496062000000002"/>
    </customSheetView>
    <customSheetView guid="{46BB051B-272B-49C8-A4C3-B4237F6E1B7D}">
      <pageMargins left="0.511811024" right="0.511811024" top="0.78740157499999996" bottom="0.78740157499999996" header="0.31496062000000002" footer="0.31496062000000002"/>
    </customSheetView>
    <customSheetView guid="{B13D886E-BAB8-4D14-822A-F08281218447}">
      <pageMargins left="0.511811024" right="0.511811024" top="0.78740157499999996" bottom="0.78740157499999996" header="0.31496062000000002" footer="0.31496062000000002"/>
    </customSheetView>
    <customSheetView guid="{A10EBD83-7D03-4E3F-9980-D4843478A706}">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8" orientation="portrait" r:id="rId1"/>
    </customSheetView>
    <customSheetView guid="{E3BD65C7-28AF-4588-B550-0F7E84154BAA}" state="hidden">
      <pageMargins left="0.511811024" right="0.511811024" top="0.78740157499999996" bottom="0.78740157499999996" header="0.31496062000000002" footer="0.31496062000000002"/>
      <pageSetup paperSize="8" orientation="portrait" r:id="rId2"/>
    </customSheetView>
    <customSheetView guid="{0FB74A6A-4A44-4BA5-9EB0-B86297CD9790}" state="hidden">
      <pageMargins left="0.511811024" right="0.511811024" top="0.78740157499999996" bottom="0.78740157499999996" header="0.31496062000000002" footer="0.31496062000000002"/>
      <pageSetup paperSize="8" orientation="portrait" r:id="rId3"/>
    </customSheetView>
    <customSheetView guid="{ED1B5C85-9B80-490E-8588-6B2C7D651C3C}" state="hidden">
      <pageMargins left="0.511811024" right="0.511811024" top="0.78740157499999996" bottom="0.78740157499999996" header="0.31496062000000002" footer="0.31496062000000002"/>
      <pageSetup paperSize="8" orientation="portrait" r:id="rId4"/>
    </customSheetView>
    <customSheetView guid="{1F5D5C3B-584A-4E1D-921E-CC88F424DC57}" state="hidden">
      <pageMargins left="0.511811024" right="0.511811024" top="0.78740157499999996" bottom="0.78740157499999996" header="0.31496062000000002" footer="0.31496062000000002"/>
      <pageSetup paperSize="8" orientation="portrait" r:id="rId5"/>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6"/>
    </customSheetView>
    <customSheetView guid="{76D6D523-3A20-4FC6-B305-B0C40BA9EF5B}" state="hidden">
      <pageMargins left="0.511811024" right="0.511811024" top="0.78740157499999996" bottom="0.78740157499999996" header="0.31496062000000002" footer="0.31496062000000002"/>
      <pageSetup paperSize="8" orientation="portrait" r:id="rId7"/>
    </customSheetView>
    <customSheetView guid="{9AE7F4FF-DFFA-490F-8AF2-4FB45EA2475B}" state="hidden">
      <pageMargins left="0.511811024" right="0.511811024" top="0.78740157499999996" bottom="0.78740157499999996" header="0.31496062000000002" footer="0.31496062000000002"/>
      <pageSetup paperSize="8" orientation="portrait" r:id="rId8"/>
    </customSheetView>
    <customSheetView guid="{13E94A3C-CB3A-4F58-A512-0396BF6DE7DC}" state="hidden">
      <pageMargins left="0.511811024" right="0.511811024" top="0.78740157499999996" bottom="0.78740157499999996" header="0.31496062000000002" footer="0.31496062000000002"/>
      <pageSetup paperSize="8" orientation="portrait" r:id="rId9"/>
    </customSheetView>
    <customSheetView guid="{C0A33525-2FAA-4399-909F-1A52282E6E9A}" state="hidden">
      <pageMargins left="0.511811024" right="0.511811024" top="0.78740157499999996" bottom="0.78740157499999996" header="0.31496062000000002" footer="0.31496062000000002"/>
      <pageSetup paperSize="8"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1"/>
    </customSheetView>
    <customSheetView guid="{129416D2-3637-48C1-A749-90B02AD0693E}" state="hidden">
      <pageMargins left="0.511811024" right="0.511811024" top="0.78740157499999996" bottom="0.78740157499999996" header="0.31496062000000002" footer="0.31496062000000002"/>
      <pageSetup paperSize="8" orientation="portrait" r:id="rId12"/>
    </customSheetView>
    <customSheetView guid="{270E95A7-3B6C-4D9D-97B0-E7320BA4DFF7}" state="hidden">
      <pageMargins left="0.511811024" right="0.511811024" top="0.78740157499999996" bottom="0.78740157499999996" header="0.31496062000000002" footer="0.31496062000000002"/>
      <pageSetup paperSize="8" orientation="portrait" r:id="rId13"/>
    </customSheetView>
    <customSheetView guid="{46BB051B-272B-49C8-A4C3-B4237F6E1B7D}" state="hidden">
      <pageMargins left="0.511811024" right="0.511811024" top="0.78740157499999996" bottom="0.78740157499999996" header="0.31496062000000002" footer="0.31496062000000002"/>
      <pageSetup paperSize="8" orientation="portrait" r:id="rId14"/>
    </customSheetView>
    <customSheetView guid="{B13D886E-BAB8-4D14-822A-F08281218447}" state="hidden">
      <pageMargins left="0.511811024" right="0.511811024" top="0.78740157499999996" bottom="0.78740157499999996" header="0.31496062000000002" footer="0.31496062000000002"/>
      <pageSetup paperSize="8" orientation="portrait" r:id="rId15"/>
    </customSheetView>
    <customSheetView guid="{A10EBD83-7D03-4E3F-9980-D4843478A706}"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2:D38"/>
  <sheetViews>
    <sheetView topLeftCell="A7" zoomScale="85" zoomScaleNormal="70" workbookViewId="0">
      <selection activeCell="B9" sqref="B9"/>
    </sheetView>
  </sheetViews>
  <sheetFormatPr defaultRowHeight="14.25"/>
  <cols>
    <col min="1" max="1" width="24.125" customWidth="1"/>
    <col min="2" max="2" width="62.375" customWidth="1"/>
  </cols>
  <sheetData>
    <row r="2" spans="1:4" ht="30" customHeight="1">
      <c r="A2" s="5" t="s">
        <v>567</v>
      </c>
      <c r="B2" s="6" t="s">
        <v>1403</v>
      </c>
    </row>
    <row r="3" spans="1:4" s="2" customFormat="1" ht="141.75" customHeight="1">
      <c r="A3" s="3" t="s">
        <v>1984</v>
      </c>
      <c r="B3" s="3" t="s">
        <v>2626</v>
      </c>
    </row>
    <row r="4" spans="1:4" s="2" customFormat="1" ht="97.5" customHeight="1">
      <c r="A4" s="3" t="s">
        <v>1034</v>
      </c>
      <c r="B4" s="3"/>
    </row>
    <row r="5" spans="1:4" s="2" customFormat="1" ht="97.5" customHeight="1">
      <c r="A5" s="3" t="s">
        <v>641</v>
      </c>
      <c r="B5" s="3" t="s">
        <v>1774</v>
      </c>
    </row>
    <row r="6" spans="1:4" s="2" customFormat="1" ht="97.5" customHeight="1">
      <c r="A6" s="3" t="s">
        <v>1033</v>
      </c>
      <c r="B6" s="3"/>
    </row>
    <row r="7" spans="1:4" s="2" customFormat="1" ht="97.5" customHeight="1">
      <c r="A7" s="3" t="s">
        <v>507</v>
      </c>
      <c r="B7" s="3"/>
    </row>
    <row r="8" spans="1:4" s="2" customFormat="1" ht="97.5" customHeight="1">
      <c r="A8" s="3" t="s">
        <v>504</v>
      </c>
      <c r="B8" s="3" t="s">
        <v>1780</v>
      </c>
    </row>
    <row r="9" spans="1:4" s="2" customFormat="1" ht="97.5" customHeight="1">
      <c r="A9" s="3" t="s">
        <v>12</v>
      </c>
      <c r="B9" s="87" t="s">
        <v>2452</v>
      </c>
    </row>
    <row r="10" spans="1:4" s="2" customFormat="1" ht="97.5" customHeight="1">
      <c r="A10" s="3" t="s">
        <v>612</v>
      </c>
      <c r="B10" s="7"/>
      <c r="D10" s="106"/>
    </row>
    <row r="11" spans="1:4" s="2" customFormat="1" ht="111" customHeight="1">
      <c r="A11" s="3" t="s">
        <v>503</v>
      </c>
      <c r="B11" s="3" t="s">
        <v>1787</v>
      </c>
    </row>
    <row r="12" spans="1:4" s="2" customFormat="1" ht="97.5" customHeight="1">
      <c r="A12" s="3" t="s">
        <v>613</v>
      </c>
      <c r="B12" s="87"/>
    </row>
    <row r="13" spans="1:4" s="2" customFormat="1" ht="97.5" customHeight="1">
      <c r="A13" s="3" t="s">
        <v>614</v>
      </c>
      <c r="B13" s="3" t="s">
        <v>1754</v>
      </c>
    </row>
    <row r="14" spans="1:4" s="2" customFormat="1" ht="97.5" customHeight="1">
      <c r="A14" s="3" t="s">
        <v>1035</v>
      </c>
      <c r="B14" s="3"/>
    </row>
    <row r="15" spans="1:4" s="2" customFormat="1" ht="97.5" customHeight="1">
      <c r="A15" s="3" t="s">
        <v>665</v>
      </c>
      <c r="B15" s="3" t="s">
        <v>1770</v>
      </c>
    </row>
    <row r="16" spans="1:4" s="2" customFormat="1" ht="87" customHeight="1">
      <c r="A16" s="3" t="s">
        <v>970</v>
      </c>
      <c r="B16" s="3"/>
    </row>
    <row r="17" spans="1:3" s="2" customFormat="1" ht="89.25" customHeight="1">
      <c r="A17" s="3" t="s">
        <v>971</v>
      </c>
      <c r="B17" s="3"/>
    </row>
    <row r="18" spans="1:3" s="2" customFormat="1" ht="85.5" customHeight="1">
      <c r="A18" s="3" t="s">
        <v>695</v>
      </c>
      <c r="B18" s="3"/>
    </row>
    <row r="19" spans="1:3" s="2" customFormat="1" ht="85.5">
      <c r="A19" s="3" t="s">
        <v>506</v>
      </c>
      <c r="B19" s="3" t="s">
        <v>1771</v>
      </c>
      <c r="C19"/>
    </row>
    <row r="20" spans="1:3" s="2" customFormat="1">
      <c r="A20" s="3" t="s">
        <v>694</v>
      </c>
      <c r="B20" s="3"/>
    </row>
    <row r="21" spans="1:3" ht="28.5">
      <c r="A21" s="3" t="s">
        <v>1836</v>
      </c>
      <c r="B21" s="3" t="s">
        <v>1430</v>
      </c>
    </row>
    <row r="22" spans="1:3" ht="85.5">
      <c r="A22" s="3" t="s">
        <v>513</v>
      </c>
      <c r="B22" s="3" t="s">
        <v>1781</v>
      </c>
    </row>
    <row r="23" spans="1:3" ht="85.5">
      <c r="A23" s="3" t="s">
        <v>546</v>
      </c>
      <c r="B23" s="3" t="s">
        <v>1433</v>
      </c>
    </row>
    <row r="24" spans="1:3" ht="57">
      <c r="A24" s="3" t="s">
        <v>505</v>
      </c>
      <c r="B24" s="3" t="s">
        <v>1772</v>
      </c>
    </row>
    <row r="25" spans="1:3" ht="42.75">
      <c r="A25" s="3" t="s">
        <v>569</v>
      </c>
      <c r="B25" s="3" t="s">
        <v>1431</v>
      </c>
    </row>
    <row r="26" spans="1:3">
      <c r="A26" s="3" t="s">
        <v>566</v>
      </c>
      <c r="B26" s="3"/>
    </row>
    <row r="27" spans="1:3">
      <c r="A27" s="3" t="s">
        <v>532</v>
      </c>
      <c r="B27" s="3"/>
    </row>
    <row r="28" spans="1:3" ht="72.75">
      <c r="A28" s="3" t="s">
        <v>541</v>
      </c>
      <c r="B28" s="93" t="s">
        <v>1776</v>
      </c>
    </row>
    <row r="29" spans="1:3" ht="101.25">
      <c r="A29" s="3" t="s">
        <v>595</v>
      </c>
      <c r="B29" s="92" t="s">
        <v>1777</v>
      </c>
    </row>
    <row r="30" spans="1:3" ht="44.25">
      <c r="A30" s="3" t="s">
        <v>596</v>
      </c>
      <c r="B30" s="93" t="s">
        <v>1775</v>
      </c>
    </row>
    <row r="31" spans="1:3">
      <c r="A31" s="3" t="s">
        <v>557</v>
      </c>
      <c r="B31" s="3"/>
    </row>
    <row r="32" spans="1:3" ht="128.25">
      <c r="A32" s="3" t="s">
        <v>448</v>
      </c>
      <c r="B32" s="3" t="s">
        <v>1756</v>
      </c>
    </row>
    <row r="33" spans="1:4">
      <c r="A33" s="3" t="s">
        <v>516</v>
      </c>
      <c r="B33" s="3"/>
    </row>
    <row r="34" spans="1:4">
      <c r="A34" s="3" t="s">
        <v>1423</v>
      </c>
      <c r="B34" s="3"/>
    </row>
    <row r="35" spans="1:4">
      <c r="A35" s="3" t="s">
        <v>1553</v>
      </c>
      <c r="B35" s="3"/>
    </row>
    <row r="36" spans="1:4">
      <c r="A36" s="3" t="s">
        <v>1985</v>
      </c>
      <c r="B36" s="3"/>
    </row>
    <row r="37" spans="1:4" ht="28.5">
      <c r="A37" s="3" t="s">
        <v>1986</v>
      </c>
      <c r="B37" s="3"/>
    </row>
    <row r="38" spans="1:4">
      <c r="A38" s="3" t="s">
        <v>2153</v>
      </c>
      <c r="B38" s="3"/>
      <c r="D38" s="105"/>
    </row>
  </sheetData>
  <customSheetViews>
    <customSheetView guid="{650C7FD6-1755-4668-8EF1-3B7C3B405ED0}" scale="85" topLeftCell="A7">
      <selection activeCell="B9" sqref="B9"/>
      <pageMargins left="0.511811024" right="0.511811024" top="0.78740157499999996" bottom="0.78740157499999996" header="0.31496062000000002" footer="0.31496062000000002"/>
      <pageSetup paperSize="9" orientation="portrait" r:id="rId1"/>
    </customSheetView>
    <customSheetView guid="{E3BD65C7-28AF-4588-B550-0F7E84154BAA}" scale="85" topLeftCell="A7">
      <selection activeCell="B9" sqref="B9"/>
      <pageMargins left="0.511811024" right="0.511811024" top="0.78740157499999996" bottom="0.78740157499999996" header="0.31496062000000002" footer="0.31496062000000002"/>
      <pageSetup paperSize="9" orientation="portrait" r:id="rId2"/>
    </customSheetView>
    <customSheetView guid="{0FB74A6A-4A44-4BA5-9EB0-B86297CD9790}" scale="85" topLeftCell="A7">
      <selection activeCell="B9" sqref="B9"/>
      <pageMargins left="0.511811024" right="0.511811024" top="0.78740157499999996" bottom="0.78740157499999996" header="0.31496062000000002" footer="0.31496062000000002"/>
      <pageSetup paperSize="9" orientation="portrait" r:id="rId3"/>
    </customSheetView>
    <customSheetView guid="{ED1B5C85-9B80-490E-8588-6B2C7D651C3C}" scale="85" topLeftCell="A6">
      <selection activeCell="B7" sqref="B7"/>
      <pageMargins left="0.511811024" right="0.511811024" top="0.78740157499999996" bottom="0.78740157499999996" header="0.31496062000000002" footer="0.31496062000000002"/>
      <pageSetup paperSize="9" orientation="portrait" r:id="rId4"/>
    </customSheetView>
    <customSheetView guid="{1F5D5C3B-584A-4E1D-921E-CC88F424DC57}" scale="85" topLeftCell="A7">
      <selection activeCell="D1" sqref="D1:D1048576"/>
      <pageMargins left="0.511811024" right="0.511811024" top="0.78740157499999996" bottom="0.78740157499999996" header="0.31496062000000002" footer="0.31496062000000002"/>
      <pageSetup paperSize="9" orientation="portrait" r:id="rId5"/>
    </customSheetView>
    <customSheetView guid="{83779279-67B1-4521-A1E4-214B232BDCAE}" scale="85" topLeftCell="A7">
      <selection activeCell="B9" sqref="B9"/>
      <pageMargins left="0.511811024" right="0.511811024" top="0.78740157499999996" bottom="0.78740157499999996" header="0.31496062000000002" footer="0.31496062000000002"/>
      <pageSetup paperSize="9" orientation="portrait" verticalDpi="0" r:id="rId6"/>
    </customSheetView>
    <customSheetView guid="{BE6EA046-B955-4D4F-A0AD-CD37BD2D43BC}" scale="85" topLeftCell="A11">
      <selection activeCell="I13" sqref="I13"/>
      <pageMargins left="0.511811024" right="0.511811024" top="0.78740157499999996" bottom="0.78740157499999996" header="0.31496062000000002" footer="0.31496062000000002"/>
      <pageSetup paperSize="9" orientation="portrait" verticalDpi="0" r:id="rId7"/>
    </customSheetView>
    <customSheetView guid="{535F29DD-DAB5-45F1-B721-096B9A19B9FA}" scale="85" topLeftCell="A7">
      <selection activeCell="B9" sqref="B9"/>
      <pageMargins left="0.511811024" right="0.511811024" top="0.78740157499999996" bottom="0.78740157499999996" header="0.31496062000000002" footer="0.31496062000000002"/>
      <pageSetup paperSize="9" orientation="portrait" verticalDpi="0" r:id="rId8"/>
    </customSheetView>
    <customSheetView guid="{ACBCA272-4BF0-464F-9826-B88631775C9A}" scale="85" topLeftCell="A7">
      <selection activeCell="B9" sqref="B9"/>
      <pageMargins left="0.511811024" right="0.511811024" top="0.78740157499999996" bottom="0.78740157499999996" header="0.31496062000000002" footer="0.31496062000000002"/>
      <pageSetup paperSize="9" orientation="portrait" r:id="rId9"/>
    </customSheetView>
    <customSheetView guid="{76D6D523-3A20-4FC6-B305-B0C40BA9EF5B}" scale="85" topLeftCell="A7">
      <selection activeCell="B9" sqref="B9"/>
      <pageMargins left="0.511811024" right="0.511811024" top="0.78740157499999996" bottom="0.78740157499999996" header="0.31496062000000002" footer="0.31496062000000002"/>
      <pageSetup paperSize="9" orientation="portrait" r:id="rId10"/>
    </customSheetView>
    <customSheetView guid="{9AE7F4FF-DFFA-490F-8AF2-4FB45EA2475B}" scale="85" topLeftCell="A7">
      <selection activeCell="B9" sqref="B9"/>
      <pageMargins left="0.511811024" right="0.511811024" top="0.78740157499999996" bottom="0.78740157499999996" header="0.31496062000000002" footer="0.31496062000000002"/>
      <pageSetup paperSize="9" orientation="portrait" r:id="rId11"/>
    </customSheetView>
    <customSheetView guid="{13E94A3C-CB3A-4F58-A512-0396BF6DE7DC}" scale="85" topLeftCell="A7">
      <selection activeCell="B9" sqref="B9"/>
      <pageMargins left="0.511811024" right="0.511811024" top="0.78740157499999996" bottom="0.78740157499999996" header="0.31496062000000002" footer="0.31496062000000002"/>
      <pageSetup paperSize="9" orientation="portrait" r:id="rId12"/>
    </customSheetView>
    <customSheetView guid="{C0A33525-2FAA-4399-909F-1A52282E6E9A}" scale="85" topLeftCell="A7">
      <selection activeCell="B9" sqref="B9"/>
      <pageMargins left="0.511811024" right="0.511811024" top="0.78740157499999996" bottom="0.78740157499999996" header="0.31496062000000002" footer="0.31496062000000002"/>
      <pageSetup paperSize="9" orientation="portrait" r:id="rId13"/>
    </customSheetView>
    <customSheetView guid="{083D9386-A209-4E4D-86CD-025B1176CEB5}" scale="85" showPageBreaks="1" topLeftCell="A7">
      <selection activeCell="D1" sqref="D1:D1048576"/>
      <pageMargins left="0.511811024" right="0.511811024" top="0.78740157499999996" bottom="0.78740157499999996" header="0.31496062000000002" footer="0.31496062000000002"/>
      <pageSetup paperSize="9" orientation="portrait" r:id="rId14"/>
    </customSheetView>
    <customSheetView guid="{129416D2-3637-48C1-A749-90B02AD0693E}" scale="85" topLeftCell="A7">
      <selection activeCell="B9" sqref="B9"/>
      <pageMargins left="0.511811024" right="0.511811024" top="0.78740157499999996" bottom="0.78740157499999996" header="0.31496062000000002" footer="0.31496062000000002"/>
      <pageSetup paperSize="9" orientation="portrait" r:id="rId15"/>
    </customSheetView>
    <customSheetView guid="{270E95A7-3B6C-4D9D-97B0-E7320BA4DFF7}" scale="85" topLeftCell="A7">
      <selection activeCell="B9" sqref="B9"/>
      <pageMargins left="0.511811024" right="0.511811024" top="0.78740157499999996" bottom="0.78740157499999996" header="0.31496062000000002" footer="0.31496062000000002"/>
      <pageSetup paperSize="9" orientation="portrait" r:id="rId16"/>
    </customSheetView>
    <customSheetView guid="{46BB051B-272B-49C8-A4C3-B4237F6E1B7D}" scale="85" topLeftCell="A7">
      <selection activeCell="B9" sqref="B9"/>
      <pageMargins left="0.511811024" right="0.511811024" top="0.78740157499999996" bottom="0.78740157499999996" header="0.31496062000000002" footer="0.31496062000000002"/>
      <pageSetup paperSize="9" orientation="portrait" r:id="rId17"/>
    </customSheetView>
    <customSheetView guid="{B13D886E-BAB8-4D14-822A-F08281218447}" scale="85" topLeftCell="A7">
      <selection activeCell="B9" sqref="B9"/>
      <pageMargins left="0.511811024" right="0.511811024" top="0.78740157499999996" bottom="0.78740157499999996" header="0.31496062000000002" footer="0.31496062000000002"/>
      <pageSetup paperSize="9" orientation="portrait" r:id="rId18"/>
    </customSheetView>
    <customSheetView guid="{A10EBD83-7D03-4E3F-9980-D4843478A706}" scale="85" topLeftCell="A7">
      <selection activeCell="B9" sqref="B9"/>
      <pageMargins left="0.511811024" right="0.511811024" top="0.78740157499999996" bottom="0.78740157499999996" header="0.31496062000000002" footer="0.31496062000000002"/>
      <pageSetup paperSize="9" orientation="portrait" r:id="rId19"/>
    </customSheetView>
  </customSheetViews>
  <pageMargins left="0.511811024" right="0.511811024" top="0.78740157499999996" bottom="0.78740157499999996" header="0.31496062000000002" footer="0.31496062000000002"/>
  <pageSetup paperSize="9" orientation="portrait" r:id="rId2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6" t="s">
        <v>451</v>
      </c>
      <c r="B3" s="17" t="s">
        <v>713</v>
      </c>
      <c r="C3" s="16" t="s">
        <v>604</v>
      </c>
      <c r="D3" s="16" t="s">
        <v>1020</v>
      </c>
      <c r="E3" s="17" t="s">
        <v>692</v>
      </c>
      <c r="F3" s="16" t="s">
        <v>442</v>
      </c>
      <c r="G3" s="16" t="s">
        <v>567</v>
      </c>
      <c r="H3" s="16" t="s">
        <v>1240</v>
      </c>
      <c r="I3" s="16" t="s">
        <v>1241</v>
      </c>
      <c r="J3" s="18" t="s">
        <v>0</v>
      </c>
      <c r="K3" s="16" t="s">
        <v>1576</v>
      </c>
      <c r="L3" s="16" t="s">
        <v>1574</v>
      </c>
      <c r="M3" s="16" t="s">
        <v>572</v>
      </c>
      <c r="N3" s="16" t="s">
        <v>573</v>
      </c>
      <c r="O3" s="16" t="s">
        <v>574</v>
      </c>
      <c r="P3" s="16" t="s">
        <v>594</v>
      </c>
      <c r="Q3" s="16" t="s">
        <v>1655</v>
      </c>
      <c r="R3" s="16" t="s">
        <v>1595</v>
      </c>
      <c r="S3" s="16" t="s">
        <v>575</v>
      </c>
      <c r="T3" s="16" t="s">
        <v>1596</v>
      </c>
      <c r="U3" s="16" t="s">
        <v>1</v>
      </c>
      <c r="V3" s="16" t="s">
        <v>443</v>
      </c>
      <c r="W3" s="16" t="s">
        <v>1320</v>
      </c>
      <c r="X3" s="16" t="s">
        <v>3</v>
      </c>
      <c r="Y3" s="16" t="s">
        <v>1465</v>
      </c>
      <c r="Z3" s="16" t="s">
        <v>1466</v>
      </c>
      <c r="AA3" s="16" t="s">
        <v>1477</v>
      </c>
      <c r="AB3" s="16" t="s">
        <v>1478</v>
      </c>
      <c r="AC3" s="17" t="s">
        <v>1494</v>
      </c>
      <c r="AD3" s="17" t="s">
        <v>1464</v>
      </c>
      <c r="AE3" s="17" t="s">
        <v>456</v>
      </c>
      <c r="AF3" s="17" t="s">
        <v>1318</v>
      </c>
      <c r="AG3" s="17" t="s">
        <v>972</v>
      </c>
      <c r="AH3" s="17" t="s">
        <v>991</v>
      </c>
      <c r="AI3" s="17" t="s">
        <v>990</v>
      </c>
      <c r="AJ3" s="17" t="s">
        <v>1037</v>
      </c>
      <c r="AK3" s="17" t="s">
        <v>1038</v>
      </c>
      <c r="AL3" s="17" t="s">
        <v>758</v>
      </c>
      <c r="AM3" s="16" t="s">
        <v>1238</v>
      </c>
      <c r="AN3" s="16" t="s">
        <v>1243</v>
      </c>
      <c r="AO3" s="16" t="s">
        <v>1239</v>
      </c>
      <c r="AP3" s="16" t="s">
        <v>1237</v>
      </c>
      <c r="AQ3" s="16" t="s">
        <v>1512</v>
      </c>
      <c r="AR3" s="16" t="s">
        <v>1242</v>
      </c>
      <c r="AS3" s="17" t="s">
        <v>2</v>
      </c>
      <c r="AT3" s="17" t="s">
        <v>1490</v>
      </c>
      <c r="AU3" s="17" t="s">
        <v>1040</v>
      </c>
      <c r="AV3" s="16" t="s">
        <v>461</v>
      </c>
      <c r="AW3" s="17" t="s">
        <v>1497</v>
      </c>
      <c r="AX3" s="17" t="s">
        <v>1326</v>
      </c>
      <c r="AY3" s="17" t="s">
        <v>605</v>
      </c>
      <c r="AZ3" s="64" t="s">
        <v>1656</v>
      </c>
    </row>
    <row r="4" spans="1:53" ht="231.75" thickBot="1">
      <c r="A4" s="20">
        <f t="shared" ref="A4" si="0">ROW()-3</f>
        <v>1</v>
      </c>
      <c r="B4" s="20"/>
      <c r="C4" s="19"/>
      <c r="D4" s="19"/>
      <c r="E4" s="21" t="s">
        <v>1507</v>
      </c>
      <c r="F4" s="19" t="s">
        <v>49</v>
      </c>
      <c r="G4" s="19" t="s">
        <v>614</v>
      </c>
      <c r="H4" s="22" t="s">
        <v>1260</v>
      </c>
      <c r="I4" s="19" t="s">
        <v>606</v>
      </c>
      <c r="J4" s="19" t="s">
        <v>297</v>
      </c>
      <c r="K4" s="23"/>
      <c r="L4" s="23"/>
      <c r="M4" s="24"/>
      <c r="N4" s="24"/>
      <c r="O4" s="24"/>
      <c r="P4" s="23"/>
      <c r="Q4" s="25">
        <f>SUM('OUTRAS AÇÕES'!$M4:$P4)</f>
        <v>0</v>
      </c>
      <c r="R4" s="25"/>
      <c r="S4" s="25"/>
      <c r="T4" s="25"/>
      <c r="U4" s="26" t="s">
        <v>1509</v>
      </c>
      <c r="V4" s="27">
        <v>18</v>
      </c>
      <c r="W4" s="27" t="s">
        <v>1499</v>
      </c>
      <c r="X4" s="20" t="s">
        <v>668</v>
      </c>
      <c r="Y4" s="30">
        <v>46022</v>
      </c>
      <c r="Z4" s="29">
        <v>35</v>
      </c>
      <c r="AA4" s="22" t="s">
        <v>1501</v>
      </c>
      <c r="AB4" s="45" t="s">
        <v>1708</v>
      </c>
      <c r="AC4" s="28">
        <v>46022</v>
      </c>
      <c r="AD4" s="21" t="s">
        <v>1709</v>
      </c>
      <c r="AE4" s="22"/>
      <c r="AF4" s="22"/>
      <c r="AG4" s="22"/>
      <c r="AH4" s="22"/>
      <c r="AI4" s="28"/>
      <c r="AJ4" s="22" t="s">
        <v>1408</v>
      </c>
      <c r="AK4" s="22"/>
      <c r="AL4" s="22"/>
      <c r="AM4" s="28"/>
      <c r="AN4" s="28"/>
      <c r="AO4" s="28"/>
      <c r="AP4" s="28"/>
      <c r="AQ4" s="30"/>
      <c r="AR4" s="88">
        <v>46203</v>
      </c>
      <c r="AS4" s="21" t="s">
        <v>1026</v>
      </c>
      <c r="AT4" s="22" t="s">
        <v>1014</v>
      </c>
      <c r="AU4" s="19">
        <v>2927408</v>
      </c>
      <c r="AV4" s="29"/>
      <c r="AW4" s="19"/>
      <c r="AX4" s="19"/>
      <c r="AY4" s="19"/>
      <c r="AZ4" s="89"/>
    </row>
    <row r="5" spans="1:53" s="1" customFormat="1" ht="126.75" thickBot="1">
      <c r="A5" s="33">
        <f t="shared" ref="A5:A22" si="1">ROW()-3</f>
        <v>2</v>
      </c>
      <c r="B5" s="33">
        <v>2023</v>
      </c>
      <c r="C5" s="32" t="s">
        <v>610</v>
      </c>
      <c r="D5" s="32" t="s">
        <v>1021</v>
      </c>
      <c r="E5" s="34" t="s">
        <v>515</v>
      </c>
      <c r="F5" s="32" t="s">
        <v>51</v>
      </c>
      <c r="G5" s="32" t="s">
        <v>516</v>
      </c>
      <c r="H5" s="35" t="s">
        <v>1256</v>
      </c>
      <c r="I5" s="32" t="s">
        <v>1252</v>
      </c>
      <c r="J5" s="32" t="s">
        <v>361</v>
      </c>
      <c r="K5" s="36"/>
      <c r="L5" s="36">
        <v>990000</v>
      </c>
      <c r="M5" s="37">
        <v>990000</v>
      </c>
      <c r="N5" s="37"/>
      <c r="O5" s="37"/>
      <c r="P5" s="36"/>
      <c r="Q5" s="38">
        <f>SUM('OUTRAS AÇÕES'!$M5:$P5)</f>
        <v>990000</v>
      </c>
      <c r="R5" s="38"/>
      <c r="S5" s="38"/>
      <c r="T5" s="38"/>
      <c r="U5" s="39" t="s">
        <v>1586</v>
      </c>
      <c r="V5" s="40">
        <v>19</v>
      </c>
      <c r="W5" s="40" t="s">
        <v>1499</v>
      </c>
      <c r="X5" s="33" t="s">
        <v>668</v>
      </c>
      <c r="Y5" s="41"/>
      <c r="Z5" s="42"/>
      <c r="AA5" s="35" t="s">
        <v>1488</v>
      </c>
      <c r="AB5" s="35" t="s">
        <v>1495</v>
      </c>
      <c r="AC5" s="41"/>
      <c r="AD5" s="34" t="s">
        <v>1424</v>
      </c>
      <c r="AE5" s="35" t="s">
        <v>639</v>
      </c>
      <c r="AF5" s="35" t="s">
        <v>663</v>
      </c>
      <c r="AG5" s="35" t="s">
        <v>988</v>
      </c>
      <c r="AH5" s="35"/>
      <c r="AI5" s="41"/>
      <c r="AJ5" s="35" t="s">
        <v>1199</v>
      </c>
      <c r="AK5" s="35"/>
      <c r="AL5" s="35"/>
      <c r="AM5" s="41"/>
      <c r="AN5" s="41"/>
      <c r="AO5" s="41"/>
      <c r="AP5" s="41"/>
      <c r="AQ5" s="43"/>
      <c r="AR5" s="43"/>
      <c r="AS5" s="34" t="s">
        <v>1419</v>
      </c>
      <c r="AT5" s="44" t="s">
        <v>1496</v>
      </c>
      <c r="AU5" s="32">
        <f>IFERROR(INDEX(Domínios!$R$3:$R$420,(MATCH(PAC!$J144,Domínios!$S$3:$S$420,0))),"")</f>
        <v>2905701</v>
      </c>
      <c r="AV5" s="42" t="s">
        <v>1028</v>
      </c>
      <c r="AW5" s="32"/>
      <c r="AX5" s="32"/>
      <c r="AY5" s="32"/>
      <c r="AZ5" s="90"/>
    </row>
    <row r="6" spans="1:53" s="1" customFormat="1" ht="252.75" thickBot="1">
      <c r="A6" s="20">
        <f t="shared" si="1"/>
        <v>3</v>
      </c>
      <c r="B6" s="20">
        <v>2023</v>
      </c>
      <c r="C6" s="19" t="s">
        <v>605</v>
      </c>
      <c r="D6" s="19" t="s">
        <v>1021</v>
      </c>
      <c r="E6" s="21" t="s">
        <v>502</v>
      </c>
      <c r="F6" s="19" t="s">
        <v>450</v>
      </c>
      <c r="G6" s="19" t="s">
        <v>504</v>
      </c>
      <c r="H6" s="22" t="s">
        <v>1254</v>
      </c>
      <c r="I6" s="19" t="s">
        <v>1250</v>
      </c>
      <c r="J6" s="19" t="s">
        <v>256</v>
      </c>
      <c r="K6" s="23"/>
      <c r="L6" s="23">
        <v>2000000</v>
      </c>
      <c r="M6" s="24">
        <v>1951220</v>
      </c>
      <c r="N6" s="24">
        <v>273758.59000000003</v>
      </c>
      <c r="O6" s="24">
        <v>172981.59</v>
      </c>
      <c r="P6" s="23"/>
      <c r="Q6" s="25">
        <f>SUM('OUTRAS AÇÕES'!$M6:$P6)</f>
        <v>2397960.1799999997</v>
      </c>
      <c r="R6" s="25"/>
      <c r="S6" s="25">
        <f>IF('OUTRAS AÇÕES'!$R6&gt;0,'OUTRAS AÇÕES'!$R6,'OUTRAS AÇÕES'!$Q6)</f>
        <v>2397960.1799999997</v>
      </c>
      <c r="T6" s="25"/>
      <c r="U6" s="26" t="s">
        <v>1588</v>
      </c>
      <c r="V6" s="27">
        <v>8</v>
      </c>
      <c r="W6" s="27" t="s">
        <v>1435</v>
      </c>
      <c r="X6" s="20" t="s">
        <v>1402</v>
      </c>
      <c r="Y6" s="28">
        <v>45989</v>
      </c>
      <c r="Z6" s="29"/>
      <c r="AA6" s="22" t="s">
        <v>1479</v>
      </c>
      <c r="AB6" s="22" t="s">
        <v>1567</v>
      </c>
      <c r="AC6" s="28">
        <v>45991</v>
      </c>
      <c r="AD6" s="21" t="s">
        <v>1420</v>
      </c>
      <c r="AE6" s="22" t="s">
        <v>930</v>
      </c>
      <c r="AF6" s="22" t="s">
        <v>619</v>
      </c>
      <c r="AG6" s="22" t="s">
        <v>994</v>
      </c>
      <c r="AH6" s="22"/>
      <c r="AI6" s="28">
        <v>45926</v>
      </c>
      <c r="AJ6" s="22" t="s">
        <v>1052</v>
      </c>
      <c r="AK6" s="22" t="s">
        <v>1136</v>
      </c>
      <c r="AL6" s="22"/>
      <c r="AM6" s="28"/>
      <c r="AN6" s="28"/>
      <c r="AO6" s="28"/>
      <c r="AP6" s="28"/>
      <c r="AQ6" s="30"/>
      <c r="AR6" s="30"/>
      <c r="AS6" s="21" t="s">
        <v>1556</v>
      </c>
      <c r="AT6" s="31" t="s">
        <v>1439</v>
      </c>
      <c r="AU6" s="19">
        <f>IFERROR(INDEX(Domínios!$R$3:$R$420,(MATCH(PAC!$J399,Domínios!$S$3:$S$420,0))),"")</f>
        <v>2919306</v>
      </c>
      <c r="AV6" s="29" t="s">
        <v>643</v>
      </c>
      <c r="AW6" s="47">
        <f>IFERROR(IF('OUTRAS AÇÕES'!$W6="F01 - CAPTAÇÃO DE RECURSO",1,""),"")</f>
        <v>1</v>
      </c>
      <c r="AX6" s="47" t="str">
        <f>IFERROR(IF('OUTRAS AÇÕES'!$W6="F02 - LICITAÇÃO",1,""),"")</f>
        <v/>
      </c>
      <c r="AY6" s="48" t="str">
        <f>IFERROR(IF(PAC!$X$6:$X$580="F03 - EXECUÇÃO",1,""),"")</f>
        <v/>
      </c>
      <c r="AZ6" s="49">
        <f>IF('OUTRAS AÇÕES'!$R6&gt;0,0,'OUTRAS AÇÕES'!$Q6)</f>
        <v>2397960.1799999997</v>
      </c>
    </row>
    <row r="7" spans="1:53" s="1" customFormat="1" ht="231.75" thickBot="1">
      <c r="A7" s="33">
        <f t="shared" si="1"/>
        <v>4</v>
      </c>
      <c r="B7" s="33">
        <v>2023</v>
      </c>
      <c r="C7" s="32" t="s">
        <v>605</v>
      </c>
      <c r="D7" s="32" t="s">
        <v>1021</v>
      </c>
      <c r="E7" s="34" t="s">
        <v>502</v>
      </c>
      <c r="F7" s="32" t="s">
        <v>450</v>
      </c>
      <c r="G7" s="32" t="s">
        <v>504</v>
      </c>
      <c r="H7" s="35" t="s">
        <v>1254</v>
      </c>
      <c r="I7" s="32" t="s">
        <v>1250</v>
      </c>
      <c r="J7" s="32" t="s">
        <v>401</v>
      </c>
      <c r="K7" s="36"/>
      <c r="L7" s="36">
        <v>2000000</v>
      </c>
      <c r="M7" s="37">
        <v>1951220</v>
      </c>
      <c r="N7" s="37">
        <v>463771.78</v>
      </c>
      <c r="O7" s="37">
        <v>207204.85</v>
      </c>
      <c r="P7" s="36"/>
      <c r="Q7" s="38">
        <f>SUM('OUTRAS AÇÕES'!$M7:$P7)</f>
        <v>2622196.6300000004</v>
      </c>
      <c r="R7" s="38"/>
      <c r="S7" s="38">
        <f>IF('OUTRAS AÇÕES'!$R7&gt;0,'OUTRAS AÇÕES'!$R7,'OUTRAS AÇÕES'!$Q7)</f>
        <v>2622196.6300000004</v>
      </c>
      <c r="T7" s="38"/>
      <c r="U7" s="39" t="s">
        <v>1588</v>
      </c>
      <c r="V7" s="40">
        <v>8</v>
      </c>
      <c r="W7" s="40" t="s">
        <v>1435</v>
      </c>
      <c r="X7" s="33" t="s">
        <v>1402</v>
      </c>
      <c r="Y7" s="41">
        <v>45989</v>
      </c>
      <c r="Z7" s="42"/>
      <c r="AA7" s="35" t="s">
        <v>1479</v>
      </c>
      <c r="AB7" s="35" t="s">
        <v>1568</v>
      </c>
      <c r="AC7" s="41">
        <v>45991</v>
      </c>
      <c r="AD7" s="34" t="s">
        <v>1421</v>
      </c>
      <c r="AE7" s="35" t="s">
        <v>933</v>
      </c>
      <c r="AF7" s="35" t="s">
        <v>620</v>
      </c>
      <c r="AG7" s="35" t="s">
        <v>994</v>
      </c>
      <c r="AH7" s="35"/>
      <c r="AI7" s="41">
        <v>45927</v>
      </c>
      <c r="AJ7" s="35" t="s">
        <v>1053</v>
      </c>
      <c r="AK7" s="35" t="s">
        <v>1131</v>
      </c>
      <c r="AL7" s="35"/>
      <c r="AM7" s="41"/>
      <c r="AN7" s="41"/>
      <c r="AO7" s="41"/>
      <c r="AP7" s="41"/>
      <c r="AQ7" s="43"/>
      <c r="AR7" s="43"/>
      <c r="AS7" s="34" t="s">
        <v>1557</v>
      </c>
      <c r="AT7" s="44" t="s">
        <v>1422</v>
      </c>
      <c r="AU7" s="32">
        <f>IFERROR(INDEX(Domínios!$R$3:$R$420,(MATCH(PAC!$J401,Domínios!$S$3:$S$420,0))),"")</f>
        <v>2928208</v>
      </c>
      <c r="AV7" s="42" t="s">
        <v>643</v>
      </c>
      <c r="AW7" s="83">
        <f>IFERROR(IF('OUTRAS AÇÕES'!$W7="F01 - CAPTAÇÃO DE RECURSO",1,""),"")</f>
        <v>1</v>
      </c>
      <c r="AX7" s="83" t="str">
        <f>IFERROR(IF('OUTRAS AÇÕES'!$W7="F02 - LICITAÇÃO",1,""),"")</f>
        <v/>
      </c>
      <c r="AY7" s="84" t="str">
        <f>IFERROR(IF(PAC!$X$6:$X$580="F03 - EXECUÇÃO",1,""),"")</f>
        <v/>
      </c>
      <c r="AZ7" s="50">
        <f>IF('OUTRAS AÇÕES'!$R7&gt;0,0,'OUTRAS AÇÕES'!$Q7)</f>
        <v>2622196.6300000004</v>
      </c>
    </row>
    <row r="8" spans="1:53" s="1" customFormat="1" ht="378" customHeight="1" thickBot="1">
      <c r="A8" s="19">
        <f>ROW()-5</f>
        <v>3</v>
      </c>
      <c r="B8" s="96">
        <v>2025</v>
      </c>
      <c r="C8" s="19" t="s">
        <v>605</v>
      </c>
      <c r="D8" s="19" t="s">
        <v>1021</v>
      </c>
      <c r="E8" s="21" t="s">
        <v>1134</v>
      </c>
      <c r="F8" s="19" t="s">
        <v>56</v>
      </c>
      <c r="G8" s="19" t="s">
        <v>665</v>
      </c>
      <c r="H8" s="22" t="s">
        <v>1257</v>
      </c>
      <c r="I8" s="19" t="s">
        <v>468</v>
      </c>
      <c r="J8" s="19" t="s">
        <v>219</v>
      </c>
      <c r="K8" s="23"/>
      <c r="L8" s="23">
        <v>124948084.08</v>
      </c>
      <c r="M8" s="24">
        <v>119825212.65000001</v>
      </c>
      <c r="N8" s="24"/>
      <c r="O8" s="24"/>
      <c r="P8" s="23"/>
      <c r="Q8" s="25">
        <f>SUM('OUTRAS AÇÕES'!$M8:$P8)</f>
        <v>119825212.65000001</v>
      </c>
      <c r="R8" s="25"/>
      <c r="S8" s="25">
        <f>IF('OUTRAS AÇÕES'!$R8&gt;0,'OUTRAS AÇÕES'!$R8,'OUTRAS AÇÕES'!$Q8)</f>
        <v>119825212.65000001</v>
      </c>
      <c r="T8" s="25" t="s">
        <v>1838</v>
      </c>
      <c r="U8" s="26" t="s">
        <v>1591</v>
      </c>
      <c r="V8" s="26"/>
      <c r="W8" s="27">
        <v>18</v>
      </c>
      <c r="X8" s="27" t="s">
        <v>1435</v>
      </c>
      <c r="Y8" s="20" t="s">
        <v>1731</v>
      </c>
      <c r="Z8" s="95"/>
      <c r="AA8" s="29">
        <v>0</v>
      </c>
      <c r="AB8" s="22" t="s">
        <v>1498</v>
      </c>
      <c r="AC8" s="22" t="s">
        <v>1773</v>
      </c>
      <c r="AD8" s="28"/>
      <c r="AE8" s="21" t="s">
        <v>1502</v>
      </c>
      <c r="AF8" s="22"/>
      <c r="AG8" s="22"/>
      <c r="AH8" s="22"/>
      <c r="AI8" s="22"/>
      <c r="AJ8" s="28"/>
      <c r="AK8" s="22"/>
      <c r="AL8" s="22"/>
      <c r="AM8" s="22"/>
      <c r="AN8" s="28">
        <v>45836</v>
      </c>
      <c r="AO8" s="28">
        <v>45938</v>
      </c>
      <c r="AP8" s="28">
        <v>45983</v>
      </c>
      <c r="AQ8" s="28">
        <v>45983</v>
      </c>
      <c r="AR8" s="30">
        <v>46529</v>
      </c>
      <c r="AS8" s="30">
        <v>46623</v>
      </c>
      <c r="AT8" s="21"/>
      <c r="AU8" s="31"/>
      <c r="AV8" s="94"/>
      <c r="AW8" s="29"/>
      <c r="AX8" s="47">
        <f>IFERROR(IF('OUTRAS AÇÕES'!$X8="F01 - CAPTAÇÃO DE RECURSO",1,""),"")</f>
        <v>1</v>
      </c>
      <c r="AY8" s="47" t="str">
        <f>IFERROR(IF('OUTRAS AÇÕES'!$X8="F02 - LICITAÇÃO",1,""),"")</f>
        <v/>
      </c>
      <c r="AZ8" s="48">
        <f>IFERROR(IF(PAC!$X$6:$X$580="F03 - EXECUÇÃO DO OBJETO",1,""),"")</f>
        <v>1</v>
      </c>
      <c r="BA8" s="49">
        <f>IF('OUTRAS AÇÕES'!$R8&gt;0,0,'OUTRAS AÇÕES'!$Q8)</f>
        <v>119825212.65000001</v>
      </c>
    </row>
    <row r="9" spans="1:53" s="1" customFormat="1" ht="210.75" thickBot="1">
      <c r="A9" s="33">
        <f t="shared" si="1"/>
        <v>6</v>
      </c>
      <c r="B9" s="33">
        <v>2025</v>
      </c>
      <c r="C9" s="32" t="s">
        <v>605</v>
      </c>
      <c r="D9" s="32" t="s">
        <v>1021</v>
      </c>
      <c r="E9" s="34" t="s">
        <v>1543</v>
      </c>
      <c r="F9" s="32" t="s">
        <v>576</v>
      </c>
      <c r="G9" s="32" t="s">
        <v>596</v>
      </c>
      <c r="H9" s="35" t="s">
        <v>1255</v>
      </c>
      <c r="I9" s="32" t="s">
        <v>600</v>
      </c>
      <c r="J9" s="32" t="s">
        <v>103</v>
      </c>
      <c r="K9" s="36">
        <v>89909232.640000001</v>
      </c>
      <c r="L9" s="36"/>
      <c r="M9" s="37"/>
      <c r="N9" s="37">
        <v>4495973.6599999964</v>
      </c>
      <c r="O9" s="37"/>
      <c r="P9" s="36">
        <v>85413258.980000004</v>
      </c>
      <c r="Q9" s="38">
        <v>89909232.640000001</v>
      </c>
      <c r="R9" s="38"/>
      <c r="S9" s="38">
        <v>89909232.640000001</v>
      </c>
      <c r="T9" s="38"/>
      <c r="U9" s="39" t="s">
        <v>594</v>
      </c>
      <c r="V9" s="40" t="s">
        <v>1880</v>
      </c>
      <c r="W9" s="40"/>
      <c r="X9" s="33" t="s">
        <v>1710</v>
      </c>
      <c r="Y9" s="41" t="s">
        <v>1732</v>
      </c>
      <c r="Z9" s="42">
        <v>46630</v>
      </c>
      <c r="AA9" s="35">
        <v>0.2</v>
      </c>
      <c r="AB9" s="35"/>
      <c r="AC9" s="41" t="s">
        <v>1992</v>
      </c>
      <c r="AD9" s="34"/>
      <c r="AE9" s="35" t="s">
        <v>1308</v>
      </c>
      <c r="AF9" s="35" t="s">
        <v>1545</v>
      </c>
      <c r="AG9" s="35"/>
      <c r="AH9" s="35"/>
      <c r="AI9" s="41"/>
      <c r="AJ9" s="35"/>
      <c r="AK9" s="35"/>
      <c r="AL9" s="35"/>
      <c r="AM9" s="41"/>
      <c r="AN9" s="41"/>
      <c r="AO9" s="41"/>
      <c r="AP9" s="41"/>
      <c r="AQ9" s="43">
        <v>45880</v>
      </c>
      <c r="AR9" s="43">
        <v>46630</v>
      </c>
      <c r="AS9" s="34">
        <v>46630</v>
      </c>
      <c r="AT9" s="44" t="s">
        <v>1837</v>
      </c>
      <c r="AU9" s="32" t="s">
        <v>1778</v>
      </c>
      <c r="AV9" s="42"/>
      <c r="AW9" s="32" t="s">
        <v>1626</v>
      </c>
      <c r="AX9" s="32" t="s">
        <v>1509</v>
      </c>
      <c r="AY9" s="32" t="s">
        <v>1509</v>
      </c>
      <c r="AZ9" s="90">
        <v>1</v>
      </c>
      <c r="BA9" s="1">
        <v>89909232.640000001</v>
      </c>
    </row>
    <row r="10" spans="1:53" s="1" customFormat="1" ht="147.75" thickBot="1">
      <c r="A10" s="20">
        <f t="shared" si="1"/>
        <v>7</v>
      </c>
      <c r="B10" s="96">
        <v>2025</v>
      </c>
      <c r="C10" s="19" t="s">
        <v>605</v>
      </c>
      <c r="D10" s="19" t="s">
        <v>1021</v>
      </c>
      <c r="E10" s="97" t="s">
        <v>1534</v>
      </c>
      <c r="F10" s="19" t="s">
        <v>577</v>
      </c>
      <c r="G10" s="19" t="s">
        <v>541</v>
      </c>
      <c r="H10" s="22" t="s">
        <v>1255</v>
      </c>
      <c r="I10" s="19" t="s">
        <v>600</v>
      </c>
      <c r="J10" s="19" t="s">
        <v>196</v>
      </c>
      <c r="K10" s="23">
        <v>74569991.879999995</v>
      </c>
      <c r="L10" s="23"/>
      <c r="M10" s="24"/>
      <c r="N10" s="24"/>
      <c r="O10" s="24"/>
      <c r="P10" s="23"/>
      <c r="Q10" s="25">
        <v>0</v>
      </c>
      <c r="R10" s="25"/>
      <c r="S10" s="25">
        <v>0</v>
      </c>
      <c r="T10" s="25"/>
      <c r="U10" s="26" t="s">
        <v>594</v>
      </c>
      <c r="V10" s="26" t="s">
        <v>1792</v>
      </c>
      <c r="W10" s="27"/>
      <c r="X10" s="27" t="s">
        <v>1435</v>
      </c>
      <c r="Y10" s="20" t="s">
        <v>1730</v>
      </c>
      <c r="Z10" s="28"/>
      <c r="AA10" s="29"/>
      <c r="AB10" s="22"/>
      <c r="AC10" s="22" t="s">
        <v>2075</v>
      </c>
      <c r="AD10" s="28"/>
      <c r="AE10" s="21"/>
      <c r="AF10" s="22" t="s">
        <v>1535</v>
      </c>
      <c r="AG10" s="22"/>
      <c r="AH10" s="22"/>
      <c r="AI10" s="22"/>
      <c r="AJ10" s="28"/>
      <c r="AK10" s="22"/>
      <c r="AL10" s="22"/>
      <c r="AM10" s="22"/>
      <c r="AN10" s="28"/>
      <c r="AO10" s="28"/>
      <c r="AP10" s="28"/>
      <c r="AQ10" s="28"/>
      <c r="AR10" s="30"/>
      <c r="AS10" s="30"/>
      <c r="AT10" s="21" t="s">
        <v>1630</v>
      </c>
      <c r="AU10" s="22"/>
      <c r="AV10" s="94"/>
      <c r="AW10" s="98" t="s">
        <v>1628</v>
      </c>
      <c r="AX10" s="47">
        <v>1</v>
      </c>
      <c r="AY10" s="47" t="s">
        <v>1509</v>
      </c>
      <c r="AZ10" s="104" t="s">
        <v>1509</v>
      </c>
      <c r="BA10" s="49">
        <v>0</v>
      </c>
    </row>
    <row r="11" spans="1:53" s="1" customFormat="1" ht="21.75" thickBot="1">
      <c r="A11" s="33">
        <f t="shared" si="1"/>
        <v>8</v>
      </c>
      <c r="B11" s="33"/>
      <c r="C11" s="32"/>
      <c r="D11" s="32"/>
      <c r="E11" s="34"/>
      <c r="F11" s="32"/>
      <c r="G11" s="32"/>
      <c r="H11" s="35"/>
      <c r="I11" s="32"/>
      <c r="J11" s="32"/>
      <c r="K11" s="36"/>
      <c r="L11" s="36"/>
      <c r="M11" s="37"/>
      <c r="N11" s="37"/>
      <c r="O11" s="37"/>
      <c r="P11" s="36"/>
      <c r="Q11" s="38"/>
      <c r="R11" s="38"/>
      <c r="S11" s="38"/>
      <c r="T11" s="38"/>
      <c r="U11" s="39"/>
      <c r="V11" s="40"/>
      <c r="W11" s="40"/>
      <c r="X11" s="33"/>
      <c r="Y11" s="41"/>
      <c r="Z11" s="42"/>
      <c r="AA11" s="35"/>
      <c r="AB11" s="35"/>
      <c r="AC11" s="41"/>
      <c r="AD11" s="34"/>
      <c r="AE11" s="35"/>
      <c r="AF11" s="35"/>
      <c r="AG11" s="35"/>
      <c r="AH11" s="35"/>
      <c r="AI11" s="41"/>
      <c r="AJ11" s="35"/>
      <c r="AK11" s="35"/>
      <c r="AL11" s="35"/>
      <c r="AM11" s="41"/>
      <c r="AN11" s="41"/>
      <c r="AO11" s="41"/>
      <c r="AP11" s="41"/>
      <c r="AQ11" s="43"/>
      <c r="AR11" s="43"/>
      <c r="AS11" s="34"/>
      <c r="AT11" s="44"/>
      <c r="AU11" s="32"/>
      <c r="AV11" s="42"/>
      <c r="AW11" s="32"/>
      <c r="AX11" s="32"/>
      <c r="AY11" s="32"/>
      <c r="AZ11" s="90"/>
    </row>
    <row r="12" spans="1:53" s="1" customFormat="1" ht="21.75" thickBot="1">
      <c r="A12" s="20">
        <f t="shared" si="1"/>
        <v>9</v>
      </c>
      <c r="B12" s="20"/>
      <c r="C12" s="19"/>
      <c r="D12" s="19"/>
      <c r="E12" s="21"/>
      <c r="F12" s="19"/>
      <c r="G12" s="19"/>
      <c r="H12" s="22"/>
      <c r="I12" s="19"/>
      <c r="J12" s="19"/>
      <c r="K12" s="23"/>
      <c r="L12" s="23"/>
      <c r="M12" s="24"/>
      <c r="N12" s="24"/>
      <c r="O12" s="24"/>
      <c r="P12" s="23"/>
      <c r="Q12" s="25"/>
      <c r="R12" s="25"/>
      <c r="S12" s="25"/>
      <c r="T12" s="25"/>
      <c r="U12" s="26"/>
      <c r="V12" s="27"/>
      <c r="W12" s="27"/>
      <c r="X12" s="20"/>
      <c r="Y12" s="28"/>
      <c r="Z12" s="29"/>
      <c r="AA12" s="22"/>
      <c r="AB12" s="22"/>
      <c r="AC12" s="28"/>
      <c r="AD12" s="21"/>
      <c r="AE12" s="22"/>
      <c r="AF12" s="22"/>
      <c r="AG12" s="22"/>
      <c r="AH12" s="22"/>
      <c r="AI12" s="28"/>
      <c r="AJ12" s="22"/>
      <c r="AK12" s="22"/>
      <c r="AL12" s="22"/>
      <c r="AM12" s="28"/>
      <c r="AN12" s="28"/>
      <c r="AO12" s="28"/>
      <c r="AP12" s="28"/>
      <c r="AQ12" s="30"/>
      <c r="AR12" s="30"/>
      <c r="AS12" s="21"/>
      <c r="AT12" s="31"/>
      <c r="AU12" s="19"/>
      <c r="AV12" s="29"/>
      <c r="AW12" s="19"/>
      <c r="AX12" s="19"/>
      <c r="AY12" s="19"/>
      <c r="AZ12" s="89"/>
    </row>
    <row r="13" spans="1:53" s="1" customFormat="1" ht="21.75" thickBot="1">
      <c r="A13" s="33">
        <f t="shared" si="1"/>
        <v>10</v>
      </c>
      <c r="B13" s="33"/>
      <c r="C13" s="32"/>
      <c r="D13" s="32"/>
      <c r="E13" s="34"/>
      <c r="F13" s="32"/>
      <c r="G13" s="32"/>
      <c r="H13" s="35"/>
      <c r="I13" s="32"/>
      <c r="J13" s="32"/>
      <c r="K13" s="36"/>
      <c r="L13" s="36"/>
      <c r="M13" s="37"/>
      <c r="N13" s="37"/>
      <c r="O13" s="37"/>
      <c r="P13" s="36"/>
      <c r="Q13" s="38"/>
      <c r="R13" s="38"/>
      <c r="S13" s="38"/>
      <c r="T13" s="38"/>
      <c r="U13" s="39"/>
      <c r="V13" s="40"/>
      <c r="W13" s="40"/>
      <c r="X13" s="33"/>
      <c r="Y13" s="41"/>
      <c r="Z13" s="42"/>
      <c r="AA13" s="35"/>
      <c r="AB13" s="35"/>
      <c r="AC13" s="41"/>
      <c r="AD13" s="34"/>
      <c r="AE13" s="35"/>
      <c r="AF13" s="35"/>
      <c r="AG13" s="35"/>
      <c r="AH13" s="35"/>
      <c r="AI13" s="41"/>
      <c r="AJ13" s="35"/>
      <c r="AK13" s="35"/>
      <c r="AL13" s="35"/>
      <c r="AM13" s="41"/>
      <c r="AN13" s="41"/>
      <c r="AO13" s="41"/>
      <c r="AP13" s="41"/>
      <c r="AQ13" s="43"/>
      <c r="AR13" s="43"/>
      <c r="AS13" s="34"/>
      <c r="AT13" s="44"/>
      <c r="AU13" s="32"/>
      <c r="AV13" s="42"/>
      <c r="AW13" s="32"/>
      <c r="AX13" s="32"/>
      <c r="AY13" s="32"/>
      <c r="AZ13" s="90"/>
    </row>
    <row r="14" spans="1:53" s="1" customFormat="1" ht="21.75" thickBot="1">
      <c r="A14" s="20">
        <f t="shared" si="1"/>
        <v>11</v>
      </c>
      <c r="B14" s="20"/>
      <c r="C14" s="19"/>
      <c r="D14" s="19"/>
      <c r="E14" s="21"/>
      <c r="F14" s="19"/>
      <c r="G14" s="19"/>
      <c r="H14" s="22"/>
      <c r="I14" s="19"/>
      <c r="J14" s="19"/>
      <c r="K14" s="23"/>
      <c r="L14" s="23"/>
      <c r="M14" s="24"/>
      <c r="N14" s="24"/>
      <c r="O14" s="24"/>
      <c r="P14" s="23"/>
      <c r="Q14" s="25"/>
      <c r="R14" s="25"/>
      <c r="S14" s="25"/>
      <c r="T14" s="25"/>
      <c r="U14" s="26"/>
      <c r="V14" s="27"/>
      <c r="W14" s="27"/>
      <c r="X14" s="20"/>
      <c r="Y14" s="28"/>
      <c r="Z14" s="29"/>
      <c r="AA14" s="22"/>
      <c r="AB14" s="22"/>
      <c r="AC14" s="28"/>
      <c r="AD14" s="21"/>
      <c r="AE14" s="22"/>
      <c r="AF14" s="22"/>
      <c r="AG14" s="22"/>
      <c r="AH14" s="22"/>
      <c r="AI14" s="28"/>
      <c r="AJ14" s="22"/>
      <c r="AK14" s="22"/>
      <c r="AL14" s="22"/>
      <c r="AM14" s="28"/>
      <c r="AN14" s="28"/>
      <c r="AO14" s="28"/>
      <c r="AP14" s="28"/>
      <c r="AQ14" s="30"/>
      <c r="AR14" s="30"/>
      <c r="AS14" s="21"/>
      <c r="AT14" s="31"/>
      <c r="AU14" s="19"/>
      <c r="AV14" s="29"/>
      <c r="AW14" s="19"/>
      <c r="AX14" s="19"/>
      <c r="AY14" s="19"/>
      <c r="AZ14" s="89"/>
    </row>
    <row r="15" spans="1:53" s="1" customFormat="1" ht="21.75" thickBot="1">
      <c r="A15" s="33">
        <f t="shared" si="1"/>
        <v>12</v>
      </c>
      <c r="B15" s="33"/>
      <c r="C15" s="32"/>
      <c r="D15" s="32"/>
      <c r="E15" s="34"/>
      <c r="F15" s="32"/>
      <c r="G15" s="32"/>
      <c r="H15" s="35"/>
      <c r="I15" s="32"/>
      <c r="J15" s="32"/>
      <c r="K15" s="36"/>
      <c r="L15" s="36"/>
      <c r="M15" s="37"/>
      <c r="N15" s="37"/>
      <c r="O15" s="37"/>
      <c r="P15" s="36"/>
      <c r="Q15" s="38"/>
      <c r="R15" s="38"/>
      <c r="S15" s="38"/>
      <c r="T15" s="38"/>
      <c r="U15" s="39"/>
      <c r="V15" s="40"/>
      <c r="W15" s="40"/>
      <c r="X15" s="33"/>
      <c r="Y15" s="41"/>
      <c r="Z15" s="42"/>
      <c r="AA15" s="35"/>
      <c r="AB15" s="35"/>
      <c r="AC15" s="41"/>
      <c r="AD15" s="34"/>
      <c r="AE15" s="35"/>
      <c r="AF15" s="35"/>
      <c r="AG15" s="35"/>
      <c r="AH15" s="35"/>
      <c r="AI15" s="41"/>
      <c r="AJ15" s="35"/>
      <c r="AK15" s="35"/>
      <c r="AL15" s="35"/>
      <c r="AM15" s="41"/>
      <c r="AN15" s="41"/>
      <c r="AO15" s="41"/>
      <c r="AP15" s="41"/>
      <c r="AQ15" s="43"/>
      <c r="AR15" s="43"/>
      <c r="AS15" s="34"/>
      <c r="AT15" s="44"/>
      <c r="AU15" s="32"/>
      <c r="AV15" s="42"/>
      <c r="AW15" s="32"/>
      <c r="AX15" s="32"/>
      <c r="AY15" s="32"/>
      <c r="AZ15" s="90"/>
    </row>
    <row r="16" spans="1:53" s="1" customFormat="1" ht="21.75" thickBot="1">
      <c r="A16" s="20">
        <f t="shared" si="1"/>
        <v>13</v>
      </c>
      <c r="B16" s="20"/>
      <c r="C16" s="19"/>
      <c r="D16" s="19"/>
      <c r="E16" s="21"/>
      <c r="F16" s="19"/>
      <c r="G16" s="19"/>
      <c r="H16" s="22"/>
      <c r="I16" s="19"/>
      <c r="J16" s="19"/>
      <c r="K16" s="23"/>
      <c r="L16" s="23"/>
      <c r="M16" s="24"/>
      <c r="N16" s="24"/>
      <c r="O16" s="24"/>
      <c r="P16" s="23"/>
      <c r="Q16" s="25"/>
      <c r="R16" s="25"/>
      <c r="S16" s="25"/>
      <c r="T16" s="25"/>
      <c r="U16" s="26"/>
      <c r="V16" s="27"/>
      <c r="W16" s="27"/>
      <c r="X16" s="20"/>
      <c r="Y16" s="28"/>
      <c r="Z16" s="29"/>
      <c r="AA16" s="22"/>
      <c r="AB16" s="22"/>
      <c r="AC16" s="28"/>
      <c r="AD16" s="21"/>
      <c r="AE16" s="22"/>
      <c r="AF16" s="22"/>
      <c r="AG16" s="22"/>
      <c r="AH16" s="22"/>
      <c r="AI16" s="28"/>
      <c r="AJ16" s="22"/>
      <c r="AK16" s="22"/>
      <c r="AL16" s="22"/>
      <c r="AM16" s="28"/>
      <c r="AN16" s="28"/>
      <c r="AO16" s="28"/>
      <c r="AP16" s="28"/>
      <c r="AQ16" s="30"/>
      <c r="AR16" s="30"/>
      <c r="AS16" s="21"/>
      <c r="AT16" s="31"/>
      <c r="AU16" s="19"/>
      <c r="AV16" s="29"/>
      <c r="AW16" s="19"/>
      <c r="AX16" s="19"/>
      <c r="AY16" s="19"/>
      <c r="AZ16" s="89"/>
    </row>
    <row r="17" spans="1:52" s="1" customFormat="1" ht="21.75" thickBot="1">
      <c r="A17" s="33">
        <f t="shared" si="1"/>
        <v>14</v>
      </c>
      <c r="B17" s="33"/>
      <c r="C17" s="32"/>
      <c r="D17" s="32"/>
      <c r="E17" s="34"/>
      <c r="F17" s="32"/>
      <c r="G17" s="32"/>
      <c r="H17" s="35"/>
      <c r="I17" s="32"/>
      <c r="J17" s="32"/>
      <c r="K17" s="36"/>
      <c r="L17" s="36"/>
      <c r="M17" s="37"/>
      <c r="N17" s="37"/>
      <c r="O17" s="37"/>
      <c r="P17" s="36"/>
      <c r="Q17" s="38"/>
      <c r="R17" s="38"/>
      <c r="S17" s="38"/>
      <c r="T17" s="38"/>
      <c r="U17" s="39"/>
      <c r="V17" s="40"/>
      <c r="W17" s="40"/>
      <c r="X17" s="33"/>
      <c r="Y17" s="41"/>
      <c r="Z17" s="42"/>
      <c r="AA17" s="35"/>
      <c r="AB17" s="35"/>
      <c r="AC17" s="41"/>
      <c r="AD17" s="34"/>
      <c r="AE17" s="35"/>
      <c r="AF17" s="35"/>
      <c r="AG17" s="35"/>
      <c r="AH17" s="35"/>
      <c r="AI17" s="41"/>
      <c r="AJ17" s="35"/>
      <c r="AK17" s="35"/>
      <c r="AL17" s="35"/>
      <c r="AM17" s="41"/>
      <c r="AN17" s="41"/>
      <c r="AO17" s="41"/>
      <c r="AP17" s="41"/>
      <c r="AQ17" s="43"/>
      <c r="AR17" s="43"/>
      <c r="AS17" s="34"/>
      <c r="AT17" s="44"/>
      <c r="AU17" s="32"/>
      <c r="AV17" s="42"/>
      <c r="AW17" s="32"/>
      <c r="AX17" s="32"/>
      <c r="AY17" s="32"/>
      <c r="AZ17" s="90"/>
    </row>
    <row r="18" spans="1:52" s="1" customFormat="1" ht="21.75" thickBot="1">
      <c r="A18" s="20">
        <f t="shared" si="1"/>
        <v>15</v>
      </c>
      <c r="B18" s="20"/>
      <c r="C18" s="19"/>
      <c r="D18" s="19"/>
      <c r="E18" s="21"/>
      <c r="F18" s="19"/>
      <c r="G18" s="19"/>
      <c r="H18" s="22"/>
      <c r="I18" s="19"/>
      <c r="J18" s="19"/>
      <c r="K18" s="23"/>
      <c r="L18" s="23"/>
      <c r="M18" s="24"/>
      <c r="N18" s="24"/>
      <c r="O18" s="24"/>
      <c r="P18" s="23"/>
      <c r="Q18" s="25"/>
      <c r="R18" s="25"/>
      <c r="S18" s="25"/>
      <c r="T18" s="25"/>
      <c r="U18" s="26"/>
      <c r="V18" s="27"/>
      <c r="W18" s="27"/>
      <c r="X18" s="20"/>
      <c r="Y18" s="28"/>
      <c r="Z18" s="29"/>
      <c r="AA18" s="22"/>
      <c r="AB18" s="22"/>
      <c r="AC18" s="28"/>
      <c r="AD18" s="21"/>
      <c r="AE18" s="22"/>
      <c r="AF18" s="22"/>
      <c r="AG18" s="22"/>
      <c r="AH18" s="22"/>
      <c r="AI18" s="28"/>
      <c r="AJ18" s="22"/>
      <c r="AK18" s="22"/>
      <c r="AL18" s="22"/>
      <c r="AM18" s="28"/>
      <c r="AN18" s="28"/>
      <c r="AO18" s="28"/>
      <c r="AP18" s="28"/>
      <c r="AQ18" s="30"/>
      <c r="AR18" s="30"/>
      <c r="AS18" s="21"/>
      <c r="AT18" s="31"/>
      <c r="AU18" s="19"/>
      <c r="AV18" s="29"/>
      <c r="AW18" s="19"/>
      <c r="AX18" s="19"/>
      <c r="AY18" s="19"/>
      <c r="AZ18" s="89"/>
    </row>
    <row r="19" spans="1:52" s="1" customFormat="1" ht="21.75" thickBot="1">
      <c r="A19" s="33">
        <f t="shared" si="1"/>
        <v>16</v>
      </c>
      <c r="B19" s="33"/>
      <c r="C19" s="32"/>
      <c r="D19" s="32"/>
      <c r="E19" s="34"/>
      <c r="F19" s="32"/>
      <c r="G19" s="32"/>
      <c r="H19" s="35"/>
      <c r="I19" s="32"/>
      <c r="J19" s="32"/>
      <c r="K19" s="36"/>
      <c r="L19" s="36"/>
      <c r="M19" s="37"/>
      <c r="N19" s="37"/>
      <c r="O19" s="37"/>
      <c r="P19" s="36"/>
      <c r="Q19" s="38"/>
      <c r="R19" s="38"/>
      <c r="S19" s="38"/>
      <c r="T19" s="38"/>
      <c r="U19" s="39"/>
      <c r="V19" s="40"/>
      <c r="W19" s="40"/>
      <c r="X19" s="33"/>
      <c r="Y19" s="41"/>
      <c r="Z19" s="42"/>
      <c r="AA19" s="35"/>
      <c r="AB19" s="35"/>
      <c r="AC19" s="41"/>
      <c r="AD19" s="34"/>
      <c r="AE19" s="35"/>
      <c r="AF19" s="35"/>
      <c r="AG19" s="35"/>
      <c r="AH19" s="35"/>
      <c r="AI19" s="41"/>
      <c r="AJ19" s="35"/>
      <c r="AK19" s="35"/>
      <c r="AL19" s="35"/>
      <c r="AM19" s="41"/>
      <c r="AN19" s="41"/>
      <c r="AO19" s="41"/>
      <c r="AP19" s="41"/>
      <c r="AQ19" s="43"/>
      <c r="AR19" s="43"/>
      <c r="AS19" s="34"/>
      <c r="AT19" s="44"/>
      <c r="AU19" s="32"/>
      <c r="AV19" s="42"/>
      <c r="AW19" s="32"/>
      <c r="AX19" s="32"/>
      <c r="AY19" s="32"/>
      <c r="AZ19" s="90"/>
    </row>
    <row r="20" spans="1:52" s="1" customFormat="1" ht="21.75" thickBot="1">
      <c r="A20" s="20">
        <f t="shared" si="1"/>
        <v>17</v>
      </c>
      <c r="B20" s="20"/>
      <c r="C20" s="19"/>
      <c r="D20" s="19"/>
      <c r="E20" s="21"/>
      <c r="F20" s="19"/>
      <c r="G20" s="19"/>
      <c r="H20" s="22"/>
      <c r="I20" s="19"/>
      <c r="J20" s="19"/>
      <c r="K20" s="23"/>
      <c r="L20" s="23"/>
      <c r="M20" s="24"/>
      <c r="N20" s="24"/>
      <c r="O20" s="24"/>
      <c r="P20" s="23"/>
      <c r="Q20" s="25"/>
      <c r="R20" s="25"/>
      <c r="S20" s="25"/>
      <c r="T20" s="25"/>
      <c r="U20" s="26"/>
      <c r="V20" s="27"/>
      <c r="W20" s="27"/>
      <c r="X20" s="20"/>
      <c r="Y20" s="28"/>
      <c r="Z20" s="29"/>
      <c r="AA20" s="22"/>
      <c r="AB20" s="22"/>
      <c r="AC20" s="28"/>
      <c r="AD20" s="21"/>
      <c r="AE20" s="22"/>
      <c r="AF20" s="22"/>
      <c r="AG20" s="22"/>
      <c r="AH20" s="22"/>
      <c r="AI20" s="28"/>
      <c r="AJ20" s="22"/>
      <c r="AK20" s="22"/>
      <c r="AL20" s="22"/>
      <c r="AM20" s="28"/>
      <c r="AN20" s="28"/>
      <c r="AO20" s="28"/>
      <c r="AP20" s="28"/>
      <c r="AQ20" s="30"/>
      <c r="AR20" s="30"/>
      <c r="AS20" s="21"/>
      <c r="AT20" s="31"/>
      <c r="AU20" s="19"/>
      <c r="AV20" s="29"/>
      <c r="AW20" s="19"/>
      <c r="AX20" s="19"/>
      <c r="AY20" s="19"/>
      <c r="AZ20" s="89"/>
    </row>
    <row r="21" spans="1:52" s="1" customFormat="1" ht="21.75" thickBot="1">
      <c r="A21" s="33">
        <f t="shared" si="1"/>
        <v>18</v>
      </c>
      <c r="B21" s="33"/>
      <c r="C21" s="32"/>
      <c r="D21" s="32"/>
      <c r="E21" s="34"/>
      <c r="F21" s="32"/>
      <c r="G21" s="32"/>
      <c r="H21" s="35"/>
      <c r="I21" s="32"/>
      <c r="J21" s="32"/>
      <c r="K21" s="36"/>
      <c r="L21" s="36"/>
      <c r="M21" s="37"/>
      <c r="N21" s="37"/>
      <c r="O21" s="37"/>
      <c r="P21" s="36"/>
      <c r="Q21" s="38"/>
      <c r="R21" s="38"/>
      <c r="S21" s="38"/>
      <c r="T21" s="38"/>
      <c r="U21" s="39"/>
      <c r="V21" s="40"/>
      <c r="W21" s="40"/>
      <c r="X21" s="33"/>
      <c r="Y21" s="41"/>
      <c r="Z21" s="42"/>
      <c r="AA21" s="35"/>
      <c r="AB21" s="35"/>
      <c r="AC21" s="41"/>
      <c r="AD21" s="34"/>
      <c r="AE21" s="35"/>
      <c r="AF21" s="35"/>
      <c r="AG21" s="35"/>
      <c r="AH21" s="35"/>
      <c r="AI21" s="41"/>
      <c r="AJ21" s="35"/>
      <c r="AK21" s="35"/>
      <c r="AL21" s="35"/>
      <c r="AM21" s="41"/>
      <c r="AN21" s="41"/>
      <c r="AO21" s="41"/>
      <c r="AP21" s="41"/>
      <c r="AQ21" s="43"/>
      <c r="AR21" s="43"/>
      <c r="AS21" s="34"/>
      <c r="AT21" s="44"/>
      <c r="AU21" s="32"/>
      <c r="AV21" s="42"/>
      <c r="AW21" s="32"/>
      <c r="AX21" s="32"/>
      <c r="AY21" s="32"/>
      <c r="AZ21" s="90"/>
    </row>
    <row r="22" spans="1:52" s="1" customFormat="1" ht="21.75" thickBot="1">
      <c r="A22" s="58">
        <f t="shared" si="1"/>
        <v>19</v>
      </c>
      <c r="B22" s="58"/>
      <c r="C22" s="51"/>
      <c r="D22" s="51"/>
      <c r="E22" s="61"/>
      <c r="F22" s="51"/>
      <c r="G22" s="51"/>
      <c r="H22" s="52"/>
      <c r="I22" s="51"/>
      <c r="J22" s="51"/>
      <c r="K22" s="53"/>
      <c r="L22" s="53"/>
      <c r="M22" s="54"/>
      <c r="N22" s="54"/>
      <c r="O22" s="54"/>
      <c r="P22" s="53"/>
      <c r="Q22" s="55"/>
      <c r="R22" s="55"/>
      <c r="S22" s="55"/>
      <c r="T22" s="55"/>
      <c r="U22" s="56"/>
      <c r="V22" s="57"/>
      <c r="W22" s="57"/>
      <c r="X22" s="58"/>
      <c r="Y22" s="59"/>
      <c r="Z22" s="60"/>
      <c r="AA22" s="52"/>
      <c r="AB22" s="52"/>
      <c r="AC22" s="59"/>
      <c r="AD22" s="61"/>
      <c r="AE22" s="52"/>
      <c r="AF22" s="52"/>
      <c r="AG22" s="52"/>
      <c r="AH22" s="52"/>
      <c r="AI22" s="59"/>
      <c r="AJ22" s="52"/>
      <c r="AK22" s="52"/>
      <c r="AL22" s="52"/>
      <c r="AM22" s="59"/>
      <c r="AN22" s="59"/>
      <c r="AO22" s="59"/>
      <c r="AP22" s="59"/>
      <c r="AQ22" s="62"/>
      <c r="AR22" s="62"/>
      <c r="AS22" s="61"/>
      <c r="AT22" s="63"/>
      <c r="AU22" s="51"/>
      <c r="AV22" s="60"/>
      <c r="AW22" s="85"/>
      <c r="AX22" s="85"/>
      <c r="AY22" s="86"/>
      <c r="AZ22" s="46"/>
    </row>
  </sheetData>
  <autoFilter ref="A3:AZ22"/>
  <customSheetViews>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Domínios!$AI$3:$AI$19</xm:f>
          </x14:formula1>
          <xm:sqref>T22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Domínios!$J$3:$J$36</xm:f>
          </x14:formula1>
          <xm:sqref>G5:G22</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Domínios!$S$3:$S$421</xm:f>
          </x14:formula1>
          <xm:sqref>J5:J22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2"/>
  <sheetViews>
    <sheetView topLeftCell="AB4" zoomScale="70" zoomScaleNormal="55" workbookViewId="0">
      <selection activeCell="AG35" sqref="AG35"/>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8" t="s">
        <v>4</v>
      </c>
      <c r="C2" s="9"/>
      <c r="D2" s="8" t="s">
        <v>40</v>
      </c>
      <c r="E2" s="9"/>
      <c r="F2" s="8" t="s">
        <v>444</v>
      </c>
      <c r="G2" s="9"/>
      <c r="H2" s="8" t="s">
        <v>5</v>
      </c>
      <c r="I2" s="9"/>
      <c r="J2" s="8" t="s">
        <v>567</v>
      </c>
      <c r="K2" s="9"/>
      <c r="L2" s="8" t="s">
        <v>3</v>
      </c>
      <c r="N2" s="8" t="s">
        <v>714</v>
      </c>
      <c r="O2" s="9"/>
      <c r="P2" s="8" t="s">
        <v>6</v>
      </c>
      <c r="Q2" s="9"/>
      <c r="R2" s="8" t="s">
        <v>7</v>
      </c>
      <c r="S2" s="8" t="s">
        <v>8</v>
      </c>
      <c r="U2" s="8" t="s">
        <v>698</v>
      </c>
      <c r="W2" s="8" t="s">
        <v>699</v>
      </c>
      <c r="Y2" s="8" t="s">
        <v>972</v>
      </c>
      <c r="AA2" s="8" t="s">
        <v>1032</v>
      </c>
      <c r="AC2" s="8" t="s">
        <v>1262</v>
      </c>
      <c r="AE2" s="8" t="s">
        <v>1320</v>
      </c>
      <c r="AG2" s="8" t="s">
        <v>1477</v>
      </c>
      <c r="AI2" s="8" t="s">
        <v>1</v>
      </c>
      <c r="AK2" s="8" t="s">
        <v>1791</v>
      </c>
    </row>
    <row r="3" spans="2:39">
      <c r="B3" s="10" t="s">
        <v>610</v>
      </c>
      <c r="D3" s="10" t="s">
        <v>576</v>
      </c>
      <c r="F3" s="10" t="s">
        <v>11</v>
      </c>
      <c r="H3" s="11" t="s">
        <v>9</v>
      </c>
      <c r="J3" s="12" t="s">
        <v>1984</v>
      </c>
      <c r="L3" s="10" t="s">
        <v>2500</v>
      </c>
      <c r="N3" s="10" t="s">
        <v>716</v>
      </c>
      <c r="P3" s="11" t="s">
        <v>606</v>
      </c>
      <c r="R3" s="1">
        <v>2900108</v>
      </c>
      <c r="S3" s="1" t="s">
        <v>10</v>
      </c>
      <c r="U3" s="11" t="s">
        <v>696</v>
      </c>
      <c r="W3" s="11" t="s">
        <v>696</v>
      </c>
      <c r="Y3" s="11" t="s">
        <v>988</v>
      </c>
      <c r="AA3" s="11" t="s">
        <v>1022</v>
      </c>
      <c r="AC3" s="11" t="s">
        <v>1254</v>
      </c>
      <c r="AE3" s="11" t="s">
        <v>1435</v>
      </c>
      <c r="AG3" s="11" t="s">
        <v>1480</v>
      </c>
      <c r="AI3" s="10" t="s">
        <v>574</v>
      </c>
      <c r="AK3" s="10" t="s">
        <v>1833</v>
      </c>
    </row>
    <row r="4" spans="2:39">
      <c r="B4" s="10" t="s">
        <v>605</v>
      </c>
      <c r="D4" s="10" t="s">
        <v>577</v>
      </c>
      <c r="F4" s="10" t="s">
        <v>447</v>
      </c>
      <c r="H4" s="11" t="s">
        <v>11</v>
      </c>
      <c r="J4" s="13" t="s">
        <v>1034</v>
      </c>
      <c r="L4" s="10" t="s">
        <v>2501</v>
      </c>
      <c r="N4" s="10" t="s">
        <v>715</v>
      </c>
      <c r="P4" s="11" t="s">
        <v>597</v>
      </c>
      <c r="R4" s="1">
        <v>2900207</v>
      </c>
      <c r="S4" s="1" t="s">
        <v>13</v>
      </c>
      <c r="U4" s="11" t="s">
        <v>697</v>
      </c>
      <c r="W4" s="11" t="s">
        <v>697</v>
      </c>
      <c r="Y4" s="11" t="s">
        <v>989</v>
      </c>
      <c r="AA4" s="11" t="s">
        <v>1021</v>
      </c>
      <c r="AC4" s="11" t="s">
        <v>1255</v>
      </c>
      <c r="AE4" s="11" t="s">
        <v>1434</v>
      </c>
      <c r="AG4" s="11" t="s">
        <v>1468</v>
      </c>
      <c r="AI4" s="10" t="s">
        <v>573</v>
      </c>
      <c r="AK4" s="10" t="s">
        <v>1804</v>
      </c>
      <c r="AM4" s="10" t="s">
        <v>1796</v>
      </c>
    </row>
    <row r="5" spans="2:39">
      <c r="B5" s="10" t="s">
        <v>1511</v>
      </c>
      <c r="D5" s="10" t="s">
        <v>42</v>
      </c>
      <c r="F5" s="10" t="s">
        <v>445</v>
      </c>
      <c r="H5" s="11" t="s">
        <v>15</v>
      </c>
      <c r="J5" s="13" t="s">
        <v>641</v>
      </c>
      <c r="L5" s="10" t="s">
        <v>2502</v>
      </c>
      <c r="P5" s="11" t="s">
        <v>598</v>
      </c>
      <c r="R5" s="1">
        <v>2900306</v>
      </c>
      <c r="S5" s="1" t="s">
        <v>16</v>
      </c>
      <c r="U5" s="4"/>
      <c r="Y5" s="11" t="s">
        <v>2002</v>
      </c>
      <c r="AA5" s="11"/>
      <c r="AC5" s="11" t="s">
        <v>1256</v>
      </c>
      <c r="AE5" s="11" t="s">
        <v>1710</v>
      </c>
      <c r="AG5" s="11" t="s">
        <v>1470</v>
      </c>
      <c r="AI5" s="10" t="s">
        <v>1583</v>
      </c>
      <c r="AK5" s="10" t="s">
        <v>1805</v>
      </c>
      <c r="AM5" s="10" t="s">
        <v>1797</v>
      </c>
    </row>
    <row r="6" spans="2:39">
      <c r="D6" s="10" t="s">
        <v>568</v>
      </c>
      <c r="F6" s="10" t="s">
        <v>446</v>
      </c>
      <c r="H6" s="10" t="s">
        <v>17</v>
      </c>
      <c r="J6" s="14" t="s">
        <v>1033</v>
      </c>
      <c r="L6" s="10" t="s">
        <v>2503</v>
      </c>
      <c r="P6" s="11" t="s">
        <v>599</v>
      </c>
      <c r="R6" s="1">
        <v>2900355</v>
      </c>
      <c r="S6" s="1" t="s">
        <v>18</v>
      </c>
      <c r="U6" s="4"/>
      <c r="Y6" s="11" t="s">
        <v>995</v>
      </c>
      <c r="AA6" s="11"/>
      <c r="AC6" s="11" t="s">
        <v>1257</v>
      </c>
      <c r="AE6" s="11" t="s">
        <v>1506</v>
      </c>
      <c r="AG6" s="11" t="s">
        <v>1471</v>
      </c>
      <c r="AI6" s="10" t="s">
        <v>1582</v>
      </c>
      <c r="AK6" s="10" t="s">
        <v>1792</v>
      </c>
      <c r="AM6" s="10" t="s">
        <v>1794</v>
      </c>
    </row>
    <row r="7" spans="2:39">
      <c r="D7" s="10" t="s">
        <v>47</v>
      </c>
      <c r="F7" s="10" t="s">
        <v>448</v>
      </c>
      <c r="H7" s="11" t="s">
        <v>14</v>
      </c>
      <c r="J7" s="14" t="s">
        <v>507</v>
      </c>
      <c r="L7" s="10" t="s">
        <v>2504</v>
      </c>
      <c r="P7" s="10" t="s">
        <v>600</v>
      </c>
      <c r="R7" s="1">
        <v>2900405</v>
      </c>
      <c r="S7" s="1" t="s">
        <v>19</v>
      </c>
      <c r="AC7" s="11" t="s">
        <v>1258</v>
      </c>
      <c r="AE7" s="11"/>
      <c r="AG7" s="11" t="s">
        <v>1505</v>
      </c>
      <c r="AI7" s="10" t="s">
        <v>594</v>
      </c>
      <c r="AK7" s="10" t="s">
        <v>1806</v>
      </c>
      <c r="AM7" s="10" t="s">
        <v>1795</v>
      </c>
    </row>
    <row r="8" spans="2:39">
      <c r="D8" s="10" t="s">
        <v>49</v>
      </c>
      <c r="H8" s="10" t="s">
        <v>20</v>
      </c>
      <c r="J8" s="14" t="s">
        <v>504</v>
      </c>
      <c r="L8" s="10" t="s">
        <v>2505</v>
      </c>
      <c r="P8" s="10" t="s">
        <v>601</v>
      </c>
      <c r="R8" s="1">
        <v>2900603</v>
      </c>
      <c r="S8" s="1" t="s">
        <v>21</v>
      </c>
      <c r="AC8" s="11" t="s">
        <v>1259</v>
      </c>
      <c r="AG8" s="15" t="s">
        <v>1501</v>
      </c>
      <c r="AI8" s="10" t="s">
        <v>1578</v>
      </c>
      <c r="AK8" s="10" t="s">
        <v>1807</v>
      </c>
      <c r="AM8" s="10" t="s">
        <v>1803</v>
      </c>
    </row>
    <row r="9" spans="2:39">
      <c r="D9" s="10" t="s">
        <v>578</v>
      </c>
      <c r="H9" s="10" t="s">
        <v>22</v>
      </c>
      <c r="J9" s="14" t="s">
        <v>12</v>
      </c>
      <c r="L9" s="10" t="s">
        <v>2506</v>
      </c>
      <c r="P9" s="10" t="s">
        <v>602</v>
      </c>
      <c r="R9" s="1">
        <v>2900702</v>
      </c>
      <c r="S9" s="1" t="s">
        <v>23</v>
      </c>
      <c r="AC9" s="11" t="s">
        <v>1260</v>
      </c>
      <c r="AG9" s="11" t="s">
        <v>1498</v>
      </c>
      <c r="AI9" s="10" t="s">
        <v>1580</v>
      </c>
      <c r="AK9" s="10" t="s">
        <v>1793</v>
      </c>
      <c r="AM9" s="10" t="s">
        <v>1799</v>
      </c>
    </row>
    <row r="10" spans="2:39">
      <c r="D10" s="10" t="s">
        <v>51</v>
      </c>
      <c r="H10" s="11" t="s">
        <v>24</v>
      </c>
      <c r="J10" s="14" t="s">
        <v>612</v>
      </c>
      <c r="L10" s="10" t="s">
        <v>2507</v>
      </c>
      <c r="P10" s="11" t="s">
        <v>717</v>
      </c>
      <c r="R10" s="1">
        <v>2900801</v>
      </c>
      <c r="S10" s="1" t="s">
        <v>25</v>
      </c>
      <c r="U10" s="4"/>
      <c r="AC10" s="11" t="s">
        <v>1261</v>
      </c>
      <c r="AG10" s="11" t="s">
        <v>1475</v>
      </c>
      <c r="AI10" s="10" t="s">
        <v>1579</v>
      </c>
      <c r="AK10" s="10" t="s">
        <v>1808</v>
      </c>
      <c r="AM10" s="10" t="s">
        <v>1801</v>
      </c>
    </row>
    <row r="11" spans="2:39">
      <c r="D11" s="10"/>
      <c r="H11" s="217"/>
      <c r="J11" s="14"/>
      <c r="L11" s="10"/>
      <c r="P11" s="11"/>
      <c r="U11" s="4"/>
      <c r="AC11" s="11" t="s">
        <v>2816</v>
      </c>
      <c r="AG11" s="11"/>
      <c r="AI11" s="10"/>
      <c r="AK11" s="10"/>
      <c r="AM11" s="10"/>
    </row>
    <row r="12" spans="2:39">
      <c r="D12" s="10" t="s">
        <v>53</v>
      </c>
      <c r="J12" s="14" t="s">
        <v>503</v>
      </c>
      <c r="L12" s="10" t="s">
        <v>2508</v>
      </c>
      <c r="P12" s="11" t="s">
        <v>603</v>
      </c>
      <c r="R12" s="1">
        <v>2900900</v>
      </c>
      <c r="S12" s="1" t="s">
        <v>26</v>
      </c>
      <c r="U12" s="4"/>
      <c r="AC12" s="11" t="s">
        <v>1319</v>
      </c>
      <c r="AG12" s="11" t="s">
        <v>1485</v>
      </c>
      <c r="AI12" s="10" t="s">
        <v>1867</v>
      </c>
      <c r="AK12" s="10" t="s">
        <v>1809</v>
      </c>
      <c r="AM12" s="10" t="s">
        <v>1798</v>
      </c>
    </row>
    <row r="13" spans="2:39">
      <c r="D13" s="10" t="s">
        <v>611</v>
      </c>
      <c r="J13" s="14" t="s">
        <v>613</v>
      </c>
      <c r="L13" s="10" t="s">
        <v>2509</v>
      </c>
      <c r="P13" s="11" t="s">
        <v>467</v>
      </c>
      <c r="R13" s="1">
        <v>2901007</v>
      </c>
      <c r="S13" s="1" t="s">
        <v>27</v>
      </c>
      <c r="U13" s="4"/>
      <c r="AC13" s="101"/>
      <c r="AG13" s="11" t="s">
        <v>1486</v>
      </c>
      <c r="AI13" s="10" t="s">
        <v>1584</v>
      </c>
      <c r="AK13" s="10" t="s">
        <v>1810</v>
      </c>
      <c r="AM13" s="10" t="s">
        <v>1800</v>
      </c>
    </row>
    <row r="14" spans="2:39">
      <c r="D14" s="10" t="s">
        <v>56</v>
      </c>
      <c r="J14" s="10" t="s">
        <v>614</v>
      </c>
      <c r="L14" s="10" t="s">
        <v>2510</v>
      </c>
      <c r="P14" s="11" t="s">
        <v>468</v>
      </c>
      <c r="R14" s="1">
        <v>2901106</v>
      </c>
      <c r="S14" s="1" t="s">
        <v>28</v>
      </c>
      <c r="U14" s="4"/>
      <c r="AG14" s="11" t="s">
        <v>1484</v>
      </c>
      <c r="AI14" s="10" t="s">
        <v>1585</v>
      </c>
      <c r="AK14" s="10" t="s">
        <v>1811</v>
      </c>
      <c r="AM14" s="10" t="s">
        <v>1802</v>
      </c>
    </row>
    <row r="15" spans="2:39">
      <c r="D15" s="10" t="s">
        <v>450</v>
      </c>
      <c r="J15" s="10" t="s">
        <v>1035</v>
      </c>
      <c r="L15" s="10" t="s">
        <v>2511</v>
      </c>
      <c r="P15" s="11" t="s">
        <v>593</v>
      </c>
      <c r="R15" s="1">
        <v>2901155</v>
      </c>
      <c r="S15" s="1" t="s">
        <v>29</v>
      </c>
      <c r="U15" s="4"/>
      <c r="AG15" s="11" t="s">
        <v>1487</v>
      </c>
      <c r="AI15" s="10" t="s">
        <v>1581</v>
      </c>
      <c r="AK15" s="10" t="s">
        <v>1880</v>
      </c>
      <c r="AM15" s="10" t="s">
        <v>1881</v>
      </c>
    </row>
    <row r="16" spans="2:39">
      <c r="J16" s="10" t="s">
        <v>665</v>
      </c>
      <c r="L16" s="10" t="s">
        <v>2512</v>
      </c>
      <c r="P16" s="11" t="s">
        <v>1249</v>
      </c>
      <c r="R16" s="1">
        <v>2901205</v>
      </c>
      <c r="S16" s="1" t="s">
        <v>30</v>
      </c>
      <c r="U16" s="4"/>
      <c r="AG16" s="11" t="s">
        <v>1469</v>
      </c>
      <c r="AI16" s="10"/>
    </row>
    <row r="17" spans="10:35">
      <c r="J17" s="10" t="s">
        <v>970</v>
      </c>
      <c r="L17" s="10" t="s">
        <v>2514</v>
      </c>
      <c r="P17" s="11" t="s">
        <v>1250</v>
      </c>
      <c r="R17" s="1">
        <v>2901304</v>
      </c>
      <c r="S17" s="1" t="s">
        <v>31</v>
      </c>
      <c r="U17" s="4"/>
      <c r="AG17" s="11" t="s">
        <v>1473</v>
      </c>
      <c r="AI17" s="10"/>
    </row>
    <row r="18" spans="10:35">
      <c r="J18" s="10" t="s">
        <v>971</v>
      </c>
      <c r="L18" s="10" t="s">
        <v>2515</v>
      </c>
      <c r="P18" s="11" t="s">
        <v>1251</v>
      </c>
      <c r="R18" s="1">
        <v>2901353</v>
      </c>
      <c r="S18" s="1" t="s">
        <v>32</v>
      </c>
      <c r="U18" s="4"/>
      <c r="AG18" s="11" t="s">
        <v>1483</v>
      </c>
      <c r="AI18" s="10"/>
    </row>
    <row r="19" spans="10:35">
      <c r="J19" s="10" t="s">
        <v>695</v>
      </c>
      <c r="L19" s="10" t="s">
        <v>2516</v>
      </c>
      <c r="P19" s="11" t="s">
        <v>1252</v>
      </c>
      <c r="R19" s="1">
        <v>2901403</v>
      </c>
      <c r="S19" s="1" t="s">
        <v>33</v>
      </c>
      <c r="U19" s="4"/>
      <c r="AG19" s="11" t="s">
        <v>1472</v>
      </c>
      <c r="AI19" s="10"/>
    </row>
    <row r="20" spans="10:35">
      <c r="J20" s="10" t="s">
        <v>506</v>
      </c>
      <c r="L20" s="10" t="s">
        <v>2517</v>
      </c>
      <c r="P20" s="100"/>
      <c r="R20" s="1">
        <v>2901502</v>
      </c>
      <c r="S20" s="1" t="s">
        <v>34</v>
      </c>
      <c r="U20" s="4"/>
      <c r="AG20" s="11" t="s">
        <v>1488</v>
      </c>
    </row>
    <row r="21" spans="10:35">
      <c r="J21" s="10" t="s">
        <v>694</v>
      </c>
      <c r="L21" s="10" t="s">
        <v>2513</v>
      </c>
      <c r="R21" s="1">
        <v>2901601</v>
      </c>
      <c r="S21" s="1" t="s">
        <v>35</v>
      </c>
      <c r="AG21" s="11" t="s">
        <v>1467</v>
      </c>
    </row>
    <row r="22" spans="10:35">
      <c r="J22" s="10" t="s">
        <v>1836</v>
      </c>
      <c r="R22" s="1">
        <v>2901700</v>
      </c>
      <c r="S22" s="1" t="s">
        <v>36</v>
      </c>
      <c r="AG22" s="11" t="s">
        <v>1489</v>
      </c>
    </row>
    <row r="23" spans="10:35">
      <c r="J23" s="10" t="s">
        <v>513</v>
      </c>
      <c r="R23" s="1">
        <v>2901809</v>
      </c>
      <c r="S23" s="1" t="s">
        <v>37</v>
      </c>
      <c r="AG23" s="11" t="s">
        <v>1481</v>
      </c>
    </row>
    <row r="24" spans="10:35">
      <c r="J24" s="10" t="s">
        <v>546</v>
      </c>
      <c r="R24" s="1">
        <v>2901908</v>
      </c>
      <c r="S24" s="1" t="s">
        <v>38</v>
      </c>
      <c r="AG24" s="11" t="s">
        <v>1476</v>
      </c>
    </row>
    <row r="25" spans="10:35">
      <c r="J25" s="10" t="s">
        <v>505</v>
      </c>
      <c r="R25" s="1">
        <v>2901957</v>
      </c>
      <c r="S25" s="1" t="s">
        <v>39</v>
      </c>
      <c r="AG25" s="11" t="s">
        <v>1479</v>
      </c>
    </row>
    <row r="26" spans="10:35">
      <c r="J26" s="10" t="s">
        <v>569</v>
      </c>
      <c r="R26" s="1">
        <v>2902054</v>
      </c>
      <c r="S26" s="1" t="s">
        <v>41</v>
      </c>
      <c r="AG26" s="11" t="s">
        <v>1482</v>
      </c>
    </row>
    <row r="27" spans="10:35">
      <c r="J27" s="10" t="s">
        <v>566</v>
      </c>
      <c r="R27" s="1">
        <v>2902005</v>
      </c>
      <c r="S27" s="1" t="s">
        <v>43</v>
      </c>
      <c r="AG27" s="11" t="s">
        <v>1474</v>
      </c>
    </row>
    <row r="28" spans="10:35">
      <c r="J28" s="10" t="s">
        <v>532</v>
      </c>
      <c r="R28" s="1">
        <v>2902104</v>
      </c>
      <c r="S28" s="1" t="s">
        <v>45</v>
      </c>
      <c r="AG28" s="11" t="s">
        <v>1517</v>
      </c>
    </row>
    <row r="29" spans="10:35">
      <c r="J29" s="10" t="s">
        <v>541</v>
      </c>
      <c r="R29" s="1">
        <v>2902203</v>
      </c>
      <c r="S29" s="1" t="s">
        <v>46</v>
      </c>
      <c r="AG29" s="11" t="s">
        <v>1524</v>
      </c>
    </row>
    <row r="30" spans="10:35">
      <c r="J30" s="10" t="s">
        <v>595</v>
      </c>
      <c r="R30" s="1">
        <v>2902252</v>
      </c>
      <c r="S30" s="1" t="s">
        <v>48</v>
      </c>
      <c r="AG30" s="11" t="s">
        <v>1525</v>
      </c>
    </row>
    <row r="31" spans="10:35">
      <c r="J31" s="10" t="s">
        <v>596</v>
      </c>
      <c r="R31" s="1">
        <v>2902302</v>
      </c>
      <c r="S31" s="1" t="s">
        <v>50</v>
      </c>
      <c r="AG31" s="11" t="s">
        <v>1526</v>
      </c>
    </row>
    <row r="32" spans="10:35">
      <c r="J32" s="10" t="s">
        <v>557</v>
      </c>
      <c r="R32" s="1">
        <v>2902401</v>
      </c>
      <c r="S32" s="1" t="s">
        <v>52</v>
      </c>
      <c r="AG32" s="15" t="s">
        <v>1527</v>
      </c>
    </row>
    <row r="33" spans="10:33">
      <c r="J33" s="10" t="s">
        <v>448</v>
      </c>
      <c r="R33" s="1">
        <v>2902500</v>
      </c>
      <c r="S33" s="1" t="s">
        <v>54</v>
      </c>
      <c r="AG33" s="15" t="s">
        <v>1528</v>
      </c>
    </row>
    <row r="34" spans="10:33">
      <c r="J34" s="10" t="s">
        <v>516</v>
      </c>
      <c r="R34" s="1">
        <v>2902609</v>
      </c>
      <c r="S34" s="1" t="s">
        <v>55</v>
      </c>
      <c r="AG34" s="15" t="s">
        <v>1529</v>
      </c>
    </row>
    <row r="35" spans="10:33">
      <c r="J35" s="10" t="s">
        <v>1423</v>
      </c>
      <c r="R35" s="1">
        <v>2902658</v>
      </c>
      <c r="S35" s="1" t="s">
        <v>57</v>
      </c>
      <c r="AG35" s="15" t="s">
        <v>1530</v>
      </c>
    </row>
    <row r="36" spans="10:33">
      <c r="J36" s="10" t="s">
        <v>1553</v>
      </c>
      <c r="R36" s="1">
        <v>2902708</v>
      </c>
      <c r="S36" s="1" t="s">
        <v>58</v>
      </c>
      <c r="AG36" s="11" t="s">
        <v>2151</v>
      </c>
    </row>
    <row r="37" spans="10:33">
      <c r="J37" s="99" t="s">
        <v>1985</v>
      </c>
      <c r="R37" s="1">
        <v>2902807</v>
      </c>
      <c r="S37" s="1" t="s">
        <v>59</v>
      </c>
    </row>
    <row r="38" spans="10:33" ht="42">
      <c r="J38" s="99" t="s">
        <v>1986</v>
      </c>
      <c r="R38" s="1">
        <v>2902906</v>
      </c>
      <c r="S38" s="1" t="s">
        <v>60</v>
      </c>
    </row>
    <row r="39" spans="10:33">
      <c r="J39" s="12" t="s">
        <v>2153</v>
      </c>
      <c r="R39" s="1">
        <v>2903003</v>
      </c>
      <c r="S39" s="1" t="s">
        <v>61</v>
      </c>
    </row>
    <row r="40" spans="10:33">
      <c r="R40" s="1">
        <v>2903102</v>
      </c>
      <c r="S40" s="1" t="s">
        <v>62</v>
      </c>
    </row>
    <row r="41" spans="10:33">
      <c r="R41" s="1">
        <v>2903201</v>
      </c>
      <c r="S41" s="1" t="s">
        <v>63</v>
      </c>
    </row>
    <row r="42" spans="10:33">
      <c r="R42" s="1">
        <v>2903235</v>
      </c>
      <c r="S42" s="1" t="s">
        <v>64</v>
      </c>
    </row>
    <row r="43" spans="10:33">
      <c r="R43" s="1">
        <v>2903300</v>
      </c>
      <c r="S43" s="1" t="s">
        <v>65</v>
      </c>
    </row>
    <row r="44" spans="10:33">
      <c r="R44" s="1">
        <v>2903276</v>
      </c>
      <c r="S44" s="1" t="s">
        <v>66</v>
      </c>
    </row>
    <row r="45" spans="10:33">
      <c r="R45" s="1">
        <v>2903409</v>
      </c>
      <c r="S45" s="1" t="s">
        <v>67</v>
      </c>
    </row>
    <row r="46" spans="10:33">
      <c r="R46" s="1">
        <v>2903508</v>
      </c>
      <c r="S46" s="1" t="s">
        <v>68</v>
      </c>
    </row>
    <row r="47" spans="10:33">
      <c r="R47" s="1">
        <v>2903607</v>
      </c>
      <c r="S47" s="1" t="s">
        <v>69</v>
      </c>
    </row>
    <row r="48" spans="10:33">
      <c r="R48" s="1">
        <v>2903706</v>
      </c>
      <c r="S48" s="1" t="s">
        <v>70</v>
      </c>
    </row>
    <row r="49" spans="18:19">
      <c r="R49" s="1">
        <v>2903805</v>
      </c>
      <c r="S49" s="1" t="s">
        <v>71</v>
      </c>
    </row>
    <row r="50" spans="18:19">
      <c r="R50" s="1">
        <v>2903904</v>
      </c>
      <c r="S50" s="1" t="s">
        <v>72</v>
      </c>
    </row>
    <row r="51" spans="18:19">
      <c r="R51" s="1">
        <v>2903953</v>
      </c>
      <c r="S51" s="1" t="s">
        <v>73</v>
      </c>
    </row>
    <row r="52" spans="18:19">
      <c r="R52" s="1">
        <v>2904001</v>
      </c>
      <c r="S52" s="1" t="s">
        <v>74</v>
      </c>
    </row>
    <row r="53" spans="18:19">
      <c r="R53" s="1">
        <v>2904050</v>
      </c>
      <c r="S53" s="1" t="s">
        <v>75</v>
      </c>
    </row>
    <row r="54" spans="18:19">
      <c r="R54" s="1">
        <v>2904100</v>
      </c>
      <c r="S54" s="1" t="s">
        <v>76</v>
      </c>
    </row>
    <row r="55" spans="18:19">
      <c r="R55" s="1">
        <v>2904209</v>
      </c>
      <c r="S55" s="1" t="s">
        <v>77</v>
      </c>
    </row>
    <row r="56" spans="18:19">
      <c r="R56" s="1">
        <v>2904308</v>
      </c>
      <c r="S56" s="1" t="s">
        <v>78</v>
      </c>
    </row>
    <row r="57" spans="18:19">
      <c r="R57" s="1">
        <v>2904407</v>
      </c>
      <c r="S57" s="1" t="s">
        <v>79</v>
      </c>
    </row>
    <row r="58" spans="18:19">
      <c r="R58" s="1">
        <v>2904506</v>
      </c>
      <c r="S58" s="1" t="s">
        <v>80</v>
      </c>
    </row>
    <row r="59" spans="18:19">
      <c r="R59" s="1">
        <v>2904605</v>
      </c>
      <c r="S59" s="1" t="s">
        <v>81</v>
      </c>
    </row>
    <row r="60" spans="18:19">
      <c r="R60" s="1">
        <v>2904704</v>
      </c>
      <c r="S60" s="1" t="s">
        <v>82</v>
      </c>
    </row>
    <row r="61" spans="18:19">
      <c r="R61" s="1">
        <v>2904753</v>
      </c>
      <c r="S61" s="1" t="s">
        <v>83</v>
      </c>
    </row>
    <row r="62" spans="18:19">
      <c r="R62" s="1">
        <v>2904803</v>
      </c>
      <c r="S62" s="1" t="s">
        <v>84</v>
      </c>
    </row>
    <row r="63" spans="18:19">
      <c r="R63" s="1">
        <v>2904852</v>
      </c>
      <c r="S63" s="1" t="s">
        <v>85</v>
      </c>
    </row>
    <row r="64" spans="18:19">
      <c r="R64" s="1">
        <v>2904902</v>
      </c>
      <c r="S64" s="1" t="s">
        <v>86</v>
      </c>
    </row>
    <row r="65" spans="18:19">
      <c r="R65" s="1">
        <v>2905008</v>
      </c>
      <c r="S65" s="1" t="s">
        <v>87</v>
      </c>
    </row>
    <row r="66" spans="18:19">
      <c r="R66" s="1">
        <v>2905107</v>
      </c>
      <c r="S66" s="1" t="s">
        <v>88</v>
      </c>
    </row>
    <row r="67" spans="18:19">
      <c r="R67" s="1">
        <v>2905156</v>
      </c>
      <c r="S67" s="1" t="s">
        <v>89</v>
      </c>
    </row>
    <row r="68" spans="18:19">
      <c r="R68" s="1">
        <v>2905206</v>
      </c>
      <c r="S68" s="1" t="s">
        <v>90</v>
      </c>
    </row>
    <row r="69" spans="18:19">
      <c r="R69" s="1">
        <v>2905305</v>
      </c>
      <c r="S69" s="1" t="s">
        <v>91</v>
      </c>
    </row>
    <row r="70" spans="18:19">
      <c r="R70" s="1">
        <v>2905404</v>
      </c>
      <c r="S70" s="1" t="s">
        <v>92</v>
      </c>
    </row>
    <row r="71" spans="18:19">
      <c r="R71" s="1">
        <v>2905503</v>
      </c>
      <c r="S71" s="1" t="s">
        <v>93</v>
      </c>
    </row>
    <row r="72" spans="18:19">
      <c r="R72" s="1">
        <v>2905602</v>
      </c>
      <c r="S72" s="1" t="s">
        <v>94</v>
      </c>
    </row>
    <row r="73" spans="18:19">
      <c r="R73" s="1">
        <v>2905701</v>
      </c>
      <c r="S73" s="1" t="s">
        <v>95</v>
      </c>
    </row>
    <row r="74" spans="18:19">
      <c r="R74" s="1">
        <v>2905800</v>
      </c>
      <c r="S74" s="1" t="s">
        <v>96</v>
      </c>
    </row>
    <row r="75" spans="18:19">
      <c r="R75" s="1">
        <v>2905909</v>
      </c>
      <c r="S75" s="1" t="s">
        <v>97</v>
      </c>
    </row>
    <row r="76" spans="18:19">
      <c r="R76" s="1">
        <v>2906006</v>
      </c>
      <c r="S76" s="1" t="s">
        <v>98</v>
      </c>
    </row>
    <row r="77" spans="18:19">
      <c r="R77" s="1">
        <v>2906105</v>
      </c>
      <c r="S77" s="1" t="s">
        <v>99</v>
      </c>
    </row>
    <row r="78" spans="18:19">
      <c r="R78" s="1">
        <v>2906204</v>
      </c>
      <c r="S78" s="1" t="s">
        <v>100</v>
      </c>
    </row>
    <row r="79" spans="18:19">
      <c r="R79" s="1">
        <v>2906303</v>
      </c>
      <c r="S79" s="1" t="s">
        <v>101</v>
      </c>
    </row>
    <row r="80" spans="18:19">
      <c r="R80" s="1">
        <v>2906402</v>
      </c>
      <c r="S80" s="1" t="s">
        <v>102</v>
      </c>
    </row>
    <row r="81" spans="18:19">
      <c r="R81" s="1">
        <v>2906501</v>
      </c>
      <c r="S81" s="1" t="s">
        <v>103</v>
      </c>
    </row>
    <row r="82" spans="18:19">
      <c r="R82" s="1">
        <v>2906600</v>
      </c>
      <c r="S82" s="1" t="s">
        <v>104</v>
      </c>
    </row>
    <row r="83" spans="18:19">
      <c r="R83" s="1">
        <v>2906709</v>
      </c>
      <c r="S83" s="1" t="s">
        <v>105</v>
      </c>
    </row>
    <row r="84" spans="18:19">
      <c r="R84" s="1">
        <v>2906808</v>
      </c>
      <c r="S84" s="1" t="s">
        <v>106</v>
      </c>
    </row>
    <row r="85" spans="18:19">
      <c r="R85" s="1">
        <v>2906824</v>
      </c>
      <c r="S85" s="1" t="s">
        <v>107</v>
      </c>
    </row>
    <row r="86" spans="18:19">
      <c r="R86" s="1">
        <v>2906857</v>
      </c>
      <c r="S86" s="1" t="s">
        <v>108</v>
      </c>
    </row>
    <row r="87" spans="18:19">
      <c r="R87" s="1">
        <v>2906873</v>
      </c>
      <c r="S87" s="1" t="s">
        <v>109</v>
      </c>
    </row>
    <row r="88" spans="18:19">
      <c r="R88" s="1">
        <v>2906899</v>
      </c>
      <c r="S88" s="1" t="s">
        <v>110</v>
      </c>
    </row>
    <row r="89" spans="18:19">
      <c r="R89" s="1">
        <v>2906907</v>
      </c>
      <c r="S89" s="1" t="s">
        <v>111</v>
      </c>
    </row>
    <row r="90" spans="18:19">
      <c r="R90" s="1">
        <v>2907004</v>
      </c>
      <c r="S90" s="1" t="s">
        <v>112</v>
      </c>
    </row>
    <row r="91" spans="18:19">
      <c r="R91" s="1">
        <v>2907103</v>
      </c>
      <c r="S91" s="1" t="s">
        <v>113</v>
      </c>
    </row>
    <row r="92" spans="18:19">
      <c r="R92" s="1">
        <v>2907202</v>
      </c>
      <c r="S92" s="1" t="s">
        <v>114</v>
      </c>
    </row>
    <row r="93" spans="18:19">
      <c r="R93" s="1">
        <v>2907301</v>
      </c>
      <c r="S93" s="1" t="s">
        <v>115</v>
      </c>
    </row>
    <row r="94" spans="18:19">
      <c r="R94" s="1">
        <v>2907400</v>
      </c>
      <c r="S94" s="1" t="s">
        <v>116</v>
      </c>
    </row>
    <row r="95" spans="18:19">
      <c r="R95" s="1">
        <v>2907509</v>
      </c>
      <c r="S95" s="1" t="s">
        <v>117</v>
      </c>
    </row>
    <row r="96" spans="18:19">
      <c r="R96" s="1">
        <v>2907558</v>
      </c>
      <c r="S96" s="1" t="s">
        <v>118</v>
      </c>
    </row>
    <row r="97" spans="18:19">
      <c r="R97" s="1">
        <v>2907608</v>
      </c>
      <c r="S97" s="1" t="s">
        <v>119</v>
      </c>
    </row>
    <row r="98" spans="18:19">
      <c r="R98" s="1">
        <v>2907707</v>
      </c>
      <c r="S98" s="1" t="s">
        <v>120</v>
      </c>
    </row>
    <row r="99" spans="18:19">
      <c r="R99" s="1">
        <v>2907806</v>
      </c>
      <c r="S99" s="1" t="s">
        <v>121</v>
      </c>
    </row>
    <row r="100" spans="18:19">
      <c r="R100" s="1">
        <v>2907905</v>
      </c>
      <c r="S100" s="1" t="s">
        <v>122</v>
      </c>
    </row>
    <row r="101" spans="18:19">
      <c r="R101" s="1">
        <v>2908002</v>
      </c>
      <c r="S101" s="1" t="s">
        <v>123</v>
      </c>
    </row>
    <row r="102" spans="18:19">
      <c r="R102" s="1">
        <v>2908101</v>
      </c>
      <c r="S102" s="1" t="s">
        <v>124</v>
      </c>
    </row>
    <row r="103" spans="18:19">
      <c r="R103" s="1">
        <v>2908200</v>
      </c>
      <c r="S103" s="1" t="s">
        <v>125</v>
      </c>
    </row>
    <row r="104" spans="18:19">
      <c r="R104" s="1">
        <v>2908309</v>
      </c>
      <c r="S104" s="1" t="s">
        <v>126</v>
      </c>
    </row>
    <row r="105" spans="18:19">
      <c r="R105" s="1">
        <v>2908408</v>
      </c>
      <c r="S105" s="1" t="s">
        <v>127</v>
      </c>
    </row>
    <row r="106" spans="18:19">
      <c r="R106" s="1">
        <v>2908507</v>
      </c>
      <c r="S106" s="1" t="s">
        <v>128</v>
      </c>
    </row>
    <row r="107" spans="18:19">
      <c r="R107" s="1">
        <v>2908606</v>
      </c>
      <c r="S107" s="1" t="s">
        <v>129</v>
      </c>
    </row>
    <row r="108" spans="18:19">
      <c r="R108" s="1">
        <v>2908705</v>
      </c>
      <c r="S108" s="1" t="s">
        <v>130</v>
      </c>
    </row>
    <row r="109" spans="18:19">
      <c r="R109" s="1">
        <v>2908804</v>
      </c>
      <c r="S109" s="1" t="s">
        <v>131</v>
      </c>
    </row>
    <row r="110" spans="18:19">
      <c r="R110" s="1">
        <v>2908903</v>
      </c>
      <c r="S110" s="1" t="s">
        <v>132</v>
      </c>
    </row>
    <row r="111" spans="18:19">
      <c r="R111" s="1">
        <v>2909000</v>
      </c>
      <c r="S111" s="1" t="s">
        <v>133</v>
      </c>
    </row>
    <row r="112" spans="18:19">
      <c r="R112" s="1">
        <v>2909109</v>
      </c>
      <c r="S112" s="1" t="s">
        <v>134</v>
      </c>
    </row>
    <row r="113" spans="18:19">
      <c r="R113" s="1">
        <v>2909208</v>
      </c>
      <c r="S113" s="1" t="s">
        <v>135</v>
      </c>
    </row>
    <row r="114" spans="18:19">
      <c r="R114" s="1">
        <v>2909307</v>
      </c>
      <c r="S114" s="1" t="s">
        <v>136</v>
      </c>
    </row>
    <row r="115" spans="18:19">
      <c r="R115" s="1">
        <v>2909406</v>
      </c>
      <c r="S115" s="1" t="s">
        <v>137</v>
      </c>
    </row>
    <row r="116" spans="18:19">
      <c r="R116" s="1">
        <v>2909505</v>
      </c>
      <c r="S116" s="1" t="s">
        <v>138</v>
      </c>
    </row>
    <row r="117" spans="18:19">
      <c r="R117" s="1">
        <v>2909604</v>
      </c>
      <c r="S117" s="1" t="s">
        <v>139</v>
      </c>
    </row>
    <row r="118" spans="18:19">
      <c r="R118" s="1">
        <v>2909703</v>
      </c>
      <c r="S118" s="1" t="s">
        <v>140</v>
      </c>
    </row>
    <row r="119" spans="18:19">
      <c r="R119" s="1">
        <v>2909802</v>
      </c>
      <c r="S119" s="1" t="s">
        <v>141</v>
      </c>
    </row>
    <row r="120" spans="18:19">
      <c r="R120" s="1">
        <v>2909901</v>
      </c>
      <c r="S120" s="1" t="s">
        <v>142</v>
      </c>
    </row>
    <row r="121" spans="18:19">
      <c r="R121" s="1">
        <v>2910008</v>
      </c>
      <c r="S121" s="1" t="s">
        <v>143</v>
      </c>
    </row>
    <row r="122" spans="18:19">
      <c r="R122" s="1">
        <v>2910057</v>
      </c>
      <c r="S122" s="1" t="s">
        <v>144</v>
      </c>
    </row>
    <row r="123" spans="18:19">
      <c r="S123" s="1" t="s">
        <v>449</v>
      </c>
    </row>
    <row r="124" spans="18:19">
      <c r="R124" s="1">
        <v>2910107</v>
      </c>
      <c r="S124" s="1" t="s">
        <v>145</v>
      </c>
    </row>
    <row r="125" spans="18:19">
      <c r="R125" s="1">
        <v>2910206</v>
      </c>
      <c r="S125" s="1" t="s">
        <v>146</v>
      </c>
    </row>
    <row r="126" spans="18:19">
      <c r="R126" s="1">
        <v>2910305</v>
      </c>
      <c r="S126" s="1" t="s">
        <v>147</v>
      </c>
    </row>
    <row r="127" spans="18:19">
      <c r="R127" s="1">
        <v>2910404</v>
      </c>
      <c r="S127" s="1" t="s">
        <v>148</v>
      </c>
    </row>
    <row r="128" spans="18:19">
      <c r="R128" s="1">
        <v>2910503</v>
      </c>
      <c r="S128" s="1" t="s">
        <v>149</v>
      </c>
    </row>
    <row r="129" spans="18:19">
      <c r="R129" s="1">
        <v>2900504</v>
      </c>
      <c r="S129" s="1" t="s">
        <v>150</v>
      </c>
    </row>
    <row r="130" spans="18:19">
      <c r="R130" s="1">
        <v>2910602</v>
      </c>
      <c r="S130" s="1" t="s">
        <v>151</v>
      </c>
    </row>
    <row r="131" spans="18:19">
      <c r="R131" s="1">
        <v>2910701</v>
      </c>
      <c r="S131" s="1" t="s">
        <v>152</v>
      </c>
    </row>
    <row r="132" spans="18:19">
      <c r="R132" s="1">
        <v>2910727</v>
      </c>
      <c r="S132" s="1" t="s">
        <v>153</v>
      </c>
    </row>
    <row r="133" spans="18:19">
      <c r="R133" s="1">
        <v>2910750</v>
      </c>
      <c r="S133" s="1" t="s">
        <v>154</v>
      </c>
    </row>
    <row r="134" spans="18:19">
      <c r="R134" s="1">
        <v>2910776</v>
      </c>
      <c r="S134" s="1" t="s">
        <v>155</v>
      </c>
    </row>
    <row r="135" spans="18:19">
      <c r="R135" s="1">
        <v>2910800</v>
      </c>
      <c r="S135" s="1" t="s">
        <v>156</v>
      </c>
    </row>
    <row r="136" spans="18:19">
      <c r="R136" s="1">
        <v>2910859</v>
      </c>
      <c r="S136" s="1" t="s">
        <v>157</v>
      </c>
    </row>
    <row r="137" spans="18:19">
      <c r="R137" s="1">
        <v>2910909</v>
      </c>
      <c r="S137" s="1" t="s">
        <v>158</v>
      </c>
    </row>
    <row r="138" spans="18:19">
      <c r="R138" s="1">
        <v>2911006</v>
      </c>
      <c r="S138" s="1" t="s">
        <v>159</v>
      </c>
    </row>
    <row r="139" spans="18:19">
      <c r="R139" s="1">
        <v>2911105</v>
      </c>
      <c r="S139" s="1" t="s">
        <v>160</v>
      </c>
    </row>
    <row r="140" spans="18:19">
      <c r="R140" s="1">
        <v>2911204</v>
      </c>
      <c r="S140" s="1" t="s">
        <v>161</v>
      </c>
    </row>
    <row r="141" spans="18:19">
      <c r="R141" s="1">
        <v>2911253</v>
      </c>
      <c r="S141" s="1" t="s">
        <v>162</v>
      </c>
    </row>
    <row r="142" spans="18:19">
      <c r="R142" s="1">
        <v>2911303</v>
      </c>
      <c r="S142" s="1" t="s">
        <v>163</v>
      </c>
    </row>
    <row r="143" spans="18:19">
      <c r="R143" s="1">
        <v>2911402</v>
      </c>
      <c r="S143" s="1" t="s">
        <v>164</v>
      </c>
    </row>
    <row r="144" spans="18:19">
      <c r="R144" s="1">
        <v>2911501</v>
      </c>
      <c r="S144" s="1" t="s">
        <v>165</v>
      </c>
    </row>
    <row r="145" spans="18:19">
      <c r="R145" s="1">
        <v>2911600</v>
      </c>
      <c r="S145" s="1" t="s">
        <v>166</v>
      </c>
    </row>
    <row r="146" spans="18:19">
      <c r="R146" s="1">
        <v>2911659</v>
      </c>
      <c r="S146" s="1" t="s">
        <v>167</v>
      </c>
    </row>
    <row r="147" spans="18:19">
      <c r="R147" s="1">
        <v>2911709</v>
      </c>
      <c r="S147" s="1" t="s">
        <v>168</v>
      </c>
    </row>
    <row r="148" spans="18:19">
      <c r="R148" s="1">
        <v>2911808</v>
      </c>
      <c r="S148" s="1" t="s">
        <v>169</v>
      </c>
    </row>
    <row r="149" spans="18:19">
      <c r="R149" s="1">
        <v>2911857</v>
      </c>
      <c r="S149" s="1" t="s">
        <v>170</v>
      </c>
    </row>
    <row r="150" spans="18:19">
      <c r="R150" s="1">
        <v>2911907</v>
      </c>
      <c r="S150" s="1" t="s">
        <v>171</v>
      </c>
    </row>
    <row r="151" spans="18:19">
      <c r="R151" s="1">
        <v>2912004</v>
      </c>
      <c r="S151" s="1" t="s">
        <v>172</v>
      </c>
    </row>
    <row r="152" spans="18:19">
      <c r="R152" s="1">
        <v>2912103</v>
      </c>
      <c r="S152" s="1" t="s">
        <v>173</v>
      </c>
    </row>
    <row r="153" spans="18:19">
      <c r="R153" s="1">
        <v>2912202</v>
      </c>
      <c r="S153" s="1" t="s">
        <v>174</v>
      </c>
    </row>
    <row r="154" spans="18:19">
      <c r="R154" s="1">
        <v>2912301</v>
      </c>
      <c r="S154" s="1" t="s">
        <v>175</v>
      </c>
    </row>
    <row r="155" spans="18:19">
      <c r="R155" s="1">
        <v>2912400</v>
      </c>
      <c r="S155" s="1" t="s">
        <v>176</v>
      </c>
    </row>
    <row r="156" spans="18:19">
      <c r="R156" s="1">
        <v>2912509</v>
      </c>
      <c r="S156" s="1" t="s">
        <v>177</v>
      </c>
    </row>
    <row r="157" spans="18:19">
      <c r="R157" s="1">
        <v>2912608</v>
      </c>
      <c r="S157" s="1" t="s">
        <v>178</v>
      </c>
    </row>
    <row r="158" spans="18:19">
      <c r="R158" s="1">
        <v>2912707</v>
      </c>
      <c r="S158" s="1" t="s">
        <v>179</v>
      </c>
    </row>
    <row r="159" spans="18:19">
      <c r="R159" s="1">
        <v>2912806</v>
      </c>
      <c r="S159" s="1" t="s">
        <v>180</v>
      </c>
    </row>
    <row r="160" spans="18:19">
      <c r="R160" s="1">
        <v>2912905</v>
      </c>
      <c r="S160" s="1" t="s">
        <v>181</v>
      </c>
    </row>
    <row r="161" spans="18:19">
      <c r="R161" s="1">
        <v>2913002</v>
      </c>
      <c r="S161" s="1" t="s">
        <v>182</v>
      </c>
    </row>
    <row r="162" spans="18:19">
      <c r="R162" s="1">
        <v>2913101</v>
      </c>
      <c r="S162" s="1" t="s">
        <v>183</v>
      </c>
    </row>
    <row r="163" spans="18:19">
      <c r="R163" s="1">
        <v>2913200</v>
      </c>
      <c r="S163" s="1" t="s">
        <v>184</v>
      </c>
    </row>
    <row r="164" spans="18:19">
      <c r="R164" s="1">
        <v>2913309</v>
      </c>
      <c r="S164" s="1" t="s">
        <v>185</v>
      </c>
    </row>
    <row r="165" spans="18:19">
      <c r="R165" s="1">
        <v>2913408</v>
      </c>
      <c r="S165" s="1" t="s">
        <v>186</v>
      </c>
    </row>
    <row r="166" spans="18:19">
      <c r="R166" s="1">
        <v>2913457</v>
      </c>
      <c r="S166" s="1" t="s">
        <v>187</v>
      </c>
    </row>
    <row r="167" spans="18:19">
      <c r="R167" s="1">
        <v>2913507</v>
      </c>
      <c r="S167" s="1" t="s">
        <v>188</v>
      </c>
    </row>
    <row r="168" spans="18:19">
      <c r="R168" s="1">
        <v>2913606</v>
      </c>
      <c r="S168" s="1" t="s">
        <v>189</v>
      </c>
    </row>
    <row r="169" spans="18:19">
      <c r="R169" s="1">
        <v>2913705</v>
      </c>
      <c r="S169" s="1" t="s">
        <v>190</v>
      </c>
    </row>
    <row r="170" spans="18:19">
      <c r="R170" s="1">
        <v>2913804</v>
      </c>
      <c r="S170" s="1" t="s">
        <v>191</v>
      </c>
    </row>
    <row r="171" spans="18:19">
      <c r="R171" s="1">
        <v>2913903</v>
      </c>
      <c r="S171" s="1" t="s">
        <v>192</v>
      </c>
    </row>
    <row r="172" spans="18:19">
      <c r="R172" s="1">
        <v>2914000</v>
      </c>
      <c r="S172" s="1" t="s">
        <v>193</v>
      </c>
    </row>
    <row r="173" spans="18:19">
      <c r="R173" s="1">
        <v>2914109</v>
      </c>
      <c r="S173" s="1" t="s">
        <v>194</v>
      </c>
    </row>
    <row r="174" spans="18:19">
      <c r="R174" s="1">
        <v>2914208</v>
      </c>
      <c r="S174" s="1" t="s">
        <v>195</v>
      </c>
    </row>
    <row r="175" spans="18:19">
      <c r="R175" s="1">
        <v>2914307</v>
      </c>
      <c r="S175" s="1" t="s">
        <v>196</v>
      </c>
    </row>
    <row r="176" spans="18:19">
      <c r="R176" s="1">
        <v>2914406</v>
      </c>
      <c r="S176" s="1" t="s">
        <v>197</v>
      </c>
    </row>
    <row r="177" spans="18:19">
      <c r="R177" s="1">
        <v>2914505</v>
      </c>
      <c r="S177" s="1" t="s">
        <v>198</v>
      </c>
    </row>
    <row r="178" spans="18:19">
      <c r="R178" s="1">
        <v>2914604</v>
      </c>
      <c r="S178" s="1" t="s">
        <v>199</v>
      </c>
    </row>
    <row r="179" spans="18:19">
      <c r="R179" s="1">
        <v>2914653</v>
      </c>
      <c r="S179" s="1" t="s">
        <v>200</v>
      </c>
    </row>
    <row r="180" spans="18:19">
      <c r="R180" s="1">
        <v>2914703</v>
      </c>
      <c r="S180" s="1" t="s">
        <v>201</v>
      </c>
    </row>
    <row r="181" spans="18:19">
      <c r="R181" s="1">
        <v>2914802</v>
      </c>
      <c r="S181" s="1" t="s">
        <v>202</v>
      </c>
    </row>
    <row r="182" spans="18:19">
      <c r="R182" s="1">
        <v>2914901</v>
      </c>
      <c r="S182" s="1" t="s">
        <v>203</v>
      </c>
    </row>
    <row r="183" spans="18:19">
      <c r="R183" s="1">
        <v>2915007</v>
      </c>
      <c r="S183" s="1" t="s">
        <v>204</v>
      </c>
    </row>
    <row r="184" spans="18:19">
      <c r="R184" s="1">
        <v>2915106</v>
      </c>
      <c r="S184" s="1" t="s">
        <v>205</v>
      </c>
    </row>
    <row r="185" spans="18:19">
      <c r="R185" s="1">
        <v>2915205</v>
      </c>
      <c r="S185" s="1" t="s">
        <v>206</v>
      </c>
    </row>
    <row r="186" spans="18:19">
      <c r="R186" s="1">
        <v>2915304</v>
      </c>
      <c r="S186" s="1" t="s">
        <v>207</v>
      </c>
    </row>
    <row r="187" spans="18:19">
      <c r="R187" s="1">
        <v>2915353</v>
      </c>
      <c r="S187" s="1" t="s">
        <v>208</v>
      </c>
    </row>
    <row r="188" spans="18:19">
      <c r="R188" s="1">
        <v>2915403</v>
      </c>
      <c r="S188" s="1" t="s">
        <v>209</v>
      </c>
    </row>
    <row r="189" spans="18:19">
      <c r="R189" s="1">
        <v>2915502</v>
      </c>
      <c r="S189" s="1" t="s">
        <v>210</v>
      </c>
    </row>
    <row r="190" spans="18:19">
      <c r="R190" s="1">
        <v>2915601</v>
      </c>
      <c r="S190" s="1" t="s">
        <v>211</v>
      </c>
    </row>
    <row r="191" spans="18:19">
      <c r="R191" s="1">
        <v>2915700</v>
      </c>
      <c r="S191" s="1" t="s">
        <v>212</v>
      </c>
    </row>
    <row r="192" spans="18:19">
      <c r="R192" s="1">
        <v>2915809</v>
      </c>
      <c r="S192" s="1" t="s">
        <v>213</v>
      </c>
    </row>
    <row r="193" spans="18:19">
      <c r="R193" s="1">
        <v>2915908</v>
      </c>
      <c r="S193" s="1" t="s">
        <v>214</v>
      </c>
    </row>
    <row r="194" spans="18:19">
      <c r="R194" s="1">
        <v>2916005</v>
      </c>
      <c r="S194" s="1" t="s">
        <v>215</v>
      </c>
    </row>
    <row r="195" spans="18:19">
      <c r="R195" s="1">
        <v>2916104</v>
      </c>
      <c r="S195" s="1" t="s">
        <v>216</v>
      </c>
    </row>
    <row r="196" spans="18:19">
      <c r="R196" s="1">
        <v>2916203</v>
      </c>
      <c r="S196" s="1" t="s">
        <v>217</v>
      </c>
    </row>
    <row r="197" spans="18:19">
      <c r="R197" s="1">
        <v>2916302</v>
      </c>
      <c r="S197" s="1" t="s">
        <v>218</v>
      </c>
    </row>
    <row r="198" spans="18:19">
      <c r="R198" s="1">
        <v>2916401</v>
      </c>
      <c r="S198" s="1" t="s">
        <v>219</v>
      </c>
    </row>
    <row r="199" spans="18:19">
      <c r="R199" s="1">
        <v>2916500</v>
      </c>
      <c r="S199" s="1" t="s">
        <v>220</v>
      </c>
    </row>
    <row r="200" spans="18:19">
      <c r="R200" s="1">
        <v>2916609</v>
      </c>
      <c r="S200" s="1" t="s">
        <v>221</v>
      </c>
    </row>
    <row r="201" spans="18:19">
      <c r="R201" s="1">
        <v>2916708</v>
      </c>
      <c r="S201" s="1" t="s">
        <v>222</v>
      </c>
    </row>
    <row r="202" spans="18:19">
      <c r="R202" s="1">
        <v>2916807</v>
      </c>
      <c r="S202" s="1" t="s">
        <v>223</v>
      </c>
    </row>
    <row r="203" spans="18:19">
      <c r="R203" s="1">
        <v>2916856</v>
      </c>
      <c r="S203" s="1" t="s">
        <v>224</v>
      </c>
    </row>
    <row r="204" spans="18:19">
      <c r="R204" s="1">
        <v>2916906</v>
      </c>
      <c r="S204" s="1" t="s">
        <v>225</v>
      </c>
    </row>
    <row r="205" spans="18:19">
      <c r="R205" s="1">
        <v>2917003</v>
      </c>
      <c r="S205" s="1" t="s">
        <v>226</v>
      </c>
    </row>
    <row r="206" spans="18:19">
      <c r="R206" s="1">
        <v>2917102</v>
      </c>
      <c r="S206" s="1" t="s">
        <v>227</v>
      </c>
    </row>
    <row r="207" spans="18:19">
      <c r="R207" s="1">
        <v>2917201</v>
      </c>
      <c r="S207" s="1" t="s">
        <v>228</v>
      </c>
    </row>
    <row r="208" spans="18:19">
      <c r="R208" s="1">
        <v>2917300</v>
      </c>
      <c r="S208" s="1" t="s">
        <v>229</v>
      </c>
    </row>
    <row r="209" spans="18:19">
      <c r="R209" s="1">
        <v>2917334</v>
      </c>
      <c r="S209" s="1" t="s">
        <v>230</v>
      </c>
    </row>
    <row r="210" spans="18:19">
      <c r="R210" s="1">
        <v>2917359</v>
      </c>
      <c r="S210" s="1" t="s">
        <v>231</v>
      </c>
    </row>
    <row r="211" spans="18:19">
      <c r="R211" s="1">
        <v>2917409</v>
      </c>
      <c r="S211" s="1" t="s">
        <v>232</v>
      </c>
    </row>
    <row r="212" spans="18:19">
      <c r="R212" s="1">
        <v>2917508</v>
      </c>
      <c r="S212" s="1" t="s">
        <v>233</v>
      </c>
    </row>
    <row r="213" spans="18:19">
      <c r="R213" s="1">
        <v>2917607</v>
      </c>
      <c r="S213" s="1" t="s">
        <v>234</v>
      </c>
    </row>
    <row r="214" spans="18:19">
      <c r="R214" s="1">
        <v>2917706</v>
      </c>
      <c r="S214" s="1" t="s">
        <v>235</v>
      </c>
    </row>
    <row r="215" spans="18:19">
      <c r="R215" s="1">
        <v>2917805</v>
      </c>
      <c r="S215" s="1" t="s">
        <v>236</v>
      </c>
    </row>
    <row r="216" spans="18:19">
      <c r="R216" s="1">
        <v>2917904</v>
      </c>
      <c r="S216" s="1" t="s">
        <v>237</v>
      </c>
    </row>
    <row r="217" spans="18:19">
      <c r="R217" s="1">
        <v>2918001</v>
      </c>
      <c r="S217" s="1" t="s">
        <v>238</v>
      </c>
    </row>
    <row r="218" spans="18:19">
      <c r="R218" s="1">
        <v>2918100</v>
      </c>
      <c r="S218" s="1" t="s">
        <v>239</v>
      </c>
    </row>
    <row r="219" spans="18:19">
      <c r="R219" s="1">
        <v>2918209</v>
      </c>
      <c r="S219" s="1" t="s">
        <v>240</v>
      </c>
    </row>
    <row r="220" spans="18:19">
      <c r="R220" s="1">
        <v>2918308</v>
      </c>
      <c r="S220" s="1" t="s">
        <v>241</v>
      </c>
    </row>
    <row r="221" spans="18:19">
      <c r="R221" s="1">
        <v>2918357</v>
      </c>
      <c r="S221" s="1" t="s">
        <v>242</v>
      </c>
    </row>
    <row r="222" spans="18:19">
      <c r="R222" s="1">
        <v>2918407</v>
      </c>
      <c r="S222" s="1" t="s">
        <v>243</v>
      </c>
    </row>
    <row r="223" spans="18:19">
      <c r="R223" s="1">
        <v>2918456</v>
      </c>
      <c r="S223" s="1" t="s">
        <v>244</v>
      </c>
    </row>
    <row r="224" spans="18:19">
      <c r="R224" s="1">
        <v>2918506</v>
      </c>
      <c r="S224" s="1" t="s">
        <v>245</v>
      </c>
    </row>
    <row r="225" spans="18:19">
      <c r="R225" s="1">
        <v>2918555</v>
      </c>
      <c r="S225" s="1" t="s">
        <v>246</v>
      </c>
    </row>
    <row r="226" spans="18:19">
      <c r="R226" s="1">
        <v>2918605</v>
      </c>
      <c r="S226" s="1" t="s">
        <v>247</v>
      </c>
    </row>
    <row r="227" spans="18:19">
      <c r="R227" s="1">
        <v>2918704</v>
      </c>
      <c r="S227" s="1" t="s">
        <v>248</v>
      </c>
    </row>
    <row r="228" spans="18:19">
      <c r="R228" s="1">
        <v>2918753</v>
      </c>
      <c r="S228" s="1" t="s">
        <v>249</v>
      </c>
    </row>
    <row r="229" spans="18:19">
      <c r="R229" s="1">
        <v>2918803</v>
      </c>
      <c r="S229" s="1" t="s">
        <v>250</v>
      </c>
    </row>
    <row r="230" spans="18:19">
      <c r="R230" s="1">
        <v>2918902</v>
      </c>
      <c r="S230" s="1" t="s">
        <v>251</v>
      </c>
    </row>
    <row r="231" spans="18:19">
      <c r="R231" s="1">
        <v>2919009</v>
      </c>
      <c r="S231" s="1" t="s">
        <v>252</v>
      </c>
    </row>
    <row r="232" spans="18:19">
      <c r="R232" s="1">
        <v>2919058</v>
      </c>
      <c r="S232" s="1" t="s">
        <v>253</v>
      </c>
    </row>
    <row r="233" spans="18:19">
      <c r="R233" s="1">
        <v>2919108</v>
      </c>
      <c r="S233" s="1" t="s">
        <v>254</v>
      </c>
    </row>
    <row r="234" spans="18:19">
      <c r="R234" s="1">
        <v>2919157</v>
      </c>
      <c r="S234" s="1" t="s">
        <v>255</v>
      </c>
    </row>
    <row r="235" spans="18:19">
      <c r="R235" s="1">
        <v>2919207</v>
      </c>
      <c r="S235" s="1" t="s">
        <v>256</v>
      </c>
    </row>
    <row r="236" spans="18:19">
      <c r="R236" s="1">
        <v>2919306</v>
      </c>
      <c r="S236" s="1" t="s">
        <v>257</v>
      </c>
    </row>
    <row r="237" spans="18:19">
      <c r="R237" s="1">
        <v>2919405</v>
      </c>
      <c r="S237" s="1" t="s">
        <v>258</v>
      </c>
    </row>
    <row r="238" spans="18:19">
      <c r="R238" s="1">
        <v>2919504</v>
      </c>
      <c r="S238" s="1" t="s">
        <v>259</v>
      </c>
    </row>
    <row r="239" spans="18:19">
      <c r="R239" s="1">
        <v>2919553</v>
      </c>
      <c r="S239" s="1" t="s">
        <v>260</v>
      </c>
    </row>
    <row r="240" spans="18:19">
      <c r="R240" s="1">
        <v>2919603</v>
      </c>
      <c r="S240" s="1" t="s">
        <v>261</v>
      </c>
    </row>
    <row r="241" spans="18:19">
      <c r="R241" s="1">
        <v>2919702</v>
      </c>
      <c r="S241" s="1" t="s">
        <v>262</v>
      </c>
    </row>
    <row r="242" spans="18:19">
      <c r="R242" s="1">
        <v>2919801</v>
      </c>
      <c r="S242" s="1" t="s">
        <v>263</v>
      </c>
    </row>
    <row r="243" spans="18:19">
      <c r="R243" s="1">
        <v>2919900</v>
      </c>
      <c r="S243" s="1" t="s">
        <v>264</v>
      </c>
    </row>
    <row r="244" spans="18:19">
      <c r="R244" s="1">
        <v>2919926</v>
      </c>
      <c r="S244" s="1" t="s">
        <v>265</v>
      </c>
    </row>
    <row r="245" spans="18:19">
      <c r="R245" s="1">
        <v>2919959</v>
      </c>
      <c r="S245" s="1" t="s">
        <v>266</v>
      </c>
    </row>
    <row r="246" spans="18:19">
      <c r="R246" s="1">
        <v>2920007</v>
      </c>
      <c r="S246" s="1" t="s">
        <v>267</v>
      </c>
    </row>
    <row r="247" spans="18:19">
      <c r="R247" s="1">
        <v>2920106</v>
      </c>
      <c r="S247" s="1" t="s">
        <v>268</v>
      </c>
    </row>
    <row r="248" spans="18:19">
      <c r="R248" s="1">
        <v>2920205</v>
      </c>
      <c r="S248" s="1" t="s">
        <v>269</v>
      </c>
    </row>
    <row r="249" spans="18:19">
      <c r="R249" s="1">
        <v>2920304</v>
      </c>
      <c r="S249" s="1" t="s">
        <v>270</v>
      </c>
    </row>
    <row r="250" spans="18:19">
      <c r="R250" s="1">
        <v>2920403</v>
      </c>
      <c r="S250" s="1" t="s">
        <v>271</v>
      </c>
    </row>
    <row r="251" spans="18:19">
      <c r="R251" s="1">
        <v>2920452</v>
      </c>
      <c r="S251" s="1" t="s">
        <v>272</v>
      </c>
    </row>
    <row r="252" spans="18:19">
      <c r="R252" s="1">
        <v>2920502</v>
      </c>
      <c r="S252" s="1" t="s">
        <v>273</v>
      </c>
    </row>
    <row r="253" spans="18:19">
      <c r="R253" s="1">
        <v>2920601</v>
      </c>
      <c r="S253" s="1" t="s">
        <v>274</v>
      </c>
    </row>
    <row r="254" spans="18:19">
      <c r="R254" s="1">
        <v>2920700</v>
      </c>
      <c r="S254" s="1" t="s">
        <v>275</v>
      </c>
    </row>
    <row r="255" spans="18:19">
      <c r="R255" s="1">
        <v>2920809</v>
      </c>
      <c r="S255" s="1" t="s">
        <v>276</v>
      </c>
    </row>
    <row r="256" spans="18:19">
      <c r="R256" s="1">
        <v>2920908</v>
      </c>
      <c r="S256" s="1" t="s">
        <v>277</v>
      </c>
    </row>
    <row r="257" spans="18:19">
      <c r="R257" s="1">
        <v>2921005</v>
      </c>
      <c r="S257" s="1" t="s">
        <v>278</v>
      </c>
    </row>
    <row r="258" spans="18:19">
      <c r="R258" s="1">
        <v>2921054</v>
      </c>
      <c r="S258" s="1" t="s">
        <v>279</v>
      </c>
    </row>
    <row r="259" spans="18:19">
      <c r="R259" s="1">
        <v>2921104</v>
      </c>
      <c r="S259" s="1" t="s">
        <v>280</v>
      </c>
    </row>
    <row r="260" spans="18:19">
      <c r="R260" s="1">
        <v>2921203</v>
      </c>
      <c r="S260" s="1" t="s">
        <v>281</v>
      </c>
    </row>
    <row r="261" spans="18:19">
      <c r="R261" s="1">
        <v>2921302</v>
      </c>
      <c r="S261" s="1" t="s">
        <v>282</v>
      </c>
    </row>
    <row r="262" spans="18:19">
      <c r="R262" s="1">
        <v>2921401</v>
      </c>
      <c r="S262" s="1" t="s">
        <v>283</v>
      </c>
    </row>
    <row r="263" spans="18:19">
      <c r="R263" s="1">
        <v>2921450</v>
      </c>
      <c r="S263" s="1" t="s">
        <v>284</v>
      </c>
    </row>
    <row r="264" spans="18:19">
      <c r="R264" s="1">
        <v>2921500</v>
      </c>
      <c r="S264" s="1" t="s">
        <v>285</v>
      </c>
    </row>
    <row r="265" spans="18:19">
      <c r="R265" s="1">
        <v>2921609</v>
      </c>
      <c r="S265" s="1" t="s">
        <v>286</v>
      </c>
    </row>
    <row r="266" spans="18:19">
      <c r="R266" s="1">
        <v>2921708</v>
      </c>
      <c r="S266" s="1" t="s">
        <v>287</v>
      </c>
    </row>
    <row r="267" spans="18:19">
      <c r="R267" s="1">
        <v>2921807</v>
      </c>
      <c r="S267" s="1" t="s">
        <v>288</v>
      </c>
    </row>
    <row r="268" spans="18:19">
      <c r="R268" s="1">
        <v>2921906</v>
      </c>
      <c r="S268" s="1" t="s">
        <v>289</v>
      </c>
    </row>
    <row r="269" spans="18:19">
      <c r="R269" s="1">
        <v>2922003</v>
      </c>
      <c r="S269" s="1" t="s">
        <v>290</v>
      </c>
    </row>
    <row r="270" spans="18:19">
      <c r="R270" s="1">
        <v>2922052</v>
      </c>
      <c r="S270" s="1" t="s">
        <v>291</v>
      </c>
    </row>
    <row r="271" spans="18:19">
      <c r="R271" s="1">
        <v>2922102</v>
      </c>
      <c r="S271" s="1" t="s">
        <v>292</v>
      </c>
    </row>
    <row r="272" spans="18:19">
      <c r="R272" s="1">
        <v>2922201</v>
      </c>
      <c r="S272" s="1" t="s">
        <v>293</v>
      </c>
    </row>
    <row r="273" spans="18:19">
      <c r="R273" s="1">
        <v>2922250</v>
      </c>
      <c r="S273" s="1" t="s">
        <v>294</v>
      </c>
    </row>
    <row r="274" spans="18:19">
      <c r="R274" s="1">
        <v>2922300</v>
      </c>
      <c r="S274" s="1" t="s">
        <v>295</v>
      </c>
    </row>
    <row r="275" spans="18:19">
      <c r="R275" s="1">
        <v>2922409</v>
      </c>
      <c r="S275" s="1" t="s">
        <v>296</v>
      </c>
    </row>
    <row r="276" spans="18:19">
      <c r="R276" s="1">
        <v>2922508</v>
      </c>
      <c r="S276" s="1" t="s">
        <v>297</v>
      </c>
    </row>
    <row r="277" spans="18:19">
      <c r="R277" s="1">
        <v>2922607</v>
      </c>
      <c r="S277" s="1" t="s">
        <v>298</v>
      </c>
    </row>
    <row r="278" spans="18:19">
      <c r="R278" s="1">
        <v>2922656</v>
      </c>
      <c r="S278" s="1" t="s">
        <v>299</v>
      </c>
    </row>
    <row r="279" spans="18:19">
      <c r="R279" s="1">
        <v>2922706</v>
      </c>
      <c r="S279" s="1" t="s">
        <v>300</v>
      </c>
    </row>
    <row r="280" spans="18:19">
      <c r="R280" s="1">
        <v>2922730</v>
      </c>
      <c r="S280" s="1" t="s">
        <v>301</v>
      </c>
    </row>
    <row r="281" spans="18:19">
      <c r="R281" s="1">
        <v>2922755</v>
      </c>
      <c r="S281" s="1" t="s">
        <v>302</v>
      </c>
    </row>
    <row r="282" spans="18:19">
      <c r="R282" s="1">
        <v>2922805</v>
      </c>
      <c r="S282" s="1" t="s">
        <v>303</v>
      </c>
    </row>
    <row r="283" spans="18:19">
      <c r="R283" s="1">
        <v>2922854</v>
      </c>
      <c r="S283" s="1" t="s">
        <v>304</v>
      </c>
    </row>
    <row r="284" spans="18:19">
      <c r="R284" s="1">
        <v>2922904</v>
      </c>
      <c r="S284" s="1" t="s">
        <v>305</v>
      </c>
    </row>
    <row r="285" spans="18:19">
      <c r="R285" s="1">
        <v>2923001</v>
      </c>
      <c r="S285" s="1" t="s">
        <v>306</v>
      </c>
    </row>
    <row r="286" spans="18:19">
      <c r="R286" s="1">
        <v>2923035</v>
      </c>
      <c r="S286" s="1" t="s">
        <v>307</v>
      </c>
    </row>
    <row r="287" spans="18:19">
      <c r="R287" s="1">
        <v>2923050</v>
      </c>
      <c r="S287" s="1" t="s">
        <v>308</v>
      </c>
    </row>
    <row r="288" spans="18:19">
      <c r="R288" s="1">
        <v>2923100</v>
      </c>
      <c r="S288" s="1" t="s">
        <v>309</v>
      </c>
    </row>
    <row r="289" spans="18:19">
      <c r="R289" s="1">
        <v>2923209</v>
      </c>
      <c r="S289" s="1" t="s">
        <v>310</v>
      </c>
    </row>
    <row r="290" spans="18:19">
      <c r="R290" s="1">
        <v>2923308</v>
      </c>
      <c r="S290" s="1" t="s">
        <v>311</v>
      </c>
    </row>
    <row r="291" spans="18:19">
      <c r="R291" s="1">
        <v>2923357</v>
      </c>
      <c r="S291" s="1" t="s">
        <v>312</v>
      </c>
    </row>
    <row r="292" spans="18:19">
      <c r="R292" s="1">
        <v>2923407</v>
      </c>
      <c r="S292" s="1" t="s">
        <v>313</v>
      </c>
    </row>
    <row r="293" spans="18:19">
      <c r="R293" s="1">
        <v>2923506</v>
      </c>
      <c r="S293" s="1" t="s">
        <v>314</v>
      </c>
    </row>
    <row r="294" spans="18:19">
      <c r="R294" s="1">
        <v>2923605</v>
      </c>
      <c r="S294" s="1" t="s">
        <v>315</v>
      </c>
    </row>
    <row r="295" spans="18:19">
      <c r="R295" s="1">
        <v>2923704</v>
      </c>
      <c r="S295" s="1" t="s">
        <v>316</v>
      </c>
    </row>
    <row r="296" spans="18:19">
      <c r="R296" s="1">
        <v>2923803</v>
      </c>
      <c r="S296" s="1" t="s">
        <v>317</v>
      </c>
    </row>
    <row r="297" spans="18:19">
      <c r="R297" s="1">
        <v>2923902</v>
      </c>
      <c r="S297" s="1" t="s">
        <v>318</v>
      </c>
    </row>
    <row r="298" spans="18:19">
      <c r="R298" s="1">
        <v>2924009</v>
      </c>
      <c r="S298" s="1" t="s">
        <v>319</v>
      </c>
    </row>
    <row r="299" spans="18:19">
      <c r="R299" s="1">
        <v>2924058</v>
      </c>
      <c r="S299" s="1" t="s">
        <v>320</v>
      </c>
    </row>
    <row r="300" spans="18:19">
      <c r="R300" s="1">
        <v>2924108</v>
      </c>
      <c r="S300" s="1" t="s">
        <v>321</v>
      </c>
    </row>
    <row r="301" spans="18:19">
      <c r="R301" s="1">
        <v>2924207</v>
      </c>
      <c r="S301" s="1" t="s">
        <v>322</v>
      </c>
    </row>
    <row r="302" spans="18:19">
      <c r="R302" s="1">
        <v>2924306</v>
      </c>
      <c r="S302" s="1" t="s">
        <v>323</v>
      </c>
    </row>
    <row r="303" spans="18:19">
      <c r="R303" s="1">
        <v>2924405</v>
      </c>
      <c r="S303" s="1" t="s">
        <v>324</v>
      </c>
    </row>
    <row r="304" spans="18:19">
      <c r="R304" s="1">
        <v>2924504</v>
      </c>
      <c r="S304" s="1" t="s">
        <v>325</v>
      </c>
    </row>
    <row r="305" spans="18:19">
      <c r="R305" s="1">
        <v>2924603</v>
      </c>
      <c r="S305" s="1" t="s">
        <v>326</v>
      </c>
    </row>
    <row r="306" spans="18:19">
      <c r="R306" s="1">
        <v>2924652</v>
      </c>
      <c r="S306" s="1" t="s">
        <v>327</v>
      </c>
    </row>
    <row r="307" spans="18:19">
      <c r="R307" s="1">
        <v>2924678</v>
      </c>
      <c r="S307" s="1" t="s">
        <v>328</v>
      </c>
    </row>
    <row r="308" spans="18:19">
      <c r="R308" s="1">
        <v>2924702</v>
      </c>
      <c r="S308" s="1" t="s">
        <v>329</v>
      </c>
    </row>
    <row r="309" spans="18:19">
      <c r="R309" s="1">
        <v>2924801</v>
      </c>
      <c r="S309" s="1" t="s">
        <v>330</v>
      </c>
    </row>
    <row r="310" spans="18:19">
      <c r="R310" s="1">
        <v>2924900</v>
      </c>
      <c r="S310" s="1" t="s">
        <v>331</v>
      </c>
    </row>
    <row r="311" spans="18:19">
      <c r="R311" s="1">
        <v>2925006</v>
      </c>
      <c r="S311" s="1" t="s">
        <v>332</v>
      </c>
    </row>
    <row r="312" spans="18:19">
      <c r="R312" s="1">
        <v>2925105</v>
      </c>
      <c r="S312" s="1" t="s">
        <v>333</v>
      </c>
    </row>
    <row r="313" spans="18:19">
      <c r="R313" s="1">
        <v>2925204</v>
      </c>
      <c r="S313" s="1" t="s">
        <v>334</v>
      </c>
    </row>
    <row r="314" spans="18:19">
      <c r="R314" s="1">
        <v>2925253</v>
      </c>
      <c r="S314" s="1" t="s">
        <v>335</v>
      </c>
    </row>
    <row r="315" spans="18:19">
      <c r="R315" s="1">
        <v>2925303</v>
      </c>
      <c r="S315" s="1" t="s">
        <v>336</v>
      </c>
    </row>
    <row r="316" spans="18:19">
      <c r="R316" s="1">
        <v>2925402</v>
      </c>
      <c r="S316" s="1" t="s">
        <v>337</v>
      </c>
    </row>
    <row r="317" spans="18:19">
      <c r="R317" s="1">
        <v>2925501</v>
      </c>
      <c r="S317" s="1" t="s">
        <v>338</v>
      </c>
    </row>
    <row r="318" spans="18:19">
      <c r="R318" s="1">
        <v>2925600</v>
      </c>
      <c r="S318" s="1" t="s">
        <v>339</v>
      </c>
    </row>
    <row r="319" spans="18:19">
      <c r="R319" s="1">
        <v>2925709</v>
      </c>
      <c r="S319" s="1" t="s">
        <v>340</v>
      </c>
    </row>
    <row r="320" spans="18:19">
      <c r="R320" s="1">
        <v>2925758</v>
      </c>
      <c r="S320" s="1" t="s">
        <v>341</v>
      </c>
    </row>
    <row r="321" spans="18:19">
      <c r="R321" s="1">
        <v>2925808</v>
      </c>
      <c r="S321" s="1" t="s">
        <v>342</v>
      </c>
    </row>
    <row r="322" spans="18:19">
      <c r="R322" s="1">
        <v>2925907</v>
      </c>
      <c r="S322" s="1" t="s">
        <v>343</v>
      </c>
    </row>
    <row r="323" spans="18:19">
      <c r="R323" s="1">
        <v>2925931</v>
      </c>
      <c r="S323" s="1" t="s">
        <v>344</v>
      </c>
    </row>
    <row r="324" spans="18:19">
      <c r="R324" s="1">
        <v>2925956</v>
      </c>
      <c r="S324" s="1" t="s">
        <v>345</v>
      </c>
    </row>
    <row r="325" spans="18:19">
      <c r="R325" s="1">
        <v>2926004</v>
      </c>
      <c r="S325" s="1" t="s">
        <v>346</v>
      </c>
    </row>
    <row r="326" spans="18:19">
      <c r="R326" s="1">
        <v>2926103</v>
      </c>
      <c r="S326" s="1" t="s">
        <v>347</v>
      </c>
    </row>
    <row r="327" spans="18:19">
      <c r="R327" s="1">
        <v>2926202</v>
      </c>
      <c r="S327" s="1" t="s">
        <v>348</v>
      </c>
    </row>
    <row r="328" spans="18:19">
      <c r="R328" s="1">
        <v>2926301</v>
      </c>
      <c r="S328" s="1" t="s">
        <v>349</v>
      </c>
    </row>
    <row r="329" spans="18:19">
      <c r="R329" s="1">
        <v>2926400</v>
      </c>
      <c r="S329" s="1" t="s">
        <v>350</v>
      </c>
    </row>
    <row r="330" spans="18:19">
      <c r="R330" s="1">
        <v>2926509</v>
      </c>
      <c r="S330" s="1" t="s">
        <v>351</v>
      </c>
    </row>
    <row r="331" spans="18:19">
      <c r="R331" s="1">
        <v>2926608</v>
      </c>
      <c r="S331" s="1" t="s">
        <v>352</v>
      </c>
    </row>
    <row r="332" spans="18:19">
      <c r="R332" s="1">
        <v>2926657</v>
      </c>
      <c r="S332" s="1" t="s">
        <v>353</v>
      </c>
    </row>
    <row r="333" spans="18:19">
      <c r="R333" s="1">
        <v>2926707</v>
      </c>
      <c r="S333" s="1" t="s">
        <v>354</v>
      </c>
    </row>
    <row r="334" spans="18:19">
      <c r="R334" s="1">
        <v>2926806</v>
      </c>
      <c r="S334" s="1" t="s">
        <v>355</v>
      </c>
    </row>
    <row r="335" spans="18:19">
      <c r="R335" s="1">
        <v>2926905</v>
      </c>
      <c r="S335" s="1" t="s">
        <v>356</v>
      </c>
    </row>
    <row r="336" spans="18:19">
      <c r="R336" s="1">
        <v>2927002</v>
      </c>
      <c r="S336" s="1" t="s">
        <v>357</v>
      </c>
    </row>
    <row r="337" spans="18:19">
      <c r="S337" s="1" t="s">
        <v>2286</v>
      </c>
    </row>
    <row r="338" spans="18:19">
      <c r="R338" s="1">
        <v>2927101</v>
      </c>
      <c r="S338" s="1" t="s">
        <v>358</v>
      </c>
    </row>
    <row r="339" spans="18:19">
      <c r="R339" s="1">
        <v>2927200</v>
      </c>
      <c r="S339" s="1" t="s">
        <v>359</v>
      </c>
    </row>
    <row r="340" spans="18:19">
      <c r="R340" s="1">
        <v>2927309</v>
      </c>
      <c r="S340" s="1" t="s">
        <v>360</v>
      </c>
    </row>
    <row r="341" spans="18:19">
      <c r="R341" s="1">
        <v>2927408</v>
      </c>
      <c r="S341" s="1" t="s">
        <v>361</v>
      </c>
    </row>
    <row r="342" spans="18:19">
      <c r="R342" s="1">
        <v>2927507</v>
      </c>
      <c r="S342" s="1" t="s">
        <v>362</v>
      </c>
    </row>
    <row r="343" spans="18:19">
      <c r="R343" s="1">
        <v>2927606</v>
      </c>
      <c r="S343" s="1" t="s">
        <v>363</v>
      </c>
    </row>
    <row r="344" spans="18:19">
      <c r="R344" s="1">
        <v>2927705</v>
      </c>
      <c r="S344" s="1" t="s">
        <v>364</v>
      </c>
    </row>
    <row r="345" spans="18:19">
      <c r="R345" s="1">
        <v>2927804</v>
      </c>
      <c r="S345" s="1" t="s">
        <v>365</v>
      </c>
    </row>
    <row r="346" spans="18:19">
      <c r="R346" s="1">
        <v>2927903</v>
      </c>
      <c r="S346" s="1" t="s">
        <v>366</v>
      </c>
    </row>
    <row r="347" spans="18:19">
      <c r="R347" s="1">
        <v>2928059</v>
      </c>
      <c r="S347" s="1" t="s">
        <v>367</v>
      </c>
    </row>
    <row r="348" spans="18:19">
      <c r="R348" s="1">
        <v>2928109</v>
      </c>
      <c r="S348" s="1" t="s">
        <v>368</v>
      </c>
    </row>
    <row r="349" spans="18:19">
      <c r="R349" s="1">
        <v>2928406</v>
      </c>
      <c r="S349" s="1" t="s">
        <v>369</v>
      </c>
    </row>
    <row r="350" spans="18:19">
      <c r="R350" s="1">
        <v>2928505</v>
      </c>
      <c r="S350" s="1" t="s">
        <v>370</v>
      </c>
    </row>
    <row r="351" spans="18:19">
      <c r="R351" s="1">
        <v>2928000</v>
      </c>
      <c r="S351" s="1" t="s">
        <v>371</v>
      </c>
    </row>
    <row r="352" spans="18:19">
      <c r="R352" s="1">
        <v>2928208</v>
      </c>
      <c r="S352" s="1" t="s">
        <v>372</v>
      </c>
    </row>
    <row r="353" spans="18:19">
      <c r="R353" s="1">
        <v>2928307</v>
      </c>
      <c r="S353" s="1" t="s">
        <v>373</v>
      </c>
    </row>
    <row r="354" spans="18:19">
      <c r="R354" s="1">
        <v>2928604</v>
      </c>
      <c r="S354" s="1" t="s">
        <v>374</v>
      </c>
    </row>
    <row r="355" spans="18:19">
      <c r="R355" s="1">
        <v>2928703</v>
      </c>
      <c r="S355" s="1" t="s">
        <v>375</v>
      </c>
    </row>
    <row r="356" spans="18:19">
      <c r="R356" s="1">
        <v>2928802</v>
      </c>
      <c r="S356" s="1" t="s">
        <v>376</v>
      </c>
    </row>
    <row r="357" spans="18:19">
      <c r="R357" s="1">
        <v>2928901</v>
      </c>
      <c r="S357" s="1" t="s">
        <v>377</v>
      </c>
    </row>
    <row r="358" spans="18:19">
      <c r="R358" s="1">
        <v>2928950</v>
      </c>
      <c r="S358" s="1" t="s">
        <v>378</v>
      </c>
    </row>
    <row r="359" spans="18:19">
      <c r="R359" s="1">
        <v>2929107</v>
      </c>
      <c r="S359" s="1" t="s">
        <v>379</v>
      </c>
    </row>
    <row r="360" spans="18:19">
      <c r="R360" s="1">
        <v>2929008</v>
      </c>
      <c r="S360" s="1" t="s">
        <v>380</v>
      </c>
    </row>
    <row r="361" spans="18:19">
      <c r="R361" s="1">
        <v>2929057</v>
      </c>
      <c r="S361" s="1" t="s">
        <v>381</v>
      </c>
    </row>
    <row r="362" spans="18:19">
      <c r="R362" s="1">
        <v>2929206</v>
      </c>
      <c r="S362" s="1" t="s">
        <v>382</v>
      </c>
    </row>
    <row r="363" spans="18:19">
      <c r="R363" s="1">
        <v>2929255</v>
      </c>
      <c r="S363" s="1" t="s">
        <v>383</v>
      </c>
    </row>
    <row r="364" spans="18:19">
      <c r="R364" s="1">
        <v>2929305</v>
      </c>
      <c r="S364" s="1" t="s">
        <v>384</v>
      </c>
    </row>
    <row r="365" spans="18:19">
      <c r="R365" s="1">
        <v>2929354</v>
      </c>
      <c r="S365" s="1" t="s">
        <v>385</v>
      </c>
    </row>
    <row r="366" spans="18:19">
      <c r="R366" s="1">
        <v>2929370</v>
      </c>
      <c r="S366" s="1" t="s">
        <v>386</v>
      </c>
    </row>
    <row r="367" spans="18:19">
      <c r="R367" s="1">
        <v>2929404</v>
      </c>
      <c r="S367" s="1" t="s">
        <v>387</v>
      </c>
    </row>
    <row r="368" spans="18:19">
      <c r="R368" s="1">
        <v>2929503</v>
      </c>
      <c r="S368" s="1" t="s">
        <v>388</v>
      </c>
    </row>
    <row r="369" spans="18:19">
      <c r="R369" s="1">
        <v>2929602</v>
      </c>
      <c r="S369" s="1" t="s">
        <v>389</v>
      </c>
    </row>
    <row r="370" spans="18:19">
      <c r="R370" s="1">
        <v>2929701</v>
      </c>
      <c r="S370" s="1" t="s">
        <v>390</v>
      </c>
    </row>
    <row r="371" spans="18:19">
      <c r="R371" s="1">
        <v>2929750</v>
      </c>
      <c r="S371" s="1" t="s">
        <v>391</v>
      </c>
    </row>
    <row r="372" spans="18:19">
      <c r="R372" s="1">
        <v>2929800</v>
      </c>
      <c r="S372" s="1" t="s">
        <v>56</v>
      </c>
    </row>
    <row r="373" spans="18:19">
      <c r="R373" s="1">
        <v>2929909</v>
      </c>
      <c r="S373" s="1" t="s">
        <v>392</v>
      </c>
    </row>
    <row r="374" spans="18:19">
      <c r="R374" s="1">
        <v>2930006</v>
      </c>
      <c r="S374" s="1" t="s">
        <v>393</v>
      </c>
    </row>
    <row r="375" spans="18:19">
      <c r="R375" s="1">
        <v>2930105</v>
      </c>
      <c r="S375" s="1" t="s">
        <v>394</v>
      </c>
    </row>
    <row r="376" spans="18:19">
      <c r="R376" s="1">
        <v>2930204</v>
      </c>
      <c r="S376" s="1" t="s">
        <v>395</v>
      </c>
    </row>
    <row r="377" spans="18:19">
      <c r="R377" s="1">
        <v>2930154</v>
      </c>
      <c r="S377" s="1" t="s">
        <v>396</v>
      </c>
    </row>
    <row r="378" spans="18:19">
      <c r="R378" s="1">
        <v>2930303</v>
      </c>
      <c r="S378" s="1" t="s">
        <v>397</v>
      </c>
    </row>
    <row r="379" spans="18:19">
      <c r="R379" s="1">
        <v>2930402</v>
      </c>
      <c r="S379" s="1" t="s">
        <v>398</v>
      </c>
    </row>
    <row r="380" spans="18:19">
      <c r="R380" s="1">
        <v>2930501</v>
      </c>
      <c r="S380" s="1" t="s">
        <v>399</v>
      </c>
    </row>
    <row r="381" spans="18:19">
      <c r="R381" s="1">
        <v>2930600</v>
      </c>
      <c r="S381" s="1" t="s">
        <v>400</v>
      </c>
    </row>
    <row r="382" spans="18:19">
      <c r="R382" s="1">
        <v>2930709</v>
      </c>
      <c r="S382" s="1" t="s">
        <v>401</v>
      </c>
    </row>
    <row r="383" spans="18:19">
      <c r="R383" s="1">
        <v>2930758</v>
      </c>
      <c r="S383" s="1" t="s">
        <v>402</v>
      </c>
    </row>
    <row r="384" spans="18:19">
      <c r="R384" s="1">
        <v>2930766</v>
      </c>
      <c r="S384" s="1" t="s">
        <v>403</v>
      </c>
    </row>
    <row r="385" spans="18:19">
      <c r="R385" s="1">
        <v>2930774</v>
      </c>
      <c r="S385" s="1" t="s">
        <v>404</v>
      </c>
    </row>
    <row r="386" spans="18:19">
      <c r="R386" s="1">
        <v>2930808</v>
      </c>
      <c r="S386" s="1" t="s">
        <v>405</v>
      </c>
    </row>
    <row r="387" spans="18:19">
      <c r="R387" s="1">
        <v>2930907</v>
      </c>
      <c r="S387" s="1" t="s">
        <v>406</v>
      </c>
    </row>
    <row r="388" spans="18:19">
      <c r="R388" s="1">
        <v>2931004</v>
      </c>
      <c r="S388" s="1" t="s">
        <v>407</v>
      </c>
    </row>
    <row r="389" spans="18:19">
      <c r="R389" s="1">
        <v>2931053</v>
      </c>
      <c r="S389" s="1" t="s">
        <v>408</v>
      </c>
    </row>
    <row r="390" spans="18:19">
      <c r="R390" s="1">
        <v>2931103</v>
      </c>
      <c r="S390" s="1" t="s">
        <v>409</v>
      </c>
    </row>
    <row r="391" spans="18:19">
      <c r="R391" s="1">
        <v>2931202</v>
      </c>
      <c r="S391" s="1" t="s">
        <v>410</v>
      </c>
    </row>
    <row r="392" spans="18:19">
      <c r="R392" s="1">
        <v>2931301</v>
      </c>
      <c r="S392" s="1" t="s">
        <v>411</v>
      </c>
    </row>
    <row r="393" spans="18:19">
      <c r="R393" s="1">
        <v>2931350</v>
      </c>
      <c r="S393" s="1" t="s">
        <v>412</v>
      </c>
    </row>
    <row r="394" spans="18:19">
      <c r="R394" s="1">
        <v>2931400</v>
      </c>
      <c r="S394" s="1" t="s">
        <v>413</v>
      </c>
    </row>
    <row r="395" spans="18:19">
      <c r="R395" s="1">
        <v>2931509</v>
      </c>
      <c r="S395" s="1" t="s">
        <v>414</v>
      </c>
    </row>
    <row r="396" spans="18:19">
      <c r="R396" s="1">
        <v>2931608</v>
      </c>
      <c r="S396" s="1" t="s">
        <v>415</v>
      </c>
    </row>
    <row r="397" spans="18:19">
      <c r="R397" s="1">
        <v>2931707</v>
      </c>
      <c r="S397" s="1" t="s">
        <v>416</v>
      </c>
    </row>
    <row r="398" spans="18:19">
      <c r="R398" s="1">
        <v>2931806</v>
      </c>
      <c r="S398" s="1" t="s">
        <v>417</v>
      </c>
    </row>
    <row r="399" spans="18:19">
      <c r="R399" s="1">
        <v>2931905</v>
      </c>
      <c r="S399" s="1" t="s">
        <v>418</v>
      </c>
    </row>
    <row r="400" spans="18:19">
      <c r="R400" s="1">
        <v>2932002</v>
      </c>
      <c r="S400" s="1" t="s">
        <v>419</v>
      </c>
    </row>
    <row r="401" spans="18:19">
      <c r="R401" s="1">
        <v>2932101</v>
      </c>
      <c r="S401" s="1" t="s">
        <v>420</v>
      </c>
    </row>
    <row r="402" spans="18:19">
      <c r="R402" s="1">
        <v>2932200</v>
      </c>
      <c r="S402" s="1" t="s">
        <v>421</v>
      </c>
    </row>
    <row r="403" spans="18:19">
      <c r="R403" s="1">
        <v>2932309</v>
      </c>
      <c r="S403" s="1" t="s">
        <v>422</v>
      </c>
    </row>
    <row r="404" spans="18:19">
      <c r="R404" s="1">
        <v>2932408</v>
      </c>
      <c r="S404" s="1" t="s">
        <v>423</v>
      </c>
    </row>
    <row r="405" spans="18:19">
      <c r="R405" s="1">
        <v>2932457</v>
      </c>
      <c r="S405" s="1" t="s">
        <v>424</v>
      </c>
    </row>
    <row r="406" spans="18:19">
      <c r="R406" s="1">
        <v>2932507</v>
      </c>
      <c r="S406" s="1" t="s">
        <v>425</v>
      </c>
    </row>
    <row r="407" spans="18:19">
      <c r="R407" s="1">
        <v>2932606</v>
      </c>
      <c r="S407" s="1" t="s">
        <v>426</v>
      </c>
    </row>
    <row r="408" spans="18:19">
      <c r="R408" s="1">
        <v>2932705</v>
      </c>
      <c r="S408" s="1" t="s">
        <v>427</v>
      </c>
    </row>
    <row r="409" spans="18:19">
      <c r="R409" s="1">
        <v>2932804</v>
      </c>
      <c r="S409" s="1" t="s">
        <v>428</v>
      </c>
    </row>
    <row r="410" spans="18:19">
      <c r="R410" s="1">
        <v>2932903</v>
      </c>
      <c r="S410" s="1" t="s">
        <v>429</v>
      </c>
    </row>
    <row r="411" spans="18:19">
      <c r="R411" s="1">
        <v>2933000</v>
      </c>
      <c r="S411" s="1" t="s">
        <v>430</v>
      </c>
    </row>
    <row r="412" spans="18:19">
      <c r="R412" s="1">
        <v>2933059</v>
      </c>
      <c r="S412" s="1" t="s">
        <v>431</v>
      </c>
    </row>
    <row r="413" spans="18:19">
      <c r="R413" s="1">
        <v>2933109</v>
      </c>
      <c r="S413" s="1" t="s">
        <v>432</v>
      </c>
    </row>
    <row r="414" spans="18:19">
      <c r="R414" s="1">
        <v>2933158</v>
      </c>
      <c r="S414" s="1" t="s">
        <v>433</v>
      </c>
    </row>
    <row r="415" spans="18:19">
      <c r="R415" s="1">
        <v>2933174</v>
      </c>
      <c r="S415" s="1" t="s">
        <v>434</v>
      </c>
    </row>
    <row r="416" spans="18:19">
      <c r="R416" s="1">
        <v>2933208</v>
      </c>
      <c r="S416" s="1" t="s">
        <v>435</v>
      </c>
    </row>
    <row r="417" spans="18:19">
      <c r="R417" s="1">
        <v>2933257</v>
      </c>
      <c r="S417" s="1" t="s">
        <v>436</v>
      </c>
    </row>
    <row r="418" spans="18:19">
      <c r="R418" s="1">
        <v>2933307</v>
      </c>
      <c r="S418" s="1" t="s">
        <v>437</v>
      </c>
    </row>
    <row r="419" spans="18:19">
      <c r="R419" s="1">
        <v>2933406</v>
      </c>
      <c r="S419" s="1" t="s">
        <v>438</v>
      </c>
    </row>
    <row r="420" spans="18:19">
      <c r="R420" s="1">
        <v>2933455</v>
      </c>
      <c r="S420" s="1" t="s">
        <v>439</v>
      </c>
    </row>
    <row r="421" spans="18:19">
      <c r="R421" s="1">
        <v>2933505</v>
      </c>
      <c r="S421" s="1" t="s">
        <v>440</v>
      </c>
    </row>
    <row r="422" spans="18:19">
      <c r="R422" s="1">
        <v>2933604</v>
      </c>
      <c r="S422" s="1" t="s">
        <v>441</v>
      </c>
    </row>
  </sheetData>
  <sheetProtection formatCells="0" formatColumns="0" insertRows="0"/>
  <sortState ref="L3:L20">
    <sortCondition ref="L3"/>
  </sortState>
  <customSheetViews>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E3BD65C7-28AF-4588-B550-0F7E84154BAA}" scale="70" topLeftCell="C1">
      <selection activeCell="L7" sqref="L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6"/>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7"/>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8"/>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9"/>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0"/>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1"/>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2"/>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3"/>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4"/>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3"/>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15</vt:i4>
      </vt:variant>
      <vt:variant>
        <vt:lpstr>Intervalos nomeados</vt:lpstr>
      </vt:variant>
      <vt:variant>
        <vt:i4>5</vt:i4>
      </vt:variant>
    </vt:vector>
  </HeadingPairs>
  <TitlesOfParts>
    <vt:vector size="20" baseType="lpstr">
      <vt:lpstr>PAC</vt:lpstr>
      <vt:lpstr>Planilha11</vt:lpstr>
      <vt:lpstr>Planilha10</vt:lpstr>
      <vt:lpstr>Planilha9</vt:lpstr>
      <vt:lpstr>Planilha8</vt:lpstr>
      <vt:lpstr>Planilha7</vt:lpstr>
      <vt:lpstr>Planilha6</vt:lpstr>
      <vt:lpstr>Planilha1</vt:lpstr>
      <vt:lpstr>Planilha5</vt:lpstr>
      <vt:lpstr>Planilha4</vt:lpstr>
      <vt:lpstr>Planilha3</vt:lpstr>
      <vt:lpstr>Planilha2</vt:lpstr>
      <vt:lpstr>OBSERVAÇÕES</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Antonio Carlos Guimarães Deiró</cp:lastModifiedBy>
  <cp:lastPrinted>2026-08-17T11:14:45Z</cp:lastPrinted>
  <dcterms:created xsi:type="dcterms:W3CDTF">2024-08-15T00:35:08Z</dcterms:created>
  <dcterms:modified xsi:type="dcterms:W3CDTF">2026-08-25T13:35:28Z</dcterms:modified>
</cp:coreProperties>
</file>