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Google Drive\IC Research\Clean HV Designs\HVPSU-Projects\CsIPSUV2\"/>
    </mc:Choice>
  </mc:AlternateContent>
  <bookViews>
    <workbookView xWindow="0" yWindow="0" windowWidth="28800" windowHeight="12435"/>
  </bookViews>
  <sheets>
    <sheet name="CsIPSU_bom_InvNeeded" sheetId="1" r:id="rId1"/>
  </sheets>
  <calcPr calcId="152511"/>
</workbook>
</file>

<file path=xl/calcChain.xml><?xml version="1.0" encoding="utf-8"?>
<calcChain xmlns="http://schemas.openxmlformats.org/spreadsheetml/2006/main">
  <c r="H44" i="1" l="1"/>
  <c r="L44" i="1" s="1"/>
  <c r="H38" i="1"/>
  <c r="H39" i="1"/>
  <c r="H40" i="1"/>
  <c r="H41" i="1"/>
  <c r="H42" i="1"/>
  <c r="H43" i="1"/>
  <c r="H37" i="1"/>
  <c r="H3" i="1" l="1"/>
  <c r="L42" i="1"/>
  <c r="L37" i="1"/>
  <c r="L38" i="1"/>
  <c r="L39" i="1"/>
  <c r="L40" i="1"/>
  <c r="L41" i="1"/>
  <c r="L43" i="1"/>
  <c r="H4" i="1" l="1"/>
  <c r="L4" i="1" s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L3" i="1"/>
</calcChain>
</file>

<file path=xl/sharedStrings.xml><?xml version="1.0" encoding="utf-8"?>
<sst xmlns="http://schemas.openxmlformats.org/spreadsheetml/2006/main" count="231" uniqueCount="138">
  <si>
    <t>Component</t>
  </si>
  <si>
    <t>Description</t>
  </si>
  <si>
    <t>Part</t>
  </si>
  <si>
    <t>References</t>
  </si>
  <si>
    <t>Value</t>
  </si>
  <si>
    <t>Footprint</t>
  </si>
  <si>
    <t>Quantity Per PCB</t>
  </si>
  <si>
    <t>Needed for</t>
  </si>
  <si>
    <t>Inv</t>
  </si>
  <si>
    <t>Need to Order</t>
  </si>
  <si>
    <t>To Order</t>
  </si>
  <si>
    <t>Battery Clip</t>
  </si>
  <si>
    <t>Battery</t>
  </si>
  <si>
    <t>BT1</t>
  </si>
  <si>
    <t>KEY1027-ND</t>
  </si>
  <si>
    <t>Unpolarized capacitor</t>
  </si>
  <si>
    <t>C_Small</t>
  </si>
  <si>
    <t>C1 C2 C3 C4 C5 C6 C7 C8 C9 C10 C11 C12 C13 C14 C15 C16 C17 C18 C19 C20 C21 C22 C23 C24</t>
  </si>
  <si>
    <t>0.1uF 250V X7R</t>
  </si>
  <si>
    <t>HV-1206</t>
  </si>
  <si>
    <t>C25 C26 C27 C28 C29 C30 C31 C32 C33 C34 C35 C36 C37 C38 C39 C40 C41 C42 C43 C44 C45 C46 C47 C48</t>
  </si>
  <si>
    <t>0.1uF</t>
  </si>
  <si>
    <t>C_1812</t>
  </si>
  <si>
    <t>C52 C54 C56 C58 C66</t>
  </si>
  <si>
    <t>C_0402_NoSilk</t>
  </si>
  <si>
    <t>73(X7R 10V)</t>
  </si>
  <si>
    <t>Polarised capacitor</t>
  </si>
  <si>
    <t>CP1_Small</t>
  </si>
  <si>
    <t>C49</t>
  </si>
  <si>
    <t>100uF</t>
  </si>
  <si>
    <t>CP_Tantalum_Case-C_EIA-6032-28_Reflow</t>
  </si>
  <si>
    <t>C63 C64 C65</t>
  </si>
  <si>
    <t>10uF</t>
  </si>
  <si>
    <t>C_1206</t>
  </si>
  <si>
    <t>C57</t>
  </si>
  <si>
    <t>1nF</t>
  </si>
  <si>
    <t>C50 C51 C53 C59 C60 C61 C62</t>
  </si>
  <si>
    <t>1uF</t>
  </si>
  <si>
    <t>C_0603</t>
  </si>
  <si>
    <t>C55</t>
  </si>
  <si>
    <t>3.3nF</t>
  </si>
  <si>
    <t>Dual Diode</t>
  </si>
  <si>
    <t>MMBD3004S</t>
  </si>
  <si>
    <t>D1 D2 D3 D4 D5 D6 D7 D8 D9 D10 D11 D12</t>
  </si>
  <si>
    <t>SOT23</t>
  </si>
  <si>
    <t>Socket Connector</t>
  </si>
  <si>
    <t>HIROSE-DF12</t>
  </si>
  <si>
    <t>J2</t>
  </si>
  <si>
    <t>DF12B-30DS-0.5V(86)</t>
  </si>
  <si>
    <t>CheetahSocket</t>
  </si>
  <si>
    <t>RF Shield</t>
  </si>
  <si>
    <t>RF_SHIELD_TWO_PIECES</t>
  </si>
  <si>
    <t>J1</t>
  </si>
  <si>
    <t>Laird_Technologies_BMI-S-205-F_38.10x25.40mm</t>
  </si>
  <si>
    <t>9(lids)</t>
  </si>
  <si>
    <t>Inductor</t>
  </si>
  <si>
    <t>L_Small</t>
  </si>
  <si>
    <t>L1</t>
  </si>
  <si>
    <t>10nH</t>
  </si>
  <si>
    <t>R_0402_NoSilk</t>
  </si>
  <si>
    <t>Connector 01x04</t>
  </si>
  <si>
    <t>CONN_01X04</t>
  </si>
  <si>
    <t>P1</t>
  </si>
  <si>
    <t>SM04B-SRSS-TB(LF)(SN)</t>
  </si>
  <si>
    <t>Connector 01x10</t>
  </si>
  <si>
    <t>CONN_01X10</t>
  </si>
  <si>
    <t>P2</t>
  </si>
  <si>
    <t>Pin_Header_Straight_1x10_Pitch2.54mm-narrowforhv</t>
  </si>
  <si>
    <t>Switching MOSFET</t>
  </si>
  <si>
    <t>NMOS-DMG3420U</t>
  </si>
  <si>
    <t>Q1</t>
  </si>
  <si>
    <t>SOT23-mosfet</t>
  </si>
  <si>
    <t>Resistor</t>
  </si>
  <si>
    <t>R_Small</t>
  </si>
  <si>
    <t>R26 R27</t>
  </si>
  <si>
    <t>R_0603</t>
  </si>
  <si>
    <t>R</t>
  </si>
  <si>
    <t>R16 R17</t>
  </si>
  <si>
    <t>R24</t>
  </si>
  <si>
    <t>1G</t>
  </si>
  <si>
    <t>R_2512_HandSoldering</t>
  </si>
  <si>
    <t>R1 R18 R19 R20 R22 R23</t>
  </si>
  <si>
    <t>1M</t>
  </si>
  <si>
    <t>R2 R3 R4 R5 R6 R7 R8 R9 R10 R11 R12 R13</t>
  </si>
  <si>
    <t>R15</t>
  </si>
  <si>
    <t>2M</t>
  </si>
  <si>
    <t>R21</t>
  </si>
  <si>
    <t>33M</t>
  </si>
  <si>
    <t>R14</t>
  </si>
  <si>
    <t>560k</t>
  </si>
  <si>
    <t>High Threshold Adjust</t>
  </si>
  <si>
    <t>POT-RESCUE-CsIPSU</t>
  </si>
  <si>
    <t>RV1</t>
  </si>
  <si>
    <t>EVM3Y-POT</t>
  </si>
  <si>
    <t>Pulse Width and Delay Adj</t>
  </si>
  <si>
    <t>RV2 RV3</t>
  </si>
  <si>
    <t>20k</t>
  </si>
  <si>
    <t>Off-Battery-Exterior-2.5V</t>
  </si>
  <si>
    <t>SP4T</t>
  </si>
  <si>
    <t>S1</t>
  </si>
  <si>
    <t>CUS-14TB</t>
  </si>
  <si>
    <t>Flyback Transformer</t>
  </si>
  <si>
    <t>TRANSFO</t>
  </si>
  <si>
    <t>T1</t>
  </si>
  <si>
    <t>LPR6235</t>
  </si>
  <si>
    <t>SPI Buffer</t>
  </si>
  <si>
    <t>SN74AUP3G17</t>
  </si>
  <si>
    <t>U2</t>
  </si>
  <si>
    <t>8-VFSOP</t>
  </si>
  <si>
    <t>2.5V 150mA LDO</t>
  </si>
  <si>
    <t>TPS78225DDCR</t>
  </si>
  <si>
    <t>U3</t>
  </si>
  <si>
    <t>TSOT-23-5</t>
  </si>
  <si>
    <t>Switching ASIC</t>
  </si>
  <si>
    <t>switch_ic4/5</t>
  </si>
  <si>
    <t>U1</t>
  </si>
  <si>
    <t>QFN-20-1EP_4x4mm_Pitch0.5mm</t>
  </si>
  <si>
    <t>point</t>
  </si>
  <si>
    <t>TEST_1P</t>
  </si>
  <si>
    <t>W2 W3 W4 W5 W6 W7</t>
  </si>
  <si>
    <t>Measurement_Point_Round-SMD-Pad_Small</t>
  </si>
  <si>
    <t>Socket board</t>
  </si>
  <si>
    <t>C1</t>
  </si>
  <si>
    <t>C2</t>
  </si>
  <si>
    <t>C_0603_HandSoldering</t>
  </si>
  <si>
    <t>C3</t>
  </si>
  <si>
    <t>UFL-CONN</t>
  </si>
  <si>
    <t>U.FL-R-SMT</t>
  </si>
  <si>
    <t>R1</t>
  </si>
  <si>
    <t>R_0603_HandSoldering</t>
  </si>
  <si>
    <t>R2</t>
  </si>
  <si>
    <t>R11265U-PMT-socket</t>
  </si>
  <si>
    <t>Notes</t>
  </si>
  <si>
    <t>swap with 10 ohm res</t>
  </si>
  <si>
    <t xml:space="preserve"> </t>
  </si>
  <si>
    <t>In order</t>
  </si>
  <si>
    <t>y</t>
  </si>
  <si>
    <t>CsIPSU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</si>
</sst>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19" workbookViewId="0">
      <selection activeCell="I59" sqref="I59"/>
    </sheetView>
  </sheetViews>
  <sheetFormatPr defaultRowHeight="15" x14ac:dyDescent="0.25"/>
  <cols>
    <col min="2" max="2" width="18.85546875" customWidth="1"/>
    <col min="3" max="3" width="23.5703125" customWidth="1"/>
    <col min="5" max="5" width="28.5703125" customWidth="1"/>
    <col min="6" max="6" width="26.5703125" customWidth="1"/>
    <col min="7" max="7" width="15.7109375" customWidth="1"/>
    <col min="8" max="8" width="13.85546875" customWidth="1"/>
    <col min="12" max="12" width="15.28515625" customWidth="1"/>
    <col min="14" max="14" width="21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8</v>
      </c>
      <c r="J1" t="s">
        <v>8</v>
      </c>
      <c r="L1" t="s">
        <v>9</v>
      </c>
      <c r="M1" t="s">
        <v>10</v>
      </c>
      <c r="N1" t="s">
        <v>132</v>
      </c>
      <c r="O1" t="s">
        <v>135</v>
      </c>
    </row>
    <row r="2" spans="1:15" x14ac:dyDescent="0.25">
      <c r="A2" t="s">
        <v>137</v>
      </c>
    </row>
    <row r="3" spans="1:15" x14ac:dyDescent="0.25">
      <c r="A3">
        <v>1</v>
      </c>
      <c r="B3" t="s">
        <v>11</v>
      </c>
      <c r="C3" t="s">
        <v>12</v>
      </c>
      <c r="D3" t="s">
        <v>13</v>
      </c>
      <c r="E3" t="s">
        <v>12</v>
      </c>
      <c r="F3" t="s">
        <v>14</v>
      </c>
      <c r="G3">
        <v>1</v>
      </c>
      <c r="H3">
        <f>G3*$I$1</f>
        <v>8</v>
      </c>
      <c r="J3">
        <v>7</v>
      </c>
      <c r="L3">
        <f>H3-J3</f>
        <v>1</v>
      </c>
      <c r="M3">
        <v>1</v>
      </c>
      <c r="O3" t="s">
        <v>136</v>
      </c>
    </row>
    <row r="4" spans="1:15" x14ac:dyDescent="0.25">
      <c r="A4">
        <v>2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>
        <v>24</v>
      </c>
      <c r="H4">
        <f>G4*$I$1</f>
        <v>192</v>
      </c>
      <c r="J4">
        <v>158</v>
      </c>
      <c r="L4">
        <f t="shared" ref="L4:L44" si="0">H4-J4</f>
        <v>34</v>
      </c>
      <c r="M4">
        <v>50</v>
      </c>
      <c r="O4" t="s">
        <v>136</v>
      </c>
    </row>
    <row r="5" spans="1:15" x14ac:dyDescent="0.25">
      <c r="A5">
        <v>3</v>
      </c>
      <c r="B5" t="s">
        <v>15</v>
      </c>
      <c r="C5" t="s">
        <v>16</v>
      </c>
      <c r="D5" t="s">
        <v>20</v>
      </c>
      <c r="E5" t="s">
        <v>21</v>
      </c>
      <c r="F5" t="s">
        <v>22</v>
      </c>
      <c r="G5">
        <v>25</v>
      </c>
      <c r="H5">
        <f>G5*$I$1</f>
        <v>200</v>
      </c>
      <c r="J5">
        <v>0</v>
      </c>
      <c r="L5">
        <f t="shared" si="0"/>
        <v>200</v>
      </c>
      <c r="M5">
        <v>225</v>
      </c>
      <c r="O5" t="s">
        <v>136</v>
      </c>
    </row>
    <row r="6" spans="1:15" x14ac:dyDescent="0.25">
      <c r="A6">
        <v>4</v>
      </c>
      <c r="B6" t="s">
        <v>15</v>
      </c>
      <c r="C6" t="s">
        <v>16</v>
      </c>
      <c r="D6" t="s">
        <v>23</v>
      </c>
      <c r="E6" t="s">
        <v>21</v>
      </c>
      <c r="F6" t="s">
        <v>24</v>
      </c>
      <c r="G6">
        <v>5</v>
      </c>
      <c r="H6">
        <f>G6*$I$1</f>
        <v>40</v>
      </c>
      <c r="J6">
        <v>77</v>
      </c>
      <c r="K6" t="s">
        <v>25</v>
      </c>
      <c r="L6">
        <f t="shared" si="0"/>
        <v>-37</v>
      </c>
    </row>
    <row r="7" spans="1:15" x14ac:dyDescent="0.25">
      <c r="A7">
        <v>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>
        <v>1</v>
      </c>
      <c r="H7">
        <f>G7*$I$1</f>
        <v>8</v>
      </c>
      <c r="J7">
        <v>9</v>
      </c>
      <c r="L7">
        <f t="shared" si="0"/>
        <v>-1</v>
      </c>
    </row>
    <row r="8" spans="1:15" x14ac:dyDescent="0.25">
      <c r="A8">
        <v>6</v>
      </c>
      <c r="B8" t="s">
        <v>15</v>
      </c>
      <c r="C8" t="s">
        <v>16</v>
      </c>
      <c r="D8" t="s">
        <v>31</v>
      </c>
      <c r="E8" t="s">
        <v>32</v>
      </c>
      <c r="F8" t="s">
        <v>33</v>
      </c>
      <c r="G8">
        <v>3</v>
      </c>
      <c r="H8">
        <f>G8*$I$1</f>
        <v>24</v>
      </c>
      <c r="J8">
        <v>14</v>
      </c>
      <c r="L8">
        <f t="shared" si="0"/>
        <v>10</v>
      </c>
      <c r="M8">
        <v>25</v>
      </c>
      <c r="O8" t="s">
        <v>136</v>
      </c>
    </row>
    <row r="9" spans="1:15" x14ac:dyDescent="0.25">
      <c r="A9">
        <v>7</v>
      </c>
      <c r="B9" t="s">
        <v>15</v>
      </c>
      <c r="C9" t="s">
        <v>16</v>
      </c>
      <c r="D9" t="s">
        <v>34</v>
      </c>
      <c r="E9" t="s">
        <v>35</v>
      </c>
      <c r="F9" t="s">
        <v>24</v>
      </c>
      <c r="G9">
        <v>1</v>
      </c>
      <c r="H9">
        <f>G9*$I$1</f>
        <v>8</v>
      </c>
      <c r="J9">
        <v>12</v>
      </c>
      <c r="L9">
        <f t="shared" si="0"/>
        <v>-4</v>
      </c>
    </row>
    <row r="10" spans="1:15" x14ac:dyDescent="0.25">
      <c r="A10">
        <v>8</v>
      </c>
      <c r="B10" t="s">
        <v>15</v>
      </c>
      <c r="C10" t="s">
        <v>16</v>
      </c>
      <c r="D10" t="s">
        <v>36</v>
      </c>
      <c r="E10" t="s">
        <v>37</v>
      </c>
      <c r="F10" t="s">
        <v>38</v>
      </c>
      <c r="G10">
        <v>7</v>
      </c>
      <c r="H10">
        <f>G10*$I$1</f>
        <v>56</v>
      </c>
      <c r="J10">
        <v>84</v>
      </c>
      <c r="L10">
        <f t="shared" si="0"/>
        <v>-28</v>
      </c>
    </row>
    <row r="11" spans="1:15" x14ac:dyDescent="0.25">
      <c r="A11">
        <v>9</v>
      </c>
      <c r="B11" t="s">
        <v>15</v>
      </c>
      <c r="C11" t="s">
        <v>16</v>
      </c>
      <c r="D11" t="s">
        <v>39</v>
      </c>
      <c r="E11" t="s">
        <v>40</v>
      </c>
      <c r="F11" t="s">
        <v>24</v>
      </c>
      <c r="G11">
        <v>1</v>
      </c>
      <c r="H11">
        <f>G11*$I$1</f>
        <v>8</v>
      </c>
      <c r="J11">
        <v>54</v>
      </c>
      <c r="L11">
        <f t="shared" si="0"/>
        <v>-46</v>
      </c>
    </row>
    <row r="12" spans="1:15" x14ac:dyDescent="0.25">
      <c r="A12">
        <v>10</v>
      </c>
      <c r="B12" t="s">
        <v>41</v>
      </c>
      <c r="C12" t="s">
        <v>42</v>
      </c>
      <c r="D12" t="s">
        <v>43</v>
      </c>
      <c r="E12" t="s">
        <v>42</v>
      </c>
      <c r="F12" t="s">
        <v>44</v>
      </c>
      <c r="G12">
        <v>12</v>
      </c>
      <c r="H12">
        <f>G12*$I$1</f>
        <v>96</v>
      </c>
      <c r="J12">
        <v>142</v>
      </c>
      <c r="L12">
        <f t="shared" si="0"/>
        <v>-46</v>
      </c>
    </row>
    <row r="13" spans="1:15" x14ac:dyDescent="0.25">
      <c r="A13">
        <v>11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  <c r="G13">
        <v>1</v>
      </c>
      <c r="H13">
        <f>G13*$I$1</f>
        <v>8</v>
      </c>
      <c r="J13">
        <v>2</v>
      </c>
      <c r="L13">
        <f t="shared" si="0"/>
        <v>6</v>
      </c>
      <c r="M13">
        <v>10</v>
      </c>
      <c r="O13" t="s">
        <v>136</v>
      </c>
    </row>
    <row r="14" spans="1:15" x14ac:dyDescent="0.25">
      <c r="A14">
        <v>12</v>
      </c>
      <c r="B14" t="s">
        <v>50</v>
      </c>
      <c r="C14" t="s">
        <v>51</v>
      </c>
      <c r="D14" t="s">
        <v>52</v>
      </c>
      <c r="E14" t="s">
        <v>51</v>
      </c>
      <c r="F14" t="s">
        <v>53</v>
      </c>
      <c r="G14">
        <v>1</v>
      </c>
      <c r="H14">
        <f>G14*$I$1</f>
        <v>8</v>
      </c>
      <c r="J14">
        <v>6</v>
      </c>
      <c r="K14" t="s">
        <v>54</v>
      </c>
      <c r="L14">
        <f t="shared" si="0"/>
        <v>2</v>
      </c>
      <c r="M14">
        <v>1</v>
      </c>
      <c r="O14" t="s">
        <v>136</v>
      </c>
    </row>
    <row r="15" spans="1:15" x14ac:dyDescent="0.25">
      <c r="A15">
        <v>13</v>
      </c>
      <c r="B15" t="s">
        <v>55</v>
      </c>
      <c r="C15" t="s">
        <v>56</v>
      </c>
      <c r="D15" t="s">
        <v>57</v>
      </c>
      <c r="E15" t="s">
        <v>58</v>
      </c>
      <c r="F15" t="s">
        <v>59</v>
      </c>
      <c r="G15">
        <v>1</v>
      </c>
      <c r="H15">
        <f>G15*$I$1</f>
        <v>8</v>
      </c>
      <c r="J15">
        <v>7</v>
      </c>
      <c r="L15">
        <f t="shared" si="0"/>
        <v>1</v>
      </c>
      <c r="N15" t="s">
        <v>133</v>
      </c>
    </row>
    <row r="16" spans="1:15" x14ac:dyDescent="0.25">
      <c r="A16">
        <v>14</v>
      </c>
      <c r="B16" t="s">
        <v>60</v>
      </c>
      <c r="C16" t="s">
        <v>61</v>
      </c>
      <c r="D16" t="s">
        <v>62</v>
      </c>
      <c r="E16" t="s">
        <v>61</v>
      </c>
      <c r="F16" t="s">
        <v>63</v>
      </c>
      <c r="G16">
        <v>1</v>
      </c>
      <c r="H16">
        <f>G16*$I$1</f>
        <v>8</v>
      </c>
      <c r="J16">
        <v>5</v>
      </c>
      <c r="L16">
        <f t="shared" si="0"/>
        <v>3</v>
      </c>
      <c r="M16">
        <v>3</v>
      </c>
      <c r="O16" t="s">
        <v>136</v>
      </c>
    </row>
    <row r="17" spans="1:16" x14ac:dyDescent="0.25">
      <c r="A17">
        <v>15</v>
      </c>
      <c r="B17" t="s">
        <v>64</v>
      </c>
      <c r="C17" t="s">
        <v>65</v>
      </c>
      <c r="D17" t="s">
        <v>66</v>
      </c>
      <c r="E17" t="s">
        <v>65</v>
      </c>
      <c r="F17" t="s">
        <v>67</v>
      </c>
      <c r="G17">
        <v>1</v>
      </c>
      <c r="H17">
        <f>G17*$I$1</f>
        <v>8</v>
      </c>
      <c r="J17">
        <v>4</v>
      </c>
      <c r="L17">
        <f t="shared" si="0"/>
        <v>4</v>
      </c>
      <c r="M17">
        <v>5</v>
      </c>
      <c r="O17" t="s">
        <v>136</v>
      </c>
    </row>
    <row r="18" spans="1:16" x14ac:dyDescent="0.25">
      <c r="A18">
        <v>16</v>
      </c>
      <c r="B18" t="s">
        <v>68</v>
      </c>
      <c r="C18" t="s">
        <v>69</v>
      </c>
      <c r="D18" t="s">
        <v>70</v>
      </c>
      <c r="E18" t="s">
        <v>69</v>
      </c>
      <c r="F18" t="s">
        <v>71</v>
      </c>
      <c r="G18">
        <v>1</v>
      </c>
      <c r="H18">
        <f>G18*$I$1</f>
        <v>8</v>
      </c>
      <c r="J18">
        <v>144</v>
      </c>
      <c r="L18">
        <f t="shared" si="0"/>
        <v>-136</v>
      </c>
    </row>
    <row r="19" spans="1:16" x14ac:dyDescent="0.25">
      <c r="A19">
        <v>17</v>
      </c>
      <c r="B19" t="s">
        <v>72</v>
      </c>
      <c r="C19" t="s">
        <v>73</v>
      </c>
      <c r="D19" t="s">
        <v>74</v>
      </c>
      <c r="E19">
        <v>0</v>
      </c>
      <c r="F19" t="s">
        <v>75</v>
      </c>
      <c r="G19">
        <v>2</v>
      </c>
      <c r="H19">
        <f>G19*$I$1</f>
        <v>16</v>
      </c>
      <c r="J19">
        <v>12</v>
      </c>
      <c r="L19">
        <f t="shared" si="0"/>
        <v>4</v>
      </c>
      <c r="M19">
        <v>25</v>
      </c>
      <c r="O19" t="s">
        <v>136</v>
      </c>
    </row>
    <row r="20" spans="1:16" x14ac:dyDescent="0.25">
      <c r="A20">
        <v>18</v>
      </c>
      <c r="B20" t="s">
        <v>72</v>
      </c>
      <c r="C20" t="s">
        <v>76</v>
      </c>
      <c r="D20" t="s">
        <v>77</v>
      </c>
      <c r="E20">
        <v>10</v>
      </c>
      <c r="F20" t="s">
        <v>59</v>
      </c>
      <c r="G20">
        <v>2</v>
      </c>
      <c r="H20">
        <f>G20*$I$1</f>
        <v>16</v>
      </c>
      <c r="J20">
        <v>80</v>
      </c>
      <c r="L20">
        <f t="shared" si="0"/>
        <v>-64</v>
      </c>
    </row>
    <row r="21" spans="1:16" x14ac:dyDescent="0.25">
      <c r="A21">
        <v>19</v>
      </c>
      <c r="B21" t="s">
        <v>72</v>
      </c>
      <c r="C21" t="s">
        <v>73</v>
      </c>
      <c r="D21" t="s">
        <v>78</v>
      </c>
      <c r="E21" t="s">
        <v>79</v>
      </c>
      <c r="F21" t="s">
        <v>80</v>
      </c>
      <c r="G21">
        <v>1</v>
      </c>
      <c r="H21">
        <f>G21*$I$1</f>
        <v>8</v>
      </c>
      <c r="J21">
        <v>7</v>
      </c>
      <c r="L21">
        <f t="shared" si="0"/>
        <v>1</v>
      </c>
      <c r="M21">
        <v>1</v>
      </c>
      <c r="O21" t="s">
        <v>136</v>
      </c>
    </row>
    <row r="22" spans="1:16" x14ac:dyDescent="0.25">
      <c r="A22">
        <v>20</v>
      </c>
      <c r="B22" t="s">
        <v>72</v>
      </c>
      <c r="C22" t="s">
        <v>73</v>
      </c>
      <c r="D22" t="s">
        <v>81</v>
      </c>
      <c r="E22" t="s">
        <v>82</v>
      </c>
      <c r="F22" t="s">
        <v>59</v>
      </c>
      <c r="G22">
        <v>6</v>
      </c>
      <c r="H22">
        <f>G22*$I$1</f>
        <v>48</v>
      </c>
      <c r="J22">
        <v>181</v>
      </c>
      <c r="L22">
        <f t="shared" si="0"/>
        <v>-133</v>
      </c>
    </row>
    <row r="23" spans="1:16" x14ac:dyDescent="0.25">
      <c r="A23">
        <v>21</v>
      </c>
      <c r="B23" t="s">
        <v>72</v>
      </c>
      <c r="C23" t="s">
        <v>76</v>
      </c>
      <c r="D23" t="s">
        <v>83</v>
      </c>
      <c r="E23" t="s">
        <v>82</v>
      </c>
      <c r="F23" t="s">
        <v>75</v>
      </c>
      <c r="G23">
        <v>12</v>
      </c>
      <c r="H23">
        <f>G23*$I$1</f>
        <v>96</v>
      </c>
      <c r="J23">
        <v>90</v>
      </c>
      <c r="L23">
        <f t="shared" si="0"/>
        <v>6</v>
      </c>
      <c r="M23">
        <v>100</v>
      </c>
      <c r="O23" t="s">
        <v>136</v>
      </c>
    </row>
    <row r="24" spans="1:16" x14ac:dyDescent="0.25">
      <c r="A24">
        <v>22</v>
      </c>
      <c r="B24" t="s">
        <v>72</v>
      </c>
      <c r="C24" t="s">
        <v>76</v>
      </c>
      <c r="D24" t="s">
        <v>84</v>
      </c>
      <c r="E24" t="s">
        <v>85</v>
      </c>
      <c r="F24" t="s">
        <v>59</v>
      </c>
      <c r="G24">
        <v>1</v>
      </c>
      <c r="H24">
        <f>G24*$I$1</f>
        <v>8</v>
      </c>
      <c r="J24">
        <v>101</v>
      </c>
      <c r="L24">
        <f t="shared" si="0"/>
        <v>-93</v>
      </c>
    </row>
    <row r="25" spans="1:16" x14ac:dyDescent="0.25">
      <c r="A25">
        <v>23</v>
      </c>
      <c r="B25" t="s">
        <v>72</v>
      </c>
      <c r="C25" t="s">
        <v>76</v>
      </c>
      <c r="D25" t="s">
        <v>86</v>
      </c>
      <c r="E25" t="s">
        <v>87</v>
      </c>
      <c r="F25" t="s">
        <v>59</v>
      </c>
      <c r="G25">
        <v>1</v>
      </c>
      <c r="H25">
        <f>G25*$I$1</f>
        <v>8</v>
      </c>
      <c r="J25">
        <v>17</v>
      </c>
      <c r="L25">
        <f t="shared" si="0"/>
        <v>-9</v>
      </c>
    </row>
    <row r="26" spans="1:16" x14ac:dyDescent="0.25">
      <c r="A26">
        <v>24</v>
      </c>
      <c r="B26" t="s">
        <v>72</v>
      </c>
      <c r="C26" t="s">
        <v>76</v>
      </c>
      <c r="D26" t="s">
        <v>88</v>
      </c>
      <c r="E26" t="s">
        <v>89</v>
      </c>
      <c r="F26" t="s">
        <v>59</v>
      </c>
      <c r="G26">
        <v>1</v>
      </c>
      <c r="H26">
        <f>G26*$I$1</f>
        <v>8</v>
      </c>
      <c r="J26">
        <v>104</v>
      </c>
      <c r="L26">
        <f t="shared" si="0"/>
        <v>-96</v>
      </c>
    </row>
    <row r="27" spans="1:16" x14ac:dyDescent="0.25">
      <c r="A27">
        <v>25</v>
      </c>
      <c r="B27" t="s">
        <v>90</v>
      </c>
      <c r="C27" t="s">
        <v>91</v>
      </c>
      <c r="D27" t="s">
        <v>92</v>
      </c>
      <c r="E27" t="s">
        <v>82</v>
      </c>
      <c r="F27" t="s">
        <v>93</v>
      </c>
      <c r="G27">
        <v>1</v>
      </c>
      <c r="H27">
        <f>G27*$I$1</f>
        <v>8</v>
      </c>
      <c r="J27">
        <v>10</v>
      </c>
      <c r="L27">
        <f t="shared" si="0"/>
        <v>-2</v>
      </c>
    </row>
    <row r="28" spans="1:16" x14ac:dyDescent="0.25">
      <c r="A28">
        <v>26</v>
      </c>
      <c r="B28" t="s">
        <v>94</v>
      </c>
      <c r="C28" t="s">
        <v>91</v>
      </c>
      <c r="D28" t="s">
        <v>95</v>
      </c>
      <c r="E28" t="s">
        <v>96</v>
      </c>
      <c r="F28" t="s">
        <v>93</v>
      </c>
      <c r="G28">
        <v>2</v>
      </c>
      <c r="H28">
        <f>G28*$I$1</f>
        <v>16</v>
      </c>
      <c r="J28">
        <v>18</v>
      </c>
      <c r="L28">
        <f t="shared" si="0"/>
        <v>-2</v>
      </c>
    </row>
    <row r="29" spans="1:16" x14ac:dyDescent="0.25">
      <c r="A29">
        <v>27</v>
      </c>
      <c r="B29" t="s">
        <v>97</v>
      </c>
      <c r="C29" t="s">
        <v>98</v>
      </c>
      <c r="D29" t="s">
        <v>99</v>
      </c>
      <c r="E29" t="s">
        <v>98</v>
      </c>
      <c r="F29" t="s">
        <v>100</v>
      </c>
      <c r="G29">
        <v>1</v>
      </c>
      <c r="H29">
        <f>G29*$I$1</f>
        <v>8</v>
      </c>
      <c r="J29">
        <v>3</v>
      </c>
      <c r="L29">
        <f t="shared" si="0"/>
        <v>5</v>
      </c>
      <c r="M29">
        <v>2</v>
      </c>
      <c r="O29" t="s">
        <v>136</v>
      </c>
    </row>
    <row r="30" spans="1:16" x14ac:dyDescent="0.25">
      <c r="A30">
        <v>28</v>
      </c>
      <c r="B30" t="s">
        <v>101</v>
      </c>
      <c r="C30" t="s">
        <v>102</v>
      </c>
      <c r="D30" t="s">
        <v>103</v>
      </c>
      <c r="E30" t="s">
        <v>102</v>
      </c>
      <c r="F30" t="s">
        <v>104</v>
      </c>
      <c r="G30">
        <v>1</v>
      </c>
      <c r="H30">
        <f>G30*$I$1</f>
        <v>8</v>
      </c>
      <c r="J30">
        <v>77</v>
      </c>
      <c r="L30">
        <f t="shared" si="0"/>
        <v>-69</v>
      </c>
      <c r="P30" t="s">
        <v>134</v>
      </c>
    </row>
    <row r="31" spans="1:16" x14ac:dyDescent="0.25">
      <c r="A31">
        <v>29</v>
      </c>
      <c r="B31" t="s">
        <v>105</v>
      </c>
      <c r="C31" t="s">
        <v>106</v>
      </c>
      <c r="D31" t="s">
        <v>107</v>
      </c>
      <c r="E31" t="s">
        <v>106</v>
      </c>
      <c r="F31" t="s">
        <v>108</v>
      </c>
      <c r="G31">
        <v>1</v>
      </c>
      <c r="H31">
        <f>G31*$I$1</f>
        <v>8</v>
      </c>
      <c r="J31">
        <v>6</v>
      </c>
      <c r="L31">
        <f t="shared" si="0"/>
        <v>2</v>
      </c>
      <c r="M31">
        <v>2</v>
      </c>
      <c r="O31" t="s">
        <v>136</v>
      </c>
    </row>
    <row r="32" spans="1:16" x14ac:dyDescent="0.25">
      <c r="A32">
        <v>30</v>
      </c>
      <c r="B32" t="s">
        <v>109</v>
      </c>
      <c r="C32" t="s">
        <v>110</v>
      </c>
      <c r="D32" t="s">
        <v>111</v>
      </c>
      <c r="E32" t="s">
        <v>110</v>
      </c>
      <c r="F32" t="s">
        <v>112</v>
      </c>
      <c r="G32">
        <v>1</v>
      </c>
      <c r="H32">
        <f>G32*$I$1</f>
        <v>8</v>
      </c>
      <c r="J32">
        <v>6</v>
      </c>
      <c r="L32">
        <f t="shared" si="0"/>
        <v>2</v>
      </c>
      <c r="M32">
        <v>2</v>
      </c>
      <c r="O32" t="s">
        <v>136</v>
      </c>
    </row>
    <row r="33" spans="1:15" x14ac:dyDescent="0.25">
      <c r="A33">
        <v>31</v>
      </c>
      <c r="B33" t="s">
        <v>113</v>
      </c>
      <c r="C33" t="s">
        <v>114</v>
      </c>
      <c r="D33" t="s">
        <v>115</v>
      </c>
      <c r="E33" t="s">
        <v>114</v>
      </c>
      <c r="F33" t="s">
        <v>116</v>
      </c>
      <c r="G33">
        <v>1</v>
      </c>
      <c r="H33">
        <f>G33*$I$1</f>
        <v>8</v>
      </c>
      <c r="J33">
        <v>30</v>
      </c>
      <c r="L33">
        <f t="shared" si="0"/>
        <v>-22</v>
      </c>
    </row>
    <row r="34" spans="1:15" x14ac:dyDescent="0.25">
      <c r="A34">
        <v>32</v>
      </c>
      <c r="B34" t="s">
        <v>117</v>
      </c>
      <c r="C34" t="s">
        <v>118</v>
      </c>
      <c r="D34" t="s">
        <v>119</v>
      </c>
      <c r="E34" t="s">
        <v>118</v>
      </c>
      <c r="F34" t="s">
        <v>120</v>
      </c>
      <c r="G34">
        <v>6</v>
      </c>
    </row>
    <row r="36" spans="1:15" x14ac:dyDescent="0.25">
      <c r="A36" t="s">
        <v>121</v>
      </c>
    </row>
    <row r="37" spans="1:15" x14ac:dyDescent="0.25">
      <c r="A37">
        <v>1</v>
      </c>
      <c r="B37" t="s">
        <v>15</v>
      </c>
      <c r="C37" t="s">
        <v>16</v>
      </c>
      <c r="D37" t="s">
        <v>122</v>
      </c>
      <c r="E37" t="s">
        <v>21</v>
      </c>
      <c r="F37" t="s">
        <v>22</v>
      </c>
      <c r="G37">
        <v>1</v>
      </c>
      <c r="H37">
        <f>G37*2</f>
        <v>2</v>
      </c>
      <c r="J37">
        <v>0</v>
      </c>
      <c r="L37">
        <f t="shared" si="0"/>
        <v>2</v>
      </c>
    </row>
    <row r="38" spans="1:15" x14ac:dyDescent="0.25">
      <c r="A38">
        <v>2</v>
      </c>
      <c r="B38" t="s">
        <v>15</v>
      </c>
      <c r="C38" t="s">
        <v>16</v>
      </c>
      <c r="D38" t="s">
        <v>123</v>
      </c>
      <c r="E38" t="s">
        <v>21</v>
      </c>
      <c r="F38" t="s">
        <v>124</v>
      </c>
      <c r="G38">
        <v>1</v>
      </c>
      <c r="H38">
        <f>G38*2</f>
        <v>2</v>
      </c>
      <c r="J38">
        <v>20</v>
      </c>
      <c r="L38">
        <f t="shared" si="0"/>
        <v>-18</v>
      </c>
    </row>
    <row r="39" spans="1:15" x14ac:dyDescent="0.25">
      <c r="A39">
        <v>3</v>
      </c>
      <c r="B39" t="s">
        <v>15</v>
      </c>
      <c r="C39" t="s">
        <v>16</v>
      </c>
      <c r="D39" t="s">
        <v>125</v>
      </c>
      <c r="E39" t="s">
        <v>40</v>
      </c>
      <c r="F39" t="s">
        <v>124</v>
      </c>
      <c r="G39">
        <v>1</v>
      </c>
      <c r="H39">
        <f>G39*2</f>
        <v>2</v>
      </c>
      <c r="J39">
        <v>20</v>
      </c>
      <c r="L39">
        <f t="shared" si="0"/>
        <v>-18</v>
      </c>
    </row>
    <row r="40" spans="1:15" x14ac:dyDescent="0.25">
      <c r="A40">
        <v>4</v>
      </c>
      <c r="C40" t="s">
        <v>126</v>
      </c>
      <c r="D40" t="s">
        <v>52</v>
      </c>
      <c r="E40" t="s">
        <v>126</v>
      </c>
      <c r="F40" t="s">
        <v>127</v>
      </c>
      <c r="G40">
        <v>1</v>
      </c>
      <c r="H40">
        <f>G40*2</f>
        <v>2</v>
      </c>
      <c r="J40">
        <v>8</v>
      </c>
      <c r="L40">
        <f t="shared" si="0"/>
        <v>-6</v>
      </c>
    </row>
    <row r="41" spans="1:15" x14ac:dyDescent="0.25">
      <c r="A41">
        <v>5</v>
      </c>
      <c r="B41" t="s">
        <v>64</v>
      </c>
      <c r="C41" t="s">
        <v>65</v>
      </c>
      <c r="D41" t="s">
        <v>62</v>
      </c>
      <c r="E41" t="s">
        <v>65</v>
      </c>
      <c r="F41" t="s">
        <v>67</v>
      </c>
      <c r="G41">
        <v>1</v>
      </c>
      <c r="H41">
        <f>G41*2</f>
        <v>2</v>
      </c>
      <c r="J41">
        <v>160</v>
      </c>
      <c r="L41">
        <f t="shared" si="0"/>
        <v>-158</v>
      </c>
    </row>
    <row r="42" spans="1:15" x14ac:dyDescent="0.25">
      <c r="A42">
        <v>6</v>
      </c>
      <c r="B42" t="s">
        <v>72</v>
      </c>
      <c r="C42" t="s">
        <v>76</v>
      </c>
      <c r="D42" t="s">
        <v>128</v>
      </c>
      <c r="E42" t="s">
        <v>82</v>
      </c>
      <c r="F42" t="s">
        <v>129</v>
      </c>
      <c r="G42">
        <v>1</v>
      </c>
      <c r="H42">
        <f>G42*2</f>
        <v>2</v>
      </c>
      <c r="J42">
        <v>0</v>
      </c>
      <c r="L42">
        <f t="shared" si="0"/>
        <v>2</v>
      </c>
      <c r="M42">
        <v>100</v>
      </c>
      <c r="O42" t="s">
        <v>136</v>
      </c>
    </row>
    <row r="43" spans="1:15" x14ac:dyDescent="0.25">
      <c r="A43">
        <v>7</v>
      </c>
      <c r="B43" t="s">
        <v>72</v>
      </c>
      <c r="C43" t="s">
        <v>76</v>
      </c>
      <c r="D43" t="s">
        <v>130</v>
      </c>
      <c r="E43" t="s">
        <v>85</v>
      </c>
      <c r="F43" t="s">
        <v>129</v>
      </c>
      <c r="G43">
        <v>1</v>
      </c>
      <c r="H43">
        <f>G43*2</f>
        <v>2</v>
      </c>
      <c r="J43">
        <v>17</v>
      </c>
      <c r="L43">
        <f t="shared" si="0"/>
        <v>-15</v>
      </c>
    </row>
    <row r="44" spans="1:15" x14ac:dyDescent="0.25">
      <c r="A44">
        <v>8</v>
      </c>
      <c r="C44" t="s">
        <v>131</v>
      </c>
      <c r="D44" t="s">
        <v>115</v>
      </c>
      <c r="E44" t="s">
        <v>131</v>
      </c>
      <c r="F44" t="s">
        <v>131</v>
      </c>
      <c r="G44">
        <v>14</v>
      </c>
      <c r="H44">
        <f>G44*5</f>
        <v>70</v>
      </c>
      <c r="J44">
        <v>50</v>
      </c>
      <c r="L44">
        <f t="shared" si="0"/>
        <v>20</v>
      </c>
      <c r="M44">
        <v>30</v>
      </c>
      <c r="O4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CsIPSU_bom_InvNeeded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2019-01-31T05:33:11Z</dcterms:created>
  <dcterms:modified xsi:type="dcterms:W3CDTF">2019-02-06T06:39:07Z</dcterms:modified>
</cp:coreProperties>
</file>