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2" yWindow="122" windowWidth="13789" windowHeight="7010" activeTab="4"/>
  </bookViews>
  <sheets>
    <sheet name="Overall" sheetId="5" r:id="rId1"/>
    <sheet name="Homework" sheetId="3" r:id="rId2"/>
    <sheet name="Quizzes" sheetId="4" r:id="rId3"/>
    <sheet name="Portfolio" sheetId="6" r:id="rId4"/>
    <sheet name="Sheet1" sheetId="8" r:id="rId5"/>
  </sheets>
  <calcPr calcId="145621"/>
  <pivotCaches>
    <pivotCache cacheId="18" r:id="rId6"/>
    <pivotCache cacheId="21" r:id="rId7"/>
  </pivotCaches>
</workbook>
</file>

<file path=xl/calcChain.xml><?xml version="1.0" encoding="utf-8"?>
<calcChain xmlns="http://schemas.openxmlformats.org/spreadsheetml/2006/main">
  <c r="R28" i="8" l="1"/>
  <c r="R25" i="8"/>
  <c r="R22" i="8"/>
  <c r="R19" i="8"/>
  <c r="L2" i="4"/>
  <c r="C23" i="4"/>
  <c r="C35" i="3" l="1"/>
  <c r="C33" i="3"/>
  <c r="C32" i="3"/>
  <c r="C31" i="3"/>
  <c r="C30" i="3"/>
  <c r="C29" i="3"/>
  <c r="C28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  <c r="G6" i="4" l="1"/>
  <c r="G5" i="4"/>
  <c r="G4" i="4"/>
  <c r="K36" i="4"/>
  <c r="K35" i="4"/>
  <c r="G35" i="4" s="1"/>
  <c r="K33" i="4"/>
  <c r="G33" i="4" s="1"/>
  <c r="K32" i="4"/>
  <c r="G32" i="4" s="1"/>
  <c r="K31" i="4"/>
  <c r="G31" i="4" s="1"/>
  <c r="K30" i="4"/>
  <c r="G30" i="4" s="1"/>
  <c r="K29" i="4"/>
  <c r="K28" i="4"/>
  <c r="G28" i="4" s="1"/>
  <c r="K27" i="4"/>
  <c r="K26" i="4"/>
  <c r="G26" i="4" s="1"/>
  <c r="K25" i="4"/>
  <c r="G25" i="4" s="1"/>
  <c r="K24" i="4"/>
  <c r="G24" i="4" s="1"/>
  <c r="K23" i="4"/>
  <c r="G23" i="4" s="1"/>
  <c r="K22" i="4"/>
  <c r="G22" i="4" s="1"/>
  <c r="K21" i="4"/>
  <c r="G21" i="4" s="1"/>
  <c r="K20" i="4"/>
  <c r="G20" i="4" s="1"/>
  <c r="K19" i="4"/>
  <c r="G19" i="4" s="1"/>
  <c r="K18" i="4"/>
  <c r="G18" i="4" s="1"/>
  <c r="K17" i="4"/>
  <c r="G17" i="4" s="1"/>
  <c r="K16" i="4"/>
  <c r="G16" i="4" s="1"/>
  <c r="K15" i="4"/>
  <c r="G15" i="4" s="1"/>
  <c r="K14" i="4"/>
  <c r="G14" i="4" s="1"/>
  <c r="K13" i="4"/>
  <c r="G13" i="4" s="1"/>
  <c r="K12" i="4"/>
  <c r="G12" i="4" s="1"/>
  <c r="K11" i="4"/>
  <c r="G11" i="4" s="1"/>
  <c r="K10" i="4"/>
  <c r="G10" i="4" s="1"/>
  <c r="K9" i="4"/>
  <c r="G9" i="4" s="1"/>
  <c r="K8" i="4"/>
  <c r="G8" i="4" s="1"/>
  <c r="K7" i="4"/>
  <c r="G7" i="4" s="1"/>
  <c r="K6" i="4"/>
  <c r="K5" i="4"/>
  <c r="K4" i="4"/>
  <c r="K2" i="4" l="1"/>
  <c r="D5" i="6" l="1"/>
  <c r="E5" i="6" s="1"/>
  <c r="L5" i="5" s="1"/>
  <c r="D6" i="6"/>
  <c r="E6" i="6" s="1"/>
  <c r="L6" i="5" s="1"/>
  <c r="D7" i="6"/>
  <c r="E7" i="6" s="1"/>
  <c r="L7" i="5" s="1"/>
  <c r="D8" i="6"/>
  <c r="E8" i="6" s="1"/>
  <c r="L8" i="5" s="1"/>
  <c r="D9" i="6"/>
  <c r="E9" i="6" s="1"/>
  <c r="L9" i="5" s="1"/>
  <c r="D10" i="6"/>
  <c r="E10" i="6" s="1"/>
  <c r="L10" i="5" s="1"/>
  <c r="D11" i="6"/>
  <c r="E11" i="6" s="1"/>
  <c r="L11" i="5" s="1"/>
  <c r="D12" i="6"/>
  <c r="E12" i="6" s="1"/>
  <c r="L12" i="5" s="1"/>
  <c r="D13" i="6"/>
  <c r="E13" i="6" s="1"/>
  <c r="L13" i="5" s="1"/>
  <c r="D14" i="6"/>
  <c r="E14" i="6" s="1"/>
  <c r="L14" i="5" s="1"/>
  <c r="D15" i="6"/>
  <c r="E15" i="6" s="1"/>
  <c r="L15" i="5" s="1"/>
  <c r="D16" i="6"/>
  <c r="E16" i="6" s="1"/>
  <c r="L16" i="5" s="1"/>
  <c r="D17" i="6"/>
  <c r="E17" i="6" s="1"/>
  <c r="L17" i="5" s="1"/>
  <c r="D18" i="6"/>
  <c r="E18" i="6" s="1"/>
  <c r="L18" i="5" s="1"/>
  <c r="D19" i="6"/>
  <c r="E19" i="6" s="1"/>
  <c r="L19" i="5" s="1"/>
  <c r="D20" i="6"/>
  <c r="E20" i="6" s="1"/>
  <c r="L20" i="5" s="1"/>
  <c r="D21" i="6"/>
  <c r="E21" i="6" s="1"/>
  <c r="L21" i="5" s="1"/>
  <c r="D22" i="6"/>
  <c r="E22" i="6" s="1"/>
  <c r="L22" i="5" s="1"/>
  <c r="D23" i="6"/>
  <c r="E23" i="6" s="1"/>
  <c r="L23" i="5" s="1"/>
  <c r="D24" i="6"/>
  <c r="E24" i="6" s="1"/>
  <c r="L24" i="5" s="1"/>
  <c r="D25" i="6"/>
  <c r="E25" i="6" s="1"/>
  <c r="L25" i="5" s="1"/>
  <c r="D26" i="6"/>
  <c r="E26" i="6" s="1"/>
  <c r="L26" i="5" s="1"/>
  <c r="D28" i="6"/>
  <c r="E28" i="6" s="1"/>
  <c r="L28" i="5" s="1"/>
  <c r="D29" i="6"/>
  <c r="E29" i="6" s="1"/>
  <c r="L29" i="5" s="1"/>
  <c r="D30" i="6"/>
  <c r="E30" i="6" s="1"/>
  <c r="L30" i="5" s="1"/>
  <c r="D31" i="6"/>
  <c r="E31" i="6" s="1"/>
  <c r="L31" i="5" s="1"/>
  <c r="D32" i="6"/>
  <c r="E32" i="6" s="1"/>
  <c r="L32" i="5" s="1"/>
  <c r="D33" i="6"/>
  <c r="E33" i="6" s="1"/>
  <c r="L33" i="5" s="1"/>
  <c r="D35" i="6"/>
  <c r="E35" i="6" s="1"/>
  <c r="L35" i="5" s="1"/>
  <c r="L36" i="4" l="1"/>
  <c r="J36" i="4"/>
  <c r="L35" i="4"/>
  <c r="H35" i="4" s="1"/>
  <c r="J35" i="4"/>
  <c r="L33" i="4"/>
  <c r="H33" i="4" s="1"/>
  <c r="J33" i="4"/>
  <c r="L32" i="4"/>
  <c r="H32" i="4" s="1"/>
  <c r="J32" i="4"/>
  <c r="L31" i="4"/>
  <c r="H31" i="4" s="1"/>
  <c r="J31" i="4"/>
  <c r="L30" i="4"/>
  <c r="H30" i="4" s="1"/>
  <c r="J30" i="4"/>
  <c r="L29" i="4"/>
  <c r="H29" i="4" s="1"/>
  <c r="J29" i="4"/>
  <c r="L28" i="4"/>
  <c r="H28" i="4" s="1"/>
  <c r="J28" i="4"/>
  <c r="L27" i="4"/>
  <c r="J27" i="4"/>
  <c r="L26" i="4"/>
  <c r="H26" i="4" s="1"/>
  <c r="J26" i="4"/>
  <c r="L25" i="4"/>
  <c r="H25" i="4" s="1"/>
  <c r="J25" i="4"/>
  <c r="L24" i="4"/>
  <c r="H24" i="4" s="1"/>
  <c r="J24" i="4"/>
  <c r="J23" i="4"/>
  <c r="L22" i="4"/>
  <c r="H22" i="4" s="1"/>
  <c r="J22" i="4"/>
  <c r="L21" i="4"/>
  <c r="H21" i="4" s="1"/>
  <c r="J21" i="4"/>
  <c r="L20" i="4"/>
  <c r="H20" i="4" s="1"/>
  <c r="J20" i="4"/>
  <c r="L19" i="4"/>
  <c r="H19" i="4" s="1"/>
  <c r="J19" i="4"/>
  <c r="L18" i="4"/>
  <c r="H18" i="4" s="1"/>
  <c r="J18" i="4"/>
  <c r="L17" i="4"/>
  <c r="H17" i="4" s="1"/>
  <c r="J17" i="4"/>
  <c r="L16" i="4"/>
  <c r="H16" i="4" s="1"/>
  <c r="J16" i="4"/>
  <c r="L15" i="4"/>
  <c r="H15" i="4" s="1"/>
  <c r="J15" i="4"/>
  <c r="L14" i="4"/>
  <c r="H14" i="4" s="1"/>
  <c r="J14" i="4"/>
  <c r="L13" i="4"/>
  <c r="H13" i="4" s="1"/>
  <c r="J13" i="4"/>
  <c r="L12" i="4"/>
  <c r="H12" i="4" s="1"/>
  <c r="J12" i="4"/>
  <c r="L11" i="4"/>
  <c r="H11" i="4" s="1"/>
  <c r="J11" i="4"/>
  <c r="L10" i="4"/>
  <c r="H10" i="4" s="1"/>
  <c r="J10" i="4"/>
  <c r="L9" i="4"/>
  <c r="H9" i="4" s="1"/>
  <c r="J9" i="4"/>
  <c r="L8" i="4"/>
  <c r="H8" i="4" s="1"/>
  <c r="J8" i="4"/>
  <c r="L7" i="4"/>
  <c r="H7" i="4" s="1"/>
  <c r="J7" i="4"/>
  <c r="L6" i="4"/>
  <c r="H6" i="4" s="1"/>
  <c r="J6" i="4"/>
  <c r="L5" i="4"/>
  <c r="H5" i="4" s="1"/>
  <c r="J5" i="4"/>
  <c r="C36" i="3" l="1"/>
  <c r="A1" i="5" l="1"/>
  <c r="D4" i="6" l="1"/>
  <c r="D2" i="6"/>
  <c r="D10" i="3" l="1"/>
  <c r="E10" i="3" s="1"/>
  <c r="J10" i="5" s="1"/>
  <c r="D26" i="3"/>
  <c r="E26" i="3" s="1"/>
  <c r="J26" i="5" s="1"/>
  <c r="D35" i="3"/>
  <c r="E35" i="3" s="1"/>
  <c r="J35" i="5" s="1"/>
  <c r="D8" i="3"/>
  <c r="E8" i="3" s="1"/>
  <c r="J8" i="5" s="1"/>
  <c r="D14" i="3"/>
  <c r="E14" i="3" s="1"/>
  <c r="J14" i="5" s="1"/>
  <c r="D16" i="3"/>
  <c r="E16" i="3" s="1"/>
  <c r="J16" i="5" s="1"/>
  <c r="D36" i="3"/>
  <c r="E36" i="3" s="1"/>
  <c r="D20" i="3"/>
  <c r="E20" i="3" s="1"/>
  <c r="J20" i="5" s="1"/>
  <c r="D6" i="3"/>
  <c r="E6" i="3" s="1"/>
  <c r="J6" i="5" s="1"/>
  <c r="D21" i="3"/>
  <c r="E21" i="3" s="1"/>
  <c r="J21" i="5" s="1"/>
  <c r="D29" i="3"/>
  <c r="E29" i="3" s="1"/>
  <c r="J29" i="5" s="1"/>
  <c r="D5" i="3"/>
  <c r="E5" i="3" s="1"/>
  <c r="J5" i="5" s="1"/>
  <c r="D17" i="3"/>
  <c r="E17" i="3" s="1"/>
  <c r="J17" i="5" s="1"/>
  <c r="D22" i="3"/>
  <c r="E22" i="3" s="1"/>
  <c r="J22" i="5" s="1"/>
  <c r="D31" i="3"/>
  <c r="E31" i="3" s="1"/>
  <c r="J31" i="5" s="1"/>
  <c r="D25" i="3"/>
  <c r="E25" i="3" s="1"/>
  <c r="J25" i="5" s="1"/>
  <c r="D24" i="3"/>
  <c r="E24" i="3" s="1"/>
  <c r="J24" i="5" s="1"/>
  <c r="D18" i="3"/>
  <c r="E18" i="3" s="1"/>
  <c r="J18" i="5" s="1"/>
  <c r="D19" i="3"/>
  <c r="E19" i="3" s="1"/>
  <c r="J19" i="5" s="1"/>
  <c r="D9" i="3"/>
  <c r="E9" i="3" s="1"/>
  <c r="J9" i="5" s="1"/>
  <c r="D32" i="3"/>
  <c r="E32" i="3" s="1"/>
  <c r="J32" i="5" s="1"/>
  <c r="D11" i="3"/>
  <c r="E11" i="3" s="1"/>
  <c r="J11" i="5" s="1"/>
  <c r="D28" i="3"/>
  <c r="E28" i="3" s="1"/>
  <c r="J28" i="5" s="1"/>
  <c r="D15" i="3"/>
  <c r="E15" i="3" s="1"/>
  <c r="J15" i="5" s="1"/>
  <c r="D12" i="3"/>
  <c r="E12" i="3" s="1"/>
  <c r="J12" i="5" s="1"/>
  <c r="D7" i="3"/>
  <c r="E7" i="3" s="1"/>
  <c r="J7" i="5" s="1"/>
  <c r="D33" i="3"/>
  <c r="E33" i="3" s="1"/>
  <c r="J33" i="5" s="1"/>
  <c r="D13" i="3"/>
  <c r="E13" i="3" s="1"/>
  <c r="J13" i="5" s="1"/>
  <c r="D30" i="3"/>
  <c r="E30" i="3" s="1"/>
  <c r="J30" i="5" s="1"/>
  <c r="D23" i="3"/>
  <c r="E23" i="3" s="1"/>
  <c r="J23" i="5" s="1"/>
  <c r="D4" i="3"/>
  <c r="E4" i="3" s="1"/>
  <c r="J4" i="5" s="1"/>
  <c r="L4" i="4" l="1"/>
  <c r="H4" i="4" s="1"/>
  <c r="C4" i="4" s="1"/>
  <c r="J4" i="4" l="1"/>
  <c r="E2" i="5" l="1"/>
  <c r="J2" i="4"/>
  <c r="F33" i="4" l="1"/>
  <c r="C33" i="4" s="1"/>
  <c r="F13" i="4"/>
  <c r="C13" i="4" s="1"/>
  <c r="F5" i="4"/>
  <c r="C5" i="4" s="1"/>
  <c r="F32" i="4"/>
  <c r="C32" i="4" s="1"/>
  <c r="F28" i="4"/>
  <c r="C28" i="4" s="1"/>
  <c r="F24" i="4"/>
  <c r="C24" i="4" s="1"/>
  <c r="F20" i="4"/>
  <c r="C20" i="4" s="1"/>
  <c r="F16" i="4"/>
  <c r="C16" i="4" s="1"/>
  <c r="F12" i="4"/>
  <c r="C12" i="4" s="1"/>
  <c r="F8" i="4"/>
  <c r="C8" i="4" s="1"/>
  <c r="F31" i="4"/>
  <c r="C31" i="4" s="1"/>
  <c r="F23" i="4"/>
  <c r="F19" i="4"/>
  <c r="C19" i="4" s="1"/>
  <c r="F15" i="4"/>
  <c r="C15" i="4" s="1"/>
  <c r="F11" i="4"/>
  <c r="C11" i="4" s="1"/>
  <c r="F7" i="4"/>
  <c r="C7" i="4" s="1"/>
  <c r="F35" i="4"/>
  <c r="C35" i="4" s="1"/>
  <c r="F6" i="4"/>
  <c r="C6" i="4" s="1"/>
  <c r="F14" i="4"/>
  <c r="C14" i="4" s="1"/>
  <c r="F25" i="4"/>
  <c r="C25" i="4" s="1"/>
  <c r="F10" i="4"/>
  <c r="C10" i="4" s="1"/>
  <c r="C18" i="4"/>
  <c r="F26" i="4"/>
  <c r="C26" i="4" s="1"/>
  <c r="F9" i="4"/>
  <c r="C9" i="4" s="1"/>
  <c r="F29" i="4"/>
  <c r="C29" i="4" s="1"/>
  <c r="F17" i="4"/>
  <c r="C17" i="4" s="1"/>
  <c r="F22" i="4"/>
  <c r="C22" i="4" s="1"/>
  <c r="F30" i="4"/>
  <c r="C30" i="4" s="1"/>
  <c r="F21" i="4"/>
  <c r="C21" i="4" s="1"/>
  <c r="E4" i="6"/>
  <c r="L4" i="5" s="1"/>
  <c r="F4" i="4"/>
  <c r="D2" i="4" l="1"/>
  <c r="D21" i="4" s="1"/>
  <c r="D7" i="4" l="1"/>
  <c r="K7" i="5" s="1"/>
  <c r="E7" i="5" s="1"/>
  <c r="D32" i="4"/>
  <c r="K32" i="5" s="1"/>
  <c r="E32" i="5" s="1"/>
  <c r="D6" i="4"/>
  <c r="K6" i="5" s="1"/>
  <c r="E6" i="5" s="1"/>
  <c r="D12" i="4"/>
  <c r="K12" i="5" s="1"/>
  <c r="E12" i="5" s="1"/>
  <c r="D9" i="4"/>
  <c r="K9" i="5" s="1"/>
  <c r="E9" i="5" s="1"/>
  <c r="D13" i="4"/>
  <c r="K13" i="5" s="1"/>
  <c r="E13" i="5" s="1"/>
  <c r="D4" i="4"/>
  <c r="D22" i="4"/>
  <c r="D16" i="4"/>
  <c r="K16" i="5" s="1"/>
  <c r="E16" i="5" s="1"/>
  <c r="D18" i="4"/>
  <c r="K18" i="5" s="1"/>
  <c r="E18" i="5" s="1"/>
  <c r="D23" i="4"/>
  <c r="K23" i="5" s="1"/>
  <c r="E23" i="5" s="1"/>
  <c r="D8" i="4"/>
  <c r="K8" i="5" s="1"/>
  <c r="E8" i="5" s="1"/>
  <c r="D5" i="4"/>
  <c r="K5" i="5" s="1"/>
  <c r="E5" i="5" s="1"/>
  <c r="D31" i="4"/>
  <c r="K31" i="5" s="1"/>
  <c r="E31" i="5" s="1"/>
  <c r="D24" i="4"/>
  <c r="K24" i="5" s="1"/>
  <c r="E24" i="5" s="1"/>
  <c r="D15" i="4"/>
  <c r="K15" i="5" s="1"/>
  <c r="E15" i="5" s="1"/>
  <c r="D17" i="4"/>
  <c r="K17" i="5" s="1"/>
  <c r="E17" i="5" s="1"/>
  <c r="D14" i="4"/>
  <c r="K14" i="5" s="1"/>
  <c r="E14" i="5" s="1"/>
  <c r="D25" i="4"/>
  <c r="K25" i="5" s="1"/>
  <c r="E25" i="5" s="1"/>
  <c r="D10" i="4"/>
  <c r="K10" i="5" s="1"/>
  <c r="E10" i="5" s="1"/>
  <c r="D20" i="4"/>
  <c r="K20" i="5" s="1"/>
  <c r="E20" i="5" s="1"/>
  <c r="D33" i="4"/>
  <c r="K33" i="5" s="1"/>
  <c r="E33" i="5" s="1"/>
  <c r="D19" i="4"/>
  <c r="K19" i="5" s="1"/>
  <c r="E19" i="5" s="1"/>
  <c r="D29" i="4"/>
  <c r="K29" i="5" s="1"/>
  <c r="E29" i="5" s="1"/>
  <c r="D11" i="4"/>
  <c r="K11" i="5" s="1"/>
  <c r="E11" i="5" s="1"/>
  <c r="D28" i="4"/>
  <c r="K28" i="5" s="1"/>
  <c r="E28" i="5" s="1"/>
  <c r="D26" i="4"/>
  <c r="K26" i="5" s="1"/>
  <c r="E26" i="5" s="1"/>
  <c r="D30" i="4"/>
  <c r="K30" i="5" s="1"/>
  <c r="E30" i="5" s="1"/>
  <c r="D35" i="4"/>
  <c r="K35" i="5" s="1"/>
  <c r="E35" i="5" s="1"/>
  <c r="K21" i="5"/>
  <c r="E21" i="5" s="1"/>
  <c r="K22" i="5" l="1"/>
  <c r="E22" i="5" s="1"/>
  <c r="K4" i="5"/>
  <c r="E4" i="5" s="1"/>
  <c r="F15" i="5" l="1"/>
  <c r="F10" i="5"/>
  <c r="F32" i="5"/>
  <c r="F20" i="5"/>
  <c r="F4" i="5"/>
  <c r="F9" i="5"/>
  <c r="F28" i="5"/>
  <c r="F23" i="5"/>
  <c r="F14" i="5"/>
  <c r="F13" i="5"/>
  <c r="F8" i="5"/>
  <c r="F30" i="5"/>
  <c r="F6" i="5"/>
  <c r="F17" i="5"/>
  <c r="F5" i="5"/>
  <c r="F31" i="5"/>
  <c r="F35" i="5"/>
  <c r="F26" i="5"/>
  <c r="F16" i="5"/>
  <c r="F11" i="5"/>
  <c r="F18" i="5"/>
  <c r="F29" i="5"/>
  <c r="F33" i="5"/>
  <c r="F12" i="5"/>
  <c r="F7" i="5"/>
  <c r="F22" i="5"/>
  <c r="F24" i="5"/>
  <c r="F19" i="5"/>
  <c r="F25" i="5"/>
  <c r="F21" i="5"/>
</calcChain>
</file>

<file path=xl/comments1.xml><?xml version="1.0" encoding="utf-8"?>
<comments xmlns="http://schemas.openxmlformats.org/spreadsheetml/2006/main">
  <authors>
    <author>Derek Ogle</author>
  </authors>
  <commentList>
    <comment ref="J22" author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Accepted late.</t>
        </r>
      </text>
    </comment>
    <comment ref="K22" author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Accepted late.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Handed in late … I did not grade.</t>
        </r>
      </text>
    </comment>
    <comment ref="M22" author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Handed in late … I did not grade.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Handed in late … I did not grade.</t>
        </r>
      </text>
    </comment>
    <comment ref="M31" author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Handed in late … I did not grade.</t>
        </r>
      </text>
    </comment>
  </commentList>
</comments>
</file>

<file path=xl/sharedStrings.xml><?xml version="1.0" encoding="utf-8"?>
<sst xmlns="http://schemas.openxmlformats.org/spreadsheetml/2006/main" count="989" uniqueCount="320">
  <si>
    <t>Last</t>
  </si>
  <si>
    <t>First</t>
  </si>
  <si>
    <t>Katie</t>
  </si>
  <si>
    <t>Total</t>
  </si>
  <si>
    <t>Percent</t>
  </si>
  <si>
    <t>Homeworks</t>
  </si>
  <si>
    <t>Quizzes</t>
  </si>
  <si>
    <t>Quiz #1</t>
  </si>
  <si>
    <t>Quiz #2</t>
  </si>
  <si>
    <t>Quiz #3</t>
  </si>
  <si>
    <t>Homework</t>
  </si>
  <si>
    <t>Rank</t>
  </si>
  <si>
    <t>MT</t>
  </si>
  <si>
    <t>Portfolio</t>
  </si>
  <si>
    <t>One-way</t>
  </si>
  <si>
    <t>Two-way</t>
  </si>
  <si>
    <t>SLR</t>
  </si>
  <si>
    <t>IVR</t>
  </si>
  <si>
    <t>Percentages</t>
  </si>
  <si>
    <t>Raw Scores</t>
  </si>
  <si>
    <t>Partial Raw Scores</t>
  </si>
  <si>
    <t>adj</t>
  </si>
  <si>
    <t>Logistic</t>
  </si>
  <si>
    <t>Foundations -- 2-sample t-test</t>
  </si>
  <si>
    <t>1-way -- Transformation (2.7)</t>
  </si>
  <si>
    <t>1-way -- Interpretations (2.4)</t>
  </si>
  <si>
    <t>1-way -- Table Relationships (2.1-2.3)</t>
  </si>
  <si>
    <t>Final</t>
  </si>
  <si>
    <t>Other</t>
  </si>
  <si>
    <t>Anderson</t>
  </si>
  <si>
    <t>Alyssa</t>
  </si>
  <si>
    <t>Emily</t>
  </si>
  <si>
    <t>Biersteker</t>
  </si>
  <si>
    <t>Danielle</t>
  </si>
  <si>
    <t>Braden</t>
  </si>
  <si>
    <t>Brandon</t>
  </si>
  <si>
    <t>Bruhnke</t>
  </si>
  <si>
    <t>Erik</t>
  </si>
  <si>
    <t>Canniff</t>
  </si>
  <si>
    <t>Alison</t>
  </si>
  <si>
    <t>Michael</t>
  </si>
  <si>
    <t>Courtwright</t>
  </si>
  <si>
    <t>Jennifer</t>
  </si>
  <si>
    <t>East</t>
  </si>
  <si>
    <t>Andrew</t>
  </si>
  <si>
    <t>Falck</t>
  </si>
  <si>
    <t>Jill</t>
  </si>
  <si>
    <t>Ford</t>
  </si>
  <si>
    <t>Stanley</t>
  </si>
  <si>
    <t>Fox</t>
  </si>
  <si>
    <t>Frey</t>
  </si>
  <si>
    <t>Carl</t>
  </si>
  <si>
    <t>Galarneau</t>
  </si>
  <si>
    <t>Erin</t>
  </si>
  <si>
    <t>Herron</t>
  </si>
  <si>
    <t>Jonathan</t>
  </si>
  <si>
    <t>Holmes</t>
  </si>
  <si>
    <t>Shannon</t>
  </si>
  <si>
    <t>Meacham</t>
  </si>
  <si>
    <t>Jason</t>
  </si>
  <si>
    <t>Menza</t>
  </si>
  <si>
    <t>Aaron</t>
  </si>
  <si>
    <t>Renschen</t>
  </si>
  <si>
    <t>Revak</t>
  </si>
  <si>
    <t>Katelyn</t>
  </si>
  <si>
    <t>Schenk</t>
  </si>
  <si>
    <t>Joseph</t>
  </si>
  <si>
    <t>Schmidt</t>
  </si>
  <si>
    <t>Laura</t>
  </si>
  <si>
    <t>Shirk</t>
  </si>
  <si>
    <t>Trista</t>
  </si>
  <si>
    <t>Temple</t>
  </si>
  <si>
    <t>Catherine</t>
  </si>
  <si>
    <t>Tucker</t>
  </si>
  <si>
    <t>John</t>
  </si>
  <si>
    <t>Uselman</t>
  </si>
  <si>
    <t>Lance</t>
  </si>
  <si>
    <t>Wall</t>
  </si>
  <si>
    <t>Walters</t>
  </si>
  <si>
    <t>Becky</t>
  </si>
  <si>
    <t>Young</t>
  </si>
  <si>
    <t>Anthony</t>
  </si>
  <si>
    <t>Kevin</t>
  </si>
  <si>
    <t>Zesiger</t>
  </si>
  <si>
    <t>Seth</t>
  </si>
  <si>
    <t>curr</t>
  </si>
  <si>
    <t>Quiz</t>
  </si>
  <si>
    <t>Mike</t>
  </si>
  <si>
    <t>B</t>
  </si>
  <si>
    <t>C+</t>
  </si>
  <si>
    <t>A</t>
  </si>
  <si>
    <t>B+</t>
  </si>
  <si>
    <t>A-</t>
  </si>
  <si>
    <t>D+</t>
  </si>
  <si>
    <t>D</t>
  </si>
  <si>
    <t>C</t>
  </si>
  <si>
    <t>C-</t>
  </si>
  <si>
    <t>XC --  4 or 6 pts</t>
  </si>
  <si>
    <t>B-</t>
  </si>
  <si>
    <t>Alf</t>
  </si>
  <si>
    <t>Alvelo-Rivera</t>
  </si>
  <si>
    <t>Miguel</t>
  </si>
  <si>
    <t>Blanchard</t>
  </si>
  <si>
    <t>Patrick</t>
  </si>
  <si>
    <t>Jeremy</t>
  </si>
  <si>
    <t>Gorne</t>
  </si>
  <si>
    <t>Jeremiah</t>
  </si>
  <si>
    <t>Keiran</t>
  </si>
  <si>
    <t>Kersten</t>
  </si>
  <si>
    <t>Tiffany</t>
  </si>
  <si>
    <t>Lancaster</t>
  </si>
  <si>
    <t>Ledbetter</t>
  </si>
  <si>
    <t>Keely</t>
  </si>
  <si>
    <t>White</t>
  </si>
  <si>
    <t>Ben</t>
  </si>
  <si>
    <t>Tyler</t>
  </si>
  <si>
    <t>Rossi</t>
  </si>
  <si>
    <t>Simeon</t>
  </si>
  <si>
    <t>2-way -- Table (3.2)</t>
  </si>
  <si>
    <t>SLR Assumptions (4.5)</t>
  </si>
  <si>
    <t>SLR Analysis (4.6)</t>
  </si>
  <si>
    <t>IVR --  (5.3)</t>
  </si>
  <si>
    <t>grade justification</t>
  </si>
  <si>
    <t>Cook</t>
  </si>
  <si>
    <t>Heaven</t>
  </si>
  <si>
    <t>Finch</t>
  </si>
  <si>
    <t>Brian</t>
  </si>
  <si>
    <t>Johnson</t>
  </si>
  <si>
    <t>Ian</t>
  </si>
  <si>
    <t>Joyce</t>
  </si>
  <si>
    <t>Roberta</t>
  </si>
  <si>
    <t>Lensing</t>
  </si>
  <si>
    <t>Troy</t>
  </si>
  <si>
    <t>Lima</t>
  </si>
  <si>
    <t>Heather</t>
  </si>
  <si>
    <t>Nachel</t>
  </si>
  <si>
    <t>Schultz</t>
  </si>
  <si>
    <t>Zachary</t>
  </si>
  <si>
    <t>Seely</t>
  </si>
  <si>
    <t>Amanda</t>
  </si>
  <si>
    <t>Sikora</t>
  </si>
  <si>
    <t>Slade</t>
  </si>
  <si>
    <t>Jacob</t>
  </si>
  <si>
    <t>Spiegel</t>
  </si>
  <si>
    <t>Joshua</t>
  </si>
  <si>
    <t>Suchy</t>
  </si>
  <si>
    <t>David</t>
  </si>
  <si>
    <t>Szymanski</t>
  </si>
  <si>
    <t>Bryce</t>
  </si>
  <si>
    <t>Vacha</t>
  </si>
  <si>
    <t>Eric</t>
  </si>
  <si>
    <t>Werner</t>
  </si>
  <si>
    <t>Timothy</t>
  </si>
  <si>
    <t>Whitlock</t>
  </si>
  <si>
    <t>Steven</t>
  </si>
  <si>
    <t>Woiak</t>
  </si>
  <si>
    <t>Zachariah</t>
  </si>
  <si>
    <t>Zebadiah</t>
  </si>
  <si>
    <t>Zelles</t>
  </si>
  <si>
    <t>Alexandra</t>
  </si>
  <si>
    <t>Dim</t>
  </si>
  <si>
    <t>Jules</t>
  </si>
  <si>
    <t>F</t>
  </si>
  <si>
    <t>Q2.OFAT</t>
  </si>
  <si>
    <t>IVR -- Coding &amp; Models (5.1)</t>
  </si>
  <si>
    <t>IVR -- Coding &amp; Models (5.2)</t>
  </si>
  <si>
    <t>Braden, Scott P.</t>
  </si>
  <si>
    <t>Dunn, Logan W.</t>
  </si>
  <si>
    <t>Ebeling, Trevor S.</t>
  </si>
  <si>
    <t>Grand, Kevin C.</t>
  </si>
  <si>
    <t>Grevich, Lauren B.</t>
  </si>
  <si>
    <t>Harings, Margaret A.</t>
  </si>
  <si>
    <t>Heald, Emily K.</t>
  </si>
  <si>
    <t>Hoiland, Caleigh J.</t>
  </si>
  <si>
    <t>Johnson, Aaron E.</t>
  </si>
  <si>
    <t>Kalfs, Lloyd C.</t>
  </si>
  <si>
    <t>Mealman, Amber L.</t>
  </si>
  <si>
    <t>Nguyen, Linda N.</t>
  </si>
  <si>
    <t>Norton, Kelsey A.</t>
  </si>
  <si>
    <t>Vacha, Eric J.</t>
  </si>
  <si>
    <t>Warnecke, John J.</t>
  </si>
  <si>
    <t>Zimmer, Kristin E.</t>
  </si>
  <si>
    <t>Q2.LinearizePwr</t>
  </si>
  <si>
    <t>SLR -- Introduction (4.1-4.3)</t>
  </si>
  <si>
    <t>Row Labels</t>
  </si>
  <si>
    <t>Grand Total</t>
  </si>
  <si>
    <t>Count of Final</t>
  </si>
  <si>
    <t>Brunk</t>
  </si>
  <si>
    <t>Kristin</t>
  </si>
  <si>
    <t>Fanney</t>
  </si>
  <si>
    <t>Hannah</t>
  </si>
  <si>
    <t>Hilderbrand</t>
  </si>
  <si>
    <t>Ashley</t>
  </si>
  <si>
    <t>Jardine</t>
  </si>
  <si>
    <t>Katherine</t>
  </si>
  <si>
    <t>Jukkala</t>
  </si>
  <si>
    <t>Gabriella</t>
  </si>
  <si>
    <t>Koosmann</t>
  </si>
  <si>
    <t>Angelena</t>
  </si>
  <si>
    <t>Macy</t>
  </si>
  <si>
    <t>Stacia</t>
  </si>
  <si>
    <t>Maplethorpe</t>
  </si>
  <si>
    <t>Kara</t>
  </si>
  <si>
    <t>Myhra-Edwards</t>
  </si>
  <si>
    <t>Nikolaus</t>
  </si>
  <si>
    <t>Negangard</t>
  </si>
  <si>
    <t>Drew</t>
  </si>
  <si>
    <t>Nelson</t>
  </si>
  <si>
    <t>Susan</t>
  </si>
  <si>
    <t>Radtke</t>
  </si>
  <si>
    <t>Andrea</t>
  </si>
  <si>
    <t>Rasor</t>
  </si>
  <si>
    <t>Jamie</t>
  </si>
  <si>
    <t>Roembke</t>
  </si>
  <si>
    <t>Rossing</t>
  </si>
  <si>
    <t>Ethan</t>
  </si>
  <si>
    <t>Shelton</t>
  </si>
  <si>
    <t>Mary</t>
  </si>
  <si>
    <t>Sloane</t>
  </si>
  <si>
    <t>Margaret</t>
  </si>
  <si>
    <t>Stone</t>
  </si>
  <si>
    <t>Jarred</t>
  </si>
  <si>
    <t>Thielking</t>
  </si>
  <si>
    <t>Thompson</t>
  </si>
  <si>
    <t>Tischer-Nodine</t>
  </si>
  <si>
    <t>Savannah</t>
  </si>
  <si>
    <t>Weed</t>
  </si>
  <si>
    <t>Sarah</t>
  </si>
  <si>
    <t>Wendler</t>
  </si>
  <si>
    <t>Jeanette</t>
  </si>
  <si>
    <t>Zant</t>
  </si>
  <si>
    <t>Foundations -- Test Types</t>
  </si>
  <si>
    <t>Proposal</t>
  </si>
  <si>
    <t>2-way -- Effects Graphs (3.1)</t>
  </si>
  <si>
    <t>2-way -- Analysis (3.3)</t>
  </si>
  <si>
    <t>Q2.TwoWay</t>
  </si>
  <si>
    <t>Q2.SLR</t>
  </si>
  <si>
    <t>Poster Presentations</t>
  </si>
  <si>
    <t>Q3#2 -- IVR Analysis</t>
  </si>
  <si>
    <t>Q3#3 -- Logistic</t>
  </si>
  <si>
    <t>Q4#A -- Test Types</t>
  </si>
  <si>
    <t>Q4#B -- Kleiber's</t>
  </si>
  <si>
    <t>Q4#C -- ANCOVA</t>
  </si>
  <si>
    <t>Min of Total</t>
  </si>
  <si>
    <t>W12</t>
  </si>
  <si>
    <t>W11</t>
  </si>
  <si>
    <t>W10</t>
  </si>
  <si>
    <t>W09</t>
  </si>
  <si>
    <t>W08</t>
  </si>
  <si>
    <t>Year</t>
  </si>
  <si>
    <t>Column Labels</t>
  </si>
  <si>
    <t>Count of Total</t>
  </si>
  <si>
    <t>Blahnik</t>
  </si>
  <si>
    <t>Bona</t>
  </si>
  <si>
    <t>Samantha</t>
  </si>
  <si>
    <t>Browne</t>
  </si>
  <si>
    <t>Damiano</t>
  </si>
  <si>
    <t>Kayla</t>
  </si>
  <si>
    <t>DeRose</t>
  </si>
  <si>
    <t>Allison</t>
  </si>
  <si>
    <t>Fiedorowicz</t>
  </si>
  <si>
    <t>Joelle</t>
  </si>
  <si>
    <t>Fiorio</t>
  </si>
  <si>
    <t>Hanna</t>
  </si>
  <si>
    <t>Fraioli</t>
  </si>
  <si>
    <t>Goethlich</t>
  </si>
  <si>
    <t>Harguth</t>
  </si>
  <si>
    <t>Lucas</t>
  </si>
  <si>
    <t>Hughes</t>
  </si>
  <si>
    <t>Justin</t>
  </si>
  <si>
    <t>Jaeckel</t>
  </si>
  <si>
    <t>Jessica</t>
  </si>
  <si>
    <t>Ryan</t>
  </si>
  <si>
    <t>Lebeda</t>
  </si>
  <si>
    <t>Dalton</t>
  </si>
  <si>
    <t>Lehner</t>
  </si>
  <si>
    <t>Lepak</t>
  </si>
  <si>
    <t>Taylor</t>
  </si>
  <si>
    <t>Malecha</t>
  </si>
  <si>
    <t>Carolyn</t>
  </si>
  <si>
    <t>McCabe</t>
  </si>
  <si>
    <t>Shaun</t>
  </si>
  <si>
    <t>McGee</t>
  </si>
  <si>
    <t>Mead</t>
  </si>
  <si>
    <t>Jordan</t>
  </si>
  <si>
    <t>Menebroeker</t>
  </si>
  <si>
    <t>Mohlman</t>
  </si>
  <si>
    <t>Moodie</t>
  </si>
  <si>
    <t>Charles</t>
  </si>
  <si>
    <t>Peat</t>
  </si>
  <si>
    <t>Remacle</t>
  </si>
  <si>
    <t>Courtney</t>
  </si>
  <si>
    <t>Rheaume</t>
  </si>
  <si>
    <t>Gabrielle</t>
  </si>
  <si>
    <t>Romano</t>
  </si>
  <si>
    <t>Daniel</t>
  </si>
  <si>
    <t>Shira</t>
  </si>
  <si>
    <t>Hunter</t>
  </si>
  <si>
    <t>Stewart</t>
  </si>
  <si>
    <t>Tillmann</t>
  </si>
  <si>
    <t>Valentino</t>
  </si>
  <si>
    <t>Cynthia</t>
  </si>
  <si>
    <t>Zanko</t>
  </si>
  <si>
    <t>Lauren</t>
  </si>
  <si>
    <t>1-way -- Assumptions &amp; MC (2.5 &amp; 2.6)</t>
  </si>
  <si>
    <t>Q2.2WayTable</t>
  </si>
  <si>
    <t>Q3.MSs</t>
  </si>
  <si>
    <t>Q3.Models</t>
  </si>
  <si>
    <t>Q3.Errors</t>
  </si>
  <si>
    <t>Q3.MCPs</t>
  </si>
  <si>
    <t>Q3.2WayAdv</t>
  </si>
  <si>
    <t>Q3.Logs</t>
  </si>
  <si>
    <t>Q1.OneWay</t>
  </si>
  <si>
    <t>SLR -- Introduction (4.2-4.3)</t>
  </si>
  <si>
    <t>Q2.XC</t>
  </si>
  <si>
    <t>Q2 -- IVR coding</t>
  </si>
  <si>
    <t>1-Mar was last day</t>
  </si>
  <si>
    <t>Logistic (6.1 &amp; 6.2)</t>
  </si>
  <si>
    <t>W13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</si>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</sst>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theme="8" tint="-0.249977111117893"/>
      <name val="Arial"/>
      <family val="2"/>
    </font>
    <font>
      <b/>
      <sz val="10"/>
      <color rgb="FFFF0000"/>
      <name val="Arial"/>
      <family val="2"/>
    </font>
    <font>
      <b/>
      <sz val="10"/>
      <color theme="8" tint="-0.249977111117893"/>
      <name val="Arial"/>
      <family val="2"/>
    </font>
    <font>
      <i/>
      <sz val="11"/>
      <color theme="0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6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b/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" fontId="11" fillId="2" borderId="0" applyBorder="0" applyProtection="0">
      <alignment horizontal="center"/>
    </xf>
    <xf numFmtId="0" fontId="16" fillId="4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textRotation="90"/>
    </xf>
    <xf numFmtId="164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textRotation="83"/>
    </xf>
    <xf numFmtId="0" fontId="0" fillId="0" borderId="0" xfId="0" applyAlignment="1">
      <alignment horizontal="right"/>
    </xf>
    <xf numFmtId="0" fontId="5" fillId="0" borderId="0" xfId="0" applyFont="1" applyAlignment="1"/>
    <xf numFmtId="164" fontId="5" fillId="0" borderId="0" xfId="0" applyNumberFormat="1" applyFont="1"/>
    <xf numFmtId="9" fontId="5" fillId="0" borderId="0" xfId="0" applyNumberFormat="1" applyFont="1"/>
    <xf numFmtId="0" fontId="3" fillId="0" borderId="0" xfId="0" applyFont="1" applyAlignment="1">
      <alignment horizontal="center" textRotation="74"/>
    </xf>
    <xf numFmtId="0" fontId="3" fillId="0" borderId="0" xfId="0" applyFont="1" applyAlignment="1">
      <alignment textRotation="74"/>
    </xf>
    <xf numFmtId="0" fontId="3" fillId="0" borderId="0" xfId="0" applyFont="1" applyAlignment="1">
      <alignment horizontal="right" textRotation="74"/>
    </xf>
    <xf numFmtId="0" fontId="6" fillId="0" borderId="0" xfId="0" applyFont="1" applyAlignment="1">
      <alignment horizontal="center"/>
    </xf>
    <xf numFmtId="9" fontId="0" fillId="0" borderId="0" xfId="1" applyFont="1"/>
    <xf numFmtId="0" fontId="7" fillId="0" borderId="0" xfId="0" applyFont="1"/>
    <xf numFmtId="0" fontId="0" fillId="0" borderId="0" xfId="0" applyAlignment="1"/>
    <xf numFmtId="9" fontId="7" fillId="0" borderId="0" xfId="1" applyFont="1"/>
    <xf numFmtId="0" fontId="8" fillId="0" borderId="0" xfId="0" applyFont="1"/>
    <xf numFmtId="9" fontId="8" fillId="0" borderId="0" xfId="1" applyFont="1"/>
    <xf numFmtId="9" fontId="3" fillId="0" borderId="0" xfId="1" applyFont="1"/>
    <xf numFmtId="9" fontId="9" fillId="0" borderId="0" xfId="1" applyFont="1"/>
    <xf numFmtId="9" fontId="10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/>
    <xf numFmtId="0" fontId="0" fillId="0" borderId="0" xfId="1" applyNumberFormat="1" applyFont="1"/>
    <xf numFmtId="0" fontId="12" fillId="0" borderId="0" xfId="0" applyFont="1"/>
    <xf numFmtId="49" fontId="12" fillId="0" borderId="0" xfId="0" applyNumberFormat="1" applyFont="1"/>
    <xf numFmtId="9" fontId="12" fillId="0" borderId="0" xfId="0" applyNumberFormat="1" applyFont="1"/>
    <xf numFmtId="9" fontId="12" fillId="0" borderId="0" xfId="1" applyFont="1"/>
    <xf numFmtId="164" fontId="12" fillId="0" borderId="0" xfId="0" applyNumberFormat="1" applyFont="1"/>
    <xf numFmtId="0" fontId="0" fillId="0" borderId="0" xfId="0" pivotButton="1"/>
    <xf numFmtId="9" fontId="0" fillId="0" borderId="0" xfId="1" applyFont="1" applyAlignment="1">
      <alignment horizontal="right"/>
    </xf>
    <xf numFmtId="9" fontId="0" fillId="0" borderId="0" xfId="1" applyNumberFormat="1" applyFont="1"/>
    <xf numFmtId="0" fontId="6" fillId="3" borderId="0" xfId="0" applyFont="1" applyFill="1"/>
    <xf numFmtId="0" fontId="0" fillId="3" borderId="0" xfId="0" applyFill="1" applyAlignment="1"/>
    <xf numFmtId="0" fontId="3" fillId="3" borderId="0" xfId="0" applyFont="1" applyFill="1" applyAlignment="1"/>
    <xf numFmtId="9" fontId="0" fillId="3" borderId="0" xfId="1" applyFont="1" applyFill="1"/>
    <xf numFmtId="0" fontId="0" fillId="3" borderId="0" xfId="0" applyFill="1"/>
    <xf numFmtId="0" fontId="13" fillId="0" borderId="0" xfId="0" applyFont="1"/>
    <xf numFmtId="9" fontId="13" fillId="0" borderId="0" xfId="1" applyFont="1"/>
    <xf numFmtId="0" fontId="8" fillId="0" borderId="0" xfId="0" applyFont="1" applyAlignment="1">
      <alignment horizontal="right"/>
    </xf>
    <xf numFmtId="0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11" fillId="2" borderId="0" xfId="2">
      <alignment horizontal="center"/>
    </xf>
    <xf numFmtId="164" fontId="5" fillId="0" borderId="0" xfId="0" applyNumberFormat="1" applyFont="1" applyAlignment="1"/>
    <xf numFmtId="1" fontId="11" fillId="2" borderId="0" xfId="2" applyAlignment="1">
      <alignment horizontal="center"/>
    </xf>
    <xf numFmtId="9" fontId="7" fillId="0" borderId="0" xfId="0" applyNumberFormat="1" applyFont="1"/>
    <xf numFmtId="9" fontId="1" fillId="0" borderId="0" xfId="0" applyNumberFormat="1" applyFont="1"/>
    <xf numFmtId="0" fontId="16" fillId="4" borderId="0" xfId="3"/>
    <xf numFmtId="0" fontId="16" fillId="4" borderId="0" xfId="3" applyAlignment="1">
      <alignment horizontal="left"/>
    </xf>
    <xf numFmtId="0" fontId="16" fillId="4" borderId="0" xfId="3" applyAlignment="1">
      <alignment horizontal="center"/>
    </xf>
    <xf numFmtId="9" fontId="16" fillId="4" borderId="0" xfId="3" applyNumberFormat="1"/>
    <xf numFmtId="9" fontId="16" fillId="4" borderId="0" xfId="3" applyNumberFormat="1" applyAlignment="1">
      <alignment horizontal="right"/>
    </xf>
    <xf numFmtId="164" fontId="16" fillId="4" borderId="0" xfId="3" applyNumberFormat="1"/>
    <xf numFmtId="0" fontId="16" fillId="4" borderId="0" xfId="3" applyAlignment="1"/>
    <xf numFmtId="0" fontId="1" fillId="0" borderId="0" xfId="0" applyFont="1" applyAlignment="1">
      <alignment horizontal="center"/>
    </xf>
    <xf numFmtId="9" fontId="0" fillId="0" borderId="0" xfId="0" applyNumberFormat="1"/>
    <xf numFmtId="0" fontId="17" fillId="0" borderId="0" xfId="0" applyFont="1"/>
    <xf numFmtId="9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9" fontId="17" fillId="0" borderId="0" xfId="0" applyNumberFormat="1" applyFont="1"/>
  </cellXfs>
  <cellStyles count="4">
    <cellStyle name="Dropped" xfId="2"/>
    <cellStyle name="Good" xfId="3" builtinId="26"/>
    <cellStyle name="Normal" xfId="0" builtinId="0"/>
    <cellStyle name="Percent" xfId="1" builtinId="5"/>
  </cellStyles>
  <dxfs count="5">
    <dxf>
      <numFmt numFmtId="14" formatCode="0.0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1385.608050578703" createdVersion="4" refreshedVersion="4" minRefreshableVersion="3" recordCount="133">
  <cacheSource type="worksheet">
    <worksheetSource ref="A1:I134" sheet="Sheet1"/>
  </cacheSource>
  <cacheFields count="9">
    <cacheField name="Year" numFmtId="0">
      <sharedItems count="6">
        <s v="W08"/>
        <s v="W12"/>
        <s v="W13"/>
        <s v="W11"/>
        <s v="W10"/>
        <s v="W09"/>
      </sharedItems>
    </cacheField>
    <cacheField name="Last" numFmtId="0">
      <sharedItems/>
    </cacheField>
    <cacheField name="First" numFmtId="0">
      <sharedItems containsBlank="1"/>
    </cacheField>
    <cacheField name="Total" numFmtId="9">
      <sharedItems containsSemiMixedTypes="0" containsString="0" containsNumber="1" minValue="0.26329280466156674" maxValue="0.98230992320562871"/>
    </cacheField>
    <cacheField name="Rank" numFmtId="0">
      <sharedItems containsSemiMixedTypes="0" containsString="0" containsNumber="1" containsInteger="1" minValue="1" maxValue="30"/>
    </cacheField>
    <cacheField name="Final" numFmtId="0">
      <sharedItems count="12">
        <s v="A"/>
        <s v="A-"/>
        <s v="B+"/>
        <s v="B"/>
        <s v="B-"/>
        <s v="C+"/>
        <s v="C"/>
        <s v="C-"/>
        <s v="D+"/>
        <s v="D"/>
        <s v="F"/>
        <s v="I" u="1"/>
      </sharedItems>
    </cacheField>
    <cacheField name="Homework" numFmtId="9">
      <sharedItems containsSemiMixedTypes="0" containsString="0" containsNumber="1" minValue="0.26684014869888473" maxValue="0.97546012269938653"/>
    </cacheField>
    <cacheField name="Quiz" numFmtId="9">
      <sharedItems containsSemiMixedTypes="0" containsString="0" containsNumber="1" minValue="0.30199800199800197" maxValue="0.98031468531468535"/>
    </cacheField>
    <cacheField name="Portfolio" numFmtId="9">
      <sharedItems containsSemiMixedTypes="0" containsString="0" containsNumber="1" minValue="0" maxValue="1.087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rek Ogle" refreshedDate="41385.610305092596" createdVersion="4" refreshedVersion="4" minRefreshableVersion="3" recordCount="133">
  <cacheSource type="worksheet">
    <worksheetSource ref="B1:I134" sheet="Sheet1"/>
  </cacheSource>
  <cacheFields count="8">
    <cacheField name="Last" numFmtId="0">
      <sharedItems/>
    </cacheField>
    <cacheField name="First" numFmtId="0">
      <sharedItems containsBlank="1"/>
    </cacheField>
    <cacheField name="Total" numFmtId="9">
      <sharedItems containsSemiMixedTypes="0" containsString="0" containsNumber="1" minValue="0.26329280466156674" maxValue="0.98230992320562871"/>
    </cacheField>
    <cacheField name="Rank" numFmtId="0">
      <sharedItems containsSemiMixedTypes="0" containsString="0" containsNumber="1" containsInteger="1" minValue="1" maxValue="30"/>
    </cacheField>
    <cacheField name="Final" numFmtId="0">
      <sharedItems count="12">
        <s v="A"/>
        <s v="A-"/>
        <s v="B+"/>
        <s v="B"/>
        <s v="B-"/>
        <s v="C+"/>
        <s v="C"/>
        <s v="C-"/>
        <s v="D+"/>
        <s v="D"/>
        <s v="F"/>
        <s v="I" u="1"/>
      </sharedItems>
    </cacheField>
    <cacheField name="Homework" numFmtId="9">
      <sharedItems containsSemiMixedTypes="0" containsString="0" containsNumber="1" minValue="0.26684014869888473" maxValue="0.97546012269938653"/>
    </cacheField>
    <cacheField name="Quiz" numFmtId="9">
      <sharedItems containsSemiMixedTypes="0" containsString="0" containsNumber="1" minValue="0.30199800199800197" maxValue="0.98031468531468535"/>
    </cacheField>
    <cacheField name="Portfolio" numFmtId="9">
      <sharedItems containsSemiMixedTypes="0" containsString="0" containsNumber="1" minValue="0" maxValue="1.087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x v="0"/>
    <s v="Zesiger"/>
    <s v="Seth"/>
    <n v="0.98230992320562871"/>
    <n v="1"/>
    <x v="0"/>
    <n v="0.97546012269938653"/>
    <n v="0.98031468531468535"/>
    <n v="1"/>
  </r>
  <r>
    <x v="1"/>
    <s v="Jukkala"/>
    <s v="Gabriella"/>
    <n v="0.96863636363636363"/>
    <n v="1"/>
    <x v="0"/>
    <n v="0.95454545454545459"/>
    <n v="0.95"/>
    <n v="1"/>
  </r>
  <r>
    <x v="2"/>
    <s v="Menebroeker"/>
    <s v="Ryan"/>
    <n v="0.96022836082046625"/>
    <n v="1"/>
    <x v="0"/>
    <n v="0.95029239766081874"/>
    <n v="0.95351315351315369"/>
    <n v="0.97499999999999998"/>
  </r>
  <r>
    <x v="3"/>
    <s v="Harings, Margaret A."/>
    <m/>
    <n v="0.95841397849462362"/>
    <n v="1"/>
    <x v="0"/>
    <n v="0.96478494623655908"/>
    <n v="0.95"/>
    <n v="0.96250000000000002"/>
  </r>
  <r>
    <x v="4"/>
    <s v="Whitlock"/>
    <s v="Steven"/>
    <n v="0.95512955032119917"/>
    <n v="1"/>
    <x v="0"/>
    <n v="0.97"/>
    <n v="0.93657387580299778"/>
    <n v="0.96250000000000002"/>
  </r>
  <r>
    <x v="0"/>
    <s v="Courtwright"/>
    <s v="Jennifer"/>
    <n v="0.95186194173924243"/>
    <n v="2"/>
    <x v="0"/>
    <n v="0.94171779141104295"/>
    <n v="0.93793706293706292"/>
    <n v="1"/>
  </r>
  <r>
    <x v="0"/>
    <s v="Galarneau"/>
    <s v="Erin"/>
    <n v="0.95111992148955338"/>
    <n v="3"/>
    <x v="0"/>
    <n v="0.96932515337423308"/>
    <n v="0.93972465034965036"/>
    <n v="0.9375"/>
  </r>
  <r>
    <x v="4"/>
    <s v="Lima"/>
    <s v="Heather"/>
    <n v="0.94780669144981422"/>
    <n v="2"/>
    <x v="0"/>
    <n v="0.91951672862453537"/>
    <n v="0.95"/>
    <n v="1"/>
  </r>
  <r>
    <x v="1"/>
    <s v="Brunk"/>
    <s v="Kristin"/>
    <n v="0.94758700892591974"/>
    <n v="2"/>
    <x v="0"/>
    <n v="0.92613636363636365"/>
    <n v="0.92606979504207176"/>
    <n v="0.98750000000000004"/>
  </r>
  <r>
    <x v="4"/>
    <s v="Zelles"/>
    <s v="Alexandra"/>
    <n v="0.93435886342469143"/>
    <n v="3"/>
    <x v="0"/>
    <n v="0.93394052044609677"/>
    <n v="0.92070663811563169"/>
    <n v="0.96250000000000002"/>
  </r>
  <r>
    <x v="0"/>
    <s v="Uselman"/>
    <s v="Lance"/>
    <n v="0.92997780900081528"/>
    <n v="4"/>
    <x v="0"/>
    <n v="0.91717791411042948"/>
    <n v="0.86401660839160843"/>
    <n v="1.0874999999999999"/>
  </r>
  <r>
    <x v="0"/>
    <s v="Holmes"/>
    <s v="Shannon"/>
    <n v="0.92705480715603428"/>
    <n v="5"/>
    <x v="0"/>
    <n v="0.93558282208588961"/>
    <n v="0.88830419580419573"/>
    <n v="0.98750000000000004"/>
  </r>
  <r>
    <x v="1"/>
    <s v="Negangard"/>
    <s v="Drew"/>
    <n v="0.92525277843947329"/>
    <n v="3"/>
    <x v="0"/>
    <n v="0.92329545454545459"/>
    <n v="0.88294728700777425"/>
    <n v="0.97499999999999998"/>
  </r>
  <r>
    <x v="2"/>
    <s v="Mead"/>
    <s v="Jordan"/>
    <n v="0.9133781897926635"/>
    <n v="2"/>
    <x v="0"/>
    <n v="0.85964912280701755"/>
    <n v="0.94772727272727275"/>
    <n v="0.91249999999999998"/>
  </r>
  <r>
    <x v="3"/>
    <s v="Kalfs, Lloyd C."/>
    <m/>
    <n v="0.9131993373212659"/>
    <n v="2"/>
    <x v="0"/>
    <n v="0.97"/>
    <n v="0.90049834330316447"/>
    <n v="0.82499999999999996"/>
  </r>
  <r>
    <x v="4"/>
    <s v="Finch"/>
    <s v="Brian"/>
    <n v="0.90719709368507373"/>
    <n v="4"/>
    <x v="0"/>
    <n v="0.91230483271375462"/>
    <n v="0.88693790149892948"/>
    <n v="0.9375"/>
  </r>
  <r>
    <x v="3"/>
    <s v="Norton, Kelsey A."/>
    <m/>
    <n v="0.90512889285498233"/>
    <n v="3"/>
    <x v="0"/>
    <n v="0.88655913978494616"/>
    <n v="0.90126309235250945"/>
    <n v="0.95"/>
  </r>
  <r>
    <x v="4"/>
    <s v="Woiak"/>
    <s v="Zebadiah"/>
    <n v="0.90123534703040065"/>
    <n v="5"/>
    <x v="0"/>
    <n v="0.92672862453531601"/>
    <n v="0.87635974304068531"/>
    <n v="0.9"/>
  </r>
  <r>
    <x v="2"/>
    <s v="Mohlman"/>
    <s v="Jessica"/>
    <n v="0.89978150504466292"/>
    <n v="3"/>
    <x v="0"/>
    <n v="0.89766081871345027"/>
    <n v="0.90091575091575093"/>
    <n v="0.9"/>
  </r>
  <r>
    <x v="5"/>
    <s v="Falck"/>
    <s v="Jeremy"/>
    <n v="0.89946047024732079"/>
    <n v="1"/>
    <x v="0"/>
    <n v="0.93788819875776397"/>
    <n v="0.83576297686053791"/>
    <n v="0.95"/>
  </r>
  <r>
    <x v="0"/>
    <s v="East"/>
    <s v="Andrew"/>
    <n v="0.89866561199536665"/>
    <n v="6"/>
    <x v="0"/>
    <n v="0.81288343558282206"/>
    <n v="0.90253059440559436"/>
    <n v="1.0625"/>
  </r>
  <r>
    <x v="4"/>
    <s v="Seely"/>
    <s v="Amanda"/>
    <n v="0.89767022758571291"/>
    <n v="6"/>
    <x v="0"/>
    <n v="0.89066914498141259"/>
    <n v="0.89100642398286944"/>
    <n v="0.92500000000000004"/>
  </r>
  <r>
    <x v="2"/>
    <s v="Malecha"/>
    <s v="Carolyn"/>
    <n v="0.89685738603501775"/>
    <n v="4"/>
    <x v="0"/>
    <n v="0.86842105263157898"/>
    <n v="0.85719280719280722"/>
    <n v="0.96250000000000002"/>
  </r>
  <r>
    <x v="2"/>
    <s v="Browne"/>
    <s v="Danielle"/>
    <n v="0.89571237972553774"/>
    <n v="5"/>
    <x v="0"/>
    <n v="0.84210526315789469"/>
    <n v="0.85984015984015982"/>
    <n v="0.97499999999999998"/>
  </r>
  <r>
    <x v="3"/>
    <s v="Heald, Emily K."/>
    <m/>
    <n v="0.89144716360159237"/>
    <n v="4"/>
    <x v="1"/>
    <n v="0.97"/>
    <n v="0.88986790900398061"/>
    <n v="0.73750000000000004"/>
  </r>
  <r>
    <x v="3"/>
    <s v="Zimmer, Kristin E."/>
    <m/>
    <n v="0.89001040884317684"/>
    <n v="5"/>
    <x v="0"/>
    <n v="0.85005376344086003"/>
    <n v="0.88747225866708179"/>
    <n v="0.97499999999999998"/>
  </r>
  <r>
    <x v="4"/>
    <s v="Woiak"/>
    <s v="Zachariah"/>
    <n v="0.8896155282074143"/>
    <n v="7"/>
    <x v="1"/>
    <n v="0.90869888475836436"/>
    <n v="0.88408993576017136"/>
    <n v="0.86250000000000004"/>
  </r>
  <r>
    <x v="1"/>
    <s v="Zant"/>
    <s v="Joseph"/>
    <n v="0.88125512728194044"/>
    <n v="4"/>
    <x v="1"/>
    <n v="0.9375"/>
    <n v="0.80126281820485112"/>
    <n v="0.93249999999999988"/>
  </r>
  <r>
    <x v="3"/>
    <s v="Hoiland, Caleigh J."/>
    <m/>
    <n v="0.88112850620869776"/>
    <n v="6"/>
    <x v="1"/>
    <n v="0.94913978494623652"/>
    <n v="0.79118148057550752"/>
    <n v="0.92500000000000004"/>
  </r>
  <r>
    <x v="1"/>
    <s v="Nelson"/>
    <s v="Susan"/>
    <n v="0.88095271546221909"/>
    <n v="5"/>
    <x v="1"/>
    <n v="0.88352272727272729"/>
    <n v="0.82986758411009309"/>
    <n v="0.9375"/>
  </r>
  <r>
    <x v="4"/>
    <s v="Cook"/>
    <s v="Heaven"/>
    <n v="0.87665562436814903"/>
    <n v="8"/>
    <x v="1"/>
    <n v="0.85821561338289953"/>
    <n v="0.87717344753747317"/>
    <n v="0.91249999999999998"/>
  </r>
  <r>
    <x v="0"/>
    <s v="Schmidt"/>
    <s v="Laura"/>
    <n v="0.86999757604358829"/>
    <n v="7"/>
    <x v="1"/>
    <n v="0.83435582822085885"/>
    <n v="0.85313811188811184"/>
    <n v="0.97499999999999998"/>
  </r>
  <r>
    <x v="2"/>
    <s v="DeRose"/>
    <s v="Allison"/>
    <n v="0.86768969334758816"/>
    <n v="6"/>
    <x v="1"/>
    <n v="0.82748538011695905"/>
    <n v="0.8207958707958708"/>
    <n v="0.95"/>
  </r>
  <r>
    <x v="1"/>
    <s v="Hilderbrand"/>
    <s v="Ashley"/>
    <n v="0.86115054602006791"/>
    <n v="6"/>
    <x v="2"/>
    <n v="0.87215909090909094"/>
    <n v="0.90777693323198783"/>
    <n v="0.8"/>
  </r>
  <r>
    <x v="0"/>
    <s v="Braden"/>
    <s v="Brandon"/>
    <n v="0.85291812175554516"/>
    <n v="8"/>
    <x v="1"/>
    <n v="0.78527607361963192"/>
    <n v="0.80326923076923085"/>
    <n v="1.0874999999999999"/>
  </r>
  <r>
    <x v="1"/>
    <s v="Shelton"/>
    <s v="Mary"/>
    <n v="0.84920956992111785"/>
    <n v="7"/>
    <x v="2"/>
    <n v="0.86079545454545459"/>
    <n v="0.85221426571188541"/>
    <n v="0.83750000000000002"/>
  </r>
  <r>
    <x v="2"/>
    <s v="Romano"/>
    <s v="Daniel"/>
    <n v="0.84807426491637017"/>
    <n v="7"/>
    <x v="2"/>
    <n v="0.783625730994152"/>
    <n v="0.93041958041958051"/>
    <n v="0.8"/>
  </r>
  <r>
    <x v="0"/>
    <s v="Anderson"/>
    <s v="Alyssa"/>
    <n v="0.84778317388133351"/>
    <n v="9"/>
    <x v="2"/>
    <n v="0.84662576687116564"/>
    <n v="0.8353321678321679"/>
    <n v="0.875"/>
  </r>
  <r>
    <x v="2"/>
    <s v="Remacle"/>
    <s v="Courtney"/>
    <n v="0.84434744714349974"/>
    <n v="8"/>
    <x v="3"/>
    <n v="0.89181286549707606"/>
    <n v="0.77692307692307694"/>
    <n v="0.88749999999999996"/>
  </r>
  <r>
    <x v="5"/>
    <s v="Ledbetter"/>
    <s v="Keely"/>
    <n v="0.84339487347811848"/>
    <n v="2"/>
    <x v="2"/>
    <n v="0.85403726708074534"/>
    <n v="0.7981999166145507"/>
    <n v="0.91249999999999998"/>
  </r>
  <r>
    <x v="5"/>
    <s v="Kersten"/>
    <s v="Tiffany"/>
    <n v="0.84171881817958172"/>
    <n v="3"/>
    <x v="2"/>
    <n v="0.8354037267080745"/>
    <n v="0.78764331874087967"/>
    <n v="0.96250000000000002"/>
  </r>
  <r>
    <x v="0"/>
    <s v="Anderson"/>
    <s v="Emily"/>
    <n v="0.83540066068900432"/>
    <n v="10"/>
    <x v="2"/>
    <n v="0.8619631901840491"/>
    <n v="0.85153846153846158"/>
    <n v="0.75"/>
  </r>
  <r>
    <x v="5"/>
    <s v="Lancaster"/>
    <s v="Katie"/>
    <n v="0.82911593253374805"/>
    <n v="4"/>
    <x v="3"/>
    <n v="0.89751552795031053"/>
    <n v="0.80027430338405947"/>
    <n v="0.75"/>
  </r>
  <r>
    <x v="1"/>
    <s v="Fanney"/>
    <s v="Hannah"/>
    <n v="0.81940532636643659"/>
    <n v="8"/>
    <x v="3"/>
    <n v="0.85795454545454541"/>
    <n v="0.68104172500700066"/>
    <n v="0.95"/>
  </r>
  <r>
    <x v="2"/>
    <s v="Goethlich"/>
    <s v="Jamie"/>
    <n v="0.8188296571849204"/>
    <n v="9"/>
    <x v="3"/>
    <n v="0.73684210526315785"/>
    <n v="0.77717282717282721"/>
    <n v="0.92500000000000004"/>
  </r>
  <r>
    <x v="2"/>
    <s v="Lehner"/>
    <s v="Alexandra"/>
    <n v="0.81865902737613261"/>
    <n v="10"/>
    <x v="3"/>
    <n v="0.72807017543859653"/>
    <n v="0.85879120879120885"/>
    <n v="0.83750000000000002"/>
  </r>
  <r>
    <x v="5"/>
    <s v="White"/>
    <s v="Ben"/>
    <n v="0.81654283992194909"/>
    <n v="5"/>
    <x v="3"/>
    <n v="0.75155279503105588"/>
    <n v="0.80855430477381696"/>
    <n v="0.96250000000000002"/>
  </r>
  <r>
    <x v="3"/>
    <s v="Mealman, Amber L."/>
    <m/>
    <n v="0.81374241550391813"/>
    <n v="7"/>
    <x v="3"/>
    <n v="0.88655913978494616"/>
    <n v="0.77904689897484924"/>
    <n v="0.73750000000000004"/>
  </r>
  <r>
    <x v="1"/>
    <s v="Macy"/>
    <s v="Stacia"/>
    <n v="0.81155168089867757"/>
    <n v="9"/>
    <x v="3"/>
    <n v="0.83522727272727271"/>
    <n v="0.80686215679214834"/>
    <n v="0.8"/>
  </r>
  <r>
    <x v="3"/>
    <s v="Braden, Scott P."/>
    <m/>
    <n v="0.80722176340355856"/>
    <n v="8"/>
    <x v="3"/>
    <n v="0.8656989247311826"/>
    <n v="0.7086054837777136"/>
    <n v="0.88749999999999996"/>
  </r>
  <r>
    <x v="3"/>
    <s v="Grand, Kevin C."/>
    <m/>
    <n v="0.80261144702551379"/>
    <n v="9"/>
    <x v="3"/>
    <n v="0.782258064516129"/>
    <n v="0.81177055304765522"/>
    <n v="0.82499999999999996"/>
  </r>
  <r>
    <x v="0"/>
    <s v="Shirk"/>
    <s v="Trista"/>
    <n v="0.80152549444420607"/>
    <n v="11"/>
    <x v="3"/>
    <n v="0.8926380368098159"/>
    <n v="0.63617569930069928"/>
    <n v="0.95"/>
  </r>
  <r>
    <x v="5"/>
    <s v="Keiran"/>
    <s v="Mike"/>
    <n v="0.79828904193485328"/>
    <n v="6"/>
    <x v="3"/>
    <n v="0.76708074534161486"/>
    <n v="0.77864185949551812"/>
    <n v="0.9"/>
  </r>
  <r>
    <x v="1"/>
    <s v="Wendler"/>
    <s v="Jeanette"/>
    <n v="0.78886996704756096"/>
    <n v="10"/>
    <x v="3"/>
    <n v="0.70738636363636365"/>
    <n v="0.74255844034617491"/>
    <n v="0.9"/>
  </r>
  <r>
    <x v="4"/>
    <s v="Slade"/>
    <s v="Jacob"/>
    <n v="0.78859963939724409"/>
    <n v="9"/>
    <x v="3"/>
    <n v="0.67431226765799257"/>
    <n v="0.92843683083511774"/>
    <n v="0.73750000000000004"/>
  </r>
  <r>
    <x v="4"/>
    <s v="Spiegel"/>
    <s v="Joshua"/>
    <n v="0.78830901188476643"/>
    <n v="10"/>
    <x v="3"/>
    <n v="0.76446096654275086"/>
    <n v="0.84381156316916495"/>
    <n v="0.72499999999999998"/>
  </r>
  <r>
    <x v="2"/>
    <s v="Damiano"/>
    <s v="Kayla"/>
    <n v="0.78803165036717671"/>
    <n v="11"/>
    <x v="3"/>
    <n v="0.80701754385964908"/>
    <n v="0.71100566100566098"/>
    <n v="0.86250000000000004"/>
  </r>
  <r>
    <x v="1"/>
    <s v="Tischer-Nodine"/>
    <s v="Savannah"/>
    <n v="0.77782643500553394"/>
    <n v="11"/>
    <x v="3"/>
    <n v="0.78125"/>
    <n v="0.71253483751383495"/>
    <n v="0.85"/>
  </r>
  <r>
    <x v="1"/>
    <s v="Thompson"/>
    <s v="David"/>
    <n v="0.77741857469866082"/>
    <n v="12"/>
    <x v="3"/>
    <n v="0.69602272727272729"/>
    <n v="0.69915723220119752"/>
    <n v="0.92500000000000004"/>
  </r>
  <r>
    <x v="2"/>
    <s v="Lepak"/>
    <s v="Taylor"/>
    <n v="0.77665474145737301"/>
    <n v="12"/>
    <x v="3"/>
    <n v="0.75730994152046782"/>
    <n v="0.79019314019314013"/>
    <n v="0.77500000000000002"/>
  </r>
  <r>
    <x v="5"/>
    <s v="Zesiger"/>
    <s v="Tyler"/>
    <n v="0.77600647618357066"/>
    <n v="7"/>
    <x v="3"/>
    <n v="0.86645962732919257"/>
    <n v="0.63605656312973391"/>
    <n v="0.875"/>
  </r>
  <r>
    <x v="1"/>
    <s v="Roembke"/>
    <s v="Erin"/>
    <n v="0.77482310983378611"/>
    <n v="13"/>
    <x v="4"/>
    <n v="0.85795454545454541"/>
    <n v="0.6570861836753743"/>
    <n v="0.85"/>
  </r>
  <r>
    <x v="5"/>
    <s v="Blanchard"/>
    <s v="Patrick"/>
    <n v="0.77480382623542754"/>
    <n v="8"/>
    <x v="4"/>
    <n v="0.81055900621118016"/>
    <n v="0.76395055937738876"/>
    <n v="0.72499999999999998"/>
  </r>
  <r>
    <x v="1"/>
    <s v="Jardine"/>
    <s v="Katherine"/>
    <n v="0.77446742624266418"/>
    <n v="14"/>
    <x v="3"/>
    <n v="0.80113636363636365"/>
    <n v="0.6917083383339333"/>
    <n v="0.85"/>
  </r>
  <r>
    <x v="2"/>
    <s v="Lebeda"/>
    <s v="Dalton"/>
    <n v="0.77100495995232843"/>
    <n v="13"/>
    <x v="4"/>
    <n v="0.79824561403508776"/>
    <n v="0.64110889110889113"/>
    <n v="0.9"/>
  </r>
  <r>
    <x v="2"/>
    <s v="Stewart"/>
    <s v="Taylor"/>
    <n v="0.7663187360884729"/>
    <n v="14"/>
    <x v="4"/>
    <n v="0.76315789473684215"/>
    <n v="0.70601065601065605"/>
    <n v="0.83750000000000002"/>
  </r>
  <r>
    <x v="2"/>
    <s v="Harguth"/>
    <s v="Lucas"/>
    <n v="0.7654391186299081"/>
    <n v="15"/>
    <x v="4"/>
    <n v="0.82163742690058483"/>
    <n v="0.75476190476190474"/>
    <n v="0.73750000000000004"/>
  </r>
  <r>
    <x v="0"/>
    <s v="Fox"/>
    <s v="Andrew"/>
    <n v="0.76121601098288227"/>
    <n v="12"/>
    <x v="3"/>
    <n v="0.73926380368098155"/>
    <n v="0.75127622377622383"/>
    <n v="0.82499999999999996"/>
  </r>
  <r>
    <x v="0"/>
    <s v="Renschen"/>
    <s v="Katie"/>
    <n v="0.75900388262044705"/>
    <n v="13"/>
    <x v="4"/>
    <n v="0.88036809815950923"/>
    <n v="0.60464160839160841"/>
    <n v="0.82499999999999996"/>
  </r>
  <r>
    <x v="1"/>
    <s v="Maplethorpe"/>
    <s v="Kara"/>
    <n v="0.75868264419003006"/>
    <n v="15"/>
    <x v="4"/>
    <n v="0.70454545454545459"/>
    <n v="0.70167820138416603"/>
    <n v="0.86250000000000004"/>
  </r>
  <r>
    <x v="4"/>
    <s v="Johnson"/>
    <s v="Ian"/>
    <n v="0.7585064916456381"/>
    <n v="11"/>
    <x v="4"/>
    <n v="0.67431226765799257"/>
    <n v="0.83445396145610273"/>
    <n v="0.77500000000000002"/>
  </r>
  <r>
    <x v="0"/>
    <s v="Menza"/>
    <s v="Aaron"/>
    <n v="0.75684584280749934"/>
    <n v="14"/>
    <x v="3"/>
    <n v="0.6380368098159509"/>
    <n v="0.72907779720279731"/>
    <n v="1.05"/>
  </r>
  <r>
    <x v="4"/>
    <s v="Werner"/>
    <s v="Timothy"/>
    <n v="0.75563546882338417"/>
    <n v="12"/>
    <x v="4"/>
    <n v="0.78249070631970252"/>
    <n v="0.76284796573875802"/>
    <n v="0.6875"/>
  </r>
  <r>
    <x v="0"/>
    <s v="Walters"/>
    <s v="Becky"/>
    <n v="0.75262568106739891"/>
    <n v="15"/>
    <x v="4"/>
    <n v="0.80981595092024539"/>
    <n v="0.69674825174825172"/>
    <n v="0.75"/>
  </r>
  <r>
    <x v="4"/>
    <s v="Dim"/>
    <s v="Jules"/>
    <n v="0.74680948552414772"/>
    <n v="13"/>
    <x v="4"/>
    <n v="0.63464684014869888"/>
    <n v="0.78237687366167019"/>
    <n v="0.9"/>
  </r>
  <r>
    <x v="5"/>
    <s v="Alvelo-Rivera"/>
    <s v="Miguel"/>
    <n v="0.73938205167049298"/>
    <n v="9"/>
    <x v="5"/>
    <n v="0.85093167701863359"/>
    <n v="0.63502345215759848"/>
    <n v="0.72499999999999998"/>
  </r>
  <r>
    <x v="2"/>
    <s v="Moodie"/>
    <s v="Sarah"/>
    <n v="0.73682314761262124"/>
    <n v="16"/>
    <x v="5"/>
    <n v="0.74853801169590639"/>
    <n v="0.76172161172161168"/>
    <n v="0.7"/>
  </r>
  <r>
    <x v="5"/>
    <s v="Alf"/>
    <s v="Emily"/>
    <n v="0.72656142922314726"/>
    <n v="10"/>
    <x v="5"/>
    <n v="0.75465838509316774"/>
    <n v="0.63674518796470025"/>
    <n v="0.85"/>
  </r>
  <r>
    <x v="0"/>
    <s v="Young"/>
    <s v="Anthony"/>
    <n v="0.7264119438843365"/>
    <n v="16"/>
    <x v="5"/>
    <n v="0.69938650306748462"/>
    <n v="0.69164335664335663"/>
    <n v="0.85"/>
  </r>
  <r>
    <x v="2"/>
    <s v="Shira"/>
    <s v="Hunter"/>
    <n v="0.72576082908319739"/>
    <n v="17"/>
    <x v="5"/>
    <n v="0.63157894736842102"/>
    <n v="0.73060273060273062"/>
    <n v="0.78749999999999998"/>
  </r>
  <r>
    <x v="1"/>
    <s v="Stone"/>
    <s v="Jarred"/>
    <n v="0.72504235470377654"/>
    <n v="16"/>
    <x v="5"/>
    <n v="0.68465909090909094"/>
    <n v="0.61906895494125957"/>
    <n v="0.875"/>
  </r>
  <r>
    <x v="3"/>
    <s v="Dunn, Logan W."/>
    <m/>
    <n v="0.71988176920923064"/>
    <n v="10"/>
    <x v="6"/>
    <n v="0.8709139784946236"/>
    <n v="0.59129044452845292"/>
    <n v="0.67500000000000004"/>
  </r>
  <r>
    <x v="2"/>
    <s v="Rheaume"/>
    <s v="Gabrielle"/>
    <n v="0.71987099523283737"/>
    <n v="18"/>
    <x v="6"/>
    <n v="0.65789473684210531"/>
    <n v="0.67755577755577756"/>
    <n v="0.8125"/>
  </r>
  <r>
    <x v="0"/>
    <s v="Temple"/>
    <s v="Catherine"/>
    <n v="0.71137419022695103"/>
    <n v="17"/>
    <x v="6"/>
    <n v="0.73006134969325154"/>
    <n v="0.66087412587412586"/>
    <n v="0.77500000000000002"/>
  </r>
  <r>
    <x v="0"/>
    <s v="Biersteker"/>
    <s v="Danielle"/>
    <n v="0.71120797760521692"/>
    <n v="18"/>
    <x v="6"/>
    <n v="0.76993865030674846"/>
    <n v="0.64558129370629369"/>
    <n v="0.72499999999999998"/>
  </r>
  <r>
    <x v="0"/>
    <s v="Wall"/>
    <s v="Michael"/>
    <n v="0.70791399244926845"/>
    <n v="19"/>
    <x v="6"/>
    <n v="0.77300613496932513"/>
    <n v="0.69677884615384611"/>
    <n v="0.6"/>
  </r>
  <r>
    <x v="1"/>
    <s v="Rossing"/>
    <s v="Ethan"/>
    <n v="0.69961202617041307"/>
    <n v="17"/>
    <x v="6"/>
    <n v="0.79545454545454541"/>
    <n v="0.50812097451694194"/>
    <n v="0.85"/>
  </r>
  <r>
    <x v="1"/>
    <s v="Radtke"/>
    <s v="Andrea"/>
    <n v="0.69339231692651604"/>
    <n v="18"/>
    <x v="6"/>
    <n v="0.69886363636363635"/>
    <n v="0.55294101958901731"/>
    <n v="0.85"/>
  </r>
  <r>
    <x v="1"/>
    <s v="Rasor"/>
    <s v="Jamie"/>
    <n v="0.69162744264160181"/>
    <n v="19"/>
    <x v="6"/>
    <n v="0.66761363636363635"/>
    <n v="0.61181008387673186"/>
    <n v="0.8"/>
  </r>
  <r>
    <x v="0"/>
    <s v="Falck"/>
    <s v="Jill"/>
    <n v="0.68983846368355572"/>
    <n v="20"/>
    <x v="6"/>
    <n v="0.75766871165644167"/>
    <n v="0.57942744755244757"/>
    <n v="0.77500000000000002"/>
  </r>
  <r>
    <x v="2"/>
    <s v="Fraioli"/>
    <s v="Michael"/>
    <n v="0.68848887954151117"/>
    <n v="19"/>
    <x v="6"/>
    <n v="0.53508771929824561"/>
    <n v="0.7742923742923743"/>
    <n v="0.7"/>
  </r>
  <r>
    <x v="3"/>
    <s v="Johnson, Aaron E."/>
    <m/>
    <n v="0.6879477747753111"/>
    <n v="11"/>
    <x v="6"/>
    <n v="0.89177419354838705"/>
    <n v="0.55309524338989069"/>
    <n v="0.55000000000000004"/>
  </r>
  <r>
    <x v="4"/>
    <s v="Sikora"/>
    <s v="Tyler"/>
    <n v="0.68156100395628194"/>
    <n v="14"/>
    <x v="6"/>
    <n v="0.73200743494423792"/>
    <n v="0.64689507494646681"/>
    <n v="0.65"/>
  </r>
  <r>
    <x v="2"/>
    <s v="Jaeckel"/>
    <s v="Jessica"/>
    <n v="0.676850273264747"/>
    <n v="20"/>
    <x v="6"/>
    <n v="0.63742690058479534"/>
    <n v="0.67029637029637035"/>
    <n v="0.71250000000000002"/>
  </r>
  <r>
    <x v="3"/>
    <s v="Vacha, Eric J."/>
    <m/>
    <n v="0.67494583891364113"/>
    <n v="12"/>
    <x v="6"/>
    <n v="0.63102150537634405"/>
    <n v="0.74384309190775877"/>
    <n v="0.625"/>
  </r>
  <r>
    <x v="2"/>
    <s v="Blahnik"/>
    <s v="Ashley"/>
    <n v="0.67425214040345627"/>
    <n v="21"/>
    <x v="6"/>
    <n v="0.68421052631578949"/>
    <n v="0.72206127206127213"/>
    <n v="0.61250000000000004"/>
  </r>
  <r>
    <x v="1"/>
    <s v="Sloane"/>
    <s v="Margaret"/>
    <n v="0.66763811164915543"/>
    <n v="20"/>
    <x v="6"/>
    <n v="0.77556818181818177"/>
    <n v="0.46249016548652505"/>
    <n v="0.82499999999999996"/>
  </r>
  <r>
    <x v="1"/>
    <s v="Koosmann"/>
    <s v="Angelena"/>
    <n v="0.66151413207463672"/>
    <n v="21"/>
    <x v="6"/>
    <n v="0.87784090909090906"/>
    <n v="0.5910722620047737"/>
    <n v="0.59"/>
  </r>
  <r>
    <x v="3"/>
    <s v="Warnecke, John J."/>
    <m/>
    <n v="0.64696162804627422"/>
    <n v="13"/>
    <x v="7"/>
    <n v="0.73532258064516132"/>
    <n v="0.51958148947052418"/>
    <n v="0.72499999999999998"/>
  </r>
  <r>
    <x v="0"/>
    <s v="Canniff"/>
    <s v="Alison"/>
    <n v="0.64198017932987261"/>
    <n v="21"/>
    <x v="7"/>
    <n v="0.64110429447852757"/>
    <n v="0.6513461538461538"/>
    <n v="0.625"/>
  </r>
  <r>
    <x v="4"/>
    <s v="Joyce"/>
    <s v="Roberta"/>
    <n v="0.63874446558353171"/>
    <n v="15"/>
    <x v="7"/>
    <n v="0.62022304832713748"/>
    <n v="0.72663811563169167"/>
    <n v="0.5"/>
  </r>
  <r>
    <x v="3"/>
    <s v="Nguyen, Linda N."/>
    <m/>
    <n v="0.63562147161353932"/>
    <n v="14"/>
    <x v="7"/>
    <n v="0.76139784946236555"/>
    <n v="0.55265582957148263"/>
    <n v="0.55000000000000004"/>
  </r>
  <r>
    <x v="0"/>
    <s v="Schenk"/>
    <s v="Joseph"/>
    <n v="0.6351908275773307"/>
    <n v="22"/>
    <x v="7"/>
    <n v="0.70858895705521474"/>
    <n v="0.59188811188811186"/>
    <n v="0.57499999999999996"/>
  </r>
  <r>
    <x v="0"/>
    <s v="Young"/>
    <s v="Kevin"/>
    <n v="0.62875677849757605"/>
    <n v="23"/>
    <x v="7"/>
    <n v="0.73312883435582821"/>
    <n v="0.60126311188811188"/>
    <n v="0.47499999999999998"/>
  </r>
  <r>
    <x v="0"/>
    <s v="Frey"/>
    <s v="Carl"/>
    <n v="0.62695494229696691"/>
    <n v="24"/>
    <x v="6"/>
    <n v="0.66871165644171782"/>
    <n v="0.4736756993006993"/>
    <n v="0.85"/>
  </r>
  <r>
    <x v="4"/>
    <s v="Nachel"/>
    <s v="Andrew"/>
    <n v="0.62137723187632843"/>
    <n v="16"/>
    <x v="7"/>
    <n v="0.65988847583643118"/>
    <n v="0.54355460385438981"/>
    <n v="0.7"/>
  </r>
  <r>
    <x v="1"/>
    <s v="Myhra-Edwards"/>
    <s v="Nikolaus"/>
    <n v="0.61953818321834975"/>
    <n v="22"/>
    <x v="7"/>
    <n v="0.78977272727272729"/>
    <n v="0.42086250350042004"/>
    <n v="0.72499999999999998"/>
  </r>
  <r>
    <x v="2"/>
    <s v="Bona"/>
    <s v="Samantha"/>
    <n v="0.61563671343276605"/>
    <n v="22"/>
    <x v="7"/>
    <n v="0.66959064327485385"/>
    <n v="0.43153513153513151"/>
    <n v="0.78749999999999998"/>
  </r>
  <r>
    <x v="2"/>
    <s v="Johnson"/>
    <s v="Ryan"/>
    <n v="0.61358019904072525"/>
    <n v="23"/>
    <x v="7"/>
    <n v="0.41812865497076024"/>
    <n v="0.63824508824508819"/>
    <n v="0.72499999999999998"/>
  </r>
  <r>
    <x v="0"/>
    <s v="Tucker"/>
    <s v="John"/>
    <n v="0.60540209790209798"/>
    <n v="25"/>
    <x v="6"/>
    <n v="0.5"/>
    <n v="0.55725524475524479"/>
    <n v="0.91249999999999998"/>
  </r>
  <r>
    <x v="2"/>
    <s v="Fiedorowicz"/>
    <s v="Joelle"/>
    <n v="0.59716736479894372"/>
    <n v="24"/>
    <x v="7"/>
    <n v="0.64327485380116955"/>
    <n v="0.47837162837162833"/>
    <n v="0.7"/>
  </r>
  <r>
    <x v="4"/>
    <s v="Schultz"/>
    <s v="Zachary"/>
    <n v="0.59471143819205086"/>
    <n v="17"/>
    <x v="6"/>
    <n v="0.30650557620817842"/>
    <n v="0.81777301927194868"/>
    <n v="0.72499999999999998"/>
  </r>
  <r>
    <x v="2"/>
    <s v="Fiorio"/>
    <s v="Hanna"/>
    <n v="0.58460031196873308"/>
    <n v="25"/>
    <x v="8"/>
    <n v="0.57894736842105265"/>
    <n v="0.57465867465867471"/>
    <n v="0.6"/>
  </r>
  <r>
    <x v="2"/>
    <s v="Peat"/>
    <s v="Ryan"/>
    <n v="0.58362877619456555"/>
    <n v="26"/>
    <x v="8"/>
    <n v="0.43274853801169588"/>
    <n v="0.55422910422910421"/>
    <n v="0.72499999999999998"/>
  </r>
  <r>
    <x v="0"/>
    <s v="Bruhnke"/>
    <s v="Erik"/>
    <n v="0.57910785533484921"/>
    <n v="26"/>
    <x v="8"/>
    <n v="0.58282208588957052"/>
    <n v="0.46494755244755243"/>
    <n v="0.8"/>
  </r>
  <r>
    <x v="4"/>
    <s v="Suchy"/>
    <s v="David"/>
    <n v="0.5765026866099362"/>
    <n v="18"/>
    <x v="8"/>
    <n v="0.58416356877323428"/>
    <n v="0.56959314775160608"/>
    <n v="0.57499999999999996"/>
  </r>
  <r>
    <x v="0"/>
    <s v="Meacham"/>
    <s v="Jason"/>
    <n v="0.56837635677206233"/>
    <n v="27"/>
    <x v="8"/>
    <n v="0.47546012269938648"/>
    <n v="0.53298076923076931"/>
    <n v="0.82499999999999996"/>
  </r>
  <r>
    <x v="2"/>
    <s v="McGee"/>
    <s v="Hannah"/>
    <n v="0.56611124986124983"/>
    <n v="27"/>
    <x v="8"/>
    <n v="0.55555555555555558"/>
    <n v="0.6524309024309024"/>
    <n v="0.47499999999999998"/>
  </r>
  <r>
    <x v="5"/>
    <s v="Gorne"/>
    <s v="Jeremiah"/>
    <n v="0.56517679139524324"/>
    <n v="11"/>
    <x v="9"/>
    <n v="0.53416149068322982"/>
    <n v="0.50378048780487805"/>
    <n v="0.75"/>
  </r>
  <r>
    <x v="0"/>
    <s v="Revak"/>
    <s v="Katelyn"/>
    <n v="0.56335420867476083"/>
    <n v="28"/>
    <x v="9"/>
    <n v="0.54601226993865026"/>
    <n v="0.56237325174825181"/>
    <n v="0.6"/>
  </r>
  <r>
    <x v="0"/>
    <s v="Herron"/>
    <s v="Jonathan"/>
    <n v="0.55836880604058514"/>
    <n v="29"/>
    <x v="9"/>
    <n v="0.48159509202453987"/>
    <n v="0.57682692307692307"/>
    <n v="0.67500000000000004"/>
  </r>
  <r>
    <x v="2"/>
    <s v="McCabe"/>
    <s v="Shaun"/>
    <n v="0.55309428144954453"/>
    <n v="28"/>
    <x v="9"/>
    <n v="0.51461988304093564"/>
    <n v="0.42672327672327676"/>
    <n v="0.72499999999999998"/>
  </r>
  <r>
    <x v="4"/>
    <s v="Lensing"/>
    <s v="Troy"/>
    <n v="0.55303802647604339"/>
    <n v="18"/>
    <x v="9"/>
    <n v="0.66349442379182166"/>
    <n v="0.46910064239828692"/>
    <n v="0.5"/>
  </r>
  <r>
    <x v="3"/>
    <s v="Grevich, Lauren B."/>
    <m/>
    <n v="0.54789495069124095"/>
    <n v="15"/>
    <x v="9"/>
    <n v="0.66752688172043018"/>
    <n v="0.4084604950076719"/>
    <n v="0.58750000000000002"/>
  </r>
  <r>
    <x v="0"/>
    <s v="Ford"/>
    <s v="Stanley"/>
    <n v="0.54013575228452537"/>
    <n v="30"/>
    <x v="9"/>
    <n v="0.56441717791411039"/>
    <n v="0.47342220279720282"/>
    <n v="0.625"/>
  </r>
  <r>
    <x v="1"/>
    <s v="Weed"/>
    <s v="Sarah"/>
    <n v="0.52639285615789044"/>
    <n v="23"/>
    <x v="9"/>
    <n v="0.60511363636363635"/>
    <n v="0.45653611766745344"/>
    <n v="0.55000000000000004"/>
  </r>
  <r>
    <x v="1"/>
    <s v="Thielking"/>
    <s v="Steven"/>
    <n v="0.51224712344269197"/>
    <n v="24"/>
    <x v="9"/>
    <n v="0.65340909090909094"/>
    <n v="0.45661212678854801"/>
    <n v="0.47499999999999998"/>
  </r>
  <r>
    <x v="3"/>
    <s v="Ebeling, Trevor S."/>
    <m/>
    <n v="0.50435383216203666"/>
    <n v="16"/>
    <x v="9"/>
    <n v="0.38069892473118278"/>
    <n v="0.56143565567390874"/>
    <n v="0.63749999999999996"/>
  </r>
  <r>
    <x v="2"/>
    <s v="Hughes"/>
    <s v="Justin"/>
    <n v="0.45428238793370368"/>
    <n v="29"/>
    <x v="10"/>
    <n v="0.4064327485380117"/>
    <n v="0.30199800199800197"/>
    <n v="0.66249999999999998"/>
  </r>
  <r>
    <x v="2"/>
    <s v="Valentino"/>
    <s v="Cynthia"/>
    <n v="0.4401831757423863"/>
    <n v="30"/>
    <x v="10"/>
    <n v="0.51169590643274854"/>
    <n v="0.39783549783549788"/>
    <n v="0.4375"/>
  </r>
  <r>
    <x v="5"/>
    <s v="Rossi"/>
    <s v="Simeon"/>
    <n v="0.37001855844167619"/>
    <n v="12"/>
    <x v="10"/>
    <n v="0.51242236024844723"/>
    <n v="0.41262403585574314"/>
    <n v="0"/>
  </r>
  <r>
    <x v="4"/>
    <s v="Szymanski"/>
    <s v="Bryce"/>
    <n v="0.3652113705292821"/>
    <n v="20"/>
    <x v="10"/>
    <n v="0.60219330855018582"/>
    <n v="0.31083511777301931"/>
    <n v="0"/>
  </r>
  <r>
    <x v="4"/>
    <s v="Vacha"/>
    <s v="Eric"/>
    <n v="0.26329280466156674"/>
    <n v="21"/>
    <x v="10"/>
    <n v="0.26684014869888473"/>
    <n v="0.3913918629550320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">
  <r>
    <s v="Zesiger"/>
    <s v="Seth"/>
    <n v="0.98230992320562871"/>
    <n v="1"/>
    <x v="0"/>
    <n v="0.97546012269938653"/>
    <n v="0.98031468531468535"/>
    <n v="1"/>
  </r>
  <r>
    <s v="Jukkala"/>
    <s v="Gabriella"/>
    <n v="0.96863636363636363"/>
    <n v="1"/>
    <x v="0"/>
    <n v="0.95454545454545459"/>
    <n v="0.95"/>
    <n v="1"/>
  </r>
  <r>
    <s v="Menebroeker"/>
    <s v="Ryan"/>
    <n v="0.96022836082046625"/>
    <n v="1"/>
    <x v="0"/>
    <n v="0.95029239766081874"/>
    <n v="0.95351315351315369"/>
    <n v="0.97499999999999998"/>
  </r>
  <r>
    <s v="Harings, Margaret A."/>
    <m/>
    <n v="0.95841397849462362"/>
    <n v="1"/>
    <x v="0"/>
    <n v="0.96478494623655908"/>
    <n v="0.95"/>
    <n v="0.96250000000000002"/>
  </r>
  <r>
    <s v="Whitlock"/>
    <s v="Steven"/>
    <n v="0.95512955032119917"/>
    <n v="1"/>
    <x v="0"/>
    <n v="0.97"/>
    <n v="0.93657387580299778"/>
    <n v="0.96250000000000002"/>
  </r>
  <r>
    <s v="Courtwright"/>
    <s v="Jennifer"/>
    <n v="0.95186194173924243"/>
    <n v="2"/>
    <x v="0"/>
    <n v="0.94171779141104295"/>
    <n v="0.93793706293706292"/>
    <n v="1"/>
  </r>
  <r>
    <s v="Galarneau"/>
    <s v="Erin"/>
    <n v="0.95111992148955338"/>
    <n v="3"/>
    <x v="0"/>
    <n v="0.96932515337423308"/>
    <n v="0.93972465034965036"/>
    <n v="0.9375"/>
  </r>
  <r>
    <s v="Lima"/>
    <s v="Heather"/>
    <n v="0.94780669144981422"/>
    <n v="2"/>
    <x v="0"/>
    <n v="0.91951672862453537"/>
    <n v="0.95"/>
    <n v="1"/>
  </r>
  <r>
    <s v="Brunk"/>
    <s v="Kristin"/>
    <n v="0.94758700892591974"/>
    <n v="2"/>
    <x v="0"/>
    <n v="0.92613636363636365"/>
    <n v="0.92606979504207176"/>
    <n v="0.98750000000000004"/>
  </r>
  <r>
    <s v="Zelles"/>
    <s v="Alexandra"/>
    <n v="0.93435886342469143"/>
    <n v="3"/>
    <x v="0"/>
    <n v="0.93394052044609677"/>
    <n v="0.92070663811563169"/>
    <n v="0.96250000000000002"/>
  </r>
  <r>
    <s v="Uselman"/>
    <s v="Lance"/>
    <n v="0.92997780900081528"/>
    <n v="4"/>
    <x v="0"/>
    <n v="0.91717791411042948"/>
    <n v="0.86401660839160843"/>
    <n v="1.0874999999999999"/>
  </r>
  <r>
    <s v="Holmes"/>
    <s v="Shannon"/>
    <n v="0.92705480715603428"/>
    <n v="5"/>
    <x v="0"/>
    <n v="0.93558282208588961"/>
    <n v="0.88830419580419573"/>
    <n v="0.98750000000000004"/>
  </r>
  <r>
    <s v="Negangard"/>
    <s v="Drew"/>
    <n v="0.92525277843947329"/>
    <n v="3"/>
    <x v="0"/>
    <n v="0.92329545454545459"/>
    <n v="0.88294728700777425"/>
    <n v="0.97499999999999998"/>
  </r>
  <r>
    <s v="Mead"/>
    <s v="Jordan"/>
    <n v="0.9133781897926635"/>
    <n v="2"/>
    <x v="0"/>
    <n v="0.85964912280701755"/>
    <n v="0.94772727272727275"/>
    <n v="0.91249999999999998"/>
  </r>
  <r>
    <s v="Kalfs, Lloyd C."/>
    <m/>
    <n v="0.9131993373212659"/>
    <n v="2"/>
    <x v="0"/>
    <n v="0.97"/>
    <n v="0.90049834330316447"/>
    <n v="0.82499999999999996"/>
  </r>
  <r>
    <s v="Finch"/>
    <s v="Brian"/>
    <n v="0.90719709368507373"/>
    <n v="4"/>
    <x v="0"/>
    <n v="0.91230483271375462"/>
    <n v="0.88693790149892948"/>
    <n v="0.9375"/>
  </r>
  <r>
    <s v="Norton, Kelsey A."/>
    <m/>
    <n v="0.90512889285498233"/>
    <n v="3"/>
    <x v="0"/>
    <n v="0.88655913978494616"/>
    <n v="0.90126309235250945"/>
    <n v="0.95"/>
  </r>
  <r>
    <s v="Woiak"/>
    <s v="Zebadiah"/>
    <n v="0.90123534703040065"/>
    <n v="5"/>
    <x v="0"/>
    <n v="0.92672862453531601"/>
    <n v="0.87635974304068531"/>
    <n v="0.9"/>
  </r>
  <r>
    <s v="Mohlman"/>
    <s v="Jessica"/>
    <n v="0.89978150504466292"/>
    <n v="3"/>
    <x v="0"/>
    <n v="0.89766081871345027"/>
    <n v="0.90091575091575093"/>
    <n v="0.9"/>
  </r>
  <r>
    <s v="Falck"/>
    <s v="Jeremy"/>
    <n v="0.89946047024732079"/>
    <n v="1"/>
    <x v="0"/>
    <n v="0.93788819875776397"/>
    <n v="0.83576297686053791"/>
    <n v="0.95"/>
  </r>
  <r>
    <s v="East"/>
    <s v="Andrew"/>
    <n v="0.89866561199536665"/>
    <n v="6"/>
    <x v="0"/>
    <n v="0.81288343558282206"/>
    <n v="0.90253059440559436"/>
    <n v="1.0625"/>
  </r>
  <r>
    <s v="Seely"/>
    <s v="Amanda"/>
    <n v="0.89767022758571291"/>
    <n v="6"/>
    <x v="0"/>
    <n v="0.89066914498141259"/>
    <n v="0.89100642398286944"/>
    <n v="0.92500000000000004"/>
  </r>
  <r>
    <s v="Malecha"/>
    <s v="Carolyn"/>
    <n v="0.89685738603501775"/>
    <n v="4"/>
    <x v="0"/>
    <n v="0.86842105263157898"/>
    <n v="0.85719280719280722"/>
    <n v="0.96250000000000002"/>
  </r>
  <r>
    <s v="Browne"/>
    <s v="Danielle"/>
    <n v="0.89571237972553774"/>
    <n v="5"/>
    <x v="0"/>
    <n v="0.84210526315789469"/>
    <n v="0.85984015984015982"/>
    <n v="0.97499999999999998"/>
  </r>
  <r>
    <s v="Heald, Emily K."/>
    <m/>
    <n v="0.89144716360159237"/>
    <n v="4"/>
    <x v="1"/>
    <n v="0.97"/>
    <n v="0.88986790900398061"/>
    <n v="0.73750000000000004"/>
  </r>
  <r>
    <s v="Zimmer, Kristin E."/>
    <m/>
    <n v="0.89001040884317684"/>
    <n v="5"/>
    <x v="0"/>
    <n v="0.85005376344086003"/>
    <n v="0.88747225866708179"/>
    <n v="0.97499999999999998"/>
  </r>
  <r>
    <s v="Woiak"/>
    <s v="Zachariah"/>
    <n v="0.8896155282074143"/>
    <n v="7"/>
    <x v="1"/>
    <n v="0.90869888475836436"/>
    <n v="0.88408993576017136"/>
    <n v="0.86250000000000004"/>
  </r>
  <r>
    <s v="Zant"/>
    <s v="Joseph"/>
    <n v="0.88125512728194044"/>
    <n v="4"/>
    <x v="1"/>
    <n v="0.9375"/>
    <n v="0.80126281820485112"/>
    <n v="0.93249999999999988"/>
  </r>
  <r>
    <s v="Hoiland, Caleigh J."/>
    <m/>
    <n v="0.88112850620869776"/>
    <n v="6"/>
    <x v="1"/>
    <n v="0.94913978494623652"/>
    <n v="0.79118148057550752"/>
    <n v="0.92500000000000004"/>
  </r>
  <r>
    <s v="Nelson"/>
    <s v="Susan"/>
    <n v="0.88095271546221909"/>
    <n v="5"/>
    <x v="1"/>
    <n v="0.88352272727272729"/>
    <n v="0.82986758411009309"/>
    <n v="0.9375"/>
  </r>
  <r>
    <s v="Cook"/>
    <s v="Heaven"/>
    <n v="0.87665562436814903"/>
    <n v="8"/>
    <x v="1"/>
    <n v="0.85821561338289953"/>
    <n v="0.87717344753747317"/>
    <n v="0.91249999999999998"/>
  </r>
  <r>
    <s v="Schmidt"/>
    <s v="Laura"/>
    <n v="0.86999757604358829"/>
    <n v="7"/>
    <x v="1"/>
    <n v="0.83435582822085885"/>
    <n v="0.85313811188811184"/>
    <n v="0.97499999999999998"/>
  </r>
  <r>
    <s v="DeRose"/>
    <s v="Allison"/>
    <n v="0.86768969334758816"/>
    <n v="6"/>
    <x v="1"/>
    <n v="0.82748538011695905"/>
    <n v="0.8207958707958708"/>
    <n v="0.95"/>
  </r>
  <r>
    <s v="Hilderbrand"/>
    <s v="Ashley"/>
    <n v="0.86115054602006791"/>
    <n v="6"/>
    <x v="2"/>
    <n v="0.87215909090909094"/>
    <n v="0.90777693323198783"/>
    <n v="0.8"/>
  </r>
  <r>
    <s v="Braden"/>
    <s v="Brandon"/>
    <n v="0.85291812175554516"/>
    <n v="8"/>
    <x v="1"/>
    <n v="0.78527607361963192"/>
    <n v="0.80326923076923085"/>
    <n v="1.0874999999999999"/>
  </r>
  <r>
    <s v="Shelton"/>
    <s v="Mary"/>
    <n v="0.84920956992111785"/>
    <n v="7"/>
    <x v="2"/>
    <n v="0.86079545454545459"/>
    <n v="0.85221426571188541"/>
    <n v="0.83750000000000002"/>
  </r>
  <r>
    <s v="Romano"/>
    <s v="Daniel"/>
    <n v="0.84807426491637017"/>
    <n v="7"/>
    <x v="2"/>
    <n v="0.783625730994152"/>
    <n v="0.93041958041958051"/>
    <n v="0.8"/>
  </r>
  <r>
    <s v="Anderson"/>
    <s v="Alyssa"/>
    <n v="0.84778317388133351"/>
    <n v="9"/>
    <x v="2"/>
    <n v="0.84662576687116564"/>
    <n v="0.8353321678321679"/>
    <n v="0.875"/>
  </r>
  <r>
    <s v="Remacle"/>
    <s v="Courtney"/>
    <n v="0.84434744714349974"/>
    <n v="8"/>
    <x v="3"/>
    <n v="0.89181286549707606"/>
    <n v="0.77692307692307694"/>
    <n v="0.88749999999999996"/>
  </r>
  <r>
    <s v="Ledbetter"/>
    <s v="Keely"/>
    <n v="0.84339487347811848"/>
    <n v="2"/>
    <x v="2"/>
    <n v="0.85403726708074534"/>
    <n v="0.7981999166145507"/>
    <n v="0.91249999999999998"/>
  </r>
  <r>
    <s v="Kersten"/>
    <s v="Tiffany"/>
    <n v="0.84171881817958172"/>
    <n v="3"/>
    <x v="2"/>
    <n v="0.8354037267080745"/>
    <n v="0.78764331874087967"/>
    <n v="0.96250000000000002"/>
  </r>
  <r>
    <s v="Anderson"/>
    <s v="Emily"/>
    <n v="0.83540066068900432"/>
    <n v="10"/>
    <x v="2"/>
    <n v="0.8619631901840491"/>
    <n v="0.85153846153846158"/>
    <n v="0.75"/>
  </r>
  <r>
    <s v="Lancaster"/>
    <s v="Katie"/>
    <n v="0.82911593253374805"/>
    <n v="4"/>
    <x v="3"/>
    <n v="0.89751552795031053"/>
    <n v="0.80027430338405947"/>
    <n v="0.75"/>
  </r>
  <r>
    <s v="Fanney"/>
    <s v="Hannah"/>
    <n v="0.81940532636643659"/>
    <n v="8"/>
    <x v="3"/>
    <n v="0.85795454545454541"/>
    <n v="0.68104172500700066"/>
    <n v="0.95"/>
  </r>
  <r>
    <s v="Goethlich"/>
    <s v="Jamie"/>
    <n v="0.8188296571849204"/>
    <n v="9"/>
    <x v="3"/>
    <n v="0.73684210526315785"/>
    <n v="0.77717282717282721"/>
    <n v="0.92500000000000004"/>
  </r>
  <r>
    <s v="Lehner"/>
    <s v="Alexandra"/>
    <n v="0.81865902737613261"/>
    <n v="10"/>
    <x v="3"/>
    <n v="0.72807017543859653"/>
    <n v="0.85879120879120885"/>
    <n v="0.83750000000000002"/>
  </r>
  <r>
    <s v="White"/>
    <s v="Ben"/>
    <n v="0.81654283992194909"/>
    <n v="5"/>
    <x v="3"/>
    <n v="0.75155279503105588"/>
    <n v="0.80855430477381696"/>
    <n v="0.96250000000000002"/>
  </r>
  <r>
    <s v="Mealman, Amber L."/>
    <m/>
    <n v="0.81374241550391813"/>
    <n v="7"/>
    <x v="3"/>
    <n v="0.88655913978494616"/>
    <n v="0.77904689897484924"/>
    <n v="0.73750000000000004"/>
  </r>
  <r>
    <s v="Macy"/>
    <s v="Stacia"/>
    <n v="0.81155168089867757"/>
    <n v="9"/>
    <x v="3"/>
    <n v="0.83522727272727271"/>
    <n v="0.80686215679214834"/>
    <n v="0.8"/>
  </r>
  <r>
    <s v="Braden, Scott P."/>
    <m/>
    <n v="0.80722176340355856"/>
    <n v="8"/>
    <x v="3"/>
    <n v="0.8656989247311826"/>
    <n v="0.7086054837777136"/>
    <n v="0.88749999999999996"/>
  </r>
  <r>
    <s v="Grand, Kevin C."/>
    <m/>
    <n v="0.80261144702551379"/>
    <n v="9"/>
    <x v="3"/>
    <n v="0.782258064516129"/>
    <n v="0.81177055304765522"/>
    <n v="0.82499999999999996"/>
  </r>
  <r>
    <s v="Shirk"/>
    <s v="Trista"/>
    <n v="0.80152549444420607"/>
    <n v="11"/>
    <x v="3"/>
    <n v="0.8926380368098159"/>
    <n v="0.63617569930069928"/>
    <n v="0.95"/>
  </r>
  <r>
    <s v="Keiran"/>
    <s v="Mike"/>
    <n v="0.79828904193485328"/>
    <n v="6"/>
    <x v="3"/>
    <n v="0.76708074534161486"/>
    <n v="0.77864185949551812"/>
    <n v="0.9"/>
  </r>
  <r>
    <s v="Wendler"/>
    <s v="Jeanette"/>
    <n v="0.78886996704756096"/>
    <n v="10"/>
    <x v="3"/>
    <n v="0.70738636363636365"/>
    <n v="0.74255844034617491"/>
    <n v="0.9"/>
  </r>
  <r>
    <s v="Slade"/>
    <s v="Jacob"/>
    <n v="0.78859963939724409"/>
    <n v="9"/>
    <x v="3"/>
    <n v="0.67431226765799257"/>
    <n v="0.92843683083511774"/>
    <n v="0.73750000000000004"/>
  </r>
  <r>
    <s v="Spiegel"/>
    <s v="Joshua"/>
    <n v="0.78830901188476643"/>
    <n v="10"/>
    <x v="3"/>
    <n v="0.76446096654275086"/>
    <n v="0.84381156316916495"/>
    <n v="0.72499999999999998"/>
  </r>
  <r>
    <s v="Damiano"/>
    <s v="Kayla"/>
    <n v="0.78803165036717671"/>
    <n v="11"/>
    <x v="3"/>
    <n v="0.80701754385964908"/>
    <n v="0.71100566100566098"/>
    <n v="0.86250000000000004"/>
  </r>
  <r>
    <s v="Tischer-Nodine"/>
    <s v="Savannah"/>
    <n v="0.77782643500553394"/>
    <n v="11"/>
    <x v="3"/>
    <n v="0.78125"/>
    <n v="0.71253483751383495"/>
    <n v="0.85"/>
  </r>
  <r>
    <s v="Thompson"/>
    <s v="David"/>
    <n v="0.77741857469866082"/>
    <n v="12"/>
    <x v="3"/>
    <n v="0.69602272727272729"/>
    <n v="0.69915723220119752"/>
    <n v="0.92500000000000004"/>
  </r>
  <r>
    <s v="Lepak"/>
    <s v="Taylor"/>
    <n v="0.77665474145737301"/>
    <n v="12"/>
    <x v="3"/>
    <n v="0.75730994152046782"/>
    <n v="0.79019314019314013"/>
    <n v="0.77500000000000002"/>
  </r>
  <r>
    <s v="Zesiger"/>
    <s v="Tyler"/>
    <n v="0.77600647618357066"/>
    <n v="7"/>
    <x v="3"/>
    <n v="0.86645962732919257"/>
    <n v="0.63605656312973391"/>
    <n v="0.875"/>
  </r>
  <r>
    <s v="Roembke"/>
    <s v="Erin"/>
    <n v="0.77482310983378611"/>
    <n v="13"/>
    <x v="4"/>
    <n v="0.85795454545454541"/>
    <n v="0.6570861836753743"/>
    <n v="0.85"/>
  </r>
  <r>
    <s v="Blanchard"/>
    <s v="Patrick"/>
    <n v="0.77480382623542754"/>
    <n v="8"/>
    <x v="4"/>
    <n v="0.81055900621118016"/>
    <n v="0.76395055937738876"/>
    <n v="0.72499999999999998"/>
  </r>
  <r>
    <s v="Jardine"/>
    <s v="Katherine"/>
    <n v="0.77446742624266418"/>
    <n v="14"/>
    <x v="3"/>
    <n v="0.80113636363636365"/>
    <n v="0.6917083383339333"/>
    <n v="0.85"/>
  </r>
  <r>
    <s v="Lebeda"/>
    <s v="Dalton"/>
    <n v="0.77100495995232843"/>
    <n v="13"/>
    <x v="4"/>
    <n v="0.79824561403508776"/>
    <n v="0.64110889110889113"/>
    <n v="0.9"/>
  </r>
  <r>
    <s v="Stewart"/>
    <s v="Taylor"/>
    <n v="0.7663187360884729"/>
    <n v="14"/>
    <x v="4"/>
    <n v="0.76315789473684215"/>
    <n v="0.70601065601065605"/>
    <n v="0.83750000000000002"/>
  </r>
  <r>
    <s v="Harguth"/>
    <s v="Lucas"/>
    <n v="0.7654391186299081"/>
    <n v="15"/>
    <x v="4"/>
    <n v="0.82163742690058483"/>
    <n v="0.75476190476190474"/>
    <n v="0.73750000000000004"/>
  </r>
  <r>
    <s v="Fox"/>
    <s v="Andrew"/>
    <n v="0.76121601098288227"/>
    <n v="12"/>
    <x v="3"/>
    <n v="0.73926380368098155"/>
    <n v="0.75127622377622383"/>
    <n v="0.82499999999999996"/>
  </r>
  <r>
    <s v="Renschen"/>
    <s v="Katie"/>
    <n v="0.75900388262044705"/>
    <n v="13"/>
    <x v="4"/>
    <n v="0.88036809815950923"/>
    <n v="0.60464160839160841"/>
    <n v="0.82499999999999996"/>
  </r>
  <r>
    <s v="Maplethorpe"/>
    <s v="Kara"/>
    <n v="0.75868264419003006"/>
    <n v="15"/>
    <x v="4"/>
    <n v="0.70454545454545459"/>
    <n v="0.70167820138416603"/>
    <n v="0.86250000000000004"/>
  </r>
  <r>
    <s v="Johnson"/>
    <s v="Ian"/>
    <n v="0.7585064916456381"/>
    <n v="11"/>
    <x v="4"/>
    <n v="0.67431226765799257"/>
    <n v="0.83445396145610273"/>
    <n v="0.77500000000000002"/>
  </r>
  <r>
    <s v="Menza"/>
    <s v="Aaron"/>
    <n v="0.75684584280749934"/>
    <n v="14"/>
    <x v="3"/>
    <n v="0.6380368098159509"/>
    <n v="0.72907779720279731"/>
    <n v="1.05"/>
  </r>
  <r>
    <s v="Werner"/>
    <s v="Timothy"/>
    <n v="0.75563546882338417"/>
    <n v="12"/>
    <x v="4"/>
    <n v="0.78249070631970252"/>
    <n v="0.76284796573875802"/>
    <n v="0.6875"/>
  </r>
  <r>
    <s v="Walters"/>
    <s v="Becky"/>
    <n v="0.75262568106739891"/>
    <n v="15"/>
    <x v="4"/>
    <n v="0.80981595092024539"/>
    <n v="0.69674825174825172"/>
    <n v="0.75"/>
  </r>
  <r>
    <s v="Dim"/>
    <s v="Jules"/>
    <n v="0.74680948552414772"/>
    <n v="13"/>
    <x v="4"/>
    <n v="0.63464684014869888"/>
    <n v="0.78237687366167019"/>
    <n v="0.9"/>
  </r>
  <r>
    <s v="Alvelo-Rivera"/>
    <s v="Miguel"/>
    <n v="0.73938205167049298"/>
    <n v="9"/>
    <x v="5"/>
    <n v="0.85093167701863359"/>
    <n v="0.63502345215759848"/>
    <n v="0.72499999999999998"/>
  </r>
  <r>
    <s v="Moodie"/>
    <s v="Sarah"/>
    <n v="0.73682314761262124"/>
    <n v="16"/>
    <x v="5"/>
    <n v="0.74853801169590639"/>
    <n v="0.76172161172161168"/>
    <n v="0.7"/>
  </r>
  <r>
    <s v="Alf"/>
    <s v="Emily"/>
    <n v="0.72656142922314726"/>
    <n v="10"/>
    <x v="5"/>
    <n v="0.75465838509316774"/>
    <n v="0.63674518796470025"/>
    <n v="0.85"/>
  </r>
  <r>
    <s v="Young"/>
    <s v="Anthony"/>
    <n v="0.7264119438843365"/>
    <n v="16"/>
    <x v="5"/>
    <n v="0.69938650306748462"/>
    <n v="0.69164335664335663"/>
    <n v="0.85"/>
  </r>
  <r>
    <s v="Shira"/>
    <s v="Hunter"/>
    <n v="0.72576082908319739"/>
    <n v="17"/>
    <x v="5"/>
    <n v="0.63157894736842102"/>
    <n v="0.73060273060273062"/>
    <n v="0.78749999999999998"/>
  </r>
  <r>
    <s v="Stone"/>
    <s v="Jarred"/>
    <n v="0.72504235470377654"/>
    <n v="16"/>
    <x v="5"/>
    <n v="0.68465909090909094"/>
    <n v="0.61906895494125957"/>
    <n v="0.875"/>
  </r>
  <r>
    <s v="Dunn, Logan W."/>
    <m/>
    <n v="0.71988176920923064"/>
    <n v="10"/>
    <x v="6"/>
    <n v="0.8709139784946236"/>
    <n v="0.59129044452845292"/>
    <n v="0.67500000000000004"/>
  </r>
  <r>
    <s v="Rheaume"/>
    <s v="Gabrielle"/>
    <n v="0.71987099523283737"/>
    <n v="18"/>
    <x v="6"/>
    <n v="0.65789473684210531"/>
    <n v="0.67755577755577756"/>
    <n v="0.8125"/>
  </r>
  <r>
    <s v="Temple"/>
    <s v="Catherine"/>
    <n v="0.71137419022695103"/>
    <n v="17"/>
    <x v="6"/>
    <n v="0.73006134969325154"/>
    <n v="0.66087412587412586"/>
    <n v="0.77500000000000002"/>
  </r>
  <r>
    <s v="Biersteker"/>
    <s v="Danielle"/>
    <n v="0.71120797760521692"/>
    <n v="18"/>
    <x v="6"/>
    <n v="0.76993865030674846"/>
    <n v="0.64558129370629369"/>
    <n v="0.72499999999999998"/>
  </r>
  <r>
    <s v="Wall"/>
    <s v="Michael"/>
    <n v="0.70791399244926845"/>
    <n v="19"/>
    <x v="6"/>
    <n v="0.77300613496932513"/>
    <n v="0.69677884615384611"/>
    <n v="0.6"/>
  </r>
  <r>
    <s v="Rossing"/>
    <s v="Ethan"/>
    <n v="0.69961202617041307"/>
    <n v="17"/>
    <x v="6"/>
    <n v="0.79545454545454541"/>
    <n v="0.50812097451694194"/>
    <n v="0.85"/>
  </r>
  <r>
    <s v="Radtke"/>
    <s v="Andrea"/>
    <n v="0.69339231692651604"/>
    <n v="18"/>
    <x v="6"/>
    <n v="0.69886363636363635"/>
    <n v="0.55294101958901731"/>
    <n v="0.85"/>
  </r>
  <r>
    <s v="Rasor"/>
    <s v="Jamie"/>
    <n v="0.69162744264160181"/>
    <n v="19"/>
    <x v="6"/>
    <n v="0.66761363636363635"/>
    <n v="0.61181008387673186"/>
    <n v="0.8"/>
  </r>
  <r>
    <s v="Falck"/>
    <s v="Jill"/>
    <n v="0.68983846368355572"/>
    <n v="20"/>
    <x v="6"/>
    <n v="0.75766871165644167"/>
    <n v="0.57942744755244757"/>
    <n v="0.77500000000000002"/>
  </r>
  <r>
    <s v="Fraioli"/>
    <s v="Michael"/>
    <n v="0.68848887954151117"/>
    <n v="19"/>
    <x v="6"/>
    <n v="0.53508771929824561"/>
    <n v="0.7742923742923743"/>
    <n v="0.7"/>
  </r>
  <r>
    <s v="Johnson, Aaron E."/>
    <m/>
    <n v="0.6879477747753111"/>
    <n v="11"/>
    <x v="6"/>
    <n v="0.89177419354838705"/>
    <n v="0.55309524338989069"/>
    <n v="0.55000000000000004"/>
  </r>
  <r>
    <s v="Sikora"/>
    <s v="Tyler"/>
    <n v="0.68156100395628194"/>
    <n v="14"/>
    <x v="6"/>
    <n v="0.73200743494423792"/>
    <n v="0.64689507494646681"/>
    <n v="0.65"/>
  </r>
  <r>
    <s v="Jaeckel"/>
    <s v="Jessica"/>
    <n v="0.676850273264747"/>
    <n v="20"/>
    <x v="6"/>
    <n v="0.63742690058479534"/>
    <n v="0.67029637029637035"/>
    <n v="0.71250000000000002"/>
  </r>
  <r>
    <s v="Vacha, Eric J."/>
    <m/>
    <n v="0.67494583891364113"/>
    <n v="12"/>
    <x v="6"/>
    <n v="0.63102150537634405"/>
    <n v="0.74384309190775877"/>
    <n v="0.625"/>
  </r>
  <r>
    <s v="Blahnik"/>
    <s v="Ashley"/>
    <n v="0.67425214040345627"/>
    <n v="21"/>
    <x v="6"/>
    <n v="0.68421052631578949"/>
    <n v="0.72206127206127213"/>
    <n v="0.61250000000000004"/>
  </r>
  <r>
    <s v="Sloane"/>
    <s v="Margaret"/>
    <n v="0.66763811164915543"/>
    <n v="20"/>
    <x v="6"/>
    <n v="0.77556818181818177"/>
    <n v="0.46249016548652505"/>
    <n v="0.82499999999999996"/>
  </r>
  <r>
    <s v="Koosmann"/>
    <s v="Angelena"/>
    <n v="0.66151413207463672"/>
    <n v="21"/>
    <x v="6"/>
    <n v="0.87784090909090906"/>
    <n v="0.5910722620047737"/>
    <n v="0.59"/>
  </r>
  <r>
    <s v="Warnecke, John J."/>
    <m/>
    <n v="0.64696162804627422"/>
    <n v="13"/>
    <x v="7"/>
    <n v="0.73532258064516132"/>
    <n v="0.51958148947052418"/>
    <n v="0.72499999999999998"/>
  </r>
  <r>
    <s v="Canniff"/>
    <s v="Alison"/>
    <n v="0.64198017932987261"/>
    <n v="21"/>
    <x v="7"/>
    <n v="0.64110429447852757"/>
    <n v="0.6513461538461538"/>
    <n v="0.625"/>
  </r>
  <r>
    <s v="Joyce"/>
    <s v="Roberta"/>
    <n v="0.63874446558353171"/>
    <n v="15"/>
    <x v="7"/>
    <n v="0.62022304832713748"/>
    <n v="0.72663811563169167"/>
    <n v="0.5"/>
  </r>
  <r>
    <s v="Nguyen, Linda N."/>
    <m/>
    <n v="0.63562147161353932"/>
    <n v="14"/>
    <x v="7"/>
    <n v="0.76139784946236555"/>
    <n v="0.55265582957148263"/>
    <n v="0.55000000000000004"/>
  </r>
  <r>
    <s v="Schenk"/>
    <s v="Joseph"/>
    <n v="0.6351908275773307"/>
    <n v="22"/>
    <x v="7"/>
    <n v="0.70858895705521474"/>
    <n v="0.59188811188811186"/>
    <n v="0.57499999999999996"/>
  </r>
  <r>
    <s v="Young"/>
    <s v="Kevin"/>
    <n v="0.62875677849757605"/>
    <n v="23"/>
    <x v="7"/>
    <n v="0.73312883435582821"/>
    <n v="0.60126311188811188"/>
    <n v="0.47499999999999998"/>
  </r>
  <r>
    <s v="Frey"/>
    <s v="Carl"/>
    <n v="0.62695494229696691"/>
    <n v="24"/>
    <x v="6"/>
    <n v="0.66871165644171782"/>
    <n v="0.4736756993006993"/>
    <n v="0.85"/>
  </r>
  <r>
    <s v="Nachel"/>
    <s v="Andrew"/>
    <n v="0.62137723187632843"/>
    <n v="16"/>
    <x v="7"/>
    <n v="0.65988847583643118"/>
    <n v="0.54355460385438981"/>
    <n v="0.7"/>
  </r>
  <r>
    <s v="Myhra-Edwards"/>
    <s v="Nikolaus"/>
    <n v="0.61953818321834975"/>
    <n v="22"/>
    <x v="7"/>
    <n v="0.78977272727272729"/>
    <n v="0.42086250350042004"/>
    <n v="0.72499999999999998"/>
  </r>
  <r>
    <s v="Bona"/>
    <s v="Samantha"/>
    <n v="0.61563671343276605"/>
    <n v="22"/>
    <x v="7"/>
    <n v="0.66959064327485385"/>
    <n v="0.43153513153513151"/>
    <n v="0.78749999999999998"/>
  </r>
  <r>
    <s v="Johnson"/>
    <s v="Ryan"/>
    <n v="0.61358019904072525"/>
    <n v="23"/>
    <x v="7"/>
    <n v="0.41812865497076024"/>
    <n v="0.63824508824508819"/>
    <n v="0.72499999999999998"/>
  </r>
  <r>
    <s v="Tucker"/>
    <s v="John"/>
    <n v="0.60540209790209798"/>
    <n v="25"/>
    <x v="6"/>
    <n v="0.5"/>
    <n v="0.55725524475524479"/>
    <n v="0.91249999999999998"/>
  </r>
  <r>
    <s v="Fiedorowicz"/>
    <s v="Joelle"/>
    <n v="0.59716736479894372"/>
    <n v="24"/>
    <x v="7"/>
    <n v="0.64327485380116955"/>
    <n v="0.47837162837162833"/>
    <n v="0.7"/>
  </r>
  <r>
    <s v="Schultz"/>
    <s v="Zachary"/>
    <n v="0.59471143819205086"/>
    <n v="17"/>
    <x v="6"/>
    <n v="0.30650557620817842"/>
    <n v="0.81777301927194868"/>
    <n v="0.72499999999999998"/>
  </r>
  <r>
    <s v="Fiorio"/>
    <s v="Hanna"/>
    <n v="0.58460031196873308"/>
    <n v="25"/>
    <x v="8"/>
    <n v="0.57894736842105265"/>
    <n v="0.57465867465867471"/>
    <n v="0.6"/>
  </r>
  <r>
    <s v="Peat"/>
    <s v="Ryan"/>
    <n v="0.58362877619456555"/>
    <n v="26"/>
    <x v="8"/>
    <n v="0.43274853801169588"/>
    <n v="0.55422910422910421"/>
    <n v="0.72499999999999998"/>
  </r>
  <r>
    <s v="Bruhnke"/>
    <s v="Erik"/>
    <n v="0.57910785533484921"/>
    <n v="26"/>
    <x v="8"/>
    <n v="0.58282208588957052"/>
    <n v="0.46494755244755243"/>
    <n v="0.8"/>
  </r>
  <r>
    <s v="Suchy"/>
    <s v="David"/>
    <n v="0.5765026866099362"/>
    <n v="18"/>
    <x v="8"/>
    <n v="0.58416356877323428"/>
    <n v="0.56959314775160608"/>
    <n v="0.57499999999999996"/>
  </r>
  <r>
    <s v="Meacham"/>
    <s v="Jason"/>
    <n v="0.56837635677206233"/>
    <n v="27"/>
    <x v="8"/>
    <n v="0.47546012269938648"/>
    <n v="0.53298076923076931"/>
    <n v="0.82499999999999996"/>
  </r>
  <r>
    <s v="McGee"/>
    <s v="Hannah"/>
    <n v="0.56611124986124983"/>
    <n v="27"/>
    <x v="8"/>
    <n v="0.55555555555555558"/>
    <n v="0.6524309024309024"/>
    <n v="0.47499999999999998"/>
  </r>
  <r>
    <s v="Gorne"/>
    <s v="Jeremiah"/>
    <n v="0.56517679139524324"/>
    <n v="11"/>
    <x v="9"/>
    <n v="0.53416149068322982"/>
    <n v="0.50378048780487805"/>
    <n v="0.75"/>
  </r>
  <r>
    <s v="Revak"/>
    <s v="Katelyn"/>
    <n v="0.56335420867476083"/>
    <n v="28"/>
    <x v="9"/>
    <n v="0.54601226993865026"/>
    <n v="0.56237325174825181"/>
    <n v="0.6"/>
  </r>
  <r>
    <s v="Herron"/>
    <s v="Jonathan"/>
    <n v="0.55836880604058514"/>
    <n v="29"/>
    <x v="9"/>
    <n v="0.48159509202453987"/>
    <n v="0.57682692307692307"/>
    <n v="0.67500000000000004"/>
  </r>
  <r>
    <s v="McCabe"/>
    <s v="Shaun"/>
    <n v="0.55309428144954453"/>
    <n v="28"/>
    <x v="9"/>
    <n v="0.51461988304093564"/>
    <n v="0.42672327672327676"/>
    <n v="0.72499999999999998"/>
  </r>
  <r>
    <s v="Lensing"/>
    <s v="Troy"/>
    <n v="0.55303802647604339"/>
    <n v="18"/>
    <x v="9"/>
    <n v="0.66349442379182166"/>
    <n v="0.46910064239828692"/>
    <n v="0.5"/>
  </r>
  <r>
    <s v="Grevich, Lauren B."/>
    <m/>
    <n v="0.54789495069124095"/>
    <n v="15"/>
    <x v="9"/>
    <n v="0.66752688172043018"/>
    <n v="0.4084604950076719"/>
    <n v="0.58750000000000002"/>
  </r>
  <r>
    <s v="Ford"/>
    <s v="Stanley"/>
    <n v="0.54013575228452537"/>
    <n v="30"/>
    <x v="9"/>
    <n v="0.56441717791411039"/>
    <n v="0.47342220279720282"/>
    <n v="0.625"/>
  </r>
  <r>
    <s v="Weed"/>
    <s v="Sarah"/>
    <n v="0.52639285615789044"/>
    <n v="23"/>
    <x v="9"/>
    <n v="0.60511363636363635"/>
    <n v="0.45653611766745344"/>
    <n v="0.55000000000000004"/>
  </r>
  <r>
    <s v="Thielking"/>
    <s v="Steven"/>
    <n v="0.51224712344269197"/>
    <n v="24"/>
    <x v="9"/>
    <n v="0.65340909090909094"/>
    <n v="0.45661212678854801"/>
    <n v="0.47499999999999998"/>
  </r>
  <r>
    <s v="Ebeling, Trevor S."/>
    <m/>
    <n v="0.50435383216203666"/>
    <n v="16"/>
    <x v="9"/>
    <n v="0.38069892473118278"/>
    <n v="0.56143565567390874"/>
    <n v="0.63749999999999996"/>
  </r>
  <r>
    <s v="Hughes"/>
    <s v="Justin"/>
    <n v="0.45428238793370368"/>
    <n v="29"/>
    <x v="10"/>
    <n v="0.4064327485380117"/>
    <n v="0.30199800199800197"/>
    <n v="0.66249999999999998"/>
  </r>
  <r>
    <s v="Valentino"/>
    <s v="Cynthia"/>
    <n v="0.4401831757423863"/>
    <n v="30"/>
    <x v="10"/>
    <n v="0.51169590643274854"/>
    <n v="0.39783549783549788"/>
    <n v="0.4375"/>
  </r>
  <r>
    <s v="Rossi"/>
    <s v="Simeon"/>
    <n v="0.37001855844167619"/>
    <n v="12"/>
    <x v="10"/>
    <n v="0.51242236024844723"/>
    <n v="0.41262403585574314"/>
    <n v="0"/>
  </r>
  <r>
    <s v="Szymanski"/>
    <s v="Bryce"/>
    <n v="0.3652113705292821"/>
    <n v="20"/>
    <x v="10"/>
    <n v="0.60219330855018582"/>
    <n v="0.31083511777301931"/>
    <n v="0"/>
  </r>
  <r>
    <s v="Vacha"/>
    <s v="Eric"/>
    <n v="0.26329280466156674"/>
    <n v="21"/>
    <x v="10"/>
    <n v="0.26684014869888473"/>
    <n v="0.3913918629550320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K33:R45" firstHeaderRow="1" firstDataRow="2" firstDataCol="1"/>
  <pivotFields count="9">
    <pivotField axis="axisCol" showAll="0" defaultSubtotal="0">
      <items count="6">
        <item x="2"/>
        <item x="1"/>
        <item x="3"/>
        <item x="4"/>
        <item x="5"/>
        <item x="0"/>
      </items>
    </pivotField>
    <pivotField showAll="0"/>
    <pivotField showAll="0"/>
    <pivotField dataField="1" numFmtId="9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m="1" x="11"/>
        <item x="10"/>
        <item t="default"/>
      </items>
    </pivotField>
    <pivotField numFmtId="9" showAll="0"/>
    <pivotField numFmtId="9" showAll="0"/>
    <pivotField numFmtId="9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otal" fld="3" subtotal="count" showDataAs="percentOfCol" baseField="5" baseItem="0" numFmtId="164"/>
  </dataFields>
  <formats count="3">
    <format dxfId="0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  <format dxfId="2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K17:Q29" firstHeaderRow="1" firstDataRow="2" firstDataCol="1"/>
  <pivotFields count="9">
    <pivotField axis="axisCol" showAll="0" defaultSubtotal="0">
      <items count="6">
        <item x="2"/>
        <item x="1"/>
        <item x="3"/>
        <item x="4"/>
        <item x="5"/>
        <item x="0"/>
      </items>
    </pivotField>
    <pivotField showAll="0"/>
    <pivotField showAll="0"/>
    <pivotField dataField="1" numFmtId="9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m="1" x="11"/>
        <item x="10"/>
        <item t="default"/>
      </items>
    </pivotField>
    <pivotField numFmtId="9" showAll="0"/>
    <pivotField numFmtId="9" showAll="0"/>
    <pivotField numFmtId="9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Min of Total" fld="3" subtotal="min" baseField="5" baseItem="0" numFmtId="164"/>
  </dataFields>
  <formats count="2">
    <format dxfId="3">
      <pivotArea outline="0" collapsedLevelsAreSubtotals="1" fieldPosition="0"/>
    </format>
    <format dxfId="4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13" firstHeaderRow="1" firstDataRow="1" firstDataCol="1"/>
  <pivotFields count="8">
    <pivotField showAll="0"/>
    <pivotField showAll="0"/>
    <pivotField numFmtId="9" showAll="0"/>
    <pivotField showAll="0"/>
    <pivotField axis="axisRow" dataField="1" showAll="0" nonAutoSortDefault="1">
      <items count="13">
        <item x="0"/>
        <item x="1"/>
        <item x="3"/>
        <item x="4"/>
        <item x="2"/>
        <item x="6"/>
        <item x="7"/>
        <item x="5"/>
        <item x="9"/>
        <item x="8"/>
        <item x="10"/>
        <item m="1" x="11"/>
        <item t="default"/>
      </items>
    </pivotField>
    <pivotField numFmtId="9" showAll="0"/>
    <pivotField numFmtId="9" showAll="0"/>
    <pivotField numFmtId="9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in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90" zoomScaleNormal="90" workbookViewId="0">
      <pane xSplit="4" ySplit="3" topLeftCell="E8" activePane="bottomRight" state="frozen"/>
      <selection pane="topRight" activeCell="D1" sqref="D1"/>
      <selection pane="bottomLeft" activeCell="A4" sqref="A4"/>
      <selection pane="bottomRight" activeCell="H31" sqref="H31"/>
    </sheetView>
  </sheetViews>
  <sheetFormatPr defaultRowHeight="12.9" x14ac:dyDescent="0.2"/>
  <cols>
    <col min="1" max="1" width="4.125" bestFit="1" customWidth="1"/>
    <col min="2" max="2" width="13.75" bestFit="1" customWidth="1"/>
    <col min="3" max="3" width="9" bestFit="1" customWidth="1"/>
    <col min="4" max="4" width="1.625" style="8" customWidth="1"/>
    <col min="5" max="5" width="6.25" style="45" bestFit="1" customWidth="1"/>
    <col min="6" max="6" width="5.375" bestFit="1" customWidth="1"/>
    <col min="7" max="7" width="2.625" customWidth="1"/>
    <col min="8" max="8" width="5.875" style="8" customWidth="1"/>
    <col min="9" max="9" width="2.625" customWidth="1"/>
    <col min="10" max="10" width="6.375" bestFit="1" customWidth="1"/>
    <col min="11" max="11" width="6.25" style="12" customWidth="1"/>
    <col min="12" max="12" width="6.375" customWidth="1"/>
    <col min="13" max="13" width="2.125" style="8" customWidth="1"/>
    <col min="14" max="14" width="5.25" customWidth="1"/>
    <col min="15" max="15" width="2" customWidth="1"/>
    <col min="16" max="16" width="17.375" bestFit="1" customWidth="1"/>
  </cols>
  <sheetData>
    <row r="1" spans="1:16" ht="18.350000000000001" x14ac:dyDescent="0.3">
      <c r="A1">
        <f>SUM(A4:A36)</f>
        <v>30</v>
      </c>
      <c r="B1" s="2"/>
      <c r="C1" s="2"/>
      <c r="E1" s="41"/>
      <c r="N1" s="9"/>
    </row>
    <row r="2" spans="1:16" ht="13.6" x14ac:dyDescent="0.25">
      <c r="B2" s="1"/>
      <c r="C2" s="22"/>
      <c r="E2" s="42">
        <f>SUM(J2:L2)</f>
        <v>1</v>
      </c>
      <c r="F2" s="1"/>
      <c r="G2" s="22"/>
      <c r="J2" s="1">
        <v>0.25</v>
      </c>
      <c r="K2" s="12">
        <v>0.4</v>
      </c>
      <c r="L2">
        <v>0.35</v>
      </c>
      <c r="N2" s="9"/>
    </row>
    <row r="3" spans="1:16" ht="56.4" x14ac:dyDescent="0.25">
      <c r="A3" t="s">
        <v>85</v>
      </c>
      <c r="B3" s="3" t="s">
        <v>0</v>
      </c>
      <c r="C3" s="3" t="s">
        <v>1</v>
      </c>
      <c r="D3" s="9"/>
      <c r="E3" s="43" t="s">
        <v>3</v>
      </c>
      <c r="F3" s="3" t="s">
        <v>11</v>
      </c>
      <c r="G3" s="3"/>
      <c r="H3" s="9" t="s">
        <v>27</v>
      </c>
      <c r="I3" s="19"/>
      <c r="J3" s="17" t="s">
        <v>10</v>
      </c>
      <c r="K3" s="18" t="s">
        <v>86</v>
      </c>
      <c r="L3" s="17" t="s">
        <v>13</v>
      </c>
      <c r="M3" s="16"/>
      <c r="N3" s="9" t="s">
        <v>12</v>
      </c>
      <c r="P3" s="19" t="s">
        <v>122</v>
      </c>
    </row>
    <row r="4" spans="1:16" ht="13.6" x14ac:dyDescent="0.25">
      <c r="A4">
        <v>1</v>
      </c>
      <c r="B4" s="29" t="s">
        <v>252</v>
      </c>
      <c r="C4" t="s">
        <v>192</v>
      </c>
      <c r="E4" s="44">
        <f t="shared" ref="E4" si="0">(J4*$J$2+K4*$K$2+L4*$L$2)/$E$2</f>
        <v>0.67425214040345627</v>
      </c>
      <c r="F4">
        <f>RANK(E4,$E$4:$E$36)</f>
        <v>21</v>
      </c>
      <c r="H4" s="68" t="s">
        <v>95</v>
      </c>
      <c r="J4" s="20">
        <f>Homework!E4</f>
        <v>0.68421052631578949</v>
      </c>
      <c r="K4" s="39">
        <f>Quizzes!D4</f>
        <v>0.72206127206127213</v>
      </c>
      <c r="L4" s="20">
        <f>Portfolio!E4</f>
        <v>0.61250000000000004</v>
      </c>
      <c r="N4" s="9" t="s">
        <v>95</v>
      </c>
    </row>
    <row r="5" spans="1:16" ht="13.6" x14ac:dyDescent="0.25">
      <c r="A5">
        <v>1</v>
      </c>
      <c r="B5" s="29" t="s">
        <v>253</v>
      </c>
      <c r="C5" t="s">
        <v>254</v>
      </c>
      <c r="E5" s="44">
        <f t="shared" ref="E5:E33" si="1">(J5*$J$2+K5*$K$2+L5*$L$2)/$E$2</f>
        <v>0.61563671343276605</v>
      </c>
      <c r="F5">
        <f t="shared" ref="F5:F35" si="2">RANK(E5,$E$4:$E$36)</f>
        <v>22</v>
      </c>
      <c r="H5" s="68" t="s">
        <v>96</v>
      </c>
      <c r="J5" s="20">
        <f>Homework!E5</f>
        <v>0.66959064327485385</v>
      </c>
      <c r="K5" s="39">
        <f>Quizzes!D5</f>
        <v>0.43153513153513151</v>
      </c>
      <c r="L5" s="20">
        <f>Portfolio!E5</f>
        <v>0.78749999999999998</v>
      </c>
      <c r="N5" s="9" t="s">
        <v>94</v>
      </c>
    </row>
    <row r="6" spans="1:16" ht="13.6" x14ac:dyDescent="0.25">
      <c r="A6">
        <v>1</v>
      </c>
      <c r="B6" s="29" t="s">
        <v>255</v>
      </c>
      <c r="C6" t="s">
        <v>33</v>
      </c>
      <c r="E6" s="44">
        <f t="shared" si="1"/>
        <v>0.89571237972553774</v>
      </c>
      <c r="F6">
        <f t="shared" si="2"/>
        <v>5</v>
      </c>
      <c r="H6" s="68" t="s">
        <v>90</v>
      </c>
      <c r="J6" s="20">
        <f>Homework!E6</f>
        <v>0.84210526315789469</v>
      </c>
      <c r="K6" s="39">
        <f>Quizzes!D6</f>
        <v>0.85984015984015982</v>
      </c>
      <c r="L6" s="20">
        <f>Portfolio!E6</f>
        <v>0.97499999999999998</v>
      </c>
      <c r="N6" s="9" t="s">
        <v>88</v>
      </c>
    </row>
    <row r="7" spans="1:16" ht="13.6" x14ac:dyDescent="0.25">
      <c r="A7">
        <v>1</v>
      </c>
      <c r="B7" s="29" t="s">
        <v>256</v>
      </c>
      <c r="C7" t="s">
        <v>257</v>
      </c>
      <c r="E7" s="44">
        <f t="shared" si="1"/>
        <v>0.78803165036717671</v>
      </c>
      <c r="F7">
        <f t="shared" si="2"/>
        <v>11</v>
      </c>
      <c r="H7" s="68" t="s">
        <v>88</v>
      </c>
      <c r="J7" s="20">
        <f>Homework!E7</f>
        <v>0.80701754385964908</v>
      </c>
      <c r="K7" s="39">
        <f>Quizzes!D7</f>
        <v>0.71100566100566098</v>
      </c>
      <c r="L7" s="20">
        <f>Portfolio!E7</f>
        <v>0.86250000000000004</v>
      </c>
      <c r="N7" s="9" t="s">
        <v>95</v>
      </c>
    </row>
    <row r="8" spans="1:16" ht="13.6" x14ac:dyDescent="0.25">
      <c r="A8">
        <v>1</v>
      </c>
      <c r="B8" s="29" t="s">
        <v>258</v>
      </c>
      <c r="C8" t="s">
        <v>259</v>
      </c>
      <c r="E8" s="44">
        <f t="shared" si="1"/>
        <v>0.86768969334758816</v>
      </c>
      <c r="F8">
        <f t="shared" si="2"/>
        <v>6</v>
      </c>
      <c r="H8" s="68" t="s">
        <v>92</v>
      </c>
      <c r="J8" s="20">
        <f>Homework!E8</f>
        <v>0.82748538011695905</v>
      </c>
      <c r="K8" s="39">
        <f>Quizzes!D8</f>
        <v>0.8207958707958708</v>
      </c>
      <c r="L8" s="20">
        <f>Portfolio!E8</f>
        <v>0.95</v>
      </c>
      <c r="N8" s="9" t="s">
        <v>91</v>
      </c>
    </row>
    <row r="9" spans="1:16" ht="13.6" x14ac:dyDescent="0.25">
      <c r="A9">
        <v>1</v>
      </c>
      <c r="B9" s="29" t="s">
        <v>260</v>
      </c>
      <c r="C9" t="s">
        <v>261</v>
      </c>
      <c r="E9" s="44">
        <f t="shared" si="1"/>
        <v>0.59716736479894372</v>
      </c>
      <c r="F9">
        <f t="shared" si="2"/>
        <v>24</v>
      </c>
      <c r="H9" s="68" t="s">
        <v>96</v>
      </c>
      <c r="J9" s="20">
        <f>Homework!E9</f>
        <v>0.64327485380116955</v>
      </c>
      <c r="K9" s="39">
        <f>Quizzes!D9</f>
        <v>0.47837162837162833</v>
      </c>
      <c r="L9" s="20">
        <f>Portfolio!E9</f>
        <v>0.7</v>
      </c>
      <c r="N9" s="9" t="s">
        <v>94</v>
      </c>
    </row>
    <row r="10" spans="1:16" ht="13.6" x14ac:dyDescent="0.25">
      <c r="A10">
        <v>1</v>
      </c>
      <c r="B10" s="29" t="s">
        <v>262</v>
      </c>
      <c r="C10" t="s">
        <v>263</v>
      </c>
      <c r="E10" s="44">
        <f t="shared" si="1"/>
        <v>0.58460031196873308</v>
      </c>
      <c r="F10">
        <f t="shared" si="2"/>
        <v>25</v>
      </c>
      <c r="H10" s="68" t="s">
        <v>93</v>
      </c>
      <c r="J10" s="20">
        <f>Homework!E10</f>
        <v>0.57894736842105265</v>
      </c>
      <c r="K10" s="39">
        <f>Quizzes!D10</f>
        <v>0.57465867465867471</v>
      </c>
      <c r="L10" s="20">
        <f>Portfolio!E10</f>
        <v>0.6</v>
      </c>
      <c r="N10" s="9" t="s">
        <v>96</v>
      </c>
    </row>
    <row r="11" spans="1:16" ht="13.6" x14ac:dyDescent="0.25">
      <c r="A11">
        <v>1</v>
      </c>
      <c r="B11" s="29" t="s">
        <v>264</v>
      </c>
      <c r="C11" t="s">
        <v>40</v>
      </c>
      <c r="E11" s="44">
        <f t="shared" si="1"/>
        <v>0.68848887954151117</v>
      </c>
      <c r="F11">
        <f t="shared" si="2"/>
        <v>19</v>
      </c>
      <c r="H11" s="68" t="s">
        <v>95</v>
      </c>
      <c r="J11" s="20">
        <f>Homework!E11</f>
        <v>0.53508771929824561</v>
      </c>
      <c r="K11" s="39">
        <f>Quizzes!D11</f>
        <v>0.7742923742923743</v>
      </c>
      <c r="L11" s="20">
        <f>Portfolio!E11</f>
        <v>0.7</v>
      </c>
      <c r="N11" s="9" t="s">
        <v>88</v>
      </c>
    </row>
    <row r="12" spans="1:16" ht="13.6" x14ac:dyDescent="0.25">
      <c r="A12">
        <v>1</v>
      </c>
      <c r="B12" s="29" t="s">
        <v>265</v>
      </c>
      <c r="C12" t="s">
        <v>212</v>
      </c>
      <c r="E12" s="44">
        <f t="shared" si="1"/>
        <v>0.8188296571849204</v>
      </c>
      <c r="F12">
        <f t="shared" si="2"/>
        <v>9</v>
      </c>
      <c r="H12" s="68" t="s">
        <v>88</v>
      </c>
      <c r="J12" s="20">
        <f>Homework!E12</f>
        <v>0.73684210526315785</v>
      </c>
      <c r="K12" s="39">
        <f>Quizzes!D12</f>
        <v>0.77717282717282721</v>
      </c>
      <c r="L12" s="20">
        <f>Portfolio!E12</f>
        <v>0.92500000000000004</v>
      </c>
      <c r="N12" s="9" t="s">
        <v>95</v>
      </c>
    </row>
    <row r="13" spans="1:16" ht="13.6" x14ac:dyDescent="0.25">
      <c r="A13">
        <v>1</v>
      </c>
      <c r="B13" s="29" t="s">
        <v>266</v>
      </c>
      <c r="C13" t="s">
        <v>267</v>
      </c>
      <c r="E13" s="44">
        <f t="shared" si="1"/>
        <v>0.7654391186299081</v>
      </c>
      <c r="F13">
        <f t="shared" si="2"/>
        <v>15</v>
      </c>
      <c r="H13" s="68" t="s">
        <v>98</v>
      </c>
      <c r="J13" s="20">
        <f>Homework!E13</f>
        <v>0.82163742690058483</v>
      </c>
      <c r="K13" s="39">
        <f>Quizzes!D13</f>
        <v>0.75476190476190474</v>
      </c>
      <c r="L13" s="20">
        <f>Portfolio!E13</f>
        <v>0.73750000000000004</v>
      </c>
      <c r="N13" s="9" t="s">
        <v>95</v>
      </c>
    </row>
    <row r="14" spans="1:16" ht="13.6" x14ac:dyDescent="0.25">
      <c r="A14">
        <v>1</v>
      </c>
      <c r="B14" s="29" t="s">
        <v>268</v>
      </c>
      <c r="C14" t="s">
        <v>269</v>
      </c>
      <c r="E14" s="44">
        <f t="shared" si="1"/>
        <v>0.45428238793370368</v>
      </c>
      <c r="F14">
        <f t="shared" si="2"/>
        <v>29</v>
      </c>
      <c r="H14" s="68" t="s">
        <v>162</v>
      </c>
      <c r="J14" s="20">
        <f>Homework!E14</f>
        <v>0.4064327485380117</v>
      </c>
      <c r="K14" s="39">
        <f>Quizzes!D14</f>
        <v>0.30199800199800197</v>
      </c>
      <c r="L14" s="20">
        <f>Portfolio!E14</f>
        <v>0.66249999999999998</v>
      </c>
      <c r="N14" s="9" t="s">
        <v>162</v>
      </c>
    </row>
    <row r="15" spans="1:16" ht="13.6" x14ac:dyDescent="0.25">
      <c r="A15">
        <v>1</v>
      </c>
      <c r="B15" s="29" t="s">
        <v>270</v>
      </c>
      <c r="C15" t="s">
        <v>271</v>
      </c>
      <c r="E15" s="44">
        <f t="shared" si="1"/>
        <v>0.676850273264747</v>
      </c>
      <c r="F15">
        <f t="shared" si="2"/>
        <v>20</v>
      </c>
      <c r="H15" s="68" t="s">
        <v>95</v>
      </c>
      <c r="J15" s="20">
        <f>Homework!E15</f>
        <v>0.63742690058479534</v>
      </c>
      <c r="K15" s="39">
        <f>Quizzes!D15</f>
        <v>0.67029637029637035</v>
      </c>
      <c r="L15" s="20">
        <f>Portfolio!E15</f>
        <v>0.71250000000000002</v>
      </c>
      <c r="N15" s="9" t="s">
        <v>95</v>
      </c>
    </row>
    <row r="16" spans="1:16" ht="13.6" x14ac:dyDescent="0.25">
      <c r="A16">
        <v>1</v>
      </c>
      <c r="B16" s="29" t="s">
        <v>127</v>
      </c>
      <c r="C16" t="s">
        <v>272</v>
      </c>
      <c r="E16" s="44">
        <f t="shared" si="1"/>
        <v>0.61358019904072525</v>
      </c>
      <c r="F16">
        <f t="shared" si="2"/>
        <v>23</v>
      </c>
      <c r="H16" s="68" t="s">
        <v>96</v>
      </c>
      <c r="J16" s="20">
        <f>Homework!E16</f>
        <v>0.41812865497076024</v>
      </c>
      <c r="K16" s="39">
        <f>Quizzes!D16</f>
        <v>0.63824508824508819</v>
      </c>
      <c r="L16" s="20">
        <f>Portfolio!E16</f>
        <v>0.72499999999999998</v>
      </c>
      <c r="N16" s="9" t="s">
        <v>94</v>
      </c>
    </row>
    <row r="17" spans="1:14" ht="13.6" x14ac:dyDescent="0.25">
      <c r="A17">
        <v>1</v>
      </c>
      <c r="B17" s="29" t="s">
        <v>273</v>
      </c>
      <c r="C17" t="s">
        <v>274</v>
      </c>
      <c r="E17" s="44">
        <f t="shared" si="1"/>
        <v>0.77100495995232843</v>
      </c>
      <c r="F17">
        <f t="shared" si="2"/>
        <v>13</v>
      </c>
      <c r="H17" s="68" t="s">
        <v>98</v>
      </c>
      <c r="J17" s="20">
        <f>Homework!E17</f>
        <v>0.79824561403508776</v>
      </c>
      <c r="K17" s="39">
        <f>Quizzes!D17</f>
        <v>0.64110889110889113</v>
      </c>
      <c r="L17" s="20">
        <f>Portfolio!E17</f>
        <v>0.9</v>
      </c>
      <c r="N17" s="9" t="s">
        <v>96</v>
      </c>
    </row>
    <row r="18" spans="1:14" ht="13.6" x14ac:dyDescent="0.25">
      <c r="A18">
        <v>1</v>
      </c>
      <c r="B18" s="29" t="s">
        <v>275</v>
      </c>
      <c r="C18" t="s">
        <v>159</v>
      </c>
      <c r="E18" s="44">
        <f t="shared" si="1"/>
        <v>0.81865902737613261</v>
      </c>
      <c r="F18">
        <f t="shared" si="2"/>
        <v>10</v>
      </c>
      <c r="H18" s="68" t="s">
        <v>88</v>
      </c>
      <c r="J18" s="20">
        <f>Homework!E18</f>
        <v>0.72807017543859653</v>
      </c>
      <c r="K18" s="39">
        <f>Quizzes!D18</f>
        <v>0.85879120879120885</v>
      </c>
      <c r="L18" s="20">
        <f>Portfolio!E18</f>
        <v>0.83750000000000002</v>
      </c>
      <c r="N18" s="9" t="s">
        <v>96</v>
      </c>
    </row>
    <row r="19" spans="1:14" ht="13.6" x14ac:dyDescent="0.25">
      <c r="A19">
        <v>1</v>
      </c>
      <c r="B19" s="29" t="s">
        <v>276</v>
      </c>
      <c r="C19" t="s">
        <v>277</v>
      </c>
      <c r="E19" s="44">
        <f t="shared" si="1"/>
        <v>0.77665474145737301</v>
      </c>
      <c r="F19">
        <f t="shared" si="2"/>
        <v>12</v>
      </c>
      <c r="H19" s="68" t="s">
        <v>88</v>
      </c>
      <c r="J19" s="20">
        <f>Homework!E19</f>
        <v>0.75730994152046782</v>
      </c>
      <c r="K19" s="39">
        <f>Quizzes!D19</f>
        <v>0.79019314019314013</v>
      </c>
      <c r="L19" s="20">
        <f>Portfolio!E19</f>
        <v>0.77500000000000002</v>
      </c>
      <c r="N19" s="9" t="s">
        <v>98</v>
      </c>
    </row>
    <row r="20" spans="1:14" ht="13.6" x14ac:dyDescent="0.25">
      <c r="A20">
        <v>1</v>
      </c>
      <c r="B20" s="29" t="s">
        <v>278</v>
      </c>
      <c r="C20" t="s">
        <v>279</v>
      </c>
      <c r="E20" s="44">
        <f t="shared" si="1"/>
        <v>0.89685738603501775</v>
      </c>
      <c r="F20">
        <f t="shared" si="2"/>
        <v>4</v>
      </c>
      <c r="H20" s="68" t="s">
        <v>90</v>
      </c>
      <c r="J20" s="20">
        <f>Homework!E20</f>
        <v>0.86842105263157898</v>
      </c>
      <c r="K20" s="39">
        <f>Quizzes!D20</f>
        <v>0.85719280719280722</v>
      </c>
      <c r="L20" s="20">
        <f>Portfolio!E20</f>
        <v>0.96250000000000002</v>
      </c>
      <c r="N20" s="9" t="s">
        <v>88</v>
      </c>
    </row>
    <row r="21" spans="1:14" ht="13.6" x14ac:dyDescent="0.25">
      <c r="A21">
        <v>1</v>
      </c>
      <c r="B21" s="29" t="s">
        <v>280</v>
      </c>
      <c r="C21" t="s">
        <v>281</v>
      </c>
      <c r="E21" s="44">
        <f t="shared" si="1"/>
        <v>0.55309428144954453</v>
      </c>
      <c r="F21">
        <f t="shared" si="2"/>
        <v>28</v>
      </c>
      <c r="H21" s="68" t="s">
        <v>94</v>
      </c>
      <c r="J21" s="20">
        <f>Homework!E21</f>
        <v>0.51461988304093564</v>
      </c>
      <c r="K21" s="39">
        <f>Quizzes!D21</f>
        <v>0.42672327672327676</v>
      </c>
      <c r="L21" s="20">
        <f>Portfolio!E21</f>
        <v>0.72499999999999998</v>
      </c>
      <c r="N21" s="9" t="s">
        <v>162</v>
      </c>
    </row>
    <row r="22" spans="1:14" ht="13.6" x14ac:dyDescent="0.25">
      <c r="A22">
        <v>1</v>
      </c>
      <c r="B22" s="29" t="s">
        <v>282</v>
      </c>
      <c r="C22" t="s">
        <v>190</v>
      </c>
      <c r="E22" s="44">
        <f t="shared" si="1"/>
        <v>0.56611124986124983</v>
      </c>
      <c r="F22">
        <f t="shared" si="2"/>
        <v>27</v>
      </c>
      <c r="H22" s="68" t="s">
        <v>93</v>
      </c>
      <c r="J22" s="20">
        <f>Homework!E22</f>
        <v>0.55555555555555558</v>
      </c>
      <c r="K22" s="39">
        <f>Quizzes!D22</f>
        <v>0.6524309024309024</v>
      </c>
      <c r="L22" s="20">
        <f>Portfolio!E22</f>
        <v>0.47499999999999998</v>
      </c>
      <c r="N22" s="9" t="s">
        <v>162</v>
      </c>
    </row>
    <row r="23" spans="1:14" s="61" customFormat="1" ht="14.3" x14ac:dyDescent="0.25">
      <c r="A23" s="61">
        <v>1</v>
      </c>
      <c r="B23" s="62" t="s">
        <v>283</v>
      </c>
      <c r="C23" s="61" t="s">
        <v>284</v>
      </c>
      <c r="D23" s="63"/>
      <c r="E23" s="64">
        <f t="shared" si="1"/>
        <v>0.9133781897926635</v>
      </c>
      <c r="F23" s="61">
        <f t="shared" si="2"/>
        <v>2</v>
      </c>
      <c r="H23" s="63" t="s">
        <v>90</v>
      </c>
      <c r="J23" s="64">
        <f>Homework!E23</f>
        <v>0.85964912280701755</v>
      </c>
      <c r="K23" s="65">
        <f>Quizzes!D23</f>
        <v>0.94772727272727275</v>
      </c>
      <c r="L23" s="64">
        <f>Portfolio!E23</f>
        <v>0.91249999999999998</v>
      </c>
      <c r="M23" s="63"/>
      <c r="N23" s="63" t="s">
        <v>90</v>
      </c>
    </row>
    <row r="24" spans="1:14" ht="13.6" x14ac:dyDescent="0.25">
      <c r="A24">
        <v>1</v>
      </c>
      <c r="B24" s="29" t="s">
        <v>285</v>
      </c>
      <c r="C24" t="s">
        <v>272</v>
      </c>
      <c r="E24" s="44">
        <f t="shared" si="1"/>
        <v>0.96022836082046625</v>
      </c>
      <c r="F24">
        <f t="shared" si="2"/>
        <v>1</v>
      </c>
      <c r="H24" s="68" t="s">
        <v>90</v>
      </c>
      <c r="J24" s="20">
        <f>Homework!E24</f>
        <v>0.95029239766081874</v>
      </c>
      <c r="K24" s="39">
        <f>Quizzes!D24</f>
        <v>0.95351315351315369</v>
      </c>
      <c r="L24" s="20">
        <f>Portfolio!E24</f>
        <v>0.97499999999999998</v>
      </c>
      <c r="N24" s="9" t="s">
        <v>90</v>
      </c>
    </row>
    <row r="25" spans="1:14" ht="13.6" x14ac:dyDescent="0.25">
      <c r="A25">
        <v>1</v>
      </c>
      <c r="B25" s="29" t="s">
        <v>286</v>
      </c>
      <c r="C25" t="s">
        <v>271</v>
      </c>
      <c r="E25" s="44">
        <f t="shared" si="1"/>
        <v>0.89978150504466292</v>
      </c>
      <c r="F25">
        <f t="shared" si="2"/>
        <v>3</v>
      </c>
      <c r="H25" s="68" t="s">
        <v>90</v>
      </c>
      <c r="J25" s="20">
        <f>Homework!E25</f>
        <v>0.89766081871345027</v>
      </c>
      <c r="K25" s="39">
        <f>Quizzes!D25</f>
        <v>0.90091575091575093</v>
      </c>
      <c r="L25" s="20">
        <f>Portfolio!E25</f>
        <v>0.9</v>
      </c>
      <c r="N25" s="9" t="s">
        <v>91</v>
      </c>
    </row>
    <row r="26" spans="1:14" ht="13.6" x14ac:dyDescent="0.25">
      <c r="A26">
        <v>1</v>
      </c>
      <c r="B26" s="29" t="s">
        <v>287</v>
      </c>
      <c r="C26" t="s">
        <v>227</v>
      </c>
      <c r="E26" s="44">
        <f t="shared" si="1"/>
        <v>0.73682314761262124</v>
      </c>
      <c r="F26">
        <f t="shared" si="2"/>
        <v>16</v>
      </c>
      <c r="H26" s="68" t="s">
        <v>89</v>
      </c>
      <c r="J26" s="20">
        <f>Homework!E26</f>
        <v>0.74853801169590639</v>
      </c>
      <c r="K26" s="39">
        <f>Quizzes!D26</f>
        <v>0.76172161172161168</v>
      </c>
      <c r="L26" s="20">
        <f>Portfolio!E26</f>
        <v>0.7</v>
      </c>
      <c r="N26" s="9" t="s">
        <v>95</v>
      </c>
    </row>
    <row r="27" spans="1:14" s="56" customFormat="1" ht="14.3" x14ac:dyDescent="0.25">
      <c r="A27" s="56">
        <v>0</v>
      </c>
      <c r="B27" s="56" t="s">
        <v>207</v>
      </c>
      <c r="C27" s="56" t="s">
        <v>288</v>
      </c>
      <c r="N27" s="56" t="s">
        <v>95</v>
      </c>
    </row>
    <row r="28" spans="1:14" ht="13.6" x14ac:dyDescent="0.25">
      <c r="A28">
        <v>1</v>
      </c>
      <c r="B28" s="29" t="s">
        <v>289</v>
      </c>
      <c r="C28" t="s">
        <v>272</v>
      </c>
      <c r="E28" s="44">
        <f t="shared" si="1"/>
        <v>0.58362877619456555</v>
      </c>
      <c r="F28">
        <f t="shared" si="2"/>
        <v>26</v>
      </c>
      <c r="H28" s="68" t="s">
        <v>93</v>
      </c>
      <c r="J28" s="20">
        <f>Homework!E28</f>
        <v>0.43274853801169588</v>
      </c>
      <c r="K28" s="39">
        <f>Quizzes!D28</f>
        <v>0.55422910422910421</v>
      </c>
      <c r="L28" s="20">
        <f>Portfolio!E28</f>
        <v>0.72499999999999998</v>
      </c>
      <c r="N28" s="9" t="s">
        <v>94</v>
      </c>
    </row>
    <row r="29" spans="1:14" ht="13.6" x14ac:dyDescent="0.25">
      <c r="A29">
        <v>1</v>
      </c>
      <c r="B29" s="29" t="s">
        <v>290</v>
      </c>
      <c r="C29" t="s">
        <v>291</v>
      </c>
      <c r="E29" s="44">
        <f t="shared" si="1"/>
        <v>0.84434744714349974</v>
      </c>
      <c r="F29">
        <f t="shared" si="2"/>
        <v>8</v>
      </c>
      <c r="H29" s="68" t="s">
        <v>88</v>
      </c>
      <c r="J29" s="20">
        <f>Homework!E29</f>
        <v>0.89181286549707606</v>
      </c>
      <c r="K29" s="39">
        <f>Quizzes!D29</f>
        <v>0.77692307692307694</v>
      </c>
      <c r="L29" s="20">
        <f>Portfolio!E29</f>
        <v>0.88749999999999996</v>
      </c>
      <c r="N29" s="9" t="s">
        <v>88</v>
      </c>
    </row>
    <row r="30" spans="1:14" ht="13.6" x14ac:dyDescent="0.25">
      <c r="A30">
        <v>1</v>
      </c>
      <c r="B30" s="29" t="s">
        <v>292</v>
      </c>
      <c r="C30" t="s">
        <v>293</v>
      </c>
      <c r="E30" s="44">
        <f t="shared" si="1"/>
        <v>0.71987099523283737</v>
      </c>
      <c r="F30">
        <f t="shared" si="2"/>
        <v>18</v>
      </c>
      <c r="H30" s="68" t="s">
        <v>95</v>
      </c>
      <c r="J30" s="20">
        <f>Homework!E30</f>
        <v>0.65789473684210531</v>
      </c>
      <c r="K30" s="39">
        <f>Quizzes!D30</f>
        <v>0.67755577755577756</v>
      </c>
      <c r="L30" s="20">
        <f>Portfolio!E30</f>
        <v>0.8125</v>
      </c>
      <c r="N30" s="9" t="s">
        <v>95</v>
      </c>
    </row>
    <row r="31" spans="1:14" ht="13.6" x14ac:dyDescent="0.25">
      <c r="A31">
        <v>1</v>
      </c>
      <c r="B31" s="29" t="s">
        <v>294</v>
      </c>
      <c r="C31" t="s">
        <v>295</v>
      </c>
      <c r="E31" s="44">
        <f t="shared" si="1"/>
        <v>0.86557426491637024</v>
      </c>
      <c r="F31">
        <f t="shared" si="2"/>
        <v>7</v>
      </c>
      <c r="H31" s="68" t="s">
        <v>92</v>
      </c>
      <c r="J31" s="20">
        <f>Homework!E31</f>
        <v>0.783625730994152</v>
      </c>
      <c r="K31" s="39">
        <f>Quizzes!D31</f>
        <v>0.93041958041958051</v>
      </c>
      <c r="L31" s="20">
        <f>Portfolio!E31</f>
        <v>0.85</v>
      </c>
      <c r="N31" s="9" t="s">
        <v>88</v>
      </c>
    </row>
    <row r="32" spans="1:14" ht="13.6" x14ac:dyDescent="0.25">
      <c r="A32">
        <v>1</v>
      </c>
      <c r="B32" s="29" t="s">
        <v>296</v>
      </c>
      <c r="C32" t="s">
        <v>297</v>
      </c>
      <c r="E32" s="44">
        <f t="shared" si="1"/>
        <v>0.72576082908319739</v>
      </c>
      <c r="F32">
        <f t="shared" si="2"/>
        <v>17</v>
      </c>
      <c r="H32" s="68" t="s">
        <v>89</v>
      </c>
      <c r="J32" s="20">
        <f>Homework!E32</f>
        <v>0.63157894736842102</v>
      </c>
      <c r="K32" s="39">
        <f>Quizzes!D32</f>
        <v>0.73060273060273062</v>
      </c>
      <c r="L32" s="20">
        <f>Portfolio!E32</f>
        <v>0.78749999999999998</v>
      </c>
      <c r="N32" s="9" t="s">
        <v>96</v>
      </c>
    </row>
    <row r="33" spans="1:16" ht="13.6" x14ac:dyDescent="0.25">
      <c r="A33">
        <v>1</v>
      </c>
      <c r="B33" s="29" t="s">
        <v>298</v>
      </c>
      <c r="C33" t="s">
        <v>277</v>
      </c>
      <c r="E33" s="44">
        <f t="shared" si="1"/>
        <v>0.7663187360884729</v>
      </c>
      <c r="F33">
        <f t="shared" si="2"/>
        <v>14</v>
      </c>
      <c r="H33" s="68" t="s">
        <v>98</v>
      </c>
      <c r="J33" s="20">
        <f>Homework!E33</f>
        <v>0.76315789473684215</v>
      </c>
      <c r="K33" s="39">
        <f>Quizzes!D33</f>
        <v>0.70601065601065605</v>
      </c>
      <c r="L33" s="20">
        <f>Portfolio!E33</f>
        <v>0.83750000000000002</v>
      </c>
      <c r="N33" s="9" t="s">
        <v>95</v>
      </c>
    </row>
    <row r="34" spans="1:16" s="56" customFormat="1" ht="14.3" x14ac:dyDescent="0.25">
      <c r="A34" s="56">
        <v>0</v>
      </c>
      <c r="B34" s="56" t="s">
        <v>299</v>
      </c>
      <c r="C34" s="56" t="s">
        <v>44</v>
      </c>
      <c r="H34" s="58"/>
    </row>
    <row r="35" spans="1:16" ht="13.6" x14ac:dyDescent="0.25">
      <c r="A35">
        <v>1</v>
      </c>
      <c r="B35" s="29" t="s">
        <v>300</v>
      </c>
      <c r="C35" t="s">
        <v>301</v>
      </c>
      <c r="E35" s="44">
        <f t="shared" ref="E35" si="3">(J35*$J$2+K35*$K$2+L35*$L$2)/$E$2</f>
        <v>0.4401831757423863</v>
      </c>
      <c r="F35">
        <f t="shared" si="2"/>
        <v>30</v>
      </c>
      <c r="H35" s="68" t="s">
        <v>162</v>
      </c>
      <c r="J35" s="20">
        <f>Homework!E35</f>
        <v>0.51169590643274854</v>
      </c>
      <c r="K35" s="39">
        <f>Quizzes!D35</f>
        <v>0.39783549783549788</v>
      </c>
      <c r="L35" s="20">
        <f>Portfolio!E35</f>
        <v>0.4375</v>
      </c>
      <c r="N35" s="9" t="s">
        <v>162</v>
      </c>
    </row>
    <row r="36" spans="1:16" s="56" customFormat="1" ht="14.3" x14ac:dyDescent="0.25">
      <c r="A36" s="56">
        <v>0</v>
      </c>
      <c r="B36" s="56" t="s">
        <v>302</v>
      </c>
      <c r="C36" s="56" t="s">
        <v>303</v>
      </c>
      <c r="N36" s="56" t="s">
        <v>162</v>
      </c>
      <c r="P36" s="56" t="s">
        <v>316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X17" sqref="X17"/>
    </sheetView>
  </sheetViews>
  <sheetFormatPr defaultRowHeight="12.9" x14ac:dyDescent="0.2"/>
  <cols>
    <col min="1" max="1" width="13.75" bestFit="1" customWidth="1"/>
    <col min="2" max="2" width="10.75" customWidth="1"/>
    <col min="3" max="3" width="7.125" customWidth="1"/>
    <col min="4" max="4" width="8.125" bestFit="1" customWidth="1"/>
    <col min="5" max="5" width="8" customWidth="1"/>
    <col min="6" max="6" width="2.625" customWidth="1"/>
    <col min="7" max="7" width="6.25" bestFit="1" customWidth="1"/>
    <col min="8" max="8" width="6.375" customWidth="1"/>
    <col min="9" max="9" width="7" customWidth="1"/>
    <col min="10" max="10" width="6.375" customWidth="1"/>
    <col min="11" max="11" width="7.625" bestFit="1" customWidth="1"/>
    <col min="12" max="12" width="7.125" bestFit="1" customWidth="1"/>
    <col min="13" max="13" width="6.5" bestFit="1" customWidth="1"/>
    <col min="14" max="14" width="5.625" bestFit="1" customWidth="1"/>
    <col min="15" max="15" width="7.125" bestFit="1" customWidth="1"/>
    <col min="16" max="16" width="6.375" bestFit="1" customWidth="1"/>
    <col min="17" max="17" width="6.375" customWidth="1"/>
    <col min="18" max="18" width="1" customWidth="1"/>
    <col min="19" max="19" width="6.875" customWidth="1"/>
    <col min="20" max="20" width="0.5" customWidth="1"/>
    <col min="21" max="25" width="7.125" customWidth="1"/>
    <col min="26" max="28" width="7" customWidth="1"/>
  </cols>
  <sheetData>
    <row r="1" spans="1:37" ht="18.350000000000001" x14ac:dyDescent="0.3">
      <c r="B1" s="2" t="s">
        <v>5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>
        <v>10</v>
      </c>
      <c r="Y1" s="22"/>
    </row>
    <row r="2" spans="1:37" s="1" customFormat="1" x14ac:dyDescent="0.2">
      <c r="A2" s="22"/>
      <c r="C2" s="1">
        <f>SUM(G2:Z2)</f>
        <v>171</v>
      </c>
      <c r="E2" s="1">
        <v>1</v>
      </c>
      <c r="G2" s="22">
        <v>12</v>
      </c>
      <c r="H2">
        <v>15</v>
      </c>
      <c r="I2" s="1">
        <v>9</v>
      </c>
      <c r="J2" s="22">
        <v>5</v>
      </c>
      <c r="K2" s="22">
        <v>15</v>
      </c>
      <c r="L2" s="22">
        <v>15</v>
      </c>
      <c r="M2" s="22">
        <v>1</v>
      </c>
      <c r="N2" s="22">
        <v>10</v>
      </c>
      <c r="O2" s="22">
        <v>12</v>
      </c>
      <c r="P2" s="22">
        <v>13</v>
      </c>
      <c r="Q2" s="22">
        <v>14</v>
      </c>
      <c r="R2" s="22"/>
      <c r="S2" s="22">
        <v>12</v>
      </c>
      <c r="U2" s="22">
        <v>10</v>
      </c>
      <c r="V2" s="22">
        <v>15</v>
      </c>
      <c r="W2" s="22">
        <v>13</v>
      </c>
      <c r="X2" s="22"/>
      <c r="Y2" s="22"/>
    </row>
    <row r="3" spans="1:37" s="4" customFormat="1" ht="189" customHeight="1" x14ac:dyDescent="0.25">
      <c r="A3" s="3" t="s">
        <v>0</v>
      </c>
      <c r="B3" s="3" t="s">
        <v>1</v>
      </c>
      <c r="C3" s="3" t="s">
        <v>3</v>
      </c>
      <c r="D3" s="3" t="s">
        <v>4</v>
      </c>
      <c r="E3" s="9" t="s">
        <v>21</v>
      </c>
      <c r="G3" s="11" t="s">
        <v>231</v>
      </c>
      <c r="H3" s="11" t="s">
        <v>23</v>
      </c>
      <c r="I3" s="11" t="s">
        <v>26</v>
      </c>
      <c r="J3" s="11" t="s">
        <v>25</v>
      </c>
      <c r="K3" s="11" t="s">
        <v>304</v>
      </c>
      <c r="L3" s="11" t="s">
        <v>24</v>
      </c>
      <c r="M3" s="11" t="s">
        <v>233</v>
      </c>
      <c r="N3" s="11" t="s">
        <v>118</v>
      </c>
      <c r="O3" s="11" t="s">
        <v>234</v>
      </c>
      <c r="P3" s="11" t="s">
        <v>183</v>
      </c>
      <c r="Q3" s="11" t="s">
        <v>313</v>
      </c>
      <c r="R3" s="4" t="s">
        <v>119</v>
      </c>
      <c r="S3" s="11" t="s">
        <v>120</v>
      </c>
      <c r="T3" s="4" t="s">
        <v>164</v>
      </c>
      <c r="U3" s="11" t="s">
        <v>165</v>
      </c>
      <c r="V3" s="11" t="s">
        <v>121</v>
      </c>
      <c r="W3" s="11" t="s">
        <v>317</v>
      </c>
      <c r="X3" s="11" t="s">
        <v>237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29" t="s">
        <v>252</v>
      </c>
      <c r="B4" t="s">
        <v>192</v>
      </c>
      <c r="C4" s="22">
        <f>SUM(G4:Z4)</f>
        <v>117</v>
      </c>
      <c r="D4" s="40">
        <f>C4/$C$2</f>
        <v>0.68421052631578949</v>
      </c>
      <c r="E4" s="40">
        <f>D4/$E$2</f>
        <v>0.68421052631578949</v>
      </c>
      <c r="G4">
        <v>7</v>
      </c>
      <c r="H4">
        <v>11</v>
      </c>
      <c r="I4">
        <v>9</v>
      </c>
      <c r="J4">
        <v>5</v>
      </c>
      <c r="K4">
        <v>12</v>
      </c>
      <c r="L4">
        <v>13</v>
      </c>
      <c r="M4">
        <v>2</v>
      </c>
      <c r="N4">
        <v>10</v>
      </c>
      <c r="O4">
        <v>2</v>
      </c>
      <c r="P4">
        <v>11</v>
      </c>
      <c r="Q4">
        <v>5</v>
      </c>
      <c r="S4">
        <v>10</v>
      </c>
      <c r="U4">
        <v>9</v>
      </c>
      <c r="W4">
        <v>11</v>
      </c>
    </row>
    <row r="5" spans="1:37" x14ac:dyDescent="0.2">
      <c r="A5" s="29" t="s">
        <v>253</v>
      </c>
      <c r="B5" t="s">
        <v>254</v>
      </c>
      <c r="C5" s="22">
        <f t="shared" ref="C5:C26" si="0">SUM(G5:Z5)</f>
        <v>114.5</v>
      </c>
      <c r="D5" s="40">
        <f t="shared" ref="D5:D36" si="1">C5/$C$2</f>
        <v>0.66959064327485385</v>
      </c>
      <c r="E5" s="40">
        <f t="shared" ref="E5:E36" si="2">D5/$E$2</f>
        <v>0.66959064327485385</v>
      </c>
      <c r="G5">
        <v>11</v>
      </c>
      <c r="H5">
        <v>12</v>
      </c>
      <c r="I5">
        <v>9</v>
      </c>
      <c r="J5">
        <v>4</v>
      </c>
      <c r="K5">
        <v>7</v>
      </c>
      <c r="L5">
        <v>4</v>
      </c>
      <c r="M5">
        <v>2</v>
      </c>
      <c r="N5">
        <v>9.5</v>
      </c>
      <c r="O5">
        <v>5</v>
      </c>
      <c r="P5">
        <v>11</v>
      </c>
      <c r="Q5">
        <v>8.5</v>
      </c>
      <c r="S5">
        <v>9</v>
      </c>
      <c r="U5">
        <v>7</v>
      </c>
      <c r="V5">
        <v>8.5</v>
      </c>
      <c r="W5">
        <v>7</v>
      </c>
    </row>
    <row r="6" spans="1:37" x14ac:dyDescent="0.2">
      <c r="A6" s="29" t="s">
        <v>255</v>
      </c>
      <c r="B6" t="s">
        <v>33</v>
      </c>
      <c r="C6" s="22">
        <f t="shared" si="0"/>
        <v>144</v>
      </c>
      <c r="D6" s="40">
        <f t="shared" si="1"/>
        <v>0.84210526315789469</v>
      </c>
      <c r="E6" s="40">
        <f t="shared" si="2"/>
        <v>0.84210526315789469</v>
      </c>
      <c r="G6">
        <v>10</v>
      </c>
      <c r="H6">
        <v>12</v>
      </c>
      <c r="I6">
        <v>8</v>
      </c>
      <c r="J6">
        <v>5</v>
      </c>
      <c r="K6">
        <v>14.5</v>
      </c>
      <c r="L6">
        <v>10</v>
      </c>
      <c r="M6">
        <v>2</v>
      </c>
      <c r="N6">
        <v>9</v>
      </c>
      <c r="O6">
        <v>9</v>
      </c>
      <c r="P6">
        <v>12</v>
      </c>
      <c r="Q6">
        <v>9.5</v>
      </c>
      <c r="S6">
        <v>12</v>
      </c>
      <c r="U6">
        <v>8.5</v>
      </c>
      <c r="V6">
        <v>11.5</v>
      </c>
      <c r="W6">
        <v>11</v>
      </c>
    </row>
    <row r="7" spans="1:37" x14ac:dyDescent="0.2">
      <c r="A7" s="29" t="s">
        <v>256</v>
      </c>
      <c r="B7" t="s">
        <v>257</v>
      </c>
      <c r="C7" s="22">
        <f t="shared" si="0"/>
        <v>138</v>
      </c>
      <c r="D7" s="40">
        <f t="shared" si="1"/>
        <v>0.80701754385964908</v>
      </c>
      <c r="E7" s="40">
        <f t="shared" si="2"/>
        <v>0.80701754385964908</v>
      </c>
      <c r="G7">
        <v>10</v>
      </c>
      <c r="H7">
        <v>11</v>
      </c>
      <c r="I7">
        <v>9</v>
      </c>
      <c r="J7">
        <v>5</v>
      </c>
      <c r="K7">
        <v>10.5</v>
      </c>
      <c r="L7">
        <v>11</v>
      </c>
      <c r="M7">
        <v>2</v>
      </c>
      <c r="N7">
        <v>8</v>
      </c>
      <c r="O7">
        <v>9</v>
      </c>
      <c r="P7">
        <v>12</v>
      </c>
      <c r="Q7">
        <v>10</v>
      </c>
      <c r="S7">
        <v>8</v>
      </c>
      <c r="U7">
        <v>9</v>
      </c>
      <c r="V7">
        <v>8</v>
      </c>
      <c r="W7">
        <v>12.5</v>
      </c>
      <c r="X7">
        <v>3</v>
      </c>
    </row>
    <row r="8" spans="1:37" x14ac:dyDescent="0.2">
      <c r="A8" s="29" t="s">
        <v>258</v>
      </c>
      <c r="B8" t="s">
        <v>259</v>
      </c>
      <c r="C8" s="22">
        <f t="shared" si="0"/>
        <v>141.5</v>
      </c>
      <c r="D8" s="40">
        <f t="shared" si="1"/>
        <v>0.82748538011695905</v>
      </c>
      <c r="E8" s="40">
        <f t="shared" si="2"/>
        <v>0.82748538011695905</v>
      </c>
      <c r="G8">
        <v>8</v>
      </c>
      <c r="H8">
        <v>12</v>
      </c>
      <c r="I8">
        <v>9</v>
      </c>
      <c r="J8">
        <v>5</v>
      </c>
      <c r="K8">
        <v>14</v>
      </c>
      <c r="L8">
        <v>13</v>
      </c>
      <c r="M8">
        <v>2</v>
      </c>
      <c r="N8">
        <v>7</v>
      </c>
      <c r="O8">
        <v>10.5</v>
      </c>
      <c r="P8">
        <v>12.5</v>
      </c>
      <c r="Q8">
        <v>9.5</v>
      </c>
      <c r="S8">
        <v>7.5</v>
      </c>
      <c r="U8">
        <v>6</v>
      </c>
      <c r="V8">
        <v>12.5</v>
      </c>
      <c r="W8">
        <v>13</v>
      </c>
    </row>
    <row r="9" spans="1:37" x14ac:dyDescent="0.2">
      <c r="A9" s="29" t="s">
        <v>260</v>
      </c>
      <c r="B9" t="s">
        <v>261</v>
      </c>
      <c r="C9" s="22">
        <f t="shared" si="0"/>
        <v>110</v>
      </c>
      <c r="D9" s="40">
        <f t="shared" si="1"/>
        <v>0.64327485380116955</v>
      </c>
      <c r="E9" s="40">
        <f t="shared" si="2"/>
        <v>0.64327485380116955</v>
      </c>
      <c r="G9">
        <v>12</v>
      </c>
      <c r="H9">
        <v>9</v>
      </c>
      <c r="I9">
        <v>9</v>
      </c>
      <c r="J9">
        <v>5</v>
      </c>
      <c r="L9">
        <v>11</v>
      </c>
      <c r="N9">
        <v>10</v>
      </c>
      <c r="P9">
        <v>10</v>
      </c>
      <c r="Q9">
        <v>13</v>
      </c>
      <c r="S9">
        <v>10</v>
      </c>
      <c r="U9">
        <v>9.5</v>
      </c>
      <c r="V9">
        <v>11.5</v>
      </c>
    </row>
    <row r="10" spans="1:37" x14ac:dyDescent="0.2">
      <c r="A10" s="29" t="s">
        <v>262</v>
      </c>
      <c r="B10" t="s">
        <v>263</v>
      </c>
      <c r="C10" s="22">
        <f t="shared" si="0"/>
        <v>99</v>
      </c>
      <c r="D10" s="40">
        <f t="shared" si="1"/>
        <v>0.57894736842105265</v>
      </c>
      <c r="E10" s="40">
        <f t="shared" si="2"/>
        <v>0.57894736842105265</v>
      </c>
      <c r="G10">
        <v>12</v>
      </c>
      <c r="H10">
        <v>13</v>
      </c>
      <c r="I10">
        <v>9</v>
      </c>
      <c r="J10">
        <v>3</v>
      </c>
      <c r="L10">
        <v>10</v>
      </c>
      <c r="M10">
        <v>2</v>
      </c>
      <c r="N10">
        <v>9.5</v>
      </c>
      <c r="P10">
        <v>8</v>
      </c>
      <c r="Q10">
        <v>10.5</v>
      </c>
      <c r="U10">
        <v>8</v>
      </c>
      <c r="W10">
        <v>5</v>
      </c>
      <c r="X10">
        <v>9</v>
      </c>
    </row>
    <row r="11" spans="1:37" x14ac:dyDescent="0.2">
      <c r="A11" s="29" t="s">
        <v>264</v>
      </c>
      <c r="B11" t="s">
        <v>40</v>
      </c>
      <c r="C11" s="22">
        <f t="shared" si="0"/>
        <v>91.5</v>
      </c>
      <c r="D11" s="40">
        <f t="shared" si="1"/>
        <v>0.53508771929824561</v>
      </c>
      <c r="E11" s="40">
        <f t="shared" si="2"/>
        <v>0.53508771929824561</v>
      </c>
      <c r="G11">
        <v>9</v>
      </c>
      <c r="H11">
        <v>11</v>
      </c>
      <c r="I11">
        <v>6.5</v>
      </c>
      <c r="J11">
        <v>3.5</v>
      </c>
      <c r="K11">
        <v>12</v>
      </c>
      <c r="L11">
        <v>7</v>
      </c>
      <c r="M11">
        <v>2</v>
      </c>
      <c r="N11">
        <v>10</v>
      </c>
      <c r="O11">
        <v>9.5</v>
      </c>
      <c r="Q11">
        <v>11</v>
      </c>
      <c r="W11">
        <v>10</v>
      </c>
    </row>
    <row r="12" spans="1:37" x14ac:dyDescent="0.2">
      <c r="A12" s="29" t="s">
        <v>265</v>
      </c>
      <c r="B12" t="s">
        <v>212</v>
      </c>
      <c r="C12" s="22">
        <f t="shared" si="0"/>
        <v>126</v>
      </c>
      <c r="D12" s="40">
        <f t="shared" si="1"/>
        <v>0.73684210526315785</v>
      </c>
      <c r="E12" s="40">
        <f t="shared" si="2"/>
        <v>0.73684210526315785</v>
      </c>
      <c r="G12">
        <v>10</v>
      </c>
      <c r="H12">
        <v>9</v>
      </c>
      <c r="I12">
        <v>6</v>
      </c>
      <c r="J12">
        <v>3.5</v>
      </c>
      <c r="K12">
        <v>12</v>
      </c>
      <c r="L12">
        <v>11.5</v>
      </c>
      <c r="M12">
        <v>2</v>
      </c>
      <c r="N12">
        <v>7</v>
      </c>
      <c r="O12">
        <v>6</v>
      </c>
      <c r="P12">
        <v>12</v>
      </c>
      <c r="Q12">
        <v>10</v>
      </c>
      <c r="S12">
        <v>8</v>
      </c>
      <c r="U12">
        <v>4.5</v>
      </c>
      <c r="V12">
        <v>13.5</v>
      </c>
      <c r="W12">
        <v>11</v>
      </c>
    </row>
    <row r="13" spans="1:37" x14ac:dyDescent="0.2">
      <c r="A13" s="29" t="s">
        <v>266</v>
      </c>
      <c r="B13" t="s">
        <v>267</v>
      </c>
      <c r="C13" s="22">
        <f t="shared" si="0"/>
        <v>140.5</v>
      </c>
      <c r="D13" s="40">
        <f t="shared" si="1"/>
        <v>0.82163742690058483</v>
      </c>
      <c r="E13" s="40">
        <f t="shared" si="2"/>
        <v>0.82163742690058483</v>
      </c>
      <c r="G13">
        <v>12</v>
      </c>
      <c r="H13">
        <v>10</v>
      </c>
      <c r="I13">
        <v>9</v>
      </c>
      <c r="J13">
        <v>4</v>
      </c>
      <c r="K13">
        <v>9</v>
      </c>
      <c r="L13">
        <v>13.5</v>
      </c>
      <c r="M13">
        <v>2</v>
      </c>
      <c r="N13">
        <v>6</v>
      </c>
      <c r="O13">
        <v>9</v>
      </c>
      <c r="P13">
        <v>11</v>
      </c>
      <c r="Q13">
        <v>8.5</v>
      </c>
      <c r="S13">
        <v>8.5</v>
      </c>
      <c r="U13">
        <v>8</v>
      </c>
      <c r="V13">
        <v>11</v>
      </c>
      <c r="W13">
        <v>10</v>
      </c>
      <c r="X13">
        <v>9</v>
      </c>
    </row>
    <row r="14" spans="1:37" x14ac:dyDescent="0.2">
      <c r="A14" s="29" t="s">
        <v>268</v>
      </c>
      <c r="B14" t="s">
        <v>269</v>
      </c>
      <c r="C14" s="22">
        <f t="shared" si="0"/>
        <v>69.5</v>
      </c>
      <c r="D14" s="40">
        <f t="shared" si="1"/>
        <v>0.4064327485380117</v>
      </c>
      <c r="E14" s="40">
        <f t="shared" si="2"/>
        <v>0.4064327485380117</v>
      </c>
      <c r="H14">
        <v>5</v>
      </c>
      <c r="I14">
        <v>8</v>
      </c>
      <c r="J14">
        <v>2.5</v>
      </c>
      <c r="K14">
        <v>6.5</v>
      </c>
      <c r="L14">
        <v>5</v>
      </c>
      <c r="M14">
        <v>2</v>
      </c>
      <c r="N14">
        <v>9.5</v>
      </c>
      <c r="P14">
        <v>9</v>
      </c>
      <c r="Q14">
        <v>9</v>
      </c>
      <c r="U14">
        <v>7</v>
      </c>
      <c r="W14">
        <v>6</v>
      </c>
    </row>
    <row r="15" spans="1:37" x14ac:dyDescent="0.2">
      <c r="A15" s="29" t="s">
        <v>270</v>
      </c>
      <c r="B15" t="s">
        <v>271</v>
      </c>
      <c r="C15" s="22">
        <f t="shared" si="0"/>
        <v>109</v>
      </c>
      <c r="D15" s="40">
        <f t="shared" si="1"/>
        <v>0.63742690058479534</v>
      </c>
      <c r="E15" s="40">
        <f t="shared" si="2"/>
        <v>0.63742690058479534</v>
      </c>
      <c r="G15">
        <v>7</v>
      </c>
      <c r="H15">
        <v>10</v>
      </c>
      <c r="I15">
        <v>7.5</v>
      </c>
      <c r="J15">
        <v>5</v>
      </c>
      <c r="K15">
        <v>7</v>
      </c>
      <c r="L15">
        <v>6.5</v>
      </c>
      <c r="M15">
        <v>2</v>
      </c>
      <c r="N15">
        <v>7</v>
      </c>
      <c r="O15">
        <v>4.5</v>
      </c>
      <c r="P15">
        <v>10</v>
      </c>
      <c r="Q15">
        <v>9</v>
      </c>
      <c r="S15">
        <v>5.5</v>
      </c>
      <c r="U15">
        <v>10</v>
      </c>
      <c r="V15">
        <v>8</v>
      </c>
      <c r="W15">
        <v>10</v>
      </c>
    </row>
    <row r="16" spans="1:37" x14ac:dyDescent="0.2">
      <c r="A16" s="29" t="s">
        <v>127</v>
      </c>
      <c r="B16" t="s">
        <v>272</v>
      </c>
      <c r="C16" s="22">
        <f t="shared" si="0"/>
        <v>71.5</v>
      </c>
      <c r="D16" s="40">
        <f t="shared" si="1"/>
        <v>0.41812865497076024</v>
      </c>
      <c r="E16" s="40">
        <f t="shared" si="2"/>
        <v>0.41812865497076024</v>
      </c>
      <c r="G16">
        <v>10</v>
      </c>
      <c r="H16">
        <v>8</v>
      </c>
      <c r="I16">
        <v>8.5</v>
      </c>
      <c r="J16">
        <v>3</v>
      </c>
      <c r="K16">
        <v>10</v>
      </c>
      <c r="O16">
        <v>6</v>
      </c>
      <c r="P16">
        <v>11</v>
      </c>
      <c r="Q16">
        <v>6</v>
      </c>
      <c r="X16">
        <v>9</v>
      </c>
    </row>
    <row r="17" spans="1:24" x14ac:dyDescent="0.2">
      <c r="A17" s="29" t="s">
        <v>273</v>
      </c>
      <c r="B17" t="s">
        <v>274</v>
      </c>
      <c r="C17" s="22">
        <f t="shared" si="0"/>
        <v>136.5</v>
      </c>
      <c r="D17" s="40">
        <f t="shared" si="1"/>
        <v>0.79824561403508776</v>
      </c>
      <c r="E17" s="40">
        <f t="shared" si="2"/>
        <v>0.79824561403508776</v>
      </c>
      <c r="G17">
        <v>7.5</v>
      </c>
      <c r="H17">
        <v>12</v>
      </c>
      <c r="I17">
        <v>8</v>
      </c>
      <c r="J17">
        <v>5</v>
      </c>
      <c r="K17">
        <v>12</v>
      </c>
      <c r="L17">
        <v>11</v>
      </c>
      <c r="M17">
        <v>2</v>
      </c>
      <c r="N17">
        <v>10</v>
      </c>
      <c r="O17">
        <v>8.5</v>
      </c>
      <c r="P17">
        <v>12.5</v>
      </c>
      <c r="Q17">
        <v>9</v>
      </c>
      <c r="S17">
        <v>8</v>
      </c>
      <c r="U17">
        <v>5</v>
      </c>
      <c r="V17">
        <v>11</v>
      </c>
      <c r="W17">
        <v>10</v>
      </c>
      <c r="X17">
        <v>5</v>
      </c>
    </row>
    <row r="18" spans="1:24" x14ac:dyDescent="0.2">
      <c r="A18" s="29" t="s">
        <v>275</v>
      </c>
      <c r="B18" t="s">
        <v>159</v>
      </c>
      <c r="C18" s="22">
        <f t="shared" si="0"/>
        <v>124.5</v>
      </c>
      <c r="D18" s="40">
        <f t="shared" si="1"/>
        <v>0.72807017543859653</v>
      </c>
      <c r="E18" s="40">
        <f t="shared" si="2"/>
        <v>0.72807017543859653</v>
      </c>
      <c r="G18">
        <v>9</v>
      </c>
      <c r="H18">
        <v>14</v>
      </c>
      <c r="I18">
        <v>9</v>
      </c>
      <c r="J18">
        <v>4.5</v>
      </c>
      <c r="K18">
        <v>7</v>
      </c>
      <c r="L18">
        <v>7</v>
      </c>
      <c r="M18">
        <v>2</v>
      </c>
      <c r="N18">
        <v>7</v>
      </c>
      <c r="O18">
        <v>2.5</v>
      </c>
      <c r="P18">
        <v>12</v>
      </c>
      <c r="Q18">
        <v>12</v>
      </c>
      <c r="S18">
        <v>10</v>
      </c>
      <c r="U18">
        <v>7</v>
      </c>
      <c r="V18">
        <v>9</v>
      </c>
      <c r="W18">
        <v>12.5</v>
      </c>
    </row>
    <row r="19" spans="1:24" x14ac:dyDescent="0.2">
      <c r="A19" s="29" t="s">
        <v>276</v>
      </c>
      <c r="B19" t="s">
        <v>277</v>
      </c>
      <c r="C19" s="22">
        <f t="shared" si="0"/>
        <v>129.5</v>
      </c>
      <c r="D19" s="40">
        <f t="shared" si="1"/>
        <v>0.75730994152046782</v>
      </c>
      <c r="E19" s="40">
        <f t="shared" si="2"/>
        <v>0.75730994152046782</v>
      </c>
      <c r="G19">
        <v>9</v>
      </c>
      <c r="H19">
        <v>10</v>
      </c>
      <c r="I19">
        <v>7.5</v>
      </c>
      <c r="J19">
        <v>5</v>
      </c>
      <c r="K19">
        <v>12.5</v>
      </c>
      <c r="L19">
        <v>14</v>
      </c>
      <c r="M19">
        <v>2</v>
      </c>
      <c r="N19">
        <v>4</v>
      </c>
      <c r="O19">
        <v>8</v>
      </c>
      <c r="P19">
        <v>9</v>
      </c>
      <c r="Q19">
        <v>11.5</v>
      </c>
      <c r="S19">
        <v>11</v>
      </c>
      <c r="U19">
        <v>9.5</v>
      </c>
      <c r="V19">
        <v>8.5</v>
      </c>
      <c r="W19">
        <v>8</v>
      </c>
    </row>
    <row r="20" spans="1:24" x14ac:dyDescent="0.2">
      <c r="A20" s="29" t="s">
        <v>278</v>
      </c>
      <c r="B20" t="s">
        <v>279</v>
      </c>
      <c r="C20" s="22">
        <f t="shared" si="0"/>
        <v>148.5</v>
      </c>
      <c r="D20" s="40">
        <f t="shared" si="1"/>
        <v>0.86842105263157898</v>
      </c>
      <c r="E20" s="40">
        <f t="shared" si="2"/>
        <v>0.86842105263157898</v>
      </c>
      <c r="G20">
        <v>6</v>
      </c>
      <c r="H20">
        <v>14</v>
      </c>
      <c r="I20">
        <v>9</v>
      </c>
      <c r="J20">
        <v>4</v>
      </c>
      <c r="K20">
        <v>12</v>
      </c>
      <c r="L20">
        <v>15</v>
      </c>
      <c r="M20">
        <v>2</v>
      </c>
      <c r="N20">
        <v>10</v>
      </c>
      <c r="O20">
        <v>11</v>
      </c>
      <c r="P20">
        <v>11</v>
      </c>
      <c r="Q20">
        <v>12</v>
      </c>
      <c r="S20">
        <v>12</v>
      </c>
      <c r="U20">
        <v>8</v>
      </c>
      <c r="V20">
        <v>10.5</v>
      </c>
      <c r="W20">
        <v>12</v>
      </c>
    </row>
    <row r="21" spans="1:24" x14ac:dyDescent="0.2">
      <c r="A21" s="29" t="s">
        <v>280</v>
      </c>
      <c r="B21" t="s">
        <v>281</v>
      </c>
      <c r="C21" s="22">
        <f t="shared" si="0"/>
        <v>88</v>
      </c>
      <c r="D21" s="40">
        <f t="shared" si="1"/>
        <v>0.51461988304093564</v>
      </c>
      <c r="E21" s="40">
        <f t="shared" si="2"/>
        <v>0.51461988304093564</v>
      </c>
      <c r="G21">
        <v>9</v>
      </c>
      <c r="H21">
        <v>10</v>
      </c>
      <c r="I21">
        <v>5.5</v>
      </c>
      <c r="J21">
        <v>2.5</v>
      </c>
      <c r="K21">
        <v>4.5</v>
      </c>
      <c r="L21">
        <v>7</v>
      </c>
      <c r="M21">
        <v>2</v>
      </c>
      <c r="N21">
        <v>9.5</v>
      </c>
      <c r="O21">
        <v>4</v>
      </c>
      <c r="P21">
        <v>9</v>
      </c>
      <c r="Q21">
        <v>4.5</v>
      </c>
      <c r="S21">
        <v>6</v>
      </c>
      <c r="U21">
        <v>0</v>
      </c>
      <c r="V21">
        <v>7.5</v>
      </c>
      <c r="W21">
        <v>7</v>
      </c>
    </row>
    <row r="22" spans="1:24" x14ac:dyDescent="0.2">
      <c r="A22" s="29" t="s">
        <v>282</v>
      </c>
      <c r="B22" t="s">
        <v>190</v>
      </c>
      <c r="C22" s="22">
        <f t="shared" si="0"/>
        <v>95</v>
      </c>
      <c r="D22" s="40">
        <f t="shared" si="1"/>
        <v>0.55555555555555558</v>
      </c>
      <c r="E22" s="40">
        <f t="shared" si="2"/>
        <v>0.55555555555555558</v>
      </c>
      <c r="G22">
        <v>11.5</v>
      </c>
      <c r="H22">
        <v>9</v>
      </c>
      <c r="I22">
        <v>5.5</v>
      </c>
      <c r="J22">
        <v>2</v>
      </c>
      <c r="K22">
        <v>6.5</v>
      </c>
      <c r="N22">
        <v>7</v>
      </c>
      <c r="O22">
        <v>1</v>
      </c>
      <c r="P22">
        <v>11</v>
      </c>
      <c r="Q22">
        <v>8</v>
      </c>
      <c r="S22">
        <v>4</v>
      </c>
      <c r="U22">
        <v>7</v>
      </c>
      <c r="V22">
        <v>10.5</v>
      </c>
      <c r="W22">
        <v>12</v>
      </c>
    </row>
    <row r="23" spans="1:24" x14ac:dyDescent="0.2">
      <c r="A23" s="29" t="s">
        <v>283</v>
      </c>
      <c r="B23" t="s">
        <v>284</v>
      </c>
      <c r="C23" s="22">
        <f t="shared" si="0"/>
        <v>147</v>
      </c>
      <c r="D23" s="40">
        <f t="shared" si="1"/>
        <v>0.85964912280701755</v>
      </c>
      <c r="E23" s="40">
        <f t="shared" si="2"/>
        <v>0.85964912280701755</v>
      </c>
      <c r="G23">
        <v>12</v>
      </c>
      <c r="H23">
        <v>15</v>
      </c>
      <c r="I23">
        <v>7.5</v>
      </c>
      <c r="J23">
        <v>5</v>
      </c>
      <c r="K23">
        <v>15</v>
      </c>
      <c r="L23">
        <v>13</v>
      </c>
      <c r="M23">
        <v>2</v>
      </c>
      <c r="N23">
        <v>4</v>
      </c>
      <c r="O23">
        <v>12</v>
      </c>
      <c r="P23">
        <v>13</v>
      </c>
      <c r="Q23">
        <v>12</v>
      </c>
      <c r="S23">
        <v>10</v>
      </c>
      <c r="U23">
        <v>10</v>
      </c>
      <c r="V23">
        <v>13.5</v>
      </c>
      <c r="W23">
        <v>3</v>
      </c>
    </row>
    <row r="24" spans="1:24" x14ac:dyDescent="0.2">
      <c r="A24" s="29" t="s">
        <v>285</v>
      </c>
      <c r="B24" t="s">
        <v>272</v>
      </c>
      <c r="C24" s="22">
        <f t="shared" si="0"/>
        <v>162.5</v>
      </c>
      <c r="D24" s="40">
        <f t="shared" si="1"/>
        <v>0.95029239766081874</v>
      </c>
      <c r="E24" s="40">
        <f t="shared" si="2"/>
        <v>0.95029239766081874</v>
      </c>
      <c r="G24">
        <v>12</v>
      </c>
      <c r="H24">
        <v>13</v>
      </c>
      <c r="I24">
        <v>9</v>
      </c>
      <c r="J24">
        <v>5</v>
      </c>
      <c r="K24">
        <v>15</v>
      </c>
      <c r="L24">
        <v>15</v>
      </c>
      <c r="M24">
        <v>2</v>
      </c>
      <c r="N24">
        <v>9</v>
      </c>
      <c r="O24">
        <v>10</v>
      </c>
      <c r="P24">
        <v>13</v>
      </c>
      <c r="Q24">
        <v>13</v>
      </c>
      <c r="S24">
        <v>12</v>
      </c>
      <c r="U24">
        <v>10</v>
      </c>
      <c r="V24">
        <v>13</v>
      </c>
      <c r="W24">
        <v>11.5</v>
      </c>
    </row>
    <row r="25" spans="1:24" x14ac:dyDescent="0.2">
      <c r="A25" s="29" t="s">
        <v>286</v>
      </c>
      <c r="B25" t="s">
        <v>271</v>
      </c>
      <c r="C25" s="22">
        <f t="shared" si="0"/>
        <v>153.5</v>
      </c>
      <c r="D25" s="40">
        <f t="shared" si="1"/>
        <v>0.89766081871345027</v>
      </c>
      <c r="E25" s="40">
        <f t="shared" si="2"/>
        <v>0.89766081871345027</v>
      </c>
      <c r="G25">
        <v>12</v>
      </c>
      <c r="H25">
        <v>14</v>
      </c>
      <c r="I25">
        <v>9</v>
      </c>
      <c r="J25">
        <v>4</v>
      </c>
      <c r="K25">
        <v>8.5</v>
      </c>
      <c r="L25">
        <v>13</v>
      </c>
      <c r="M25">
        <v>2</v>
      </c>
      <c r="N25">
        <v>8</v>
      </c>
      <c r="O25">
        <v>8.5</v>
      </c>
      <c r="P25">
        <v>13</v>
      </c>
      <c r="Q25">
        <v>10.5</v>
      </c>
      <c r="S25">
        <v>10</v>
      </c>
      <c r="U25">
        <v>9.5</v>
      </c>
      <c r="V25">
        <v>12.5</v>
      </c>
      <c r="W25">
        <v>10</v>
      </c>
      <c r="X25">
        <v>9</v>
      </c>
    </row>
    <row r="26" spans="1:24" x14ac:dyDescent="0.2">
      <c r="A26" s="29" t="s">
        <v>287</v>
      </c>
      <c r="B26" t="s">
        <v>227</v>
      </c>
      <c r="C26" s="22">
        <f t="shared" si="0"/>
        <v>128</v>
      </c>
      <c r="D26" s="40">
        <f t="shared" si="1"/>
        <v>0.74853801169590639</v>
      </c>
      <c r="E26" s="40">
        <f t="shared" si="2"/>
        <v>0.74853801169590639</v>
      </c>
      <c r="G26">
        <v>8</v>
      </c>
      <c r="H26">
        <v>10</v>
      </c>
      <c r="I26">
        <v>8</v>
      </c>
      <c r="J26">
        <v>4</v>
      </c>
      <c r="K26">
        <v>8</v>
      </c>
      <c r="L26">
        <v>12</v>
      </c>
      <c r="M26">
        <v>2</v>
      </c>
      <c r="N26">
        <v>5</v>
      </c>
      <c r="O26">
        <v>7.5</v>
      </c>
      <c r="P26">
        <v>10.5</v>
      </c>
      <c r="Q26">
        <v>8</v>
      </c>
      <c r="S26">
        <v>9</v>
      </c>
      <c r="U26">
        <v>8.5</v>
      </c>
      <c r="V26">
        <v>7</v>
      </c>
      <c r="W26">
        <v>11.5</v>
      </c>
      <c r="X26">
        <v>9</v>
      </c>
    </row>
    <row r="27" spans="1:24" s="56" customFormat="1" ht="14.3" x14ac:dyDescent="0.25">
      <c r="A27" s="56" t="s">
        <v>207</v>
      </c>
      <c r="B27" s="56" t="s">
        <v>288</v>
      </c>
      <c r="G27" s="56">
        <v>12</v>
      </c>
      <c r="H27" s="56">
        <v>14</v>
      </c>
      <c r="I27" s="56">
        <v>8.5</v>
      </c>
      <c r="J27" s="56">
        <v>4</v>
      </c>
      <c r="K27" s="56">
        <v>13.5</v>
      </c>
      <c r="L27" s="56">
        <v>12</v>
      </c>
      <c r="M27" s="56">
        <v>2</v>
      </c>
      <c r="N27" s="56">
        <v>9</v>
      </c>
      <c r="O27" s="56">
        <v>9.5</v>
      </c>
      <c r="P27" s="56">
        <v>11</v>
      </c>
      <c r="Q27" s="56">
        <v>13</v>
      </c>
      <c r="S27" s="56">
        <v>9.5</v>
      </c>
      <c r="U27" s="56">
        <v>9</v>
      </c>
      <c r="V27" s="56">
        <v>11</v>
      </c>
    </row>
    <row r="28" spans="1:24" x14ac:dyDescent="0.2">
      <c r="A28" s="29" t="s">
        <v>289</v>
      </c>
      <c r="B28" t="s">
        <v>272</v>
      </c>
      <c r="C28" s="22">
        <f t="shared" ref="C28:C33" si="3">SUM(G28:Z28)</f>
        <v>74</v>
      </c>
      <c r="D28" s="40">
        <f t="shared" si="1"/>
        <v>0.43274853801169588</v>
      </c>
      <c r="E28" s="40">
        <f t="shared" si="2"/>
        <v>0.43274853801169588</v>
      </c>
      <c r="G28">
        <v>7</v>
      </c>
      <c r="H28">
        <v>6</v>
      </c>
      <c r="I28">
        <v>2</v>
      </c>
      <c r="J28">
        <v>1.5</v>
      </c>
      <c r="K28">
        <v>3</v>
      </c>
      <c r="L28">
        <v>2.5</v>
      </c>
      <c r="M28">
        <v>2</v>
      </c>
      <c r="N28">
        <v>7</v>
      </c>
      <c r="O28">
        <v>9</v>
      </c>
      <c r="P28">
        <v>5</v>
      </c>
      <c r="Q28">
        <v>8</v>
      </c>
      <c r="S28">
        <v>2</v>
      </c>
      <c r="U28">
        <v>3</v>
      </c>
      <c r="V28">
        <v>9</v>
      </c>
      <c r="W28">
        <v>7</v>
      </c>
    </row>
    <row r="29" spans="1:24" x14ac:dyDescent="0.2">
      <c r="A29" s="29" t="s">
        <v>290</v>
      </c>
      <c r="B29" t="s">
        <v>291</v>
      </c>
      <c r="C29" s="22">
        <f t="shared" si="3"/>
        <v>152.5</v>
      </c>
      <c r="D29" s="40">
        <f t="shared" si="1"/>
        <v>0.89181286549707606</v>
      </c>
      <c r="E29" s="40">
        <f t="shared" si="2"/>
        <v>0.89181286549707606</v>
      </c>
      <c r="G29">
        <v>11</v>
      </c>
      <c r="H29">
        <v>15</v>
      </c>
      <c r="I29">
        <v>7.5</v>
      </c>
      <c r="J29">
        <v>5</v>
      </c>
      <c r="K29">
        <v>14.5</v>
      </c>
      <c r="L29">
        <v>13</v>
      </c>
      <c r="M29">
        <v>2</v>
      </c>
      <c r="N29">
        <v>9</v>
      </c>
      <c r="O29">
        <v>11.5</v>
      </c>
      <c r="P29">
        <v>12.5</v>
      </c>
      <c r="Q29">
        <v>14</v>
      </c>
      <c r="S29">
        <v>8.5</v>
      </c>
      <c r="U29">
        <v>8.5</v>
      </c>
      <c r="V29">
        <v>10.5</v>
      </c>
      <c r="W29">
        <v>10</v>
      </c>
    </row>
    <row r="30" spans="1:24" x14ac:dyDescent="0.2">
      <c r="A30" s="29" t="s">
        <v>292</v>
      </c>
      <c r="B30" t="s">
        <v>293</v>
      </c>
      <c r="C30" s="22">
        <f t="shared" si="3"/>
        <v>112.5</v>
      </c>
      <c r="D30" s="40">
        <f t="shared" si="1"/>
        <v>0.65789473684210531</v>
      </c>
      <c r="E30" s="40">
        <f t="shared" si="2"/>
        <v>0.65789473684210531</v>
      </c>
      <c r="G30">
        <v>12</v>
      </c>
      <c r="H30">
        <v>10</v>
      </c>
      <c r="I30">
        <v>9</v>
      </c>
      <c r="J30">
        <v>4</v>
      </c>
      <c r="K30">
        <v>8.5</v>
      </c>
      <c r="L30">
        <v>12</v>
      </c>
      <c r="M30">
        <v>2</v>
      </c>
      <c r="N30">
        <v>4</v>
      </c>
      <c r="O30">
        <v>6</v>
      </c>
      <c r="P30">
        <v>9</v>
      </c>
      <c r="Q30">
        <v>5</v>
      </c>
      <c r="S30">
        <v>4</v>
      </c>
      <c r="U30">
        <v>9</v>
      </c>
      <c r="V30">
        <v>7</v>
      </c>
      <c r="W30">
        <v>11</v>
      </c>
    </row>
    <row r="31" spans="1:24" x14ac:dyDescent="0.2">
      <c r="A31" s="29" t="s">
        <v>294</v>
      </c>
      <c r="B31" t="s">
        <v>295</v>
      </c>
      <c r="C31" s="22">
        <f t="shared" si="3"/>
        <v>134</v>
      </c>
      <c r="D31" s="40">
        <f t="shared" si="1"/>
        <v>0.783625730994152</v>
      </c>
      <c r="E31" s="40">
        <f t="shared" si="2"/>
        <v>0.783625730994152</v>
      </c>
      <c r="G31">
        <v>12</v>
      </c>
      <c r="H31">
        <v>14</v>
      </c>
      <c r="I31">
        <v>8</v>
      </c>
      <c r="J31">
        <v>5</v>
      </c>
      <c r="K31">
        <v>13</v>
      </c>
      <c r="N31">
        <v>10</v>
      </c>
      <c r="O31">
        <v>11</v>
      </c>
      <c r="P31">
        <v>12</v>
      </c>
      <c r="Q31">
        <v>11.5</v>
      </c>
      <c r="S31">
        <v>7</v>
      </c>
      <c r="V31">
        <v>9.5</v>
      </c>
      <c r="W31">
        <v>11</v>
      </c>
      <c r="X31">
        <v>10</v>
      </c>
    </row>
    <row r="32" spans="1:24" x14ac:dyDescent="0.2">
      <c r="A32" s="29" t="s">
        <v>296</v>
      </c>
      <c r="B32" t="s">
        <v>297</v>
      </c>
      <c r="C32" s="22">
        <f t="shared" si="3"/>
        <v>108</v>
      </c>
      <c r="D32" s="40">
        <f t="shared" si="1"/>
        <v>0.63157894736842102</v>
      </c>
      <c r="E32" s="40">
        <f t="shared" si="2"/>
        <v>0.63157894736842102</v>
      </c>
      <c r="G32">
        <v>12</v>
      </c>
      <c r="H32">
        <v>10</v>
      </c>
      <c r="I32">
        <v>7.5</v>
      </c>
      <c r="J32">
        <v>5</v>
      </c>
      <c r="K32">
        <v>6.5</v>
      </c>
      <c r="L32">
        <v>7</v>
      </c>
      <c r="M32">
        <v>2</v>
      </c>
      <c r="N32">
        <v>10</v>
      </c>
      <c r="O32">
        <v>7</v>
      </c>
      <c r="P32">
        <v>13</v>
      </c>
      <c r="Q32">
        <v>5.5</v>
      </c>
      <c r="S32">
        <v>8.5</v>
      </c>
      <c r="U32">
        <v>4</v>
      </c>
      <c r="W32">
        <v>10</v>
      </c>
    </row>
    <row r="33" spans="1:23" x14ac:dyDescent="0.2">
      <c r="A33" s="29" t="s">
        <v>298</v>
      </c>
      <c r="B33" t="s">
        <v>277</v>
      </c>
      <c r="C33" s="22">
        <f t="shared" si="3"/>
        <v>130.5</v>
      </c>
      <c r="D33" s="40">
        <f t="shared" si="1"/>
        <v>0.76315789473684215</v>
      </c>
      <c r="E33" s="40">
        <f t="shared" si="2"/>
        <v>0.76315789473684215</v>
      </c>
      <c r="G33">
        <v>6</v>
      </c>
      <c r="H33">
        <v>12</v>
      </c>
      <c r="I33">
        <v>9</v>
      </c>
      <c r="J33">
        <v>4</v>
      </c>
      <c r="K33">
        <v>10</v>
      </c>
      <c r="L33">
        <v>8</v>
      </c>
      <c r="M33">
        <v>2</v>
      </c>
      <c r="N33">
        <v>6</v>
      </c>
      <c r="O33">
        <v>7.5</v>
      </c>
      <c r="P33">
        <v>13</v>
      </c>
      <c r="Q33">
        <v>12</v>
      </c>
      <c r="S33">
        <v>8</v>
      </c>
      <c r="U33">
        <v>8</v>
      </c>
      <c r="V33">
        <v>13.5</v>
      </c>
      <c r="W33">
        <v>11.5</v>
      </c>
    </row>
    <row r="34" spans="1:23" s="56" customFormat="1" ht="14.3" x14ac:dyDescent="0.25">
      <c r="A34" s="56" t="s">
        <v>299</v>
      </c>
      <c r="B34" s="56" t="s">
        <v>44</v>
      </c>
      <c r="G34" s="56">
        <v>10</v>
      </c>
      <c r="H34" s="56">
        <v>10</v>
      </c>
      <c r="I34" s="56">
        <v>5.5</v>
      </c>
      <c r="J34" s="56">
        <v>1</v>
      </c>
      <c r="K34" s="56">
        <v>5</v>
      </c>
    </row>
    <row r="35" spans="1:23" x14ac:dyDescent="0.2">
      <c r="A35" s="29" t="s">
        <v>300</v>
      </c>
      <c r="B35" t="s">
        <v>301</v>
      </c>
      <c r="C35" s="22">
        <f>SUM(G35:Z35)</f>
        <v>87.5</v>
      </c>
      <c r="D35" s="40">
        <f t="shared" si="1"/>
        <v>0.51169590643274854</v>
      </c>
      <c r="E35" s="40">
        <f t="shared" si="2"/>
        <v>0.51169590643274854</v>
      </c>
      <c r="G35">
        <v>6.5</v>
      </c>
      <c r="H35">
        <v>10</v>
      </c>
      <c r="I35">
        <v>7.5</v>
      </c>
      <c r="J35">
        <v>2.5</v>
      </c>
      <c r="K35">
        <v>5.5</v>
      </c>
      <c r="L35">
        <v>4</v>
      </c>
      <c r="M35">
        <v>2</v>
      </c>
      <c r="N35">
        <v>7</v>
      </c>
      <c r="O35">
        <v>2</v>
      </c>
      <c r="P35">
        <v>8</v>
      </c>
      <c r="Q35">
        <v>7.5</v>
      </c>
      <c r="S35">
        <v>4</v>
      </c>
      <c r="U35">
        <v>8</v>
      </c>
      <c r="V35">
        <v>4</v>
      </c>
      <c r="W35">
        <v>9</v>
      </c>
    </row>
    <row r="36" spans="1:23" s="56" customFormat="1" ht="14.3" x14ac:dyDescent="0.25">
      <c r="A36" s="56" t="s">
        <v>302</v>
      </c>
      <c r="B36" s="56" t="s">
        <v>303</v>
      </c>
      <c r="C36" s="56">
        <f t="shared" ref="C36" si="4">SUM(G36:BZ36)</f>
        <v>0</v>
      </c>
      <c r="D36" s="56">
        <f t="shared" si="1"/>
        <v>0</v>
      </c>
      <c r="E36" s="56">
        <f t="shared" si="2"/>
        <v>0</v>
      </c>
      <c r="L36" s="5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zoomScale="90" zoomScaleNormal="90" workbookViewId="0">
      <pane xSplit="12" topLeftCell="M1" activePane="topRight" state="frozen"/>
      <selection pane="topRight" activeCell="G20" sqref="G20"/>
    </sheetView>
  </sheetViews>
  <sheetFormatPr defaultColWidth="9.125" defaultRowHeight="12.9" x14ac:dyDescent="0.2"/>
  <cols>
    <col min="1" max="1" width="13.375" style="10" customWidth="1"/>
    <col min="2" max="2" width="8.75" style="10" customWidth="1"/>
    <col min="3" max="4" width="8" style="10" customWidth="1"/>
    <col min="5" max="5" width="2.625" style="10" customWidth="1"/>
    <col min="6" max="8" width="7" style="10" customWidth="1"/>
    <col min="9" max="9" width="2.625" style="10" customWidth="1"/>
    <col min="10" max="10" width="5.625" style="10" customWidth="1"/>
    <col min="11" max="11" width="4.875" style="10" bestFit="1" customWidth="1"/>
    <col min="12" max="12" width="4.25" style="10" customWidth="1"/>
    <col min="13" max="13" width="2.875" style="10" customWidth="1"/>
    <col min="14" max="19" width="4.875" style="10" customWidth="1"/>
    <col min="20" max="20" width="5.5" style="10" bestFit="1" customWidth="1"/>
    <col min="21" max="21" width="4.875" style="10" customWidth="1"/>
    <col min="22" max="22" width="1.75" style="10" customWidth="1"/>
    <col min="23" max="27" width="4.875" style="10" customWidth="1"/>
    <col min="28" max="28" width="3.625" style="10" bestFit="1" customWidth="1"/>
    <col min="29" max="29" width="1.75" style="10" customWidth="1"/>
    <col min="30" max="35" width="5.125" style="10" customWidth="1"/>
    <col min="37" max="37" width="1.75" style="10" customWidth="1"/>
    <col min="38" max="38" width="2.625" style="10" customWidth="1"/>
    <col min="39" max="41" width="4.75" style="10" customWidth="1"/>
    <col min="42" max="42" width="2.25" style="10" customWidth="1"/>
    <col min="43" max="49" width="4.75" style="10" customWidth="1"/>
    <col min="50" max="50" width="2.75" style="10" customWidth="1"/>
    <col min="51" max="54" width="4.75" style="10" customWidth="1"/>
    <col min="55" max="55" width="3" style="10" customWidth="1"/>
    <col min="56" max="58" width="4.75" style="10" customWidth="1"/>
    <col min="59" max="16384" width="9.125" style="10"/>
  </cols>
  <sheetData>
    <row r="1" spans="1:39" ht="18.350000000000001" x14ac:dyDescent="0.3">
      <c r="A1" s="2" t="s">
        <v>6</v>
      </c>
      <c r="B1" s="2"/>
      <c r="F1" s="6" t="s">
        <v>18</v>
      </c>
      <c r="J1" s="6" t="s">
        <v>19</v>
      </c>
      <c r="N1" s="6" t="s">
        <v>20</v>
      </c>
      <c r="AD1" s="13"/>
      <c r="AE1" s="13"/>
      <c r="AF1" s="13"/>
      <c r="AG1" s="13"/>
      <c r="AH1" s="13"/>
      <c r="AI1" s="13"/>
      <c r="AK1" s="13"/>
      <c r="AM1" s="6"/>
    </row>
    <row r="2" spans="1:39" s="13" customFormat="1" x14ac:dyDescent="0.2">
      <c r="D2" s="57">
        <f>MAX(MAX(C4:C36,0.95))</f>
        <v>0.95351315351315369</v>
      </c>
      <c r="J2" s="13">
        <f>SUM(N2:U2)</f>
        <v>55</v>
      </c>
      <c r="K2" s="13">
        <f>SUM(W2:AA2)</f>
        <v>70</v>
      </c>
      <c r="L2" s="13">
        <f>SUM(AD2:AI2)-5</f>
        <v>65</v>
      </c>
      <c r="N2" s="13">
        <v>25</v>
      </c>
      <c r="O2" s="31">
        <v>18</v>
      </c>
      <c r="P2" s="31">
        <v>3</v>
      </c>
      <c r="Q2" s="31">
        <v>3</v>
      </c>
      <c r="R2" s="31">
        <v>3</v>
      </c>
      <c r="S2" s="31">
        <v>3</v>
      </c>
      <c r="W2" s="13">
        <v>24</v>
      </c>
      <c r="X2" s="13">
        <v>18</v>
      </c>
      <c r="Y2" s="31">
        <v>6</v>
      </c>
      <c r="Z2" s="31">
        <v>6</v>
      </c>
      <c r="AA2" s="31">
        <v>16</v>
      </c>
      <c r="AB2" s="31"/>
      <c r="AD2" s="31"/>
      <c r="AE2" s="31">
        <v>30</v>
      </c>
      <c r="AF2" s="31">
        <v>20</v>
      </c>
      <c r="AG2" s="31">
        <v>10</v>
      </c>
      <c r="AH2" s="31">
        <v>10</v>
      </c>
    </row>
    <row r="3" spans="1:39" s="4" customFormat="1" ht="100.55" x14ac:dyDescent="0.25">
      <c r="A3" s="3" t="s">
        <v>0</v>
      </c>
      <c r="B3" s="3" t="s">
        <v>1</v>
      </c>
      <c r="C3" s="3" t="s">
        <v>4</v>
      </c>
      <c r="D3" s="3" t="s">
        <v>21</v>
      </c>
      <c r="F3" s="4" t="s">
        <v>7</v>
      </c>
      <c r="G3" s="4" t="s">
        <v>8</v>
      </c>
      <c r="H3" s="4" t="s">
        <v>9</v>
      </c>
      <c r="J3" s="4" t="s">
        <v>7</v>
      </c>
      <c r="K3" s="4" t="s">
        <v>8</v>
      </c>
      <c r="L3" s="4" t="s">
        <v>9</v>
      </c>
      <c r="N3" s="4" t="s">
        <v>312</v>
      </c>
      <c r="O3" s="4" t="s">
        <v>305</v>
      </c>
      <c r="P3" s="4" t="s">
        <v>306</v>
      </c>
      <c r="Q3" s="4" t="s">
        <v>307</v>
      </c>
      <c r="R3" s="4" t="s">
        <v>308</v>
      </c>
      <c r="S3" s="4" t="s">
        <v>309</v>
      </c>
      <c r="T3" s="4" t="s">
        <v>310</v>
      </c>
      <c r="U3" s="4" t="s">
        <v>311</v>
      </c>
      <c r="W3" s="4" t="s">
        <v>235</v>
      </c>
      <c r="X3" s="4" t="s">
        <v>236</v>
      </c>
      <c r="Y3" s="4" t="s">
        <v>163</v>
      </c>
      <c r="Z3" s="4" t="s">
        <v>182</v>
      </c>
      <c r="AA3" s="4" t="s">
        <v>315</v>
      </c>
      <c r="AB3" s="4" t="s">
        <v>314</v>
      </c>
      <c r="AE3" s="4" t="s">
        <v>238</v>
      </c>
      <c r="AF3" s="4" t="s">
        <v>239</v>
      </c>
      <c r="AG3" s="4" t="s">
        <v>240</v>
      </c>
      <c r="AH3" s="4" t="s">
        <v>241</v>
      </c>
      <c r="AI3" s="4" t="s">
        <v>242</v>
      </c>
    </row>
    <row r="4" spans="1:39" x14ac:dyDescent="0.2">
      <c r="A4" s="29" t="s">
        <v>252</v>
      </c>
      <c r="B4" t="s">
        <v>192</v>
      </c>
      <c r="C4" s="14">
        <f t="shared" ref="C4" si="0">AVERAGE(F4:H4)</f>
        <v>0.72206127206127213</v>
      </c>
      <c r="D4" s="14">
        <f>C4/MAX($C$4:$C$36)*$D$2</f>
        <v>0.72206127206127213</v>
      </c>
      <c r="F4" s="15">
        <f t="shared" ref="F4" si="1">J4/J$2</f>
        <v>0.79090909090909089</v>
      </c>
      <c r="G4" s="15">
        <f>K4/$K$2</f>
        <v>0.62142857142857144</v>
      </c>
      <c r="H4" s="15">
        <f>L4/$L$2</f>
        <v>0.75384615384615383</v>
      </c>
      <c r="J4" s="13">
        <f t="shared" ref="J4:J33" si="2">SUM(N4:U4)</f>
        <v>43.5</v>
      </c>
      <c r="K4" s="13">
        <f>SUM(W4:AB4)</f>
        <v>43.5</v>
      </c>
      <c r="L4" s="13">
        <f t="shared" ref="L4" si="3">SUM(AD4:AI4)</f>
        <v>49</v>
      </c>
      <c r="N4" s="10">
        <v>24</v>
      </c>
      <c r="O4" s="10">
        <v>12</v>
      </c>
      <c r="P4" s="30">
        <v>1.5</v>
      </c>
      <c r="Q4" s="30">
        <v>2.5</v>
      </c>
      <c r="R4" s="30"/>
      <c r="S4" s="30">
        <v>2</v>
      </c>
      <c r="T4" s="30">
        <v>1.5</v>
      </c>
      <c r="W4" s="30">
        <v>16.5</v>
      </c>
      <c r="X4" s="30">
        <v>8</v>
      </c>
      <c r="Y4" s="30">
        <v>2</v>
      </c>
      <c r="Z4" s="30">
        <v>3</v>
      </c>
      <c r="AA4" s="30">
        <v>14</v>
      </c>
      <c r="AB4" s="30"/>
      <c r="AD4" s="30"/>
      <c r="AE4" s="30">
        <v>21</v>
      </c>
      <c r="AF4" s="30">
        <v>17</v>
      </c>
      <c r="AG4" s="30">
        <v>7</v>
      </c>
      <c r="AH4" s="30">
        <v>4</v>
      </c>
    </row>
    <row r="5" spans="1:39" x14ac:dyDescent="0.2">
      <c r="A5" s="29" t="s">
        <v>253</v>
      </c>
      <c r="B5" t="s">
        <v>254</v>
      </c>
      <c r="C5" s="14">
        <f t="shared" ref="C5:C33" si="4">AVERAGE(F5:H5)</f>
        <v>0.43153513153513151</v>
      </c>
      <c r="D5" s="14">
        <f t="shared" ref="D5:D33" si="5">C5/MAX($C$4:$C$36)*$D$2</f>
        <v>0.43153513153513151</v>
      </c>
      <c r="F5" s="15">
        <f t="shared" ref="F5:F33" si="6">J5/J$2</f>
        <v>0.43636363636363634</v>
      </c>
      <c r="G5" s="15">
        <f t="shared" ref="G5:G33" si="7">K5/$K$2</f>
        <v>0.44285714285714284</v>
      </c>
      <c r="H5" s="15">
        <f t="shared" ref="H5:H26" si="8">L5/$L$2</f>
        <v>0.41538461538461541</v>
      </c>
      <c r="J5" s="13">
        <f t="shared" si="2"/>
        <v>24</v>
      </c>
      <c r="K5" s="13">
        <f t="shared" ref="K5:K33" si="9">SUM(W5:AB5)</f>
        <v>31</v>
      </c>
      <c r="L5" s="13">
        <f t="shared" ref="L5:L33" si="10">SUM(AD5:AI5)</f>
        <v>27</v>
      </c>
      <c r="N5" s="10">
        <v>8</v>
      </c>
      <c r="O5" s="10">
        <v>9</v>
      </c>
      <c r="P5" s="10">
        <v>1</v>
      </c>
      <c r="Q5" s="30">
        <v>3</v>
      </c>
      <c r="S5" s="30">
        <v>1</v>
      </c>
      <c r="T5" s="30">
        <v>2</v>
      </c>
      <c r="W5" s="10">
        <v>8</v>
      </c>
      <c r="X5" s="30">
        <v>7</v>
      </c>
      <c r="Y5" s="30">
        <v>4</v>
      </c>
      <c r="Z5" s="30">
        <v>4</v>
      </c>
      <c r="AA5" s="30">
        <v>8</v>
      </c>
      <c r="AE5" s="10">
        <v>15</v>
      </c>
      <c r="AF5" s="10">
        <v>5</v>
      </c>
      <c r="AG5" s="10">
        <v>5</v>
      </c>
      <c r="AI5" s="30">
        <v>2</v>
      </c>
    </row>
    <row r="6" spans="1:39" x14ac:dyDescent="0.2">
      <c r="A6" s="29" t="s">
        <v>255</v>
      </c>
      <c r="B6" t="s">
        <v>33</v>
      </c>
      <c r="C6" s="14">
        <f t="shared" si="4"/>
        <v>0.85984015984015982</v>
      </c>
      <c r="D6" s="14">
        <f t="shared" si="5"/>
        <v>0.85984015984015982</v>
      </c>
      <c r="F6" s="15">
        <f t="shared" si="6"/>
        <v>0.84545454545454546</v>
      </c>
      <c r="G6" s="15">
        <f t="shared" si="7"/>
        <v>0.8571428571428571</v>
      </c>
      <c r="H6" s="15">
        <f t="shared" si="8"/>
        <v>0.87692307692307692</v>
      </c>
      <c r="J6" s="13">
        <f t="shared" si="2"/>
        <v>46.5</v>
      </c>
      <c r="K6" s="13">
        <f t="shared" si="9"/>
        <v>60</v>
      </c>
      <c r="L6" s="13">
        <f t="shared" si="10"/>
        <v>57</v>
      </c>
      <c r="N6" s="30">
        <v>19</v>
      </c>
      <c r="O6" s="30">
        <v>18</v>
      </c>
      <c r="P6" s="30">
        <v>3</v>
      </c>
      <c r="Q6" s="30">
        <v>3</v>
      </c>
      <c r="S6" s="30">
        <v>2</v>
      </c>
      <c r="T6" s="30">
        <v>1.5</v>
      </c>
      <c r="W6" s="30">
        <v>20</v>
      </c>
      <c r="X6" s="30">
        <v>16</v>
      </c>
      <c r="Y6" s="30">
        <v>4</v>
      </c>
      <c r="Z6" s="30">
        <v>5</v>
      </c>
      <c r="AA6" s="30">
        <v>14</v>
      </c>
      <c r="AB6" s="30">
        <v>1</v>
      </c>
      <c r="AE6" s="30">
        <v>26</v>
      </c>
      <c r="AF6" s="30">
        <v>17</v>
      </c>
      <c r="AG6" s="30">
        <v>8</v>
      </c>
      <c r="AH6" s="10">
        <v>6</v>
      </c>
    </row>
    <row r="7" spans="1:39" x14ac:dyDescent="0.2">
      <c r="A7" s="29" t="s">
        <v>256</v>
      </c>
      <c r="B7" t="s">
        <v>257</v>
      </c>
      <c r="C7" s="14">
        <f t="shared" si="4"/>
        <v>0.71100566100566098</v>
      </c>
      <c r="D7" s="14">
        <f t="shared" si="5"/>
        <v>0.71100566100566098</v>
      </c>
      <c r="F7" s="15">
        <f t="shared" si="6"/>
        <v>0.71818181818181814</v>
      </c>
      <c r="G7" s="15">
        <f t="shared" si="7"/>
        <v>0.70714285714285718</v>
      </c>
      <c r="H7" s="15">
        <f t="shared" si="8"/>
        <v>0.70769230769230773</v>
      </c>
      <c r="J7" s="13">
        <f t="shared" si="2"/>
        <v>39.5</v>
      </c>
      <c r="K7" s="13">
        <f t="shared" si="9"/>
        <v>49.5</v>
      </c>
      <c r="L7" s="13">
        <f t="shared" si="10"/>
        <v>46</v>
      </c>
      <c r="N7" s="30">
        <v>14</v>
      </c>
      <c r="O7" s="30">
        <v>18</v>
      </c>
      <c r="P7" s="30">
        <v>2</v>
      </c>
      <c r="Q7" s="30">
        <v>3</v>
      </c>
      <c r="S7" s="30">
        <v>2</v>
      </c>
      <c r="T7" s="30">
        <v>0.5</v>
      </c>
      <c r="W7" s="30">
        <v>17</v>
      </c>
      <c r="X7" s="30">
        <v>8</v>
      </c>
      <c r="Y7" s="30">
        <v>3</v>
      </c>
      <c r="Z7" s="30">
        <v>5.5</v>
      </c>
      <c r="AA7" s="30">
        <v>16</v>
      </c>
      <c r="AB7" s="30">
        <v>0</v>
      </c>
      <c r="AE7" s="30">
        <v>18</v>
      </c>
      <c r="AF7" s="30">
        <v>17</v>
      </c>
      <c r="AG7" s="30">
        <v>7</v>
      </c>
      <c r="AI7" s="30">
        <v>4</v>
      </c>
    </row>
    <row r="8" spans="1:39" x14ac:dyDescent="0.2">
      <c r="A8" s="29" t="s">
        <v>258</v>
      </c>
      <c r="B8" t="s">
        <v>259</v>
      </c>
      <c r="C8" s="14">
        <f t="shared" si="4"/>
        <v>0.8207958707958708</v>
      </c>
      <c r="D8" s="14">
        <f t="shared" si="5"/>
        <v>0.8207958707958708</v>
      </c>
      <c r="F8" s="15">
        <f t="shared" si="6"/>
        <v>0.90909090909090906</v>
      </c>
      <c r="G8" s="59">
        <f t="shared" si="7"/>
        <v>0.70714285714285718</v>
      </c>
      <c r="H8" s="15">
        <f t="shared" si="8"/>
        <v>0.84615384615384615</v>
      </c>
      <c r="J8" s="13">
        <f t="shared" si="2"/>
        <v>50</v>
      </c>
      <c r="K8" s="13">
        <f t="shared" si="9"/>
        <v>49.5</v>
      </c>
      <c r="L8" s="13">
        <f t="shared" si="10"/>
        <v>55</v>
      </c>
      <c r="N8" s="30">
        <v>24.5</v>
      </c>
      <c r="O8" s="30">
        <v>16</v>
      </c>
      <c r="P8" s="30">
        <v>3</v>
      </c>
      <c r="Q8" s="30">
        <v>2.5</v>
      </c>
      <c r="S8" s="30">
        <v>2</v>
      </c>
      <c r="T8" s="30">
        <v>2</v>
      </c>
      <c r="W8" s="30">
        <v>17.5</v>
      </c>
      <c r="X8" s="30">
        <v>13</v>
      </c>
      <c r="Y8" s="30">
        <v>3</v>
      </c>
      <c r="Z8" s="30">
        <v>3</v>
      </c>
      <c r="AA8" s="30">
        <v>13</v>
      </c>
      <c r="AE8" s="30">
        <v>28</v>
      </c>
      <c r="AF8" s="30">
        <v>15</v>
      </c>
      <c r="AG8" s="30">
        <v>8</v>
      </c>
      <c r="AI8" s="30">
        <v>4</v>
      </c>
    </row>
    <row r="9" spans="1:39" x14ac:dyDescent="0.2">
      <c r="A9" s="29" t="s">
        <v>260</v>
      </c>
      <c r="B9" t="s">
        <v>261</v>
      </c>
      <c r="C9" s="14">
        <f t="shared" si="4"/>
        <v>0.47837162837162839</v>
      </c>
      <c r="D9" s="14">
        <f t="shared" si="5"/>
        <v>0.47837162837162833</v>
      </c>
      <c r="F9" s="15">
        <f t="shared" si="6"/>
        <v>0.38181818181818183</v>
      </c>
      <c r="G9" s="15">
        <f t="shared" si="7"/>
        <v>0.40714285714285714</v>
      </c>
      <c r="H9" s="15">
        <f t="shared" si="8"/>
        <v>0.64615384615384619</v>
      </c>
      <c r="J9" s="13">
        <f t="shared" si="2"/>
        <v>21</v>
      </c>
      <c r="K9" s="13">
        <f t="shared" si="9"/>
        <v>28.5</v>
      </c>
      <c r="L9" s="13">
        <f t="shared" si="10"/>
        <v>42</v>
      </c>
      <c r="N9" s="30">
        <v>12</v>
      </c>
      <c r="O9" s="30">
        <v>7</v>
      </c>
      <c r="P9" s="30">
        <v>0</v>
      </c>
      <c r="Q9" s="30">
        <v>2</v>
      </c>
      <c r="R9" s="30">
        <v>0</v>
      </c>
      <c r="U9" s="30">
        <v>0</v>
      </c>
      <c r="W9" s="30">
        <v>10.5</v>
      </c>
      <c r="X9" s="30">
        <v>3</v>
      </c>
      <c r="Y9" s="30">
        <v>0</v>
      </c>
      <c r="Z9" s="30">
        <v>3</v>
      </c>
      <c r="AA9" s="30">
        <v>12</v>
      </c>
      <c r="AB9" s="30">
        <v>0</v>
      </c>
      <c r="AE9" s="30">
        <v>20</v>
      </c>
      <c r="AF9" s="30">
        <v>11</v>
      </c>
      <c r="AG9" s="30">
        <v>7</v>
      </c>
      <c r="AH9" s="10">
        <v>4</v>
      </c>
    </row>
    <row r="10" spans="1:39" x14ac:dyDescent="0.2">
      <c r="A10" s="29" t="s">
        <v>262</v>
      </c>
      <c r="B10" t="s">
        <v>263</v>
      </c>
      <c r="C10" s="14">
        <f t="shared" si="4"/>
        <v>0.57465867465867471</v>
      </c>
      <c r="D10" s="14">
        <f t="shared" si="5"/>
        <v>0.57465867465867471</v>
      </c>
      <c r="F10" s="15">
        <f t="shared" si="6"/>
        <v>0.62727272727272732</v>
      </c>
      <c r="G10" s="15">
        <f t="shared" si="7"/>
        <v>0.54285714285714282</v>
      </c>
      <c r="H10" s="15">
        <f t="shared" si="8"/>
        <v>0.55384615384615388</v>
      </c>
      <c r="J10" s="13">
        <f t="shared" si="2"/>
        <v>34.5</v>
      </c>
      <c r="K10" s="13">
        <f t="shared" si="9"/>
        <v>38</v>
      </c>
      <c r="L10" s="13">
        <f t="shared" si="10"/>
        <v>36</v>
      </c>
      <c r="N10" s="30">
        <v>15</v>
      </c>
      <c r="O10" s="30">
        <v>15</v>
      </c>
      <c r="P10" s="30">
        <v>1</v>
      </c>
      <c r="Q10" s="30">
        <v>1.5</v>
      </c>
      <c r="S10" s="30">
        <v>2</v>
      </c>
      <c r="W10" s="30">
        <v>11.5</v>
      </c>
      <c r="X10" s="30">
        <v>7</v>
      </c>
      <c r="Y10" s="30">
        <v>2</v>
      </c>
      <c r="Z10" s="30">
        <v>3</v>
      </c>
      <c r="AA10" s="30">
        <v>14.5</v>
      </c>
      <c r="AB10" s="30">
        <v>0</v>
      </c>
      <c r="AE10" s="30">
        <v>19</v>
      </c>
      <c r="AF10" s="30">
        <v>6</v>
      </c>
      <c r="AH10" s="10">
        <v>7</v>
      </c>
      <c r="AI10" s="30">
        <v>4</v>
      </c>
    </row>
    <row r="11" spans="1:39" x14ac:dyDescent="0.2">
      <c r="A11" s="29" t="s">
        <v>264</v>
      </c>
      <c r="B11" t="s">
        <v>40</v>
      </c>
      <c r="C11" s="14">
        <f t="shared" si="4"/>
        <v>0.7742923742923743</v>
      </c>
      <c r="D11" s="14">
        <f t="shared" si="5"/>
        <v>0.7742923742923743</v>
      </c>
      <c r="F11" s="15">
        <f t="shared" si="6"/>
        <v>0.92727272727272725</v>
      </c>
      <c r="G11" s="60">
        <f t="shared" si="7"/>
        <v>0.65714285714285714</v>
      </c>
      <c r="H11" s="15">
        <f t="shared" si="8"/>
        <v>0.7384615384615385</v>
      </c>
      <c r="J11" s="13">
        <f t="shared" si="2"/>
        <v>51</v>
      </c>
      <c r="K11" s="13">
        <f t="shared" si="9"/>
        <v>46</v>
      </c>
      <c r="L11" s="13">
        <f t="shared" si="10"/>
        <v>48</v>
      </c>
      <c r="N11" s="30">
        <v>24</v>
      </c>
      <c r="O11" s="30">
        <v>17</v>
      </c>
      <c r="P11" s="30">
        <v>3</v>
      </c>
      <c r="Q11" s="30">
        <v>2</v>
      </c>
      <c r="S11" s="30">
        <v>2</v>
      </c>
      <c r="T11" s="30">
        <v>3</v>
      </c>
      <c r="W11" s="30">
        <v>12</v>
      </c>
      <c r="X11" s="30">
        <v>13</v>
      </c>
      <c r="Y11" s="30">
        <v>2</v>
      </c>
      <c r="Z11" s="30">
        <v>5</v>
      </c>
      <c r="AA11" s="30">
        <v>14</v>
      </c>
      <c r="AB11" s="30">
        <v>0</v>
      </c>
      <c r="AE11" s="30">
        <v>24</v>
      </c>
      <c r="AF11" s="30">
        <v>12</v>
      </c>
      <c r="AG11" s="30">
        <v>9</v>
      </c>
      <c r="AH11" s="30">
        <v>3</v>
      </c>
    </row>
    <row r="12" spans="1:39" x14ac:dyDescent="0.2">
      <c r="A12" s="29" t="s">
        <v>265</v>
      </c>
      <c r="B12" t="s">
        <v>212</v>
      </c>
      <c r="C12" s="14">
        <f t="shared" si="4"/>
        <v>0.77717282717282721</v>
      </c>
      <c r="D12" s="14">
        <f t="shared" si="5"/>
        <v>0.77717282717282721</v>
      </c>
      <c r="F12" s="15">
        <f t="shared" si="6"/>
        <v>0.77272727272727271</v>
      </c>
      <c r="G12" s="15">
        <f t="shared" si="7"/>
        <v>0.83571428571428574</v>
      </c>
      <c r="H12" s="15">
        <f t="shared" si="8"/>
        <v>0.72307692307692306</v>
      </c>
      <c r="J12" s="13">
        <f t="shared" si="2"/>
        <v>42.5</v>
      </c>
      <c r="K12" s="13">
        <f t="shared" si="9"/>
        <v>58.5</v>
      </c>
      <c r="L12" s="13">
        <f t="shared" si="10"/>
        <v>47</v>
      </c>
      <c r="N12" s="30">
        <v>23</v>
      </c>
      <c r="O12" s="30">
        <v>12</v>
      </c>
      <c r="Q12" s="30">
        <v>2</v>
      </c>
      <c r="R12" s="30">
        <v>0.5</v>
      </c>
      <c r="S12" s="30">
        <v>2</v>
      </c>
      <c r="T12" s="30">
        <v>3</v>
      </c>
      <c r="W12" s="30">
        <v>23.5</v>
      </c>
      <c r="X12" s="30">
        <v>14</v>
      </c>
      <c r="Y12" s="30">
        <v>2</v>
      </c>
      <c r="Z12" s="30">
        <v>4</v>
      </c>
      <c r="AA12" s="30">
        <v>15</v>
      </c>
      <c r="AB12" s="30">
        <v>0</v>
      </c>
      <c r="AE12" s="30">
        <v>23</v>
      </c>
      <c r="AF12" s="30">
        <v>14</v>
      </c>
      <c r="AG12" s="30">
        <v>8</v>
      </c>
      <c r="AH12" s="30">
        <v>2</v>
      </c>
    </row>
    <row r="13" spans="1:39" x14ac:dyDescent="0.2">
      <c r="A13" s="29" t="s">
        <v>266</v>
      </c>
      <c r="B13" t="s">
        <v>267</v>
      </c>
      <c r="C13" s="14">
        <f t="shared" si="4"/>
        <v>0.75476190476190474</v>
      </c>
      <c r="D13" s="14">
        <f t="shared" si="5"/>
        <v>0.75476190476190474</v>
      </c>
      <c r="F13" s="15">
        <f t="shared" si="6"/>
        <v>0.8</v>
      </c>
      <c r="G13" s="60">
        <f t="shared" si="7"/>
        <v>0.66428571428571426</v>
      </c>
      <c r="H13" s="15">
        <f t="shared" si="8"/>
        <v>0.8</v>
      </c>
      <c r="J13" s="13">
        <f t="shared" si="2"/>
        <v>44</v>
      </c>
      <c r="K13" s="13">
        <f t="shared" si="9"/>
        <v>46.5</v>
      </c>
      <c r="L13" s="13">
        <f t="shared" si="10"/>
        <v>52</v>
      </c>
      <c r="N13" s="30">
        <v>24</v>
      </c>
      <c r="O13" s="30">
        <v>12.5</v>
      </c>
      <c r="P13" s="30">
        <v>3</v>
      </c>
      <c r="Q13" s="30">
        <v>2.5</v>
      </c>
      <c r="S13" s="30">
        <v>2</v>
      </c>
      <c r="U13" s="30">
        <v>0</v>
      </c>
      <c r="W13" s="30">
        <v>13.5</v>
      </c>
      <c r="X13" s="30">
        <v>12</v>
      </c>
      <c r="Y13" s="30">
        <v>1</v>
      </c>
      <c r="Z13" s="30">
        <v>3</v>
      </c>
      <c r="AA13" s="30">
        <v>15</v>
      </c>
      <c r="AB13" s="30">
        <v>2</v>
      </c>
      <c r="AE13" s="30">
        <v>22</v>
      </c>
      <c r="AF13" s="30">
        <v>20</v>
      </c>
      <c r="AG13" s="30">
        <v>4</v>
      </c>
      <c r="AH13" s="30">
        <v>6</v>
      </c>
    </row>
    <row r="14" spans="1:39" x14ac:dyDescent="0.2">
      <c r="A14" s="29" t="s">
        <v>268</v>
      </c>
      <c r="B14" t="s">
        <v>269</v>
      </c>
      <c r="C14" s="14">
        <f t="shared" si="4"/>
        <v>0.30199800199800197</v>
      </c>
      <c r="D14" s="14">
        <f t="shared" si="5"/>
        <v>0.30199800199800197</v>
      </c>
      <c r="F14" s="15">
        <f t="shared" si="6"/>
        <v>0.48181818181818181</v>
      </c>
      <c r="G14" s="15">
        <f t="shared" si="7"/>
        <v>0.2857142857142857</v>
      </c>
      <c r="H14" s="15">
        <f t="shared" si="8"/>
        <v>0.13846153846153847</v>
      </c>
      <c r="J14" s="13">
        <f t="shared" si="2"/>
        <v>26.5</v>
      </c>
      <c r="K14" s="13">
        <f t="shared" si="9"/>
        <v>20</v>
      </c>
      <c r="L14" s="13">
        <f t="shared" si="10"/>
        <v>9</v>
      </c>
      <c r="N14" s="30">
        <v>15</v>
      </c>
      <c r="O14" s="30">
        <v>6</v>
      </c>
      <c r="P14" s="30">
        <v>1</v>
      </c>
      <c r="Q14" s="30">
        <v>2</v>
      </c>
      <c r="S14" s="30">
        <v>2</v>
      </c>
      <c r="T14" s="30">
        <v>0.5</v>
      </c>
      <c r="W14" s="30">
        <v>8</v>
      </c>
      <c r="X14" s="30">
        <v>4</v>
      </c>
      <c r="Y14" s="30">
        <v>0</v>
      </c>
      <c r="Z14" s="30">
        <v>3</v>
      </c>
      <c r="AA14" s="30">
        <v>5</v>
      </c>
      <c r="AB14" s="30">
        <v>0</v>
      </c>
      <c r="AE14" s="30">
        <v>5</v>
      </c>
      <c r="AF14" s="30">
        <v>0</v>
      </c>
      <c r="AH14" s="30">
        <v>0</v>
      </c>
      <c r="AI14" s="30">
        <v>4</v>
      </c>
    </row>
    <row r="15" spans="1:39" x14ac:dyDescent="0.2">
      <c r="A15" s="29" t="s">
        <v>270</v>
      </c>
      <c r="B15" t="s">
        <v>271</v>
      </c>
      <c r="C15" s="14">
        <f t="shared" si="4"/>
        <v>0.67029637029637035</v>
      </c>
      <c r="D15" s="14">
        <f t="shared" si="5"/>
        <v>0.67029637029637035</v>
      </c>
      <c r="F15" s="15">
        <f t="shared" si="6"/>
        <v>0.76363636363636367</v>
      </c>
      <c r="G15" s="15">
        <f t="shared" si="7"/>
        <v>0.58571428571428574</v>
      </c>
      <c r="H15" s="15">
        <f t="shared" si="8"/>
        <v>0.66153846153846152</v>
      </c>
      <c r="J15" s="13">
        <f t="shared" si="2"/>
        <v>42</v>
      </c>
      <c r="K15" s="13">
        <f t="shared" si="9"/>
        <v>41</v>
      </c>
      <c r="L15" s="13">
        <f t="shared" si="10"/>
        <v>43</v>
      </c>
      <c r="N15" s="30">
        <v>19.5</v>
      </c>
      <c r="O15" s="30">
        <v>15</v>
      </c>
      <c r="P15" s="30">
        <v>2</v>
      </c>
      <c r="Q15" s="30">
        <v>2</v>
      </c>
      <c r="S15" s="30">
        <v>2</v>
      </c>
      <c r="T15" s="30">
        <v>1.5</v>
      </c>
      <c r="W15" s="30">
        <v>10.5</v>
      </c>
      <c r="X15" s="30">
        <v>14</v>
      </c>
      <c r="Y15" s="30">
        <v>1</v>
      </c>
      <c r="Z15" s="30">
        <v>4.5</v>
      </c>
      <c r="AA15" s="30">
        <v>11</v>
      </c>
      <c r="AB15" s="30">
        <v>0</v>
      </c>
      <c r="AE15" s="30">
        <v>14</v>
      </c>
      <c r="AF15" s="30">
        <v>14</v>
      </c>
      <c r="AG15" s="30">
        <v>8</v>
      </c>
      <c r="AH15" s="30">
        <v>7</v>
      </c>
    </row>
    <row r="16" spans="1:39" x14ac:dyDescent="0.2">
      <c r="A16" s="29" t="s">
        <v>127</v>
      </c>
      <c r="B16" t="s">
        <v>272</v>
      </c>
      <c r="C16" s="14">
        <f t="shared" si="4"/>
        <v>0.63824508824508819</v>
      </c>
      <c r="D16" s="14">
        <f t="shared" si="5"/>
        <v>0.63824508824508819</v>
      </c>
      <c r="F16" s="15">
        <f t="shared" si="6"/>
        <v>0.5636363636363636</v>
      </c>
      <c r="G16" s="15">
        <f t="shared" si="7"/>
        <v>0.5357142857142857</v>
      </c>
      <c r="H16" s="15">
        <f t="shared" si="8"/>
        <v>0.81538461538461537</v>
      </c>
      <c r="J16" s="13">
        <f t="shared" si="2"/>
        <v>31</v>
      </c>
      <c r="K16" s="13">
        <f t="shared" si="9"/>
        <v>37.5</v>
      </c>
      <c r="L16" s="13">
        <f t="shared" si="10"/>
        <v>53</v>
      </c>
      <c r="N16" s="30">
        <v>18</v>
      </c>
      <c r="O16" s="30">
        <v>8.5</v>
      </c>
      <c r="P16" s="30">
        <v>1.5</v>
      </c>
      <c r="Q16" s="30">
        <v>1</v>
      </c>
      <c r="R16" s="30">
        <v>0</v>
      </c>
      <c r="S16" s="30">
        <v>2</v>
      </c>
      <c r="W16" s="30">
        <v>13.5</v>
      </c>
      <c r="X16" s="30">
        <v>9</v>
      </c>
      <c r="Y16" s="30">
        <v>0</v>
      </c>
      <c r="Z16" s="30">
        <v>5</v>
      </c>
      <c r="AA16" s="30">
        <v>8</v>
      </c>
      <c r="AB16" s="30">
        <v>2</v>
      </c>
      <c r="AE16" s="30">
        <v>24</v>
      </c>
      <c r="AF16" s="30">
        <v>16</v>
      </c>
      <c r="AG16" s="30">
        <v>9</v>
      </c>
      <c r="AH16" s="30">
        <v>4</v>
      </c>
    </row>
    <row r="17" spans="1:35" x14ac:dyDescent="0.2">
      <c r="A17" s="29" t="s">
        <v>273</v>
      </c>
      <c r="B17" t="s">
        <v>274</v>
      </c>
      <c r="C17" s="14">
        <f t="shared" si="4"/>
        <v>0.64110889110889113</v>
      </c>
      <c r="D17" s="14">
        <f t="shared" si="5"/>
        <v>0.64110889110889113</v>
      </c>
      <c r="F17" s="15">
        <f t="shared" si="6"/>
        <v>0.59090909090909094</v>
      </c>
      <c r="G17" s="15">
        <f t="shared" si="7"/>
        <v>0.57857142857142863</v>
      </c>
      <c r="H17" s="15">
        <f t="shared" si="8"/>
        <v>0.75384615384615383</v>
      </c>
      <c r="J17" s="13">
        <f t="shared" si="2"/>
        <v>32.5</v>
      </c>
      <c r="K17" s="13">
        <f t="shared" si="9"/>
        <v>40.5</v>
      </c>
      <c r="L17" s="13">
        <f t="shared" si="10"/>
        <v>49</v>
      </c>
      <c r="N17" s="30">
        <v>16</v>
      </c>
      <c r="O17" s="30">
        <v>12</v>
      </c>
      <c r="Q17" s="30">
        <v>1</v>
      </c>
      <c r="S17" s="30">
        <v>2</v>
      </c>
      <c r="T17" s="30">
        <v>1.5</v>
      </c>
      <c r="U17" s="30">
        <v>0</v>
      </c>
      <c r="W17" s="30">
        <v>16.5</v>
      </c>
      <c r="X17" s="30">
        <v>14</v>
      </c>
      <c r="Y17" s="30">
        <v>3</v>
      </c>
      <c r="Z17" s="30">
        <v>0</v>
      </c>
      <c r="AA17" s="30">
        <v>7</v>
      </c>
      <c r="AB17" s="30">
        <v>0</v>
      </c>
      <c r="AE17" s="30">
        <v>24</v>
      </c>
      <c r="AF17" s="30">
        <v>13</v>
      </c>
      <c r="AG17" s="30">
        <v>7</v>
      </c>
      <c r="AI17" s="30">
        <v>5</v>
      </c>
    </row>
    <row r="18" spans="1:35" x14ac:dyDescent="0.2">
      <c r="A18" s="29" t="s">
        <v>275</v>
      </c>
      <c r="B18" t="s">
        <v>159</v>
      </c>
      <c r="C18" s="14">
        <f t="shared" si="4"/>
        <v>0.85879120879120885</v>
      </c>
      <c r="D18" s="14">
        <f t="shared" si="5"/>
        <v>0.85879120879120885</v>
      </c>
      <c r="F18" s="59"/>
      <c r="G18" s="15">
        <f t="shared" si="7"/>
        <v>0.87142857142857144</v>
      </c>
      <c r="H18" s="15">
        <f t="shared" si="8"/>
        <v>0.84615384615384615</v>
      </c>
      <c r="J18" s="13">
        <f t="shared" si="2"/>
        <v>32</v>
      </c>
      <c r="K18" s="13">
        <f t="shared" si="9"/>
        <v>61</v>
      </c>
      <c r="L18" s="13">
        <f t="shared" si="10"/>
        <v>55</v>
      </c>
      <c r="N18" s="30">
        <v>17</v>
      </c>
      <c r="O18" s="30">
        <v>11</v>
      </c>
      <c r="P18" s="30">
        <v>1</v>
      </c>
      <c r="Q18" s="30">
        <v>1.5</v>
      </c>
      <c r="T18" s="30">
        <v>1.5</v>
      </c>
      <c r="U18" s="30">
        <v>0</v>
      </c>
      <c r="W18" s="30">
        <v>24</v>
      </c>
      <c r="X18" s="30">
        <v>13</v>
      </c>
      <c r="Y18" s="30">
        <v>4</v>
      </c>
      <c r="Z18" s="30">
        <v>4</v>
      </c>
      <c r="AA18" s="30">
        <v>16</v>
      </c>
      <c r="AB18" s="30">
        <v>0</v>
      </c>
      <c r="AE18" s="30">
        <v>23</v>
      </c>
      <c r="AF18" s="30">
        <v>19</v>
      </c>
      <c r="AG18" s="30">
        <v>6</v>
      </c>
      <c r="AH18" s="30">
        <v>7</v>
      </c>
    </row>
    <row r="19" spans="1:35" x14ac:dyDescent="0.2">
      <c r="A19" s="29" t="s">
        <v>276</v>
      </c>
      <c r="B19" t="s">
        <v>277</v>
      </c>
      <c r="C19" s="14">
        <f t="shared" si="4"/>
        <v>0.79019314019314013</v>
      </c>
      <c r="D19" s="14">
        <f t="shared" si="5"/>
        <v>0.79019314019314013</v>
      </c>
      <c r="F19" s="15">
        <f t="shared" si="6"/>
        <v>0.79090909090909089</v>
      </c>
      <c r="G19" s="15">
        <f t="shared" si="7"/>
        <v>0.76428571428571423</v>
      </c>
      <c r="H19" s="15">
        <f t="shared" si="8"/>
        <v>0.81538461538461537</v>
      </c>
      <c r="J19" s="13">
        <f t="shared" si="2"/>
        <v>43.5</v>
      </c>
      <c r="K19" s="13">
        <f t="shared" si="9"/>
        <v>53.5</v>
      </c>
      <c r="L19" s="13">
        <f t="shared" si="10"/>
        <v>53</v>
      </c>
      <c r="N19" s="30">
        <v>22</v>
      </c>
      <c r="O19" s="30">
        <v>13.5</v>
      </c>
      <c r="P19" s="30">
        <v>3</v>
      </c>
      <c r="Q19" s="30">
        <v>1.5</v>
      </c>
      <c r="S19" s="30">
        <v>2</v>
      </c>
      <c r="T19" s="30">
        <v>1.5</v>
      </c>
      <c r="W19" s="30">
        <v>19.5</v>
      </c>
      <c r="X19" s="30">
        <v>10</v>
      </c>
      <c r="Y19" s="30">
        <v>3</v>
      </c>
      <c r="Z19" s="30">
        <v>5</v>
      </c>
      <c r="AA19" s="30">
        <v>16</v>
      </c>
      <c r="AE19" s="30">
        <v>23</v>
      </c>
      <c r="AF19" s="30">
        <v>17</v>
      </c>
      <c r="AH19" s="30">
        <v>7</v>
      </c>
      <c r="AI19" s="30">
        <v>6</v>
      </c>
    </row>
    <row r="20" spans="1:35" x14ac:dyDescent="0.2">
      <c r="A20" s="29" t="s">
        <v>278</v>
      </c>
      <c r="B20" t="s">
        <v>279</v>
      </c>
      <c r="C20" s="14">
        <f t="shared" si="4"/>
        <v>0.85719280719280722</v>
      </c>
      <c r="D20" s="14">
        <f t="shared" si="5"/>
        <v>0.85719280719280722</v>
      </c>
      <c r="F20" s="15">
        <f t="shared" si="6"/>
        <v>0.8545454545454545</v>
      </c>
      <c r="G20" s="15">
        <f t="shared" si="7"/>
        <v>0.77857142857142858</v>
      </c>
      <c r="H20" s="15">
        <f t="shared" si="8"/>
        <v>0.93846153846153846</v>
      </c>
      <c r="J20" s="13">
        <f t="shared" si="2"/>
        <v>47</v>
      </c>
      <c r="K20" s="13">
        <f t="shared" si="9"/>
        <v>54.5</v>
      </c>
      <c r="L20" s="13">
        <f t="shared" si="10"/>
        <v>61</v>
      </c>
      <c r="N20" s="30">
        <v>24</v>
      </c>
      <c r="O20" s="30">
        <v>14.5</v>
      </c>
      <c r="P20" s="30">
        <v>2</v>
      </c>
      <c r="Q20" s="30">
        <v>1.5</v>
      </c>
      <c r="S20" s="30">
        <v>2</v>
      </c>
      <c r="T20" s="30">
        <v>3</v>
      </c>
      <c r="W20" s="30">
        <v>16.5</v>
      </c>
      <c r="X20" s="30">
        <v>13</v>
      </c>
      <c r="Y20" s="30">
        <v>3</v>
      </c>
      <c r="Z20" s="30">
        <v>5</v>
      </c>
      <c r="AA20" s="30">
        <v>15</v>
      </c>
      <c r="AB20" s="30">
        <v>2</v>
      </c>
      <c r="AE20" s="30">
        <v>30</v>
      </c>
      <c r="AF20" s="30">
        <v>19</v>
      </c>
      <c r="AG20" s="30">
        <v>9</v>
      </c>
      <c r="AH20" s="30">
        <v>3</v>
      </c>
    </row>
    <row r="21" spans="1:35" x14ac:dyDescent="0.2">
      <c r="A21" s="29" t="s">
        <v>280</v>
      </c>
      <c r="B21" t="s">
        <v>281</v>
      </c>
      <c r="C21" s="14">
        <f t="shared" si="4"/>
        <v>0.42672327672327676</v>
      </c>
      <c r="D21" s="14">
        <f t="shared" si="5"/>
        <v>0.42672327672327676</v>
      </c>
      <c r="F21" s="15">
        <f t="shared" si="6"/>
        <v>0.38181818181818183</v>
      </c>
      <c r="G21" s="15">
        <f t="shared" si="7"/>
        <v>0.42142857142857143</v>
      </c>
      <c r="H21" s="15">
        <f t="shared" si="8"/>
        <v>0.47692307692307695</v>
      </c>
      <c r="J21" s="13">
        <f t="shared" si="2"/>
        <v>21</v>
      </c>
      <c r="K21" s="13">
        <f t="shared" si="9"/>
        <v>29.5</v>
      </c>
      <c r="L21" s="13">
        <f t="shared" si="10"/>
        <v>31</v>
      </c>
      <c r="N21" s="30">
        <v>11</v>
      </c>
      <c r="O21" s="30">
        <v>7</v>
      </c>
      <c r="P21" s="30">
        <v>1</v>
      </c>
      <c r="Q21" s="30">
        <v>0</v>
      </c>
      <c r="R21" s="30">
        <v>0</v>
      </c>
      <c r="S21" s="30">
        <v>2</v>
      </c>
      <c r="W21" s="30">
        <v>7</v>
      </c>
      <c r="X21" s="30">
        <v>9</v>
      </c>
      <c r="Y21" s="30">
        <v>2</v>
      </c>
      <c r="Z21" s="30">
        <v>3.5</v>
      </c>
      <c r="AA21" s="30">
        <v>8</v>
      </c>
      <c r="AB21" s="30">
        <v>0</v>
      </c>
      <c r="AE21" s="30">
        <v>17</v>
      </c>
      <c r="AF21" s="30">
        <v>4</v>
      </c>
      <c r="AG21" s="30">
        <v>8</v>
      </c>
      <c r="AI21" s="30">
        <v>2</v>
      </c>
    </row>
    <row r="22" spans="1:35" x14ac:dyDescent="0.2">
      <c r="A22" s="29" t="s">
        <v>282</v>
      </c>
      <c r="B22" t="s">
        <v>190</v>
      </c>
      <c r="C22" s="14">
        <f t="shared" si="4"/>
        <v>0.6524309024309024</v>
      </c>
      <c r="D22" s="14">
        <f t="shared" si="5"/>
        <v>0.6524309024309024</v>
      </c>
      <c r="F22" s="15">
        <f t="shared" si="6"/>
        <v>0.45454545454545453</v>
      </c>
      <c r="G22" s="15">
        <f t="shared" si="7"/>
        <v>0.56428571428571428</v>
      </c>
      <c r="H22" s="15">
        <f t="shared" si="8"/>
        <v>0.93846153846153846</v>
      </c>
      <c r="J22" s="13">
        <f t="shared" si="2"/>
        <v>25</v>
      </c>
      <c r="K22" s="13">
        <f t="shared" si="9"/>
        <v>39.5</v>
      </c>
      <c r="L22" s="13">
        <f t="shared" si="10"/>
        <v>61</v>
      </c>
      <c r="N22" s="30">
        <v>10</v>
      </c>
      <c r="O22" s="30">
        <v>11</v>
      </c>
      <c r="P22" s="30">
        <v>2</v>
      </c>
      <c r="R22" s="30">
        <v>0</v>
      </c>
      <c r="T22" s="30">
        <v>1.5</v>
      </c>
      <c r="U22" s="30">
        <v>0.5</v>
      </c>
      <c r="W22" s="30">
        <v>9.5</v>
      </c>
      <c r="X22" s="30">
        <v>10</v>
      </c>
      <c r="Y22" s="30">
        <v>2</v>
      </c>
      <c r="Z22" s="30">
        <v>5</v>
      </c>
      <c r="AA22" s="30">
        <v>13</v>
      </c>
      <c r="AB22" s="30">
        <v>0</v>
      </c>
      <c r="AE22" s="30">
        <v>26</v>
      </c>
      <c r="AF22" s="30">
        <v>20</v>
      </c>
      <c r="AG22" s="30">
        <v>8</v>
      </c>
      <c r="AH22" s="30">
        <v>7</v>
      </c>
    </row>
    <row r="23" spans="1:35" s="61" customFormat="1" ht="14.3" x14ac:dyDescent="0.25">
      <c r="A23" s="62" t="s">
        <v>283</v>
      </c>
      <c r="B23" s="61" t="s">
        <v>284</v>
      </c>
      <c r="C23" s="66">
        <f t="shared" si="4"/>
        <v>0.94772727272727275</v>
      </c>
      <c r="D23" s="66">
        <f t="shared" si="5"/>
        <v>0.94772727272727275</v>
      </c>
      <c r="F23" s="64">
        <f t="shared" si="6"/>
        <v>0.94545454545454544</v>
      </c>
      <c r="G23" s="64">
        <f t="shared" si="7"/>
        <v>0.95</v>
      </c>
      <c r="H23" s="64"/>
      <c r="J23" s="67">
        <f t="shared" si="2"/>
        <v>52</v>
      </c>
      <c r="K23" s="67">
        <f t="shared" si="9"/>
        <v>66.5</v>
      </c>
      <c r="L23" s="67"/>
      <c r="N23" s="61">
        <v>25</v>
      </c>
      <c r="O23" s="61">
        <v>16</v>
      </c>
      <c r="P23" s="61">
        <v>3</v>
      </c>
      <c r="Q23" s="61">
        <v>3</v>
      </c>
      <c r="S23" s="61">
        <v>2</v>
      </c>
      <c r="T23" s="61">
        <v>3</v>
      </c>
      <c r="W23" s="61">
        <v>23</v>
      </c>
      <c r="X23" s="61">
        <v>13.5</v>
      </c>
      <c r="Y23" s="61">
        <v>5</v>
      </c>
      <c r="Z23" s="61">
        <v>5</v>
      </c>
      <c r="AA23" s="61">
        <v>16</v>
      </c>
      <c r="AB23" s="61">
        <v>4</v>
      </c>
    </row>
    <row r="24" spans="1:35" x14ac:dyDescent="0.2">
      <c r="A24" s="29" t="s">
        <v>285</v>
      </c>
      <c r="B24" t="s">
        <v>272</v>
      </c>
      <c r="C24" s="14">
        <f t="shared" si="4"/>
        <v>0.95351315351315369</v>
      </c>
      <c r="D24" s="14">
        <f t="shared" si="5"/>
        <v>0.95351315351315369</v>
      </c>
      <c r="F24" s="15">
        <f t="shared" si="6"/>
        <v>0.9363636363636364</v>
      </c>
      <c r="G24" s="15">
        <f t="shared" si="7"/>
        <v>0.98571428571428577</v>
      </c>
      <c r="H24" s="15">
        <f t="shared" si="8"/>
        <v>0.93846153846153846</v>
      </c>
      <c r="J24" s="13">
        <f t="shared" si="2"/>
        <v>51.5</v>
      </c>
      <c r="K24" s="13">
        <f t="shared" si="9"/>
        <v>69</v>
      </c>
      <c r="L24" s="13">
        <f t="shared" si="10"/>
        <v>61</v>
      </c>
      <c r="N24" s="30">
        <v>25</v>
      </c>
      <c r="O24" s="30">
        <v>18</v>
      </c>
      <c r="P24" s="30"/>
      <c r="Q24" s="30">
        <v>2</v>
      </c>
      <c r="R24" s="30">
        <v>2</v>
      </c>
      <c r="S24" s="30">
        <v>2</v>
      </c>
      <c r="T24" s="30">
        <v>2.5</v>
      </c>
      <c r="W24" s="30">
        <v>21</v>
      </c>
      <c r="X24" s="30">
        <v>18</v>
      </c>
      <c r="Y24" s="30">
        <v>5</v>
      </c>
      <c r="Z24" s="30">
        <v>5</v>
      </c>
      <c r="AA24" s="30">
        <v>16</v>
      </c>
      <c r="AB24" s="30">
        <v>4</v>
      </c>
      <c r="AE24" s="30">
        <v>26</v>
      </c>
      <c r="AF24" s="30">
        <v>17</v>
      </c>
      <c r="AG24" s="30">
        <v>9</v>
      </c>
      <c r="AH24" s="30">
        <v>9</v>
      </c>
    </row>
    <row r="25" spans="1:35" x14ac:dyDescent="0.2">
      <c r="A25" s="29" t="s">
        <v>286</v>
      </c>
      <c r="B25" t="s">
        <v>271</v>
      </c>
      <c r="C25" s="14">
        <f t="shared" si="4"/>
        <v>0.90091575091575093</v>
      </c>
      <c r="D25" s="14">
        <f t="shared" si="5"/>
        <v>0.90091575091575093</v>
      </c>
      <c r="F25" s="15">
        <f t="shared" si="6"/>
        <v>0.9</v>
      </c>
      <c r="G25" s="15">
        <f t="shared" si="7"/>
        <v>0.86428571428571432</v>
      </c>
      <c r="H25" s="15">
        <f t="shared" si="8"/>
        <v>0.93846153846153846</v>
      </c>
      <c r="J25" s="13">
        <f t="shared" si="2"/>
        <v>49.5</v>
      </c>
      <c r="K25" s="13">
        <f t="shared" si="9"/>
        <v>60.5</v>
      </c>
      <c r="L25" s="13">
        <f t="shared" si="10"/>
        <v>61</v>
      </c>
      <c r="N25" s="30">
        <v>22</v>
      </c>
      <c r="O25" s="30">
        <v>17.5</v>
      </c>
      <c r="P25" s="30">
        <v>2.5</v>
      </c>
      <c r="Q25" s="30">
        <v>3</v>
      </c>
      <c r="S25" s="30">
        <v>2</v>
      </c>
      <c r="T25" s="30">
        <v>2.5</v>
      </c>
      <c r="W25" s="30">
        <v>22</v>
      </c>
      <c r="X25" s="30">
        <v>13</v>
      </c>
      <c r="Y25" s="30">
        <v>5</v>
      </c>
      <c r="Z25" s="30">
        <v>4.5</v>
      </c>
      <c r="AA25" s="30">
        <v>16</v>
      </c>
      <c r="AB25" s="30">
        <v>0</v>
      </c>
      <c r="AE25" s="30">
        <v>25</v>
      </c>
      <c r="AF25" s="30">
        <v>17</v>
      </c>
      <c r="AG25" s="30">
        <v>10</v>
      </c>
      <c r="AH25" s="30">
        <v>9</v>
      </c>
    </row>
    <row r="26" spans="1:35" x14ac:dyDescent="0.2">
      <c r="A26" s="29" t="s">
        <v>287</v>
      </c>
      <c r="B26" t="s">
        <v>227</v>
      </c>
      <c r="C26" s="14">
        <f t="shared" si="4"/>
        <v>0.76172161172161168</v>
      </c>
      <c r="D26" s="14">
        <f t="shared" si="5"/>
        <v>0.76172161172161168</v>
      </c>
      <c r="F26" s="15">
        <f t="shared" si="6"/>
        <v>0.8</v>
      </c>
      <c r="G26" s="15">
        <f t="shared" si="7"/>
        <v>0.79285714285714282</v>
      </c>
      <c r="H26" s="15">
        <f t="shared" si="8"/>
        <v>0.69230769230769229</v>
      </c>
      <c r="J26" s="13">
        <f t="shared" si="2"/>
        <v>44</v>
      </c>
      <c r="K26" s="13">
        <f t="shared" si="9"/>
        <v>55.5</v>
      </c>
      <c r="L26" s="13">
        <f t="shared" si="10"/>
        <v>45</v>
      </c>
      <c r="N26" s="30">
        <v>20</v>
      </c>
      <c r="O26" s="30">
        <v>18</v>
      </c>
      <c r="P26" s="30">
        <v>1.5</v>
      </c>
      <c r="Q26" s="30">
        <v>2.5</v>
      </c>
      <c r="S26" s="30">
        <v>2</v>
      </c>
      <c r="T26" s="30">
        <v>0</v>
      </c>
      <c r="W26" s="30">
        <v>21.5</v>
      </c>
      <c r="X26" s="30">
        <v>14</v>
      </c>
      <c r="Y26" s="30">
        <v>3</v>
      </c>
      <c r="Z26" s="30">
        <v>3</v>
      </c>
      <c r="AA26" s="30">
        <v>13</v>
      </c>
      <c r="AB26" s="30">
        <v>1</v>
      </c>
      <c r="AE26" s="30">
        <v>21</v>
      </c>
      <c r="AF26" s="30">
        <v>17</v>
      </c>
      <c r="AG26" s="30">
        <v>7</v>
      </c>
      <c r="AH26" s="30">
        <v>0</v>
      </c>
    </row>
    <row r="27" spans="1:35" s="56" customFormat="1" ht="14.3" x14ac:dyDescent="0.25">
      <c r="A27" s="56" t="s">
        <v>207</v>
      </c>
      <c r="B27" s="56" t="s">
        <v>288</v>
      </c>
      <c r="J27" s="56">
        <f t="shared" si="2"/>
        <v>38.5</v>
      </c>
      <c r="K27" s="56">
        <f t="shared" si="9"/>
        <v>53</v>
      </c>
      <c r="L27" s="56">
        <f t="shared" si="10"/>
        <v>0</v>
      </c>
      <c r="N27" s="56">
        <v>16</v>
      </c>
      <c r="O27" s="56">
        <v>16.5</v>
      </c>
      <c r="P27" s="56">
        <v>1.5</v>
      </c>
      <c r="Q27" s="56">
        <v>1.5</v>
      </c>
      <c r="S27" s="56">
        <v>2</v>
      </c>
      <c r="T27" s="56">
        <v>1</v>
      </c>
      <c r="W27" s="56">
        <v>16</v>
      </c>
      <c r="X27" s="56">
        <v>16</v>
      </c>
      <c r="Y27" s="56">
        <v>4</v>
      </c>
      <c r="Z27" s="56">
        <v>4</v>
      </c>
      <c r="AA27" s="56">
        <v>13</v>
      </c>
      <c r="AB27" s="56">
        <v>0</v>
      </c>
    </row>
    <row r="28" spans="1:35" x14ac:dyDescent="0.2">
      <c r="A28" s="29" t="s">
        <v>289</v>
      </c>
      <c r="B28" t="s">
        <v>272</v>
      </c>
      <c r="C28" s="14">
        <f t="shared" si="4"/>
        <v>0.55422910422910421</v>
      </c>
      <c r="D28" s="14">
        <f t="shared" si="5"/>
        <v>0.55422910422910421</v>
      </c>
      <c r="F28" s="15">
        <f t="shared" si="6"/>
        <v>0.61818181818181817</v>
      </c>
      <c r="G28" s="15">
        <f t="shared" si="7"/>
        <v>0.52142857142857146</v>
      </c>
      <c r="H28" s="15">
        <f t="shared" ref="H28:H33" si="11">L28/$L$2</f>
        <v>0.52307692307692311</v>
      </c>
      <c r="J28" s="13">
        <f t="shared" si="2"/>
        <v>34</v>
      </c>
      <c r="K28" s="13">
        <f t="shared" si="9"/>
        <v>36.5</v>
      </c>
      <c r="L28" s="13">
        <f t="shared" si="10"/>
        <v>34</v>
      </c>
      <c r="N28" s="30">
        <v>17</v>
      </c>
      <c r="O28" s="30">
        <v>13</v>
      </c>
      <c r="P28" s="30">
        <v>1</v>
      </c>
      <c r="Q28" s="30">
        <v>0</v>
      </c>
      <c r="S28" s="30">
        <v>2</v>
      </c>
      <c r="T28" s="30">
        <v>1</v>
      </c>
      <c r="W28" s="30">
        <v>13</v>
      </c>
      <c r="X28" s="30">
        <v>10</v>
      </c>
      <c r="Y28" s="30">
        <v>2</v>
      </c>
      <c r="Z28" s="30">
        <v>4.5</v>
      </c>
      <c r="AA28" s="30">
        <v>7</v>
      </c>
      <c r="AB28" s="30">
        <v>0</v>
      </c>
      <c r="AE28" s="30">
        <v>17</v>
      </c>
      <c r="AF28" s="30">
        <v>12</v>
      </c>
      <c r="AG28" s="30">
        <v>3</v>
      </c>
      <c r="AH28" s="30">
        <v>2</v>
      </c>
    </row>
    <row r="29" spans="1:35" x14ac:dyDescent="0.2">
      <c r="A29" s="29" t="s">
        <v>290</v>
      </c>
      <c r="B29" t="s">
        <v>291</v>
      </c>
      <c r="C29" s="14">
        <f t="shared" si="4"/>
        <v>0.77692307692307694</v>
      </c>
      <c r="D29" s="14">
        <f t="shared" si="5"/>
        <v>0.77692307692307694</v>
      </c>
      <c r="F29" s="15">
        <f t="shared" si="6"/>
        <v>0.8</v>
      </c>
      <c r="G29" s="59"/>
      <c r="H29" s="15">
        <f t="shared" si="11"/>
        <v>0.75384615384615383</v>
      </c>
      <c r="J29" s="13">
        <f t="shared" si="2"/>
        <v>44</v>
      </c>
      <c r="K29" s="13">
        <f t="shared" si="9"/>
        <v>36.5</v>
      </c>
      <c r="L29" s="13">
        <f t="shared" si="10"/>
        <v>49</v>
      </c>
      <c r="N29" s="30">
        <v>21</v>
      </c>
      <c r="O29" s="30">
        <v>14</v>
      </c>
      <c r="P29" s="30">
        <v>1</v>
      </c>
      <c r="Q29" s="30">
        <v>2</v>
      </c>
      <c r="S29" s="30">
        <v>4</v>
      </c>
      <c r="T29" s="30">
        <v>2</v>
      </c>
      <c r="W29" s="30">
        <v>20.5</v>
      </c>
      <c r="X29" s="30">
        <v>9</v>
      </c>
      <c r="Y29" s="30">
        <v>3</v>
      </c>
      <c r="Z29" s="30">
        <v>0</v>
      </c>
      <c r="AA29" s="30">
        <v>4</v>
      </c>
      <c r="AB29" s="30">
        <v>0</v>
      </c>
      <c r="AE29" s="30">
        <v>21</v>
      </c>
      <c r="AF29" s="30">
        <v>15</v>
      </c>
      <c r="AG29" s="30">
        <v>7</v>
      </c>
      <c r="AI29" s="30">
        <v>6</v>
      </c>
    </row>
    <row r="30" spans="1:35" x14ac:dyDescent="0.2">
      <c r="A30" s="29" t="s">
        <v>292</v>
      </c>
      <c r="B30" t="s">
        <v>293</v>
      </c>
      <c r="C30" s="14">
        <f t="shared" si="4"/>
        <v>0.67755577755577756</v>
      </c>
      <c r="D30" s="14">
        <f t="shared" si="5"/>
        <v>0.67755577755577756</v>
      </c>
      <c r="F30" s="15">
        <f t="shared" si="6"/>
        <v>0.79090909090909089</v>
      </c>
      <c r="G30" s="15">
        <f t="shared" si="7"/>
        <v>0.65714285714285714</v>
      </c>
      <c r="H30" s="15">
        <f t="shared" si="11"/>
        <v>0.58461538461538465</v>
      </c>
      <c r="J30" s="13">
        <f t="shared" si="2"/>
        <v>43.5</v>
      </c>
      <c r="K30" s="13">
        <f t="shared" si="9"/>
        <v>46</v>
      </c>
      <c r="L30" s="13">
        <f t="shared" si="10"/>
        <v>38</v>
      </c>
      <c r="N30" s="30">
        <v>18</v>
      </c>
      <c r="O30" s="30">
        <v>18</v>
      </c>
      <c r="P30" s="30">
        <v>2</v>
      </c>
      <c r="Q30" s="30">
        <v>2.5</v>
      </c>
      <c r="S30" s="30">
        <v>1.5</v>
      </c>
      <c r="T30" s="30">
        <v>1.5</v>
      </c>
      <c r="W30" s="30">
        <v>14</v>
      </c>
      <c r="X30" s="30">
        <v>14</v>
      </c>
      <c r="Y30" s="30">
        <v>2</v>
      </c>
      <c r="Z30" s="30">
        <v>5</v>
      </c>
      <c r="AA30" s="30">
        <v>11</v>
      </c>
      <c r="AE30" s="30">
        <v>15</v>
      </c>
      <c r="AF30" s="30">
        <v>15</v>
      </c>
      <c r="AG30" s="30">
        <v>6</v>
      </c>
      <c r="AI30" s="30">
        <v>2</v>
      </c>
    </row>
    <row r="31" spans="1:35" x14ac:dyDescent="0.2">
      <c r="A31" s="29" t="s">
        <v>294</v>
      </c>
      <c r="B31" t="s">
        <v>295</v>
      </c>
      <c r="C31" s="14">
        <f t="shared" si="4"/>
        <v>0.93041958041958051</v>
      </c>
      <c r="D31" s="14">
        <f t="shared" si="5"/>
        <v>0.93041958041958051</v>
      </c>
      <c r="F31" s="15">
        <f t="shared" si="6"/>
        <v>0.91818181818181821</v>
      </c>
      <c r="G31" s="15">
        <f t="shared" si="7"/>
        <v>0.95</v>
      </c>
      <c r="H31" s="15">
        <f t="shared" si="11"/>
        <v>0.92307692307692313</v>
      </c>
      <c r="J31" s="13">
        <f t="shared" si="2"/>
        <v>50.5</v>
      </c>
      <c r="K31" s="13">
        <f t="shared" si="9"/>
        <v>66.5</v>
      </c>
      <c r="L31" s="13">
        <f t="shared" si="10"/>
        <v>60</v>
      </c>
      <c r="N31" s="30">
        <v>24</v>
      </c>
      <c r="O31" s="30">
        <v>17.5</v>
      </c>
      <c r="P31" s="30">
        <v>2.5</v>
      </c>
      <c r="Q31" s="30">
        <v>1.5</v>
      </c>
      <c r="S31" s="30">
        <v>2</v>
      </c>
      <c r="U31" s="30">
        <v>3</v>
      </c>
      <c r="W31" s="30">
        <v>23</v>
      </c>
      <c r="X31" s="30">
        <v>17.5</v>
      </c>
      <c r="Y31" s="30">
        <v>4</v>
      </c>
      <c r="Z31" s="30">
        <v>6</v>
      </c>
      <c r="AA31" s="30">
        <v>16</v>
      </c>
      <c r="AE31" s="30">
        <v>26</v>
      </c>
      <c r="AF31" s="30">
        <v>20</v>
      </c>
      <c r="AG31" s="30">
        <v>8</v>
      </c>
      <c r="AH31" s="10">
        <v>6</v>
      </c>
    </row>
    <row r="32" spans="1:35" x14ac:dyDescent="0.2">
      <c r="A32" s="29" t="s">
        <v>296</v>
      </c>
      <c r="B32" t="s">
        <v>297</v>
      </c>
      <c r="C32" s="14">
        <f t="shared" si="4"/>
        <v>0.73060273060273062</v>
      </c>
      <c r="D32" s="14">
        <f t="shared" si="5"/>
        <v>0.73060273060273062</v>
      </c>
      <c r="F32" s="15">
        <f t="shared" si="6"/>
        <v>0.61818181818181817</v>
      </c>
      <c r="G32" s="15">
        <f t="shared" si="7"/>
        <v>0.74285714285714288</v>
      </c>
      <c r="H32" s="15">
        <f t="shared" si="11"/>
        <v>0.83076923076923082</v>
      </c>
      <c r="J32" s="13">
        <f t="shared" si="2"/>
        <v>34</v>
      </c>
      <c r="K32" s="13">
        <f t="shared" si="9"/>
        <v>52</v>
      </c>
      <c r="L32" s="13">
        <f t="shared" si="10"/>
        <v>54</v>
      </c>
      <c r="N32" s="30">
        <v>16</v>
      </c>
      <c r="O32" s="30">
        <v>13</v>
      </c>
      <c r="Q32" s="30">
        <v>3</v>
      </c>
      <c r="S32" s="30">
        <v>2</v>
      </c>
      <c r="T32" s="30">
        <v>0</v>
      </c>
      <c r="U32" s="30">
        <v>0</v>
      </c>
      <c r="W32" s="30">
        <v>20.5</v>
      </c>
      <c r="X32" s="30">
        <v>15</v>
      </c>
      <c r="Y32" s="30">
        <v>2</v>
      </c>
      <c r="Z32" s="30">
        <v>5.5</v>
      </c>
      <c r="AA32" s="30">
        <v>9</v>
      </c>
      <c r="AE32" s="30">
        <v>30</v>
      </c>
      <c r="AF32" s="30">
        <v>17</v>
      </c>
      <c r="AG32" s="30">
        <v>7</v>
      </c>
      <c r="AH32" s="10">
        <v>0</v>
      </c>
    </row>
    <row r="33" spans="1:35" x14ac:dyDescent="0.2">
      <c r="A33" s="29" t="s">
        <v>298</v>
      </c>
      <c r="B33" t="s">
        <v>277</v>
      </c>
      <c r="C33" s="14">
        <f t="shared" si="4"/>
        <v>0.70601065601065605</v>
      </c>
      <c r="D33" s="14">
        <f t="shared" si="5"/>
        <v>0.70601065601065605</v>
      </c>
      <c r="F33" s="15">
        <f t="shared" si="6"/>
        <v>0.76363636363636367</v>
      </c>
      <c r="G33" s="15">
        <f t="shared" si="7"/>
        <v>0.69285714285714284</v>
      </c>
      <c r="H33" s="15">
        <f t="shared" si="11"/>
        <v>0.66153846153846152</v>
      </c>
      <c r="J33" s="13">
        <f t="shared" si="2"/>
        <v>42</v>
      </c>
      <c r="K33" s="13">
        <f t="shared" si="9"/>
        <v>48.5</v>
      </c>
      <c r="L33" s="13">
        <f t="shared" si="10"/>
        <v>43</v>
      </c>
      <c r="N33" s="30">
        <v>22.5</v>
      </c>
      <c r="O33" s="30">
        <v>13</v>
      </c>
      <c r="Q33" s="30">
        <v>3</v>
      </c>
      <c r="S33" s="30">
        <v>2</v>
      </c>
      <c r="T33" s="30">
        <v>1.5</v>
      </c>
      <c r="U33" s="30">
        <v>0</v>
      </c>
      <c r="W33" s="30">
        <v>13.5</v>
      </c>
      <c r="X33" s="30">
        <v>14</v>
      </c>
      <c r="Y33" s="30">
        <v>5</v>
      </c>
      <c r="Z33" s="30">
        <v>5</v>
      </c>
      <c r="AA33" s="30">
        <v>11</v>
      </c>
      <c r="AB33" s="30">
        <v>0</v>
      </c>
      <c r="AE33" s="30">
        <v>18</v>
      </c>
      <c r="AF33" s="30">
        <v>11</v>
      </c>
      <c r="AG33" s="30">
        <v>7</v>
      </c>
      <c r="AH33" s="30">
        <v>7</v>
      </c>
    </row>
    <row r="34" spans="1:35" s="56" customFormat="1" ht="14.3" x14ac:dyDescent="0.25">
      <c r="A34" s="56" t="s">
        <v>299</v>
      </c>
      <c r="B34" s="56" t="s">
        <v>44</v>
      </c>
    </row>
    <row r="35" spans="1:35" x14ac:dyDescent="0.2">
      <c r="A35" s="29" t="s">
        <v>300</v>
      </c>
      <c r="B35" t="s">
        <v>301</v>
      </c>
      <c r="C35" s="14">
        <f t="shared" ref="C35" si="12">AVERAGE(F35:H35)</f>
        <v>0.39783549783549788</v>
      </c>
      <c r="D35" s="14">
        <f t="shared" ref="D35" si="13">C35/MAX($C$4:$C$36)*$D$2</f>
        <v>0.39783549783549788</v>
      </c>
      <c r="F35" s="15">
        <f t="shared" ref="F35" si="14">J35/J$2</f>
        <v>0.43636363636363634</v>
      </c>
      <c r="G35" s="15">
        <f t="shared" ref="G35" si="15">K35/$K$2</f>
        <v>0.35714285714285715</v>
      </c>
      <c r="H35" s="15">
        <f>L35/$L$2</f>
        <v>0.4</v>
      </c>
      <c r="J35" s="13">
        <f>SUM(N35:U35)</f>
        <v>24</v>
      </c>
      <c r="K35" s="13">
        <f t="shared" ref="K35:K36" si="16">SUM(W35:AB35)</f>
        <v>25</v>
      </c>
      <c r="L35" s="13">
        <f t="shared" ref="L35:L36" si="17">SUM(AD35:AI35)</f>
        <v>26</v>
      </c>
      <c r="N35" s="30">
        <v>11</v>
      </c>
      <c r="O35" s="30">
        <v>7</v>
      </c>
      <c r="P35" s="10">
        <v>1</v>
      </c>
      <c r="Q35" s="30">
        <v>3</v>
      </c>
      <c r="S35" s="30">
        <v>0</v>
      </c>
      <c r="T35" s="30">
        <v>2</v>
      </c>
      <c r="W35" s="30">
        <v>7</v>
      </c>
      <c r="X35" s="30">
        <v>8</v>
      </c>
      <c r="Y35" s="30">
        <v>3</v>
      </c>
      <c r="Z35" s="30">
        <v>0</v>
      </c>
      <c r="AA35" s="30">
        <v>7</v>
      </c>
      <c r="AB35" s="30">
        <v>0</v>
      </c>
      <c r="AE35" s="30">
        <v>15</v>
      </c>
      <c r="AF35" s="30">
        <v>4</v>
      </c>
      <c r="AG35" s="30">
        <v>5</v>
      </c>
      <c r="AI35" s="30">
        <v>2</v>
      </c>
    </row>
    <row r="36" spans="1:35" s="56" customFormat="1" ht="14.3" x14ac:dyDescent="0.25">
      <c r="A36" s="56" t="s">
        <v>302</v>
      </c>
      <c r="B36" s="56" t="s">
        <v>303</v>
      </c>
      <c r="J36" s="56">
        <f>SUM(N36:U36)</f>
        <v>8.5</v>
      </c>
      <c r="K36" s="56">
        <f t="shared" si="16"/>
        <v>0</v>
      </c>
      <c r="L36" s="56">
        <f t="shared" si="17"/>
        <v>0</v>
      </c>
      <c r="N36" s="56">
        <v>2</v>
      </c>
      <c r="O36" s="56">
        <v>0</v>
      </c>
      <c r="P36" s="56">
        <v>0</v>
      </c>
      <c r="Q36" s="56">
        <v>2.5</v>
      </c>
      <c r="R36" s="56">
        <v>0</v>
      </c>
      <c r="T36" s="5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2" zoomScale="110" zoomScaleNormal="110" workbookViewId="0">
      <selection activeCell="M31" sqref="M31"/>
    </sheetView>
  </sheetViews>
  <sheetFormatPr defaultRowHeight="12.9" x14ac:dyDescent="0.2"/>
  <cols>
    <col min="1" max="1" width="14.25" bestFit="1" customWidth="1"/>
    <col min="2" max="2" width="9.375" bestFit="1" customWidth="1"/>
    <col min="3" max="3" width="1.875" customWidth="1"/>
    <col min="4" max="4" width="5.625" bestFit="1" customWidth="1"/>
    <col min="5" max="5" width="8" bestFit="1" customWidth="1"/>
    <col min="6" max="6" width="1.875" customWidth="1"/>
    <col min="7" max="7" width="9" bestFit="1" customWidth="1"/>
    <col min="8" max="13" width="8.625" style="8" customWidth="1"/>
    <col min="14" max="14" width="1.875" customWidth="1"/>
    <col min="15" max="19" width="8.75" customWidth="1"/>
  </cols>
  <sheetData>
    <row r="1" spans="1:20" ht="18.350000000000001" x14ac:dyDescent="0.3">
      <c r="A1" s="2" t="s">
        <v>13</v>
      </c>
      <c r="B1" s="2"/>
      <c r="C1" s="2"/>
      <c r="L1" s="19" t="s">
        <v>97</v>
      </c>
    </row>
    <row r="2" spans="1:20" x14ac:dyDescent="0.2">
      <c r="A2" s="1"/>
      <c r="B2" s="22"/>
      <c r="C2" s="22"/>
      <c r="D2" s="1">
        <f>SUM(G2:L2)</f>
        <v>40</v>
      </c>
      <c r="E2" s="1"/>
      <c r="G2">
        <v>4</v>
      </c>
      <c r="H2" s="8">
        <v>9</v>
      </c>
      <c r="I2" s="8">
        <v>9</v>
      </c>
      <c r="J2" s="8">
        <v>9</v>
      </c>
      <c r="K2" s="8">
        <v>9</v>
      </c>
    </row>
    <row r="3" spans="1:20" ht="13.6" x14ac:dyDescent="0.25">
      <c r="A3" s="3" t="s">
        <v>0</v>
      </c>
      <c r="B3" s="3" t="s">
        <v>1</v>
      </c>
      <c r="C3" s="3"/>
      <c r="D3" s="3" t="s">
        <v>3</v>
      </c>
      <c r="E3" s="3" t="s">
        <v>4</v>
      </c>
      <c r="G3" s="3" t="s">
        <v>232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22</v>
      </c>
      <c r="M3" s="9" t="s">
        <v>28</v>
      </c>
      <c r="O3" s="9"/>
      <c r="P3" s="9"/>
      <c r="Q3" s="9"/>
      <c r="R3" s="9"/>
      <c r="S3" s="9"/>
      <c r="T3" s="9"/>
    </row>
    <row r="4" spans="1:20" x14ac:dyDescent="0.2">
      <c r="A4" s="29" t="s">
        <v>252</v>
      </c>
      <c r="B4" t="s">
        <v>192</v>
      </c>
      <c r="C4" s="29"/>
      <c r="D4" s="22">
        <f>SUM(G4:M4)</f>
        <v>24.5</v>
      </c>
      <c r="E4" s="5">
        <f>D4/$D$2</f>
        <v>0.61250000000000004</v>
      </c>
      <c r="G4">
        <v>0</v>
      </c>
      <c r="H4" s="8">
        <v>8</v>
      </c>
      <c r="I4" s="8">
        <v>4.5</v>
      </c>
      <c r="J4" s="8">
        <v>7</v>
      </c>
      <c r="K4" s="8">
        <v>5</v>
      </c>
    </row>
    <row r="5" spans="1:20" x14ac:dyDescent="0.2">
      <c r="A5" s="29" t="s">
        <v>253</v>
      </c>
      <c r="B5" t="s">
        <v>254</v>
      </c>
      <c r="D5" s="22">
        <f t="shared" ref="D5:D35" si="0">SUM(G5:M5)</f>
        <v>31.5</v>
      </c>
      <c r="E5" s="5">
        <f t="shared" ref="E5:E35" si="1">D5/$D$2</f>
        <v>0.78749999999999998</v>
      </c>
      <c r="G5">
        <v>3</v>
      </c>
      <c r="H5" s="8">
        <v>8</v>
      </c>
      <c r="I5" s="8">
        <v>7</v>
      </c>
      <c r="J5" s="8">
        <v>7.5</v>
      </c>
      <c r="K5" s="8">
        <v>6</v>
      </c>
    </row>
    <row r="6" spans="1:20" x14ac:dyDescent="0.2">
      <c r="A6" s="29" t="s">
        <v>255</v>
      </c>
      <c r="B6" t="s">
        <v>33</v>
      </c>
      <c r="D6" s="22">
        <f t="shared" si="0"/>
        <v>39</v>
      </c>
      <c r="E6" s="5">
        <f t="shared" si="1"/>
        <v>0.97499999999999998</v>
      </c>
      <c r="G6">
        <v>4</v>
      </c>
      <c r="H6" s="8">
        <v>9</v>
      </c>
      <c r="I6" s="8">
        <v>8</v>
      </c>
      <c r="J6" s="8">
        <v>9</v>
      </c>
      <c r="L6" s="8">
        <v>9</v>
      </c>
    </row>
    <row r="7" spans="1:20" x14ac:dyDescent="0.2">
      <c r="A7" s="29" t="s">
        <v>256</v>
      </c>
      <c r="B7" t="s">
        <v>257</v>
      </c>
      <c r="D7" s="22">
        <f t="shared" si="0"/>
        <v>34.5</v>
      </c>
      <c r="E7" s="5">
        <f t="shared" si="1"/>
        <v>0.86250000000000004</v>
      </c>
      <c r="G7">
        <v>4</v>
      </c>
      <c r="H7" s="8">
        <v>8.5</v>
      </c>
      <c r="I7" s="8">
        <v>8.5</v>
      </c>
      <c r="J7" s="8">
        <v>6</v>
      </c>
      <c r="L7" s="8">
        <v>7.5</v>
      </c>
    </row>
    <row r="8" spans="1:20" x14ac:dyDescent="0.2">
      <c r="A8" s="29" t="s">
        <v>258</v>
      </c>
      <c r="B8" t="s">
        <v>259</v>
      </c>
      <c r="D8" s="22">
        <f t="shared" si="0"/>
        <v>38</v>
      </c>
      <c r="E8" s="5">
        <f t="shared" si="1"/>
        <v>0.95</v>
      </c>
      <c r="G8">
        <v>4</v>
      </c>
      <c r="H8" s="8">
        <v>8</v>
      </c>
      <c r="I8" s="8">
        <v>8.5</v>
      </c>
      <c r="J8" s="8">
        <v>9</v>
      </c>
      <c r="L8" s="8">
        <v>8.5</v>
      </c>
    </row>
    <row r="9" spans="1:20" x14ac:dyDescent="0.2">
      <c r="A9" s="29" t="s">
        <v>260</v>
      </c>
      <c r="B9" t="s">
        <v>261</v>
      </c>
      <c r="D9" s="22">
        <f t="shared" si="0"/>
        <v>28</v>
      </c>
      <c r="E9" s="5">
        <f t="shared" si="1"/>
        <v>0.7</v>
      </c>
      <c r="G9">
        <v>0</v>
      </c>
      <c r="H9" s="8">
        <v>8</v>
      </c>
      <c r="I9" s="8">
        <v>6</v>
      </c>
      <c r="J9" s="8">
        <v>7.5</v>
      </c>
      <c r="L9" s="8">
        <v>6.5</v>
      </c>
    </row>
    <row r="10" spans="1:20" x14ac:dyDescent="0.2">
      <c r="A10" s="29" t="s">
        <v>262</v>
      </c>
      <c r="B10" t="s">
        <v>263</v>
      </c>
      <c r="D10" s="22">
        <f t="shared" si="0"/>
        <v>24</v>
      </c>
      <c r="E10" s="5">
        <f t="shared" si="1"/>
        <v>0.6</v>
      </c>
      <c r="G10">
        <v>0</v>
      </c>
      <c r="H10" s="8">
        <v>7</v>
      </c>
      <c r="J10" s="8">
        <v>7</v>
      </c>
      <c r="K10" s="8">
        <v>5</v>
      </c>
      <c r="L10" s="8">
        <v>5</v>
      </c>
    </row>
    <row r="11" spans="1:20" x14ac:dyDescent="0.2">
      <c r="A11" s="29" t="s">
        <v>264</v>
      </c>
      <c r="B11" t="s">
        <v>40</v>
      </c>
      <c r="D11" s="22">
        <f t="shared" si="0"/>
        <v>28</v>
      </c>
      <c r="E11" s="5">
        <f t="shared" si="1"/>
        <v>0.7</v>
      </c>
      <c r="G11">
        <v>4</v>
      </c>
      <c r="H11" s="8">
        <v>6</v>
      </c>
      <c r="J11" s="8">
        <v>6</v>
      </c>
      <c r="K11" s="8">
        <v>6</v>
      </c>
      <c r="L11" s="8">
        <v>6</v>
      </c>
    </row>
    <row r="12" spans="1:20" x14ac:dyDescent="0.2">
      <c r="A12" s="29" t="s">
        <v>265</v>
      </c>
      <c r="B12" t="s">
        <v>212</v>
      </c>
      <c r="D12" s="22">
        <f t="shared" si="0"/>
        <v>37</v>
      </c>
      <c r="E12" s="5">
        <f t="shared" si="1"/>
        <v>0.92500000000000004</v>
      </c>
      <c r="G12">
        <v>4</v>
      </c>
      <c r="H12" s="8">
        <v>9</v>
      </c>
      <c r="I12" s="8">
        <v>8</v>
      </c>
      <c r="J12" s="8">
        <v>7.5</v>
      </c>
      <c r="K12" s="8">
        <v>8.5</v>
      </c>
    </row>
    <row r="13" spans="1:20" x14ac:dyDescent="0.2">
      <c r="A13" s="29" t="s">
        <v>266</v>
      </c>
      <c r="B13" t="s">
        <v>267</v>
      </c>
      <c r="D13" s="22">
        <f t="shared" si="0"/>
        <v>29.5</v>
      </c>
      <c r="E13" s="5">
        <f t="shared" si="1"/>
        <v>0.73750000000000004</v>
      </c>
      <c r="G13">
        <v>4</v>
      </c>
      <c r="I13" s="8">
        <v>7.5</v>
      </c>
      <c r="J13" s="8">
        <v>7</v>
      </c>
      <c r="K13" s="8">
        <v>4</v>
      </c>
      <c r="L13" s="8">
        <v>7</v>
      </c>
    </row>
    <row r="14" spans="1:20" x14ac:dyDescent="0.2">
      <c r="A14" s="29" t="s">
        <v>268</v>
      </c>
      <c r="B14" t="s">
        <v>269</v>
      </c>
      <c r="D14" s="22">
        <f t="shared" si="0"/>
        <v>26.5</v>
      </c>
      <c r="E14" s="5">
        <f t="shared" si="1"/>
        <v>0.66249999999999998</v>
      </c>
      <c r="G14">
        <v>4</v>
      </c>
      <c r="H14" s="8">
        <v>7.5</v>
      </c>
      <c r="I14" s="8">
        <v>5</v>
      </c>
      <c r="J14" s="8">
        <v>5</v>
      </c>
      <c r="K14" s="8">
        <v>5</v>
      </c>
    </row>
    <row r="15" spans="1:20" x14ac:dyDescent="0.2">
      <c r="A15" s="29" t="s">
        <v>270</v>
      </c>
      <c r="B15" t="s">
        <v>271</v>
      </c>
      <c r="D15" s="22">
        <f t="shared" si="0"/>
        <v>28.5</v>
      </c>
      <c r="E15" s="5">
        <f t="shared" si="1"/>
        <v>0.71250000000000002</v>
      </c>
      <c r="G15">
        <v>4</v>
      </c>
      <c r="H15" s="8">
        <v>6.5</v>
      </c>
      <c r="I15" s="8">
        <v>4.5</v>
      </c>
      <c r="J15" s="8">
        <v>7</v>
      </c>
      <c r="K15" s="8">
        <v>6.5</v>
      </c>
    </row>
    <row r="16" spans="1:20" x14ac:dyDescent="0.2">
      <c r="A16" s="29" t="s">
        <v>127</v>
      </c>
      <c r="B16" t="s">
        <v>272</v>
      </c>
      <c r="D16" s="22">
        <f t="shared" si="0"/>
        <v>29</v>
      </c>
      <c r="E16" s="5">
        <f t="shared" si="1"/>
        <v>0.72499999999999998</v>
      </c>
      <c r="G16">
        <v>4</v>
      </c>
      <c r="H16" s="8">
        <v>7</v>
      </c>
      <c r="J16" s="8">
        <v>8</v>
      </c>
      <c r="K16" s="8">
        <v>5</v>
      </c>
      <c r="L16" s="8">
        <v>5</v>
      </c>
    </row>
    <row r="17" spans="1:13" x14ac:dyDescent="0.2">
      <c r="A17" s="29" t="s">
        <v>273</v>
      </c>
      <c r="B17" t="s">
        <v>274</v>
      </c>
      <c r="D17" s="22">
        <f t="shared" si="0"/>
        <v>36</v>
      </c>
      <c r="E17" s="5">
        <f t="shared" si="1"/>
        <v>0.9</v>
      </c>
      <c r="G17">
        <v>4</v>
      </c>
      <c r="H17" s="8">
        <v>7.5</v>
      </c>
      <c r="I17" s="8">
        <v>8</v>
      </c>
      <c r="J17" s="8">
        <v>8.5</v>
      </c>
      <c r="K17" s="8">
        <v>8</v>
      </c>
    </row>
    <row r="18" spans="1:13" x14ac:dyDescent="0.2">
      <c r="A18" s="29" t="s">
        <v>275</v>
      </c>
      <c r="B18" t="s">
        <v>159</v>
      </c>
      <c r="D18" s="22">
        <f t="shared" si="0"/>
        <v>33.5</v>
      </c>
      <c r="E18" s="5">
        <f t="shared" si="1"/>
        <v>0.83750000000000002</v>
      </c>
      <c r="G18">
        <v>4</v>
      </c>
      <c r="H18" s="8">
        <v>6</v>
      </c>
      <c r="I18" s="8">
        <v>8.5</v>
      </c>
      <c r="J18" s="8">
        <v>8</v>
      </c>
      <c r="K18" s="8">
        <v>7</v>
      </c>
    </row>
    <row r="19" spans="1:13" x14ac:dyDescent="0.2">
      <c r="A19" s="29" t="s">
        <v>276</v>
      </c>
      <c r="B19" t="s">
        <v>277</v>
      </c>
      <c r="D19" s="22">
        <f t="shared" si="0"/>
        <v>31</v>
      </c>
      <c r="E19" s="5">
        <f t="shared" si="1"/>
        <v>0.77500000000000002</v>
      </c>
      <c r="G19">
        <v>2</v>
      </c>
      <c r="H19" s="8">
        <v>9</v>
      </c>
      <c r="I19" s="8">
        <v>9</v>
      </c>
      <c r="J19" s="8">
        <v>7</v>
      </c>
      <c r="K19" s="8">
        <v>4</v>
      </c>
    </row>
    <row r="20" spans="1:13" x14ac:dyDescent="0.2">
      <c r="A20" s="29" t="s">
        <v>278</v>
      </c>
      <c r="B20" t="s">
        <v>279</v>
      </c>
      <c r="D20" s="22">
        <f t="shared" si="0"/>
        <v>38.5</v>
      </c>
      <c r="E20" s="5">
        <f t="shared" si="1"/>
        <v>0.96250000000000002</v>
      </c>
      <c r="G20">
        <v>4</v>
      </c>
      <c r="H20" s="8">
        <v>8.5</v>
      </c>
      <c r="I20" s="8">
        <v>8.5</v>
      </c>
      <c r="J20" s="8">
        <v>8.5</v>
      </c>
      <c r="K20" s="8">
        <v>9</v>
      </c>
    </row>
    <row r="21" spans="1:13" x14ac:dyDescent="0.2">
      <c r="A21" s="29" t="s">
        <v>280</v>
      </c>
      <c r="B21" t="s">
        <v>281</v>
      </c>
      <c r="D21" s="22">
        <f t="shared" si="0"/>
        <v>29</v>
      </c>
      <c r="E21" s="5">
        <f t="shared" si="1"/>
        <v>0.72499999999999998</v>
      </c>
      <c r="G21">
        <v>4</v>
      </c>
      <c r="H21" s="8">
        <v>4</v>
      </c>
      <c r="I21" s="8">
        <v>6</v>
      </c>
      <c r="J21" s="8">
        <v>8</v>
      </c>
      <c r="K21" s="8">
        <v>7</v>
      </c>
    </row>
    <row r="22" spans="1:13" x14ac:dyDescent="0.2">
      <c r="A22" s="29" t="s">
        <v>282</v>
      </c>
      <c r="B22" t="s">
        <v>190</v>
      </c>
      <c r="D22" s="22">
        <f t="shared" si="0"/>
        <v>19</v>
      </c>
      <c r="E22" s="5">
        <f t="shared" si="1"/>
        <v>0.47499999999999998</v>
      </c>
      <c r="G22">
        <v>0</v>
      </c>
      <c r="H22" s="8">
        <v>6</v>
      </c>
      <c r="I22" s="8">
        <v>5</v>
      </c>
      <c r="J22" s="8">
        <v>4</v>
      </c>
      <c r="K22" s="8">
        <v>4</v>
      </c>
    </row>
    <row r="23" spans="1:13" x14ac:dyDescent="0.2">
      <c r="A23" s="29" t="s">
        <v>283</v>
      </c>
      <c r="B23" t="s">
        <v>284</v>
      </c>
      <c r="D23" s="22">
        <f t="shared" si="0"/>
        <v>36.5</v>
      </c>
      <c r="E23" s="5">
        <f t="shared" si="1"/>
        <v>0.91249999999999998</v>
      </c>
      <c r="G23">
        <v>4</v>
      </c>
      <c r="H23" s="8">
        <v>9</v>
      </c>
      <c r="I23" s="8">
        <v>9</v>
      </c>
      <c r="J23" s="8">
        <v>6</v>
      </c>
      <c r="K23" s="8">
        <v>8.5</v>
      </c>
    </row>
    <row r="24" spans="1:13" x14ac:dyDescent="0.2">
      <c r="A24" s="29" t="s">
        <v>285</v>
      </c>
      <c r="B24" t="s">
        <v>272</v>
      </c>
      <c r="D24" s="22">
        <f t="shared" si="0"/>
        <v>39</v>
      </c>
      <c r="E24" s="5">
        <f t="shared" si="1"/>
        <v>0.97499999999999998</v>
      </c>
      <c r="G24">
        <v>4</v>
      </c>
      <c r="H24" s="8">
        <v>8.5</v>
      </c>
      <c r="J24" s="8">
        <v>8.5</v>
      </c>
      <c r="K24" s="8">
        <v>9</v>
      </c>
      <c r="L24" s="8">
        <v>9</v>
      </c>
    </row>
    <row r="25" spans="1:13" x14ac:dyDescent="0.2">
      <c r="A25" s="29" t="s">
        <v>286</v>
      </c>
      <c r="B25" t="s">
        <v>271</v>
      </c>
      <c r="D25" s="22">
        <f t="shared" si="0"/>
        <v>36</v>
      </c>
      <c r="E25" s="5">
        <f t="shared" si="1"/>
        <v>0.9</v>
      </c>
      <c r="G25">
        <v>4</v>
      </c>
      <c r="H25" s="8">
        <v>8.5</v>
      </c>
      <c r="I25" s="8">
        <v>8.5</v>
      </c>
      <c r="J25" s="8">
        <v>8</v>
      </c>
      <c r="K25" s="8">
        <v>7</v>
      </c>
    </row>
    <row r="26" spans="1:13" x14ac:dyDescent="0.2">
      <c r="A26" s="29" t="s">
        <v>287</v>
      </c>
      <c r="B26" t="s">
        <v>227</v>
      </c>
      <c r="D26" s="22">
        <f t="shared" si="0"/>
        <v>28</v>
      </c>
      <c r="E26" s="5">
        <f t="shared" si="1"/>
        <v>0.7</v>
      </c>
      <c r="G26">
        <v>4</v>
      </c>
      <c r="H26" s="8">
        <v>7</v>
      </c>
      <c r="I26" s="8">
        <v>6.5</v>
      </c>
      <c r="J26" s="8">
        <v>6.5</v>
      </c>
      <c r="K26" s="8">
        <v>4</v>
      </c>
    </row>
    <row r="27" spans="1:13" s="56" customFormat="1" ht="14.3" x14ac:dyDescent="0.25">
      <c r="A27" s="56" t="s">
        <v>207</v>
      </c>
      <c r="B27" s="56" t="s">
        <v>288</v>
      </c>
      <c r="G27" s="56">
        <v>4</v>
      </c>
    </row>
    <row r="28" spans="1:13" x14ac:dyDescent="0.2">
      <c r="A28" s="29" t="s">
        <v>289</v>
      </c>
      <c r="B28" t="s">
        <v>272</v>
      </c>
      <c r="D28" s="22">
        <f t="shared" si="0"/>
        <v>29</v>
      </c>
      <c r="E28" s="5">
        <f t="shared" si="1"/>
        <v>0.72499999999999998</v>
      </c>
      <c r="G28">
        <v>0</v>
      </c>
      <c r="H28" s="8">
        <v>7</v>
      </c>
      <c r="I28" s="8">
        <v>7</v>
      </c>
      <c r="J28" s="8">
        <v>8</v>
      </c>
      <c r="K28" s="8">
        <v>7</v>
      </c>
    </row>
    <row r="29" spans="1:13" x14ac:dyDescent="0.2">
      <c r="A29" s="29" t="s">
        <v>290</v>
      </c>
      <c r="B29" t="s">
        <v>291</v>
      </c>
      <c r="D29" s="22">
        <f t="shared" si="0"/>
        <v>35.5</v>
      </c>
      <c r="E29" s="5">
        <f t="shared" si="1"/>
        <v>0.88749999999999996</v>
      </c>
      <c r="G29">
        <v>4</v>
      </c>
      <c r="H29" s="8">
        <v>8</v>
      </c>
      <c r="J29" s="8">
        <v>8</v>
      </c>
      <c r="L29" s="8">
        <v>8.5</v>
      </c>
      <c r="M29" s="8">
        <v>7</v>
      </c>
    </row>
    <row r="30" spans="1:13" x14ac:dyDescent="0.2">
      <c r="A30" s="29" t="s">
        <v>292</v>
      </c>
      <c r="B30" t="s">
        <v>293</v>
      </c>
      <c r="D30" s="22">
        <f t="shared" si="0"/>
        <v>32.5</v>
      </c>
      <c r="E30" s="5">
        <f t="shared" si="1"/>
        <v>0.8125</v>
      </c>
      <c r="G30">
        <v>4</v>
      </c>
      <c r="H30" s="8">
        <v>7.5</v>
      </c>
      <c r="I30" s="8">
        <v>7</v>
      </c>
      <c r="J30" s="8">
        <v>7.5</v>
      </c>
      <c r="K30" s="8">
        <v>6.5</v>
      </c>
    </row>
    <row r="31" spans="1:13" x14ac:dyDescent="0.2">
      <c r="A31" s="29" t="s">
        <v>294</v>
      </c>
      <c r="B31" t="s">
        <v>295</v>
      </c>
      <c r="D31" s="22">
        <f t="shared" si="0"/>
        <v>34</v>
      </c>
      <c r="E31" s="5">
        <f t="shared" si="1"/>
        <v>0.85</v>
      </c>
      <c r="G31">
        <v>4</v>
      </c>
      <c r="H31" s="8">
        <v>7</v>
      </c>
      <c r="I31" s="8">
        <v>7</v>
      </c>
      <c r="J31" s="8">
        <v>7.5</v>
      </c>
      <c r="K31" s="8">
        <v>6.5</v>
      </c>
      <c r="M31" s="8">
        <v>2</v>
      </c>
    </row>
    <row r="32" spans="1:13" x14ac:dyDescent="0.2">
      <c r="A32" s="29" t="s">
        <v>296</v>
      </c>
      <c r="B32" t="s">
        <v>297</v>
      </c>
      <c r="D32" s="22">
        <f t="shared" si="0"/>
        <v>31.5</v>
      </c>
      <c r="E32" s="5">
        <f t="shared" si="1"/>
        <v>0.78749999999999998</v>
      </c>
      <c r="G32">
        <v>4</v>
      </c>
      <c r="H32" s="8">
        <v>7.5</v>
      </c>
      <c r="I32" s="8">
        <v>6.5</v>
      </c>
      <c r="J32" s="8">
        <v>6.5</v>
      </c>
      <c r="L32" s="8">
        <v>7</v>
      </c>
    </row>
    <row r="33" spans="1:11" x14ac:dyDescent="0.2">
      <c r="A33" s="29" t="s">
        <v>298</v>
      </c>
      <c r="B33" t="s">
        <v>277</v>
      </c>
      <c r="D33" s="22">
        <f t="shared" si="0"/>
        <v>33.5</v>
      </c>
      <c r="E33" s="5">
        <f t="shared" si="1"/>
        <v>0.83750000000000002</v>
      </c>
      <c r="G33">
        <v>4</v>
      </c>
      <c r="H33" s="8">
        <v>7.5</v>
      </c>
      <c r="I33" s="8">
        <v>7</v>
      </c>
      <c r="J33" s="8">
        <v>8.5</v>
      </c>
      <c r="K33" s="8">
        <v>6.5</v>
      </c>
    </row>
    <row r="34" spans="1:11" s="56" customFormat="1" ht="14.3" x14ac:dyDescent="0.25">
      <c r="A34" s="56" t="s">
        <v>299</v>
      </c>
      <c r="B34" s="56" t="s">
        <v>44</v>
      </c>
    </row>
    <row r="35" spans="1:11" x14ac:dyDescent="0.2">
      <c r="A35" s="29" t="s">
        <v>300</v>
      </c>
      <c r="B35" t="s">
        <v>301</v>
      </c>
      <c r="D35" s="22">
        <f t="shared" si="0"/>
        <v>17.5</v>
      </c>
      <c r="E35" s="5">
        <f t="shared" si="1"/>
        <v>0.4375</v>
      </c>
      <c r="G35">
        <v>0</v>
      </c>
      <c r="H35" s="8">
        <v>4.5</v>
      </c>
      <c r="I35" s="8">
        <v>4.5</v>
      </c>
      <c r="J35" s="8">
        <v>4.5</v>
      </c>
      <c r="K35" s="8">
        <v>4</v>
      </c>
    </row>
    <row r="36" spans="1:11" s="56" customFormat="1" ht="14.3" x14ac:dyDescent="0.25">
      <c r="A36" s="56" t="s">
        <v>302</v>
      </c>
      <c r="B36" s="56" t="s">
        <v>303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workbookViewId="0">
      <selection activeCell="L11" sqref="L11"/>
    </sheetView>
  </sheetViews>
  <sheetFormatPr defaultRowHeight="12.9" x14ac:dyDescent="0.2"/>
  <cols>
    <col min="2" max="2" width="17.625" bestFit="1" customWidth="1"/>
    <col min="4" max="4" width="6" customWidth="1"/>
    <col min="5" max="6" width="6" style="12" customWidth="1"/>
    <col min="7" max="9" width="6" customWidth="1"/>
    <col min="11" max="12" width="13.375" customWidth="1"/>
    <col min="13" max="16" width="4.5" customWidth="1"/>
    <col min="17" max="17" width="4.5" style="20" customWidth="1"/>
    <col min="18" max="18" width="11.375" style="20" customWidth="1"/>
    <col min="19" max="21" width="11.875" customWidth="1"/>
    <col min="22" max="22" width="16.5" bestFit="1" customWidth="1"/>
    <col min="23" max="23" width="16.875" customWidth="1"/>
  </cols>
  <sheetData>
    <row r="1" spans="1:18" ht="13.6" x14ac:dyDescent="0.25">
      <c r="A1" s="6" t="s">
        <v>249</v>
      </c>
      <c r="B1" s="6" t="s">
        <v>0</v>
      </c>
      <c r="C1" s="6" t="s">
        <v>1</v>
      </c>
      <c r="D1" s="6" t="s">
        <v>3</v>
      </c>
      <c r="E1" s="55" t="s">
        <v>11</v>
      </c>
      <c r="F1" s="55" t="s">
        <v>27</v>
      </c>
      <c r="G1" s="6" t="s">
        <v>10</v>
      </c>
      <c r="H1" s="6" t="s">
        <v>86</v>
      </c>
      <c r="I1" s="6" t="s">
        <v>13</v>
      </c>
      <c r="K1" s="38" t="s">
        <v>184</v>
      </c>
      <c r="L1" t="s">
        <v>186</v>
      </c>
      <c r="Q1" s="32"/>
      <c r="R1" s="32"/>
    </row>
    <row r="2" spans="1:18" x14ac:dyDescent="0.2">
      <c r="A2" s="30" t="s">
        <v>248</v>
      </c>
      <c r="B2" t="s">
        <v>83</v>
      </c>
      <c r="C2" t="s">
        <v>84</v>
      </c>
      <c r="D2" s="20">
        <v>0.98230992320562871</v>
      </c>
      <c r="E2" s="12">
        <v>1</v>
      </c>
      <c r="F2" s="12" t="s">
        <v>90</v>
      </c>
      <c r="G2" s="20">
        <v>0.97546012269938653</v>
      </c>
      <c r="H2" s="20">
        <v>0.98031468531468535</v>
      </c>
      <c r="I2" s="20">
        <v>1</v>
      </c>
      <c r="K2" s="29" t="s">
        <v>90</v>
      </c>
      <c r="L2" s="7">
        <v>25</v>
      </c>
    </row>
    <row r="3" spans="1:18" x14ac:dyDescent="0.2">
      <c r="A3" s="46" t="s">
        <v>244</v>
      </c>
      <c r="B3" s="46" t="s">
        <v>195</v>
      </c>
      <c r="C3" s="46" t="s">
        <v>196</v>
      </c>
      <c r="D3" s="47">
        <v>0.96863636363636363</v>
      </c>
      <c r="E3" s="52">
        <v>1</v>
      </c>
      <c r="F3" s="52" t="s">
        <v>90</v>
      </c>
      <c r="G3" s="47">
        <v>0.95454545454545459</v>
      </c>
      <c r="H3" s="47">
        <v>0.95</v>
      </c>
      <c r="I3" s="47">
        <v>1</v>
      </c>
      <c r="K3" s="29" t="s">
        <v>92</v>
      </c>
      <c r="L3" s="7">
        <v>9</v>
      </c>
    </row>
    <row r="4" spans="1:18" ht="13.6" x14ac:dyDescent="0.25">
      <c r="A4" s="70" t="s">
        <v>318</v>
      </c>
      <c r="B4" s="70" t="s">
        <v>285</v>
      </c>
      <c r="C4" s="70" t="s">
        <v>272</v>
      </c>
      <c r="D4" s="71">
        <v>0.96022836082046625</v>
      </c>
      <c r="E4" s="72">
        <v>1</v>
      </c>
      <c r="F4" s="70" t="s">
        <v>90</v>
      </c>
      <c r="G4" s="73">
        <v>0.95029239766081874</v>
      </c>
      <c r="H4" s="73">
        <v>0.95351315351315369</v>
      </c>
      <c r="I4" s="73">
        <v>0.97499999999999998</v>
      </c>
      <c r="K4" s="29" t="s">
        <v>88</v>
      </c>
      <c r="L4" s="7">
        <v>23</v>
      </c>
    </row>
    <row r="5" spans="1:18" x14ac:dyDescent="0.2">
      <c r="A5" s="30" t="s">
        <v>245</v>
      </c>
      <c r="B5" s="33" t="s">
        <v>171</v>
      </c>
      <c r="C5" s="34"/>
      <c r="D5" s="35">
        <v>0.95841397849462362</v>
      </c>
      <c r="E5" s="51">
        <v>1</v>
      </c>
      <c r="F5" s="51" t="s">
        <v>90</v>
      </c>
      <c r="G5" s="36">
        <v>0.96478494623655908</v>
      </c>
      <c r="H5" s="36">
        <v>0.95</v>
      </c>
      <c r="I5" s="35">
        <v>0.96250000000000002</v>
      </c>
      <c r="K5" s="29" t="s">
        <v>98</v>
      </c>
      <c r="L5" s="7">
        <v>11</v>
      </c>
    </row>
    <row r="6" spans="1:18" x14ac:dyDescent="0.2">
      <c r="A6" s="30" t="s">
        <v>246</v>
      </c>
      <c r="B6" s="24" t="s">
        <v>153</v>
      </c>
      <c r="C6" s="24" t="s">
        <v>154</v>
      </c>
      <c r="D6" s="25">
        <v>0.95512955032119917</v>
      </c>
      <c r="E6" s="48">
        <v>1</v>
      </c>
      <c r="F6" s="48" t="s">
        <v>90</v>
      </c>
      <c r="G6" s="25">
        <v>0.97</v>
      </c>
      <c r="H6" s="25">
        <v>0.93657387580299778</v>
      </c>
      <c r="I6" s="25">
        <v>0.96250000000000002</v>
      </c>
      <c r="K6" s="29" t="s">
        <v>91</v>
      </c>
      <c r="L6" s="7">
        <v>7</v>
      </c>
    </row>
    <row r="7" spans="1:18" x14ac:dyDescent="0.2">
      <c r="A7" s="30" t="s">
        <v>248</v>
      </c>
      <c r="B7" t="s">
        <v>41</v>
      </c>
      <c r="C7" t="s">
        <v>42</v>
      </c>
      <c r="D7" s="20">
        <v>0.95186194173924243</v>
      </c>
      <c r="E7" s="12">
        <v>2</v>
      </c>
      <c r="F7" s="12" t="s">
        <v>90</v>
      </c>
      <c r="G7" s="20">
        <v>0.94171779141104295</v>
      </c>
      <c r="H7" s="20">
        <v>0.93793706293706292</v>
      </c>
      <c r="I7" s="20">
        <v>1</v>
      </c>
      <c r="K7" s="29" t="s">
        <v>95</v>
      </c>
      <c r="L7" s="7">
        <v>20</v>
      </c>
    </row>
    <row r="8" spans="1:18" x14ac:dyDescent="0.2">
      <c r="A8" s="30" t="s">
        <v>248</v>
      </c>
      <c r="B8" t="s">
        <v>52</v>
      </c>
      <c r="C8" t="s">
        <v>53</v>
      </c>
      <c r="D8" s="20">
        <v>0.95111992148955338</v>
      </c>
      <c r="E8" s="12">
        <v>3</v>
      </c>
      <c r="F8" s="12" t="s">
        <v>90</v>
      </c>
      <c r="G8" s="20">
        <v>0.96932515337423308</v>
      </c>
      <c r="H8" s="20">
        <v>0.93972465034965036</v>
      </c>
      <c r="I8" s="20">
        <v>0.9375</v>
      </c>
      <c r="K8" s="29" t="s">
        <v>96</v>
      </c>
      <c r="L8" s="7">
        <v>11</v>
      </c>
    </row>
    <row r="9" spans="1:18" x14ac:dyDescent="0.2">
      <c r="A9" s="30" t="s">
        <v>246</v>
      </c>
      <c r="B9" s="24" t="s">
        <v>133</v>
      </c>
      <c r="C9" s="24" t="s">
        <v>134</v>
      </c>
      <c r="D9" s="25">
        <v>0.94780669144981422</v>
      </c>
      <c r="E9" s="48">
        <v>2</v>
      </c>
      <c r="F9" s="48" t="s">
        <v>90</v>
      </c>
      <c r="G9" s="25">
        <v>0.91951672862453537</v>
      </c>
      <c r="H9" s="25">
        <v>0.95</v>
      </c>
      <c r="I9" s="25">
        <v>1</v>
      </c>
      <c r="K9" s="29" t="s">
        <v>89</v>
      </c>
      <c r="L9" s="7">
        <v>6</v>
      </c>
    </row>
    <row r="10" spans="1:18" x14ac:dyDescent="0.2">
      <c r="A10" s="46" t="s">
        <v>244</v>
      </c>
      <c r="B10" s="46" t="s">
        <v>187</v>
      </c>
      <c r="C10" s="46" t="s">
        <v>188</v>
      </c>
      <c r="D10" s="47">
        <v>0.94758700892591974</v>
      </c>
      <c r="E10" s="52">
        <v>2</v>
      </c>
      <c r="F10" s="52" t="s">
        <v>90</v>
      </c>
      <c r="G10" s="47">
        <v>0.92613636363636365</v>
      </c>
      <c r="H10" s="47">
        <v>0.92606979504207176</v>
      </c>
      <c r="I10" s="47">
        <v>0.98750000000000004</v>
      </c>
      <c r="K10" s="29" t="s">
        <v>94</v>
      </c>
      <c r="L10" s="7">
        <v>10</v>
      </c>
    </row>
    <row r="11" spans="1:18" x14ac:dyDescent="0.2">
      <c r="A11" s="30" t="s">
        <v>246</v>
      </c>
      <c r="B11" s="24" t="s">
        <v>158</v>
      </c>
      <c r="C11" s="24" t="s">
        <v>159</v>
      </c>
      <c r="D11" s="25">
        <v>0.93435886342469143</v>
      </c>
      <c r="E11" s="48">
        <v>3</v>
      </c>
      <c r="F11" s="48" t="s">
        <v>90</v>
      </c>
      <c r="G11" s="25">
        <v>0.93394052044609677</v>
      </c>
      <c r="H11" s="25">
        <v>0.92070663811563169</v>
      </c>
      <c r="I11" s="25">
        <v>0.96250000000000002</v>
      </c>
      <c r="K11" s="29" t="s">
        <v>93</v>
      </c>
      <c r="L11" s="7">
        <v>6</v>
      </c>
    </row>
    <row r="12" spans="1:18" x14ac:dyDescent="0.2">
      <c r="A12" s="30" t="s">
        <v>248</v>
      </c>
      <c r="B12" t="s">
        <v>75</v>
      </c>
      <c r="C12" t="s">
        <v>76</v>
      </c>
      <c r="D12" s="20">
        <v>0.92997780900081528</v>
      </c>
      <c r="E12" s="12">
        <v>4</v>
      </c>
      <c r="F12" s="12" t="s">
        <v>90</v>
      </c>
      <c r="G12" s="20">
        <v>0.91717791411042948</v>
      </c>
      <c r="H12" s="20">
        <v>0.86401660839160843</v>
      </c>
      <c r="I12" s="20">
        <v>1.0874999999999999</v>
      </c>
      <c r="K12" s="29" t="s">
        <v>162</v>
      </c>
      <c r="L12" s="7">
        <v>5</v>
      </c>
    </row>
    <row r="13" spans="1:18" x14ac:dyDescent="0.2">
      <c r="A13" s="30" t="s">
        <v>248</v>
      </c>
      <c r="B13" t="s">
        <v>56</v>
      </c>
      <c r="C13" t="s">
        <v>57</v>
      </c>
      <c r="D13" s="20">
        <v>0.92705480715603428</v>
      </c>
      <c r="E13" s="12">
        <v>5</v>
      </c>
      <c r="F13" s="12" t="s">
        <v>90</v>
      </c>
      <c r="G13" s="20">
        <v>0.93558282208588961</v>
      </c>
      <c r="H13" s="20">
        <v>0.88830419580419573</v>
      </c>
      <c r="I13" s="20">
        <v>0.98750000000000004</v>
      </c>
      <c r="K13" s="29" t="s">
        <v>185</v>
      </c>
      <c r="L13" s="7">
        <v>133</v>
      </c>
    </row>
    <row r="14" spans="1:18" x14ac:dyDescent="0.2">
      <c r="A14" s="46" t="s">
        <v>244</v>
      </c>
      <c r="B14" s="46" t="s">
        <v>205</v>
      </c>
      <c r="C14" s="46" t="s">
        <v>206</v>
      </c>
      <c r="D14" s="47">
        <v>0.92525277843947329</v>
      </c>
      <c r="E14" s="52">
        <v>3</v>
      </c>
      <c r="F14" s="52" t="s">
        <v>90</v>
      </c>
      <c r="G14" s="47">
        <v>0.92329545454545459</v>
      </c>
      <c r="H14" s="47">
        <v>0.88294728700777425</v>
      </c>
      <c r="I14" s="47">
        <v>0.97499999999999998</v>
      </c>
    </row>
    <row r="15" spans="1:18" ht="13.6" x14ac:dyDescent="0.25">
      <c r="A15" s="70" t="s">
        <v>318</v>
      </c>
      <c r="B15" s="70" t="s">
        <v>283</v>
      </c>
      <c r="C15" s="70" t="s">
        <v>284</v>
      </c>
      <c r="D15" s="71">
        <v>0.9133781897926635</v>
      </c>
      <c r="E15" s="72">
        <v>2</v>
      </c>
      <c r="F15" s="70" t="s">
        <v>90</v>
      </c>
      <c r="G15" s="73">
        <v>0.85964912280701755</v>
      </c>
      <c r="H15" s="73">
        <v>0.94772727272727275</v>
      </c>
      <c r="I15" s="73">
        <v>0.91249999999999998</v>
      </c>
    </row>
    <row r="16" spans="1:18" x14ac:dyDescent="0.2">
      <c r="A16" s="30" t="s">
        <v>245</v>
      </c>
      <c r="B16" s="33" t="s">
        <v>175</v>
      </c>
      <c r="C16" s="34"/>
      <c r="D16" s="35">
        <v>0.9131993373212659</v>
      </c>
      <c r="E16" s="51">
        <v>2</v>
      </c>
      <c r="F16" s="51" t="s">
        <v>90</v>
      </c>
      <c r="G16" s="36">
        <v>0.97</v>
      </c>
      <c r="H16" s="36">
        <v>0.90049834330316447</v>
      </c>
      <c r="I16" s="35">
        <v>0.82499999999999996</v>
      </c>
    </row>
    <row r="17" spans="1:18" x14ac:dyDescent="0.2">
      <c r="A17" s="30" t="s">
        <v>246</v>
      </c>
      <c r="B17" s="24" t="s">
        <v>125</v>
      </c>
      <c r="C17" s="24" t="s">
        <v>126</v>
      </c>
      <c r="D17" s="25">
        <v>0.90719709368507373</v>
      </c>
      <c r="E17" s="48">
        <v>4</v>
      </c>
      <c r="F17" s="48" t="s">
        <v>90</v>
      </c>
      <c r="G17" s="25">
        <v>0.91230483271375462</v>
      </c>
      <c r="H17" s="25">
        <v>0.88693790149892948</v>
      </c>
      <c r="I17" s="25">
        <v>0.9375</v>
      </c>
      <c r="K17" s="38" t="s">
        <v>243</v>
      </c>
      <c r="L17" s="38" t="s">
        <v>250</v>
      </c>
      <c r="Q17"/>
      <c r="R17"/>
    </row>
    <row r="18" spans="1:18" ht="13.6" x14ac:dyDescent="0.25">
      <c r="A18" s="30" t="s">
        <v>245</v>
      </c>
      <c r="B18" s="33" t="s">
        <v>178</v>
      </c>
      <c r="C18" s="34"/>
      <c r="D18" s="35">
        <v>0.90512889285498233</v>
      </c>
      <c r="E18" s="51">
        <v>3</v>
      </c>
      <c r="F18" s="51" t="s">
        <v>90</v>
      </c>
      <c r="G18" s="36">
        <v>0.88655913978494616</v>
      </c>
      <c r="H18" s="36">
        <v>0.90126309235250945</v>
      </c>
      <c r="I18" s="35">
        <v>0.95</v>
      </c>
      <c r="K18" s="38" t="s">
        <v>184</v>
      </c>
      <c r="L18" t="s">
        <v>318</v>
      </c>
      <c r="M18" t="s">
        <v>244</v>
      </c>
      <c r="N18" t="s">
        <v>245</v>
      </c>
      <c r="O18" t="s">
        <v>246</v>
      </c>
      <c r="P18" t="s">
        <v>247</v>
      </c>
      <c r="Q18" t="s">
        <v>248</v>
      </c>
      <c r="R18" s="55" t="s">
        <v>319</v>
      </c>
    </row>
    <row r="19" spans="1:18" x14ac:dyDescent="0.2">
      <c r="A19" s="30" t="s">
        <v>246</v>
      </c>
      <c r="B19" s="24" t="s">
        <v>155</v>
      </c>
      <c r="C19" s="24" t="s">
        <v>157</v>
      </c>
      <c r="D19" s="25">
        <v>0.90123534703040065</v>
      </c>
      <c r="E19" s="48">
        <v>5</v>
      </c>
      <c r="F19" s="48" t="s">
        <v>90</v>
      </c>
      <c r="G19" s="25">
        <v>0.92672862453531601</v>
      </c>
      <c r="H19" s="25">
        <v>0.87635974304068531</v>
      </c>
      <c r="I19" s="25">
        <v>0.9</v>
      </c>
      <c r="K19" s="29" t="s">
        <v>90</v>
      </c>
      <c r="L19" s="69">
        <v>0.89571237972553774</v>
      </c>
      <c r="M19" s="69">
        <v>0.92525277843947329</v>
      </c>
      <c r="N19" s="69">
        <v>0.89001040884317684</v>
      </c>
      <c r="O19" s="69">
        <v>0.89767022758571291</v>
      </c>
      <c r="P19" s="69">
        <v>0.89946047024732079</v>
      </c>
      <c r="Q19" s="69">
        <v>0.89866561199536665</v>
      </c>
      <c r="R19" s="69">
        <f>AVERAGE(L19:Q19)</f>
        <v>0.90112864613943133</v>
      </c>
    </row>
    <row r="20" spans="1:18" ht="13.6" x14ac:dyDescent="0.25">
      <c r="A20" s="70" t="s">
        <v>318</v>
      </c>
      <c r="B20" s="70" t="s">
        <v>286</v>
      </c>
      <c r="C20" s="70" t="s">
        <v>271</v>
      </c>
      <c r="D20" s="71">
        <v>0.89978150504466292</v>
      </c>
      <c r="E20" s="72">
        <v>3</v>
      </c>
      <c r="F20" s="70" t="s">
        <v>90</v>
      </c>
      <c r="G20" s="73">
        <v>0.89766081871345027</v>
      </c>
      <c r="H20" s="73">
        <v>0.90091575091575093</v>
      </c>
      <c r="I20" s="73">
        <v>0.9</v>
      </c>
      <c r="K20" s="29" t="s">
        <v>92</v>
      </c>
      <c r="L20" s="69">
        <v>0.86768969334758816</v>
      </c>
      <c r="M20" s="69">
        <v>0.88095271546221909</v>
      </c>
      <c r="N20" s="69">
        <v>0.88112850620869776</v>
      </c>
      <c r="O20" s="69">
        <v>0.87665562436814903</v>
      </c>
      <c r="P20" s="69"/>
      <c r="Q20" s="69">
        <v>0.85291812175554516</v>
      </c>
      <c r="R20"/>
    </row>
    <row r="21" spans="1:18" x14ac:dyDescent="0.2">
      <c r="A21" s="30" t="s">
        <v>247</v>
      </c>
      <c r="B21" s="21" t="s">
        <v>45</v>
      </c>
      <c r="C21" s="21" t="s">
        <v>104</v>
      </c>
      <c r="D21" s="23">
        <v>0.89946047024732079</v>
      </c>
      <c r="E21" s="49">
        <v>1</v>
      </c>
      <c r="F21" s="54" t="s">
        <v>90</v>
      </c>
      <c r="G21" s="23">
        <v>0.93788819875776397</v>
      </c>
      <c r="H21" s="23">
        <v>0.83576297686053791</v>
      </c>
      <c r="I21" s="23">
        <v>0.95</v>
      </c>
      <c r="K21" s="29" t="s">
        <v>91</v>
      </c>
      <c r="L21" s="69">
        <v>0.84807426491637017</v>
      </c>
      <c r="M21" s="69">
        <v>0.84920956992111785</v>
      </c>
      <c r="N21" s="69"/>
      <c r="O21" s="69"/>
      <c r="P21" s="69">
        <v>0.84171881817958172</v>
      </c>
      <c r="Q21" s="69">
        <v>0.83540066068900432</v>
      </c>
      <c r="R21"/>
    </row>
    <row r="22" spans="1:18" x14ac:dyDescent="0.2">
      <c r="A22" s="30" t="s">
        <v>248</v>
      </c>
      <c r="B22" t="s">
        <v>43</v>
      </c>
      <c r="C22" t="s">
        <v>44</v>
      </c>
      <c r="D22" s="20">
        <v>0.89866561199536665</v>
      </c>
      <c r="E22" s="12">
        <v>6</v>
      </c>
      <c r="F22" s="12" t="s">
        <v>90</v>
      </c>
      <c r="G22" s="20">
        <v>0.81288343558282206</v>
      </c>
      <c r="H22" s="20">
        <v>0.90253059440559436</v>
      </c>
      <c r="I22" s="20">
        <v>1.0625</v>
      </c>
      <c r="K22" s="29" t="s">
        <v>88</v>
      </c>
      <c r="L22" s="69">
        <v>0.77665474145737301</v>
      </c>
      <c r="M22" s="69">
        <v>0.77446742624266418</v>
      </c>
      <c r="N22" s="69">
        <v>0.80261144702551379</v>
      </c>
      <c r="O22" s="69">
        <v>0.78830901188476643</v>
      </c>
      <c r="P22" s="69">
        <v>0.77600647618357066</v>
      </c>
      <c r="Q22" s="69">
        <v>0.75684584280749934</v>
      </c>
      <c r="R22" s="69">
        <f>AVERAGE(L22:Q22)</f>
        <v>0.77914915760023129</v>
      </c>
    </row>
    <row r="23" spans="1:18" x14ac:dyDescent="0.2">
      <c r="A23" s="30" t="s">
        <v>246</v>
      </c>
      <c r="B23" s="24" t="s">
        <v>138</v>
      </c>
      <c r="C23" s="24" t="s">
        <v>139</v>
      </c>
      <c r="D23" s="25">
        <v>0.89767022758571291</v>
      </c>
      <c r="E23" s="48">
        <v>6</v>
      </c>
      <c r="F23" s="48" t="s">
        <v>90</v>
      </c>
      <c r="G23" s="25">
        <v>0.89066914498141259</v>
      </c>
      <c r="H23" s="25">
        <v>0.89100642398286944</v>
      </c>
      <c r="I23" s="25">
        <v>0.92500000000000004</v>
      </c>
      <c r="K23" s="29" t="s">
        <v>98</v>
      </c>
      <c r="L23" s="69">
        <v>0.7654391186299081</v>
      </c>
      <c r="M23" s="69">
        <v>0.75868264419003006</v>
      </c>
      <c r="N23" s="69"/>
      <c r="O23" s="69">
        <v>0.74680948552414772</v>
      </c>
      <c r="P23" s="69">
        <v>0.77480382623542754</v>
      </c>
      <c r="Q23" s="69">
        <v>0.75262568106739891</v>
      </c>
      <c r="R23"/>
    </row>
    <row r="24" spans="1:18" ht="13.6" x14ac:dyDescent="0.25">
      <c r="A24" s="70" t="s">
        <v>318</v>
      </c>
      <c r="B24" s="70" t="s">
        <v>278</v>
      </c>
      <c r="C24" s="70" t="s">
        <v>279</v>
      </c>
      <c r="D24" s="71">
        <v>0.89685738603501775</v>
      </c>
      <c r="E24" s="72">
        <v>4</v>
      </c>
      <c r="F24" s="70" t="s">
        <v>90</v>
      </c>
      <c r="G24" s="73">
        <v>0.86842105263157898</v>
      </c>
      <c r="H24" s="73">
        <v>0.85719280719280722</v>
      </c>
      <c r="I24" s="73">
        <v>0.96250000000000002</v>
      </c>
      <c r="K24" s="29" t="s">
        <v>89</v>
      </c>
      <c r="L24" s="69">
        <v>0.72576082908319739</v>
      </c>
      <c r="M24" s="69">
        <v>0.72504235470377654</v>
      </c>
      <c r="N24" s="69"/>
      <c r="O24" s="69"/>
      <c r="P24" s="69">
        <v>0.72656142922314726</v>
      </c>
      <c r="Q24" s="69">
        <v>0.7264119438843365</v>
      </c>
      <c r="R24"/>
    </row>
    <row r="25" spans="1:18" ht="13.6" x14ac:dyDescent="0.25">
      <c r="A25" s="70" t="s">
        <v>318</v>
      </c>
      <c r="B25" s="70" t="s">
        <v>255</v>
      </c>
      <c r="C25" s="70" t="s">
        <v>33</v>
      </c>
      <c r="D25" s="71">
        <v>0.89571237972553774</v>
      </c>
      <c r="E25" s="72">
        <v>5</v>
      </c>
      <c r="F25" s="70" t="s">
        <v>90</v>
      </c>
      <c r="G25" s="73">
        <v>0.84210526315789469</v>
      </c>
      <c r="H25" s="73">
        <v>0.85984015984015982</v>
      </c>
      <c r="I25" s="73">
        <v>0.97499999999999998</v>
      </c>
      <c r="K25" s="29" t="s">
        <v>95</v>
      </c>
      <c r="L25" s="69">
        <v>0.67425214040345627</v>
      </c>
      <c r="M25" s="69">
        <v>0.66151413207463672</v>
      </c>
      <c r="N25" s="69">
        <v>0.67494583891364113</v>
      </c>
      <c r="O25" s="69">
        <v>0.59471143819205086</v>
      </c>
      <c r="P25" s="69"/>
      <c r="Q25" s="69">
        <v>0.60540209790209798</v>
      </c>
      <c r="R25" s="69">
        <f>AVERAGE(L25:Q25)</f>
        <v>0.64216512949717652</v>
      </c>
    </row>
    <row r="26" spans="1:18" x14ac:dyDescent="0.2">
      <c r="A26" s="30" t="s">
        <v>245</v>
      </c>
      <c r="B26" s="33" t="s">
        <v>172</v>
      </c>
      <c r="C26" s="34"/>
      <c r="D26" s="35">
        <v>0.89144716360159237</v>
      </c>
      <c r="E26" s="51">
        <v>4</v>
      </c>
      <c r="F26" s="51" t="s">
        <v>92</v>
      </c>
      <c r="G26" s="36">
        <v>0.97</v>
      </c>
      <c r="H26" s="36">
        <v>0.88986790900398061</v>
      </c>
      <c r="I26" s="35">
        <v>0.73750000000000004</v>
      </c>
      <c r="K26" s="29" t="s">
        <v>96</v>
      </c>
      <c r="L26" s="69">
        <v>0.59716736479894372</v>
      </c>
      <c r="M26" s="69">
        <v>0.61953818321834975</v>
      </c>
      <c r="N26" s="69">
        <v>0.63562147161353932</v>
      </c>
      <c r="O26" s="69">
        <v>0.62137723187632843</v>
      </c>
      <c r="P26" s="69"/>
      <c r="Q26" s="69">
        <v>0.62875677849757605</v>
      </c>
      <c r="R26"/>
    </row>
    <row r="27" spans="1:18" x14ac:dyDescent="0.2">
      <c r="A27" s="30" t="s">
        <v>245</v>
      </c>
      <c r="B27" s="33" t="s">
        <v>181</v>
      </c>
      <c r="C27" s="34"/>
      <c r="D27" s="35">
        <v>0.89001040884317684</v>
      </c>
      <c r="E27" s="51">
        <v>5</v>
      </c>
      <c r="F27" s="51" t="s">
        <v>90</v>
      </c>
      <c r="G27" s="36">
        <v>0.85005376344086003</v>
      </c>
      <c r="H27" s="36">
        <v>0.88747225866708179</v>
      </c>
      <c r="I27" s="35">
        <v>0.97499999999999998</v>
      </c>
      <c r="K27" s="29" t="s">
        <v>93</v>
      </c>
      <c r="L27" s="69">
        <v>0.56611124986124983</v>
      </c>
      <c r="M27" s="69"/>
      <c r="N27" s="69"/>
      <c r="O27" s="69">
        <v>0.5765026866099362</v>
      </c>
      <c r="P27" s="69"/>
      <c r="Q27" s="69">
        <v>0.56837635677206233</v>
      </c>
      <c r="R27"/>
    </row>
    <row r="28" spans="1:18" x14ac:dyDescent="0.2">
      <c r="A28" s="30" t="s">
        <v>246</v>
      </c>
      <c r="B28" s="24" t="s">
        <v>155</v>
      </c>
      <c r="C28" s="24" t="s">
        <v>156</v>
      </c>
      <c r="D28" s="25">
        <v>0.8896155282074143</v>
      </c>
      <c r="E28" s="48">
        <v>7</v>
      </c>
      <c r="F28" s="48" t="s">
        <v>92</v>
      </c>
      <c r="G28" s="25">
        <v>0.90869888475836436</v>
      </c>
      <c r="H28" s="25">
        <v>0.88408993576017136</v>
      </c>
      <c r="I28" s="25">
        <v>0.86250000000000004</v>
      </c>
      <c r="K28" s="29" t="s">
        <v>94</v>
      </c>
      <c r="L28" s="69">
        <v>0.55309428144954453</v>
      </c>
      <c r="M28" s="69">
        <v>0.51224712344269197</v>
      </c>
      <c r="N28" s="69">
        <v>0.50435383216203666</v>
      </c>
      <c r="O28" s="69">
        <v>0.55303802647604339</v>
      </c>
      <c r="P28" s="69">
        <v>0.56517679139524324</v>
      </c>
      <c r="Q28" s="69">
        <v>0.54013575228452537</v>
      </c>
      <c r="R28" s="69">
        <f>AVERAGE(L28:Q28)</f>
        <v>0.53800763453501421</v>
      </c>
    </row>
    <row r="29" spans="1:18" x14ac:dyDescent="0.2">
      <c r="A29" s="46" t="s">
        <v>244</v>
      </c>
      <c r="B29" s="46" t="s">
        <v>230</v>
      </c>
      <c r="C29" s="46" t="s">
        <v>66</v>
      </c>
      <c r="D29" s="47">
        <v>0.88125512728194044</v>
      </c>
      <c r="E29" s="52">
        <v>4</v>
      </c>
      <c r="F29" s="52" t="s">
        <v>92</v>
      </c>
      <c r="G29" s="47">
        <v>0.9375</v>
      </c>
      <c r="H29" s="47">
        <v>0.80126281820485112</v>
      </c>
      <c r="I29" s="47">
        <v>0.93249999999999988</v>
      </c>
      <c r="K29" s="29" t="s">
        <v>162</v>
      </c>
      <c r="L29" s="69">
        <v>0.4401831757423863</v>
      </c>
      <c r="M29" s="69"/>
      <c r="N29" s="69"/>
      <c r="O29" s="69">
        <v>0.26329280466156674</v>
      </c>
      <c r="P29" s="69">
        <v>0.37001855844167619</v>
      </c>
      <c r="Q29" s="69"/>
      <c r="R29"/>
    </row>
    <row r="30" spans="1:18" x14ac:dyDescent="0.2">
      <c r="A30" s="30" t="s">
        <v>245</v>
      </c>
      <c r="B30" s="33" t="s">
        <v>173</v>
      </c>
      <c r="C30" s="34"/>
      <c r="D30" s="35">
        <v>0.88112850620869776</v>
      </c>
      <c r="E30" s="51">
        <v>6</v>
      </c>
      <c r="F30" s="51" t="s">
        <v>92</v>
      </c>
      <c r="G30" s="36">
        <v>0.94913978494623652</v>
      </c>
      <c r="H30" s="36">
        <v>0.79118148057550752</v>
      </c>
      <c r="I30" s="35">
        <v>0.92500000000000004</v>
      </c>
      <c r="Q30"/>
      <c r="R30"/>
    </row>
    <row r="31" spans="1:18" x14ac:dyDescent="0.2">
      <c r="A31" s="46" t="s">
        <v>244</v>
      </c>
      <c r="B31" s="46" t="s">
        <v>207</v>
      </c>
      <c r="C31" s="46" t="s">
        <v>208</v>
      </c>
      <c r="D31" s="47">
        <v>0.88095271546221909</v>
      </c>
      <c r="E31" s="52">
        <v>5</v>
      </c>
      <c r="F31" s="52" t="s">
        <v>92</v>
      </c>
      <c r="G31" s="47">
        <v>0.88352272727272729</v>
      </c>
      <c r="H31" s="47">
        <v>0.82986758411009309</v>
      </c>
      <c r="I31" s="47">
        <v>0.9375</v>
      </c>
      <c r="Q31"/>
      <c r="R31"/>
    </row>
    <row r="32" spans="1:18" x14ac:dyDescent="0.2">
      <c r="A32" s="30" t="s">
        <v>246</v>
      </c>
      <c r="B32" s="24" t="s">
        <v>123</v>
      </c>
      <c r="C32" s="24" t="s">
        <v>124</v>
      </c>
      <c r="D32" s="25">
        <v>0.87665562436814903</v>
      </c>
      <c r="E32" s="48">
        <v>8</v>
      </c>
      <c r="F32" s="48" t="s">
        <v>92</v>
      </c>
      <c r="G32" s="25">
        <v>0.85821561338289953</v>
      </c>
      <c r="H32" s="25">
        <v>0.87717344753747317</v>
      </c>
      <c r="I32" s="25">
        <v>0.91249999999999998</v>
      </c>
    </row>
    <row r="33" spans="1:18" ht="13.6" x14ac:dyDescent="0.25">
      <c r="A33" s="30" t="s">
        <v>248</v>
      </c>
      <c r="B33" t="s">
        <v>67</v>
      </c>
      <c r="C33" t="s">
        <v>68</v>
      </c>
      <c r="D33" s="20">
        <v>0.86999757604358829</v>
      </c>
      <c r="E33" s="12">
        <v>7</v>
      </c>
      <c r="F33" s="12" t="s">
        <v>92</v>
      </c>
      <c r="G33" s="20">
        <v>0.83435582822085885</v>
      </c>
      <c r="H33" s="20">
        <v>0.85313811188811184</v>
      </c>
      <c r="I33" s="26">
        <v>0.97499999999999998</v>
      </c>
      <c r="K33" s="38" t="s">
        <v>251</v>
      </c>
      <c r="L33" s="38" t="s">
        <v>250</v>
      </c>
      <c r="Q33"/>
      <c r="R33"/>
    </row>
    <row r="34" spans="1:18" ht="13.6" x14ac:dyDescent="0.25">
      <c r="A34" s="70" t="s">
        <v>318</v>
      </c>
      <c r="B34" s="70" t="s">
        <v>258</v>
      </c>
      <c r="C34" s="70" t="s">
        <v>259</v>
      </c>
      <c r="D34" s="71">
        <v>0.86768969334758816</v>
      </c>
      <c r="E34" s="72">
        <v>6</v>
      </c>
      <c r="F34" s="70" t="s">
        <v>92</v>
      </c>
      <c r="G34" s="73">
        <v>0.82748538011695905</v>
      </c>
      <c r="H34" s="73">
        <v>0.8207958707958708</v>
      </c>
      <c r="I34" s="73">
        <v>0.95</v>
      </c>
      <c r="K34" s="38" t="s">
        <v>184</v>
      </c>
      <c r="L34" t="s">
        <v>318</v>
      </c>
      <c r="M34" t="s">
        <v>244</v>
      </c>
      <c r="N34" t="s">
        <v>245</v>
      </c>
      <c r="O34" t="s">
        <v>246</v>
      </c>
      <c r="P34" t="s">
        <v>247</v>
      </c>
      <c r="Q34" t="s">
        <v>248</v>
      </c>
      <c r="R34" t="s">
        <v>185</v>
      </c>
    </row>
    <row r="35" spans="1:18" x14ac:dyDescent="0.2">
      <c r="A35" s="46" t="s">
        <v>244</v>
      </c>
      <c r="B35" s="46" t="s">
        <v>191</v>
      </c>
      <c r="C35" s="46" t="s">
        <v>192</v>
      </c>
      <c r="D35" s="47">
        <v>0.86115054602006791</v>
      </c>
      <c r="E35" s="52">
        <v>6</v>
      </c>
      <c r="F35" s="52" t="s">
        <v>91</v>
      </c>
      <c r="G35" s="47">
        <v>0.87215909090909094</v>
      </c>
      <c r="H35" s="47">
        <v>0.90777693323198783</v>
      </c>
      <c r="I35" s="47">
        <v>0.8</v>
      </c>
      <c r="K35" s="29" t="s">
        <v>90</v>
      </c>
      <c r="L35" s="69">
        <v>0.16666666666666666</v>
      </c>
      <c r="M35" s="69">
        <v>0.125</v>
      </c>
      <c r="N35" s="69">
        <v>0.25</v>
      </c>
      <c r="O35" s="69">
        <v>0.2857142857142857</v>
      </c>
      <c r="P35" s="69">
        <v>8.3333333333333329E-2</v>
      </c>
      <c r="Q35" s="69">
        <v>0.2</v>
      </c>
      <c r="R35" s="69">
        <v>0.18796992481203006</v>
      </c>
    </row>
    <row r="36" spans="1:18" ht="13.6" x14ac:dyDescent="0.25">
      <c r="A36" s="30" t="s">
        <v>248</v>
      </c>
      <c r="B36" t="s">
        <v>34</v>
      </c>
      <c r="C36" t="s">
        <v>35</v>
      </c>
      <c r="D36" s="20">
        <v>0.85291812175554516</v>
      </c>
      <c r="E36" s="12">
        <v>8</v>
      </c>
      <c r="F36" s="12" t="s">
        <v>92</v>
      </c>
      <c r="G36" s="20">
        <v>0.78527607361963192</v>
      </c>
      <c r="H36" s="20">
        <v>0.80326923076923085</v>
      </c>
      <c r="I36" s="26">
        <v>1.0874999999999999</v>
      </c>
      <c r="K36" s="29" t="s">
        <v>92</v>
      </c>
      <c r="L36" s="69">
        <v>3.3333333333333333E-2</v>
      </c>
      <c r="M36" s="69">
        <v>8.3333333333333329E-2</v>
      </c>
      <c r="N36" s="69">
        <v>0.125</v>
      </c>
      <c r="O36" s="69">
        <v>9.5238095238095233E-2</v>
      </c>
      <c r="P36" s="69">
        <v>0</v>
      </c>
      <c r="Q36" s="69">
        <v>6.6666666666666666E-2</v>
      </c>
      <c r="R36" s="69">
        <v>6.7669172932330823E-2</v>
      </c>
    </row>
    <row r="37" spans="1:18" x14ac:dyDescent="0.2">
      <c r="A37" s="46" t="s">
        <v>244</v>
      </c>
      <c r="B37" s="46" t="s">
        <v>216</v>
      </c>
      <c r="C37" s="46" t="s">
        <v>217</v>
      </c>
      <c r="D37" s="47">
        <v>0.84920956992111785</v>
      </c>
      <c r="E37" s="52">
        <v>7</v>
      </c>
      <c r="F37" s="52" t="s">
        <v>91</v>
      </c>
      <c r="G37" s="47">
        <v>0.86079545454545459</v>
      </c>
      <c r="H37" s="47">
        <v>0.85221426571188541</v>
      </c>
      <c r="I37" s="47">
        <v>0.83750000000000002</v>
      </c>
      <c r="K37" s="29" t="s">
        <v>91</v>
      </c>
      <c r="L37" s="69">
        <v>3.3333333333333333E-2</v>
      </c>
      <c r="M37" s="69">
        <v>8.3333333333333329E-2</v>
      </c>
      <c r="N37" s="69">
        <v>0</v>
      </c>
      <c r="O37" s="69">
        <v>0</v>
      </c>
      <c r="P37" s="69">
        <v>0.16666666666666666</v>
      </c>
      <c r="Q37" s="69">
        <v>6.6666666666666666E-2</v>
      </c>
      <c r="R37" s="69">
        <v>5.2631578947368418E-2</v>
      </c>
    </row>
    <row r="38" spans="1:18" ht="13.6" x14ac:dyDescent="0.25">
      <c r="A38" s="70" t="s">
        <v>318</v>
      </c>
      <c r="B38" s="70" t="s">
        <v>294</v>
      </c>
      <c r="C38" s="70" t="s">
        <v>295</v>
      </c>
      <c r="D38" s="71">
        <v>0.84807426491637017</v>
      </c>
      <c r="E38" s="72">
        <v>7</v>
      </c>
      <c r="F38" s="70" t="s">
        <v>91</v>
      </c>
      <c r="G38" s="73">
        <v>0.783625730994152</v>
      </c>
      <c r="H38" s="73">
        <v>0.93041958041958051</v>
      </c>
      <c r="I38" s="73">
        <v>0.8</v>
      </c>
      <c r="K38" s="29" t="s">
        <v>88</v>
      </c>
      <c r="L38" s="69">
        <v>0.16666666666666666</v>
      </c>
      <c r="M38" s="69">
        <v>0.25</v>
      </c>
      <c r="N38" s="69">
        <v>0.1875</v>
      </c>
      <c r="O38" s="69">
        <v>9.5238095238095233E-2</v>
      </c>
      <c r="P38" s="69">
        <v>0.33333333333333331</v>
      </c>
      <c r="Q38" s="69">
        <v>0.1</v>
      </c>
      <c r="R38" s="69">
        <v>0.17293233082706766</v>
      </c>
    </row>
    <row r="39" spans="1:18" x14ac:dyDescent="0.2">
      <c r="A39" s="30" t="s">
        <v>248</v>
      </c>
      <c r="B39" t="s">
        <v>29</v>
      </c>
      <c r="C39" t="s">
        <v>30</v>
      </c>
      <c r="D39" s="20">
        <v>0.84778317388133351</v>
      </c>
      <c r="E39" s="12">
        <v>9</v>
      </c>
      <c r="F39" s="12" t="s">
        <v>91</v>
      </c>
      <c r="G39" s="20">
        <v>0.84662576687116564</v>
      </c>
      <c r="H39" s="20">
        <v>0.8353321678321679</v>
      </c>
      <c r="I39" s="20">
        <v>0.875</v>
      </c>
      <c r="K39" s="29" t="s">
        <v>98</v>
      </c>
      <c r="L39" s="69">
        <v>0.1</v>
      </c>
      <c r="M39" s="69">
        <v>8.3333333333333329E-2</v>
      </c>
      <c r="N39" s="69">
        <v>0</v>
      </c>
      <c r="O39" s="69">
        <v>0.14285714285714285</v>
      </c>
      <c r="P39" s="69">
        <v>8.3333333333333329E-2</v>
      </c>
      <c r="Q39" s="69">
        <v>6.6666666666666666E-2</v>
      </c>
      <c r="R39" s="69">
        <v>8.2706766917293228E-2</v>
      </c>
    </row>
    <row r="40" spans="1:18" ht="13.6" x14ac:dyDescent="0.25">
      <c r="A40" s="70" t="s">
        <v>318</v>
      </c>
      <c r="B40" s="70" t="s">
        <v>290</v>
      </c>
      <c r="C40" s="70" t="s">
        <v>291</v>
      </c>
      <c r="D40" s="71">
        <v>0.84434744714349974</v>
      </c>
      <c r="E40" s="72">
        <v>8</v>
      </c>
      <c r="F40" s="70" t="s">
        <v>88</v>
      </c>
      <c r="G40" s="73">
        <v>0.89181286549707606</v>
      </c>
      <c r="H40" s="73">
        <v>0.77692307692307694</v>
      </c>
      <c r="I40" s="73">
        <v>0.88749999999999996</v>
      </c>
      <c r="K40" s="29" t="s">
        <v>89</v>
      </c>
      <c r="L40" s="69">
        <v>6.6666666666666666E-2</v>
      </c>
      <c r="M40" s="69">
        <v>4.1666666666666664E-2</v>
      </c>
      <c r="N40" s="69">
        <v>0</v>
      </c>
      <c r="O40" s="69">
        <v>0</v>
      </c>
      <c r="P40" s="69">
        <v>0.16666666666666666</v>
      </c>
      <c r="Q40" s="69">
        <v>3.3333333333333333E-2</v>
      </c>
      <c r="R40" s="69">
        <v>4.5112781954887216E-2</v>
      </c>
    </row>
    <row r="41" spans="1:18" x14ac:dyDescent="0.2">
      <c r="A41" s="30" t="s">
        <v>247</v>
      </c>
      <c r="B41" s="21" t="s">
        <v>111</v>
      </c>
      <c r="C41" s="21" t="s">
        <v>112</v>
      </c>
      <c r="D41" s="23">
        <v>0.84339487347811848</v>
      </c>
      <c r="E41" s="49">
        <v>2</v>
      </c>
      <c r="F41" s="50" t="s">
        <v>91</v>
      </c>
      <c r="G41" s="23">
        <v>0.85403726708074534</v>
      </c>
      <c r="H41" s="23">
        <v>0.7981999166145507</v>
      </c>
      <c r="I41" s="23">
        <v>0.91249999999999998</v>
      </c>
      <c r="K41" s="29" t="s">
        <v>95</v>
      </c>
      <c r="L41" s="69">
        <v>0.13333333333333333</v>
      </c>
      <c r="M41" s="69">
        <v>0.20833333333333334</v>
      </c>
      <c r="N41" s="69">
        <v>0.1875</v>
      </c>
      <c r="O41" s="69">
        <v>9.5238095238095233E-2</v>
      </c>
      <c r="P41" s="69">
        <v>0</v>
      </c>
      <c r="Q41" s="69">
        <v>0.2</v>
      </c>
      <c r="R41" s="69">
        <v>0.15037593984962405</v>
      </c>
    </row>
    <row r="42" spans="1:18" x14ac:dyDescent="0.2">
      <c r="A42" s="30" t="s">
        <v>247</v>
      </c>
      <c r="B42" s="21" t="s">
        <v>108</v>
      </c>
      <c r="C42" s="21" t="s">
        <v>109</v>
      </c>
      <c r="D42" s="23">
        <v>0.84171881817958172</v>
      </c>
      <c r="E42" s="49">
        <v>3</v>
      </c>
      <c r="F42" s="50" t="s">
        <v>91</v>
      </c>
      <c r="G42" s="23">
        <v>0.8354037267080745</v>
      </c>
      <c r="H42" s="23">
        <v>0.78764331874087967</v>
      </c>
      <c r="I42" s="23">
        <v>0.96250000000000002</v>
      </c>
      <c r="K42" s="29" t="s">
        <v>96</v>
      </c>
      <c r="L42" s="69">
        <v>0.1</v>
      </c>
      <c r="M42" s="69">
        <v>4.1666666666666664E-2</v>
      </c>
      <c r="N42" s="69">
        <v>0.125</v>
      </c>
      <c r="O42" s="69">
        <v>9.5238095238095233E-2</v>
      </c>
      <c r="P42" s="69">
        <v>0</v>
      </c>
      <c r="Q42" s="69">
        <v>0.1</v>
      </c>
      <c r="R42" s="69">
        <v>8.2706766917293228E-2</v>
      </c>
    </row>
    <row r="43" spans="1:18" x14ac:dyDescent="0.2">
      <c r="A43" s="30" t="s">
        <v>248</v>
      </c>
      <c r="B43" t="s">
        <v>29</v>
      </c>
      <c r="C43" t="s">
        <v>31</v>
      </c>
      <c r="D43" s="20">
        <v>0.83540066068900432</v>
      </c>
      <c r="E43" s="12">
        <v>10</v>
      </c>
      <c r="F43" s="12" t="s">
        <v>91</v>
      </c>
      <c r="G43" s="20">
        <v>0.8619631901840491</v>
      </c>
      <c r="H43" s="20">
        <v>0.85153846153846158</v>
      </c>
      <c r="I43" s="20">
        <v>0.75</v>
      </c>
      <c r="K43" s="29" t="s">
        <v>93</v>
      </c>
      <c r="L43" s="69">
        <v>0.1</v>
      </c>
      <c r="M43" s="69">
        <v>0</v>
      </c>
      <c r="N43" s="69">
        <v>0</v>
      </c>
      <c r="O43" s="69">
        <v>4.7619047619047616E-2</v>
      </c>
      <c r="P43" s="69">
        <v>0</v>
      </c>
      <c r="Q43" s="69">
        <v>6.6666666666666666E-2</v>
      </c>
      <c r="R43" s="69">
        <v>4.5112781954887216E-2</v>
      </c>
    </row>
    <row r="44" spans="1:18" x14ac:dyDescent="0.2">
      <c r="A44" s="30" t="s">
        <v>247</v>
      </c>
      <c r="B44" s="21" t="s">
        <v>110</v>
      </c>
      <c r="C44" s="21" t="s">
        <v>2</v>
      </c>
      <c r="D44" s="23">
        <v>0.82911593253374805</v>
      </c>
      <c r="E44" s="49">
        <v>4</v>
      </c>
      <c r="F44" s="50" t="s">
        <v>88</v>
      </c>
      <c r="G44" s="23">
        <v>0.89751552795031053</v>
      </c>
      <c r="H44" s="23">
        <v>0.80027430338405947</v>
      </c>
      <c r="I44" s="23">
        <v>0.75</v>
      </c>
      <c r="K44" s="29" t="s">
        <v>94</v>
      </c>
      <c r="L44" s="69">
        <v>3.3333333333333333E-2</v>
      </c>
      <c r="M44" s="69">
        <v>8.3333333333333329E-2</v>
      </c>
      <c r="N44" s="69">
        <v>0.125</v>
      </c>
      <c r="O44" s="69">
        <v>4.7619047619047616E-2</v>
      </c>
      <c r="P44" s="69">
        <v>8.3333333333333329E-2</v>
      </c>
      <c r="Q44" s="69">
        <v>0.1</v>
      </c>
      <c r="R44" s="69">
        <v>7.5187969924812026E-2</v>
      </c>
    </row>
    <row r="45" spans="1:18" x14ac:dyDescent="0.2">
      <c r="A45" s="46" t="s">
        <v>244</v>
      </c>
      <c r="B45" s="46" t="s">
        <v>189</v>
      </c>
      <c r="C45" s="46" t="s">
        <v>190</v>
      </c>
      <c r="D45" s="47">
        <v>0.81940532636643659</v>
      </c>
      <c r="E45" s="52">
        <v>8</v>
      </c>
      <c r="F45" s="52" t="s">
        <v>88</v>
      </c>
      <c r="G45" s="47">
        <v>0.85795454545454541</v>
      </c>
      <c r="H45" s="47">
        <v>0.68104172500700066</v>
      </c>
      <c r="I45" s="47">
        <v>0.95</v>
      </c>
      <c r="K45" s="29" t="s">
        <v>162</v>
      </c>
      <c r="L45" s="69">
        <v>6.6666666666666666E-2</v>
      </c>
      <c r="M45" s="69">
        <v>0</v>
      </c>
      <c r="N45" s="69">
        <v>0</v>
      </c>
      <c r="O45" s="69">
        <v>9.5238095238095233E-2</v>
      </c>
      <c r="P45" s="69">
        <v>8.3333333333333329E-2</v>
      </c>
      <c r="Q45" s="69">
        <v>0</v>
      </c>
      <c r="R45" s="69">
        <v>3.7593984962406013E-2</v>
      </c>
    </row>
    <row r="46" spans="1:18" ht="13.6" x14ac:dyDescent="0.25">
      <c r="A46" s="70" t="s">
        <v>318</v>
      </c>
      <c r="B46" s="70" t="s">
        <v>265</v>
      </c>
      <c r="C46" s="70" t="s">
        <v>212</v>
      </c>
      <c r="D46" s="71">
        <v>0.8188296571849204</v>
      </c>
      <c r="E46" s="72">
        <v>9</v>
      </c>
      <c r="F46" s="70" t="s">
        <v>88</v>
      </c>
      <c r="G46" s="73">
        <v>0.73684210526315785</v>
      </c>
      <c r="H46" s="73">
        <v>0.77717282717282721</v>
      </c>
      <c r="I46" s="73">
        <v>0.92500000000000004</v>
      </c>
      <c r="Q46"/>
      <c r="R46"/>
    </row>
    <row r="47" spans="1:18" ht="13.6" x14ac:dyDescent="0.25">
      <c r="A47" s="70" t="s">
        <v>318</v>
      </c>
      <c r="B47" s="70" t="s">
        <v>275</v>
      </c>
      <c r="C47" s="70" t="s">
        <v>159</v>
      </c>
      <c r="D47" s="71">
        <v>0.81865902737613261</v>
      </c>
      <c r="E47" s="72">
        <v>10</v>
      </c>
      <c r="F47" s="70" t="s">
        <v>88</v>
      </c>
      <c r="G47" s="73">
        <v>0.72807017543859653</v>
      </c>
      <c r="H47" s="73">
        <v>0.85879120879120885</v>
      </c>
      <c r="I47" s="73">
        <v>0.83750000000000002</v>
      </c>
      <c r="Q47"/>
      <c r="R47"/>
    </row>
    <row r="48" spans="1:18" x14ac:dyDescent="0.2">
      <c r="A48" s="30" t="s">
        <v>247</v>
      </c>
      <c r="B48" s="21" t="s">
        <v>113</v>
      </c>
      <c r="C48" s="21" t="s">
        <v>114</v>
      </c>
      <c r="D48" s="23">
        <v>0.81654283992194909</v>
      </c>
      <c r="E48" s="49">
        <v>5</v>
      </c>
      <c r="F48" s="50" t="s">
        <v>88</v>
      </c>
      <c r="G48" s="23">
        <v>0.75155279503105588</v>
      </c>
      <c r="H48" s="23">
        <v>0.80855430477381696</v>
      </c>
      <c r="I48" s="23">
        <v>0.96250000000000002</v>
      </c>
    </row>
    <row r="49" spans="1:9" x14ac:dyDescent="0.2">
      <c r="A49" s="30" t="s">
        <v>245</v>
      </c>
      <c r="B49" s="33" t="s">
        <v>176</v>
      </c>
      <c r="C49" s="34"/>
      <c r="D49" s="35">
        <v>0.81374241550391813</v>
      </c>
      <c r="E49" s="51">
        <v>7</v>
      </c>
      <c r="F49" s="51" t="s">
        <v>88</v>
      </c>
      <c r="G49" s="36">
        <v>0.88655913978494616</v>
      </c>
      <c r="H49" s="36">
        <v>0.77904689897484924</v>
      </c>
      <c r="I49" s="35">
        <v>0.73750000000000004</v>
      </c>
    </row>
    <row r="50" spans="1:9" x14ac:dyDescent="0.2">
      <c r="A50" s="46" t="s">
        <v>244</v>
      </c>
      <c r="B50" s="46" t="s">
        <v>199</v>
      </c>
      <c r="C50" s="46" t="s">
        <v>200</v>
      </c>
      <c r="D50" s="47">
        <v>0.81155168089867757</v>
      </c>
      <c r="E50" s="52">
        <v>9</v>
      </c>
      <c r="F50" s="52" t="s">
        <v>88</v>
      </c>
      <c r="G50" s="47">
        <v>0.83522727272727271</v>
      </c>
      <c r="H50" s="47">
        <v>0.80686215679214834</v>
      </c>
      <c r="I50" s="47">
        <v>0.8</v>
      </c>
    </row>
    <row r="51" spans="1:9" x14ac:dyDescent="0.2">
      <c r="A51" s="30" t="s">
        <v>245</v>
      </c>
      <c r="B51" s="33" t="s">
        <v>166</v>
      </c>
      <c r="C51" s="34"/>
      <c r="D51" s="35">
        <v>0.80722176340355856</v>
      </c>
      <c r="E51" s="51">
        <v>8</v>
      </c>
      <c r="F51" s="51" t="s">
        <v>88</v>
      </c>
      <c r="G51" s="36">
        <v>0.8656989247311826</v>
      </c>
      <c r="H51" s="36">
        <v>0.7086054837777136</v>
      </c>
      <c r="I51" s="35">
        <v>0.88749999999999996</v>
      </c>
    </row>
    <row r="52" spans="1:9" x14ac:dyDescent="0.2">
      <c r="A52" s="30" t="s">
        <v>245</v>
      </c>
      <c r="B52" s="33" t="s">
        <v>169</v>
      </c>
      <c r="C52" s="34"/>
      <c r="D52" s="35">
        <v>0.80261144702551379</v>
      </c>
      <c r="E52" s="51">
        <v>9</v>
      </c>
      <c r="F52" s="51" t="s">
        <v>88</v>
      </c>
      <c r="G52" s="36">
        <v>0.782258064516129</v>
      </c>
      <c r="H52" s="36">
        <v>0.81177055304765522</v>
      </c>
      <c r="I52" s="35">
        <v>0.82499999999999996</v>
      </c>
    </row>
    <row r="53" spans="1:9" x14ac:dyDescent="0.2">
      <c r="A53" s="30" t="s">
        <v>248</v>
      </c>
      <c r="B53" t="s">
        <v>69</v>
      </c>
      <c r="C53" t="s">
        <v>70</v>
      </c>
      <c r="D53" s="20">
        <v>0.80152549444420607</v>
      </c>
      <c r="E53" s="12">
        <v>11</v>
      </c>
      <c r="F53" s="12" t="s">
        <v>88</v>
      </c>
      <c r="G53" s="20">
        <v>0.8926380368098159</v>
      </c>
      <c r="H53" s="20">
        <v>0.63617569930069928</v>
      </c>
      <c r="I53" s="20">
        <v>0.95</v>
      </c>
    </row>
    <row r="54" spans="1:9" x14ac:dyDescent="0.2">
      <c r="A54" s="30" t="s">
        <v>247</v>
      </c>
      <c r="B54" s="21" t="s">
        <v>107</v>
      </c>
      <c r="C54" s="21" t="s">
        <v>87</v>
      </c>
      <c r="D54" s="23">
        <v>0.79828904193485328</v>
      </c>
      <c r="E54" s="49">
        <v>6</v>
      </c>
      <c r="F54" s="50" t="s">
        <v>88</v>
      </c>
      <c r="G54" s="23">
        <v>0.76708074534161486</v>
      </c>
      <c r="H54" s="23">
        <v>0.77864185949551812</v>
      </c>
      <c r="I54" s="23">
        <v>0.9</v>
      </c>
    </row>
    <row r="55" spans="1:9" x14ac:dyDescent="0.2">
      <c r="A55" s="46" t="s">
        <v>244</v>
      </c>
      <c r="B55" s="46" t="s">
        <v>228</v>
      </c>
      <c r="C55" s="46" t="s">
        <v>229</v>
      </c>
      <c r="D55" s="47">
        <v>0.78886996704756096</v>
      </c>
      <c r="E55" s="52">
        <v>10</v>
      </c>
      <c r="F55" s="52" t="s">
        <v>88</v>
      </c>
      <c r="G55" s="47">
        <v>0.70738636363636365</v>
      </c>
      <c r="H55" s="47">
        <v>0.74255844034617491</v>
      </c>
      <c r="I55" s="47">
        <v>0.9</v>
      </c>
    </row>
    <row r="56" spans="1:9" x14ac:dyDescent="0.2">
      <c r="A56" s="30" t="s">
        <v>246</v>
      </c>
      <c r="B56" s="24" t="s">
        <v>141</v>
      </c>
      <c r="C56" s="24" t="s">
        <v>142</v>
      </c>
      <c r="D56" s="25">
        <v>0.78859963939724409</v>
      </c>
      <c r="E56" s="48">
        <v>9</v>
      </c>
      <c r="F56" s="48" t="s">
        <v>88</v>
      </c>
      <c r="G56" s="25">
        <v>0.67431226765799257</v>
      </c>
      <c r="H56" s="25">
        <v>0.92843683083511774</v>
      </c>
      <c r="I56" s="25">
        <v>0.73750000000000004</v>
      </c>
    </row>
    <row r="57" spans="1:9" x14ac:dyDescent="0.2">
      <c r="A57" s="30" t="s">
        <v>246</v>
      </c>
      <c r="B57" s="24" t="s">
        <v>143</v>
      </c>
      <c r="C57" s="24" t="s">
        <v>144</v>
      </c>
      <c r="D57" s="25">
        <v>0.78830901188476643</v>
      </c>
      <c r="E57" s="48">
        <v>10</v>
      </c>
      <c r="F57" s="48" t="s">
        <v>88</v>
      </c>
      <c r="G57" s="25">
        <v>0.76446096654275086</v>
      </c>
      <c r="H57" s="25">
        <v>0.84381156316916495</v>
      </c>
      <c r="I57" s="25">
        <v>0.72499999999999998</v>
      </c>
    </row>
    <row r="58" spans="1:9" ht="13.6" x14ac:dyDescent="0.25">
      <c r="A58" s="70" t="s">
        <v>318</v>
      </c>
      <c r="B58" s="70" t="s">
        <v>256</v>
      </c>
      <c r="C58" s="70" t="s">
        <v>257</v>
      </c>
      <c r="D58" s="71">
        <v>0.78803165036717671</v>
      </c>
      <c r="E58" s="72">
        <v>11</v>
      </c>
      <c r="F58" s="70" t="s">
        <v>88</v>
      </c>
      <c r="G58" s="73">
        <v>0.80701754385964908</v>
      </c>
      <c r="H58" s="73">
        <v>0.71100566100566098</v>
      </c>
      <c r="I58" s="73">
        <v>0.86250000000000004</v>
      </c>
    </row>
    <row r="59" spans="1:9" x14ac:dyDescent="0.2">
      <c r="A59" s="46" t="s">
        <v>244</v>
      </c>
      <c r="B59" s="46" t="s">
        <v>224</v>
      </c>
      <c r="C59" s="46" t="s">
        <v>225</v>
      </c>
      <c r="D59" s="47">
        <v>0.77782643500553394</v>
      </c>
      <c r="E59" s="52">
        <v>11</v>
      </c>
      <c r="F59" s="52" t="s">
        <v>88</v>
      </c>
      <c r="G59" s="47">
        <v>0.78125</v>
      </c>
      <c r="H59" s="47">
        <v>0.71253483751383495</v>
      </c>
      <c r="I59" s="47">
        <v>0.85</v>
      </c>
    </row>
    <row r="60" spans="1:9" x14ac:dyDescent="0.2">
      <c r="A60" s="46" t="s">
        <v>244</v>
      </c>
      <c r="B60" s="46" t="s">
        <v>223</v>
      </c>
      <c r="C60" s="46" t="s">
        <v>146</v>
      </c>
      <c r="D60" s="47">
        <v>0.77741857469866082</v>
      </c>
      <c r="E60" s="52">
        <v>12</v>
      </c>
      <c r="F60" s="52" t="s">
        <v>88</v>
      </c>
      <c r="G60" s="47">
        <v>0.69602272727272729</v>
      </c>
      <c r="H60" s="47">
        <v>0.69915723220119752</v>
      </c>
      <c r="I60" s="47">
        <v>0.92500000000000004</v>
      </c>
    </row>
    <row r="61" spans="1:9" ht="13.6" x14ac:dyDescent="0.25">
      <c r="A61" s="70" t="s">
        <v>318</v>
      </c>
      <c r="B61" s="70" t="s">
        <v>276</v>
      </c>
      <c r="C61" s="70" t="s">
        <v>277</v>
      </c>
      <c r="D61" s="71">
        <v>0.77665474145737301</v>
      </c>
      <c r="E61" s="72">
        <v>12</v>
      </c>
      <c r="F61" s="70" t="s">
        <v>88</v>
      </c>
      <c r="G61" s="73">
        <v>0.75730994152046782</v>
      </c>
      <c r="H61" s="73">
        <v>0.79019314019314013</v>
      </c>
      <c r="I61" s="73">
        <v>0.77500000000000002</v>
      </c>
    </row>
    <row r="62" spans="1:9" x14ac:dyDescent="0.2">
      <c r="A62" s="30" t="s">
        <v>247</v>
      </c>
      <c r="B62" s="21" t="s">
        <v>83</v>
      </c>
      <c r="C62" s="21" t="s">
        <v>115</v>
      </c>
      <c r="D62" s="23">
        <v>0.77600647618357066</v>
      </c>
      <c r="E62" s="49">
        <v>7</v>
      </c>
      <c r="F62" s="50" t="s">
        <v>88</v>
      </c>
      <c r="G62" s="23">
        <v>0.86645962732919257</v>
      </c>
      <c r="H62" s="23">
        <v>0.63605656312973391</v>
      </c>
      <c r="I62" s="23">
        <v>0.875</v>
      </c>
    </row>
    <row r="63" spans="1:9" x14ac:dyDescent="0.2">
      <c r="A63" s="46" t="s">
        <v>244</v>
      </c>
      <c r="B63" s="46" t="s">
        <v>213</v>
      </c>
      <c r="C63" s="46" t="s">
        <v>53</v>
      </c>
      <c r="D63" s="47">
        <v>0.77482310983378611</v>
      </c>
      <c r="E63" s="52">
        <v>13</v>
      </c>
      <c r="F63" s="52" t="s">
        <v>98</v>
      </c>
      <c r="G63" s="47">
        <v>0.85795454545454541</v>
      </c>
      <c r="H63" s="47">
        <v>0.6570861836753743</v>
      </c>
      <c r="I63" s="47">
        <v>0.85</v>
      </c>
    </row>
    <row r="64" spans="1:9" x14ac:dyDescent="0.2">
      <c r="A64" s="30" t="s">
        <v>247</v>
      </c>
      <c r="B64" s="21" t="s">
        <v>102</v>
      </c>
      <c r="C64" s="21" t="s">
        <v>103</v>
      </c>
      <c r="D64" s="23">
        <v>0.77480382623542754</v>
      </c>
      <c r="E64" s="49">
        <v>8</v>
      </c>
      <c r="F64" s="50" t="s">
        <v>98</v>
      </c>
      <c r="G64" s="23">
        <v>0.81055900621118016</v>
      </c>
      <c r="H64" s="23">
        <v>0.76395055937738876</v>
      </c>
      <c r="I64" s="23">
        <v>0.72499999999999998</v>
      </c>
    </row>
    <row r="65" spans="1:9" x14ac:dyDescent="0.2">
      <c r="A65" s="46" t="s">
        <v>244</v>
      </c>
      <c r="B65" s="46" t="s">
        <v>193</v>
      </c>
      <c r="C65" s="46" t="s">
        <v>194</v>
      </c>
      <c r="D65" s="47">
        <v>0.77446742624266418</v>
      </c>
      <c r="E65" s="52">
        <v>14</v>
      </c>
      <c r="F65" s="52" t="s">
        <v>88</v>
      </c>
      <c r="G65" s="47">
        <v>0.80113636363636365</v>
      </c>
      <c r="H65" s="47">
        <v>0.6917083383339333</v>
      </c>
      <c r="I65" s="47">
        <v>0.85</v>
      </c>
    </row>
    <row r="66" spans="1:9" ht="13.6" x14ac:dyDescent="0.25">
      <c r="A66" s="70" t="s">
        <v>318</v>
      </c>
      <c r="B66" s="70" t="s">
        <v>273</v>
      </c>
      <c r="C66" s="70" t="s">
        <v>274</v>
      </c>
      <c r="D66" s="71">
        <v>0.77100495995232843</v>
      </c>
      <c r="E66" s="72">
        <v>13</v>
      </c>
      <c r="F66" s="70" t="s">
        <v>98</v>
      </c>
      <c r="G66" s="73">
        <v>0.79824561403508776</v>
      </c>
      <c r="H66" s="73">
        <v>0.64110889110889113</v>
      </c>
      <c r="I66" s="73">
        <v>0.9</v>
      </c>
    </row>
    <row r="67" spans="1:9" ht="13.6" x14ac:dyDescent="0.25">
      <c r="A67" s="70" t="s">
        <v>318</v>
      </c>
      <c r="B67" s="70" t="s">
        <v>298</v>
      </c>
      <c r="C67" s="70" t="s">
        <v>277</v>
      </c>
      <c r="D67" s="71">
        <v>0.7663187360884729</v>
      </c>
      <c r="E67" s="72">
        <v>14</v>
      </c>
      <c r="F67" s="70" t="s">
        <v>98</v>
      </c>
      <c r="G67" s="73">
        <v>0.76315789473684215</v>
      </c>
      <c r="H67" s="73">
        <v>0.70601065601065605</v>
      </c>
      <c r="I67" s="73">
        <v>0.83750000000000002</v>
      </c>
    </row>
    <row r="68" spans="1:9" ht="13.6" x14ac:dyDescent="0.25">
      <c r="A68" s="70" t="s">
        <v>318</v>
      </c>
      <c r="B68" s="70" t="s">
        <v>266</v>
      </c>
      <c r="C68" s="70" t="s">
        <v>267</v>
      </c>
      <c r="D68" s="71">
        <v>0.7654391186299081</v>
      </c>
      <c r="E68" s="72">
        <v>15</v>
      </c>
      <c r="F68" s="70" t="s">
        <v>98</v>
      </c>
      <c r="G68" s="73">
        <v>0.82163742690058483</v>
      </c>
      <c r="H68" s="73">
        <v>0.75476190476190474</v>
      </c>
      <c r="I68" s="73">
        <v>0.73750000000000004</v>
      </c>
    </row>
    <row r="69" spans="1:9" x14ac:dyDescent="0.2">
      <c r="A69" s="30" t="s">
        <v>248</v>
      </c>
      <c r="B69" t="s">
        <v>49</v>
      </c>
      <c r="C69" t="s">
        <v>44</v>
      </c>
      <c r="D69" s="20">
        <v>0.76121601098288227</v>
      </c>
      <c r="E69" s="12">
        <v>12</v>
      </c>
      <c r="F69" s="12" t="s">
        <v>88</v>
      </c>
      <c r="G69" s="20">
        <v>0.73926380368098155</v>
      </c>
      <c r="H69" s="20">
        <v>0.75127622377622383</v>
      </c>
      <c r="I69" s="20">
        <v>0.82499999999999996</v>
      </c>
    </row>
    <row r="70" spans="1:9" x14ac:dyDescent="0.2">
      <c r="A70" s="30" t="s">
        <v>248</v>
      </c>
      <c r="B70" t="s">
        <v>62</v>
      </c>
      <c r="C70" t="s">
        <v>2</v>
      </c>
      <c r="D70" s="20">
        <v>0.75900388262044705</v>
      </c>
      <c r="E70" s="12">
        <v>13</v>
      </c>
      <c r="F70" s="12" t="s">
        <v>98</v>
      </c>
      <c r="G70" s="20">
        <v>0.88036809815950923</v>
      </c>
      <c r="H70" s="20">
        <v>0.60464160839160841</v>
      </c>
      <c r="I70" s="20">
        <v>0.82499999999999996</v>
      </c>
    </row>
    <row r="71" spans="1:9" x14ac:dyDescent="0.2">
      <c r="A71" s="46" t="s">
        <v>244</v>
      </c>
      <c r="B71" s="46" t="s">
        <v>201</v>
      </c>
      <c r="C71" s="46" t="s">
        <v>202</v>
      </c>
      <c r="D71" s="47">
        <v>0.75868264419003006</v>
      </c>
      <c r="E71" s="52">
        <v>15</v>
      </c>
      <c r="F71" s="52" t="s">
        <v>98</v>
      </c>
      <c r="G71" s="47">
        <v>0.70454545454545459</v>
      </c>
      <c r="H71" s="47">
        <v>0.70167820138416603</v>
      </c>
      <c r="I71" s="47">
        <v>0.86250000000000004</v>
      </c>
    </row>
    <row r="72" spans="1:9" x14ac:dyDescent="0.2">
      <c r="A72" s="30" t="s">
        <v>246</v>
      </c>
      <c r="B72" s="24" t="s">
        <v>127</v>
      </c>
      <c r="C72" s="24" t="s">
        <v>128</v>
      </c>
      <c r="D72" s="25">
        <v>0.7585064916456381</v>
      </c>
      <c r="E72" s="48">
        <v>11</v>
      </c>
      <c r="F72" s="48" t="s">
        <v>98</v>
      </c>
      <c r="G72" s="25">
        <v>0.67431226765799257</v>
      </c>
      <c r="H72" s="25">
        <v>0.83445396145610273</v>
      </c>
      <c r="I72" s="25">
        <v>0.77500000000000002</v>
      </c>
    </row>
    <row r="73" spans="1:9" ht="13.6" x14ac:dyDescent="0.25">
      <c r="A73" s="30" t="s">
        <v>248</v>
      </c>
      <c r="B73" t="s">
        <v>60</v>
      </c>
      <c r="C73" t="s">
        <v>61</v>
      </c>
      <c r="D73" s="20">
        <v>0.75684584280749934</v>
      </c>
      <c r="E73" s="12">
        <v>14</v>
      </c>
      <c r="F73" s="12" t="s">
        <v>88</v>
      </c>
      <c r="G73" s="20">
        <v>0.6380368098159509</v>
      </c>
      <c r="H73" s="20">
        <v>0.72907779720279731</v>
      </c>
      <c r="I73" s="26">
        <v>1.05</v>
      </c>
    </row>
    <row r="74" spans="1:9" x14ac:dyDescent="0.2">
      <c r="A74" s="30" t="s">
        <v>246</v>
      </c>
      <c r="B74" s="24" t="s">
        <v>151</v>
      </c>
      <c r="C74" s="24" t="s">
        <v>152</v>
      </c>
      <c r="D74" s="25">
        <v>0.75563546882338417</v>
      </c>
      <c r="E74" s="48">
        <v>12</v>
      </c>
      <c r="F74" s="48" t="s">
        <v>98</v>
      </c>
      <c r="G74" s="25">
        <v>0.78249070631970252</v>
      </c>
      <c r="H74" s="25">
        <v>0.76284796573875802</v>
      </c>
      <c r="I74" s="25">
        <v>0.6875</v>
      </c>
    </row>
    <row r="75" spans="1:9" x14ac:dyDescent="0.2">
      <c r="A75" s="30" t="s">
        <v>248</v>
      </c>
      <c r="B75" t="s">
        <v>78</v>
      </c>
      <c r="C75" t="s">
        <v>79</v>
      </c>
      <c r="D75" s="20">
        <v>0.75262568106739891</v>
      </c>
      <c r="E75" s="12">
        <v>15</v>
      </c>
      <c r="F75" s="12" t="s">
        <v>98</v>
      </c>
      <c r="G75" s="20">
        <v>0.80981595092024539</v>
      </c>
      <c r="H75" s="20">
        <v>0.69674825174825172</v>
      </c>
      <c r="I75" s="20">
        <v>0.75</v>
      </c>
    </row>
    <row r="76" spans="1:9" ht="13.6" x14ac:dyDescent="0.25">
      <c r="A76" s="30" t="s">
        <v>246</v>
      </c>
      <c r="B76" s="24" t="s">
        <v>160</v>
      </c>
      <c r="C76" s="24" t="s">
        <v>161</v>
      </c>
      <c r="D76" s="25">
        <v>0.74680948552414772</v>
      </c>
      <c r="E76" s="48">
        <v>13</v>
      </c>
      <c r="F76" s="48" t="s">
        <v>98</v>
      </c>
      <c r="G76" s="25">
        <v>0.63464684014869888</v>
      </c>
      <c r="H76" s="25">
        <v>0.78237687366167019</v>
      </c>
      <c r="I76" s="28">
        <v>0.9</v>
      </c>
    </row>
    <row r="77" spans="1:9" x14ac:dyDescent="0.2">
      <c r="A77" s="30" t="s">
        <v>247</v>
      </c>
      <c r="B77" s="21" t="s">
        <v>100</v>
      </c>
      <c r="C77" s="21" t="s">
        <v>101</v>
      </c>
      <c r="D77" s="23">
        <v>0.73938205167049298</v>
      </c>
      <c r="E77" s="49">
        <v>9</v>
      </c>
      <c r="F77" s="50" t="s">
        <v>89</v>
      </c>
      <c r="G77" s="23">
        <v>0.85093167701863359</v>
      </c>
      <c r="H77" s="23">
        <v>0.63502345215759848</v>
      </c>
      <c r="I77" s="23">
        <v>0.72499999999999998</v>
      </c>
    </row>
    <row r="78" spans="1:9" ht="13.6" x14ac:dyDescent="0.25">
      <c r="A78" s="70" t="s">
        <v>318</v>
      </c>
      <c r="B78" s="70" t="s">
        <v>287</v>
      </c>
      <c r="C78" s="70" t="s">
        <v>227</v>
      </c>
      <c r="D78" s="71">
        <v>0.73682314761262124</v>
      </c>
      <c r="E78" s="72">
        <v>16</v>
      </c>
      <c r="F78" s="70" t="s">
        <v>89</v>
      </c>
      <c r="G78" s="73">
        <v>0.74853801169590639</v>
      </c>
      <c r="H78" s="73">
        <v>0.76172161172161168</v>
      </c>
      <c r="I78" s="73">
        <v>0.7</v>
      </c>
    </row>
    <row r="79" spans="1:9" x14ac:dyDescent="0.2">
      <c r="A79" s="30" t="s">
        <v>247</v>
      </c>
      <c r="B79" s="21" t="s">
        <v>99</v>
      </c>
      <c r="C79" s="21" t="s">
        <v>31</v>
      </c>
      <c r="D79" s="23">
        <v>0.72656142922314726</v>
      </c>
      <c r="E79" s="49">
        <v>10</v>
      </c>
      <c r="F79" s="50" t="s">
        <v>89</v>
      </c>
      <c r="G79" s="23">
        <v>0.75465838509316774</v>
      </c>
      <c r="H79" s="23">
        <v>0.63674518796470025</v>
      </c>
      <c r="I79" s="23">
        <v>0.85</v>
      </c>
    </row>
    <row r="80" spans="1:9" x14ac:dyDescent="0.2">
      <c r="A80" s="30" t="s">
        <v>248</v>
      </c>
      <c r="B80" t="s">
        <v>80</v>
      </c>
      <c r="C80" t="s">
        <v>81</v>
      </c>
      <c r="D80" s="20">
        <v>0.7264119438843365</v>
      </c>
      <c r="E80" s="12">
        <v>16</v>
      </c>
      <c r="F80" s="12" t="s">
        <v>89</v>
      </c>
      <c r="G80" s="20">
        <v>0.69938650306748462</v>
      </c>
      <c r="H80" s="20">
        <v>0.69164335664335663</v>
      </c>
      <c r="I80" s="20">
        <v>0.85</v>
      </c>
    </row>
    <row r="81" spans="1:9" ht="13.6" x14ac:dyDescent="0.25">
      <c r="A81" s="70" t="s">
        <v>318</v>
      </c>
      <c r="B81" s="70" t="s">
        <v>296</v>
      </c>
      <c r="C81" s="70" t="s">
        <v>297</v>
      </c>
      <c r="D81" s="71">
        <v>0.72576082908319739</v>
      </c>
      <c r="E81" s="72">
        <v>17</v>
      </c>
      <c r="F81" s="70" t="s">
        <v>89</v>
      </c>
      <c r="G81" s="73">
        <v>0.63157894736842102</v>
      </c>
      <c r="H81" s="73">
        <v>0.73060273060273062</v>
      </c>
      <c r="I81" s="73">
        <v>0.78749999999999998</v>
      </c>
    </row>
    <row r="82" spans="1:9" x14ac:dyDescent="0.2">
      <c r="A82" s="46" t="s">
        <v>244</v>
      </c>
      <c r="B82" s="46" t="s">
        <v>220</v>
      </c>
      <c r="C82" s="46" t="s">
        <v>221</v>
      </c>
      <c r="D82" s="47">
        <v>0.72504235470377654</v>
      </c>
      <c r="E82" s="52">
        <v>16</v>
      </c>
      <c r="F82" s="52" t="s">
        <v>89</v>
      </c>
      <c r="G82" s="47">
        <v>0.68465909090909094</v>
      </c>
      <c r="H82" s="47">
        <v>0.61906895494125957</v>
      </c>
      <c r="I82" s="47">
        <v>0.875</v>
      </c>
    </row>
    <row r="83" spans="1:9" x14ac:dyDescent="0.2">
      <c r="A83" s="30" t="s">
        <v>245</v>
      </c>
      <c r="B83" s="33" t="s">
        <v>167</v>
      </c>
      <c r="C83" s="37"/>
      <c r="D83" s="35">
        <v>0.71988176920923064</v>
      </c>
      <c r="E83" s="51">
        <v>10</v>
      </c>
      <c r="F83" s="51" t="s">
        <v>95</v>
      </c>
      <c r="G83" s="36">
        <v>0.8709139784946236</v>
      </c>
      <c r="H83" s="36">
        <v>0.59129044452845292</v>
      </c>
      <c r="I83" s="35">
        <v>0.67500000000000004</v>
      </c>
    </row>
    <row r="84" spans="1:9" ht="13.6" x14ac:dyDescent="0.25">
      <c r="A84" s="70" t="s">
        <v>318</v>
      </c>
      <c r="B84" s="70" t="s">
        <v>292</v>
      </c>
      <c r="C84" s="70" t="s">
        <v>293</v>
      </c>
      <c r="D84" s="71">
        <v>0.71987099523283737</v>
      </c>
      <c r="E84" s="72">
        <v>18</v>
      </c>
      <c r="F84" s="70" t="s">
        <v>95</v>
      </c>
      <c r="G84" s="73">
        <v>0.65789473684210531</v>
      </c>
      <c r="H84" s="73">
        <v>0.67755577755577756</v>
      </c>
      <c r="I84" s="73">
        <v>0.8125</v>
      </c>
    </row>
    <row r="85" spans="1:9" x14ac:dyDescent="0.2">
      <c r="A85" s="30" t="s">
        <v>248</v>
      </c>
      <c r="B85" t="s">
        <v>71</v>
      </c>
      <c r="C85" t="s">
        <v>72</v>
      </c>
      <c r="D85" s="20">
        <v>0.71137419022695103</v>
      </c>
      <c r="E85" s="12">
        <v>17</v>
      </c>
      <c r="F85" s="12" t="s">
        <v>95</v>
      </c>
      <c r="G85" s="20">
        <v>0.73006134969325154</v>
      </c>
      <c r="H85" s="20">
        <v>0.66087412587412586</v>
      </c>
      <c r="I85" s="20">
        <v>0.77500000000000002</v>
      </c>
    </row>
    <row r="86" spans="1:9" x14ac:dyDescent="0.2">
      <c r="A86" s="30" t="s">
        <v>248</v>
      </c>
      <c r="B86" t="s">
        <v>32</v>
      </c>
      <c r="C86" t="s">
        <v>33</v>
      </c>
      <c r="D86" s="20">
        <v>0.71120797760521692</v>
      </c>
      <c r="E86" s="12">
        <v>18</v>
      </c>
      <c r="F86" s="12" t="s">
        <v>95</v>
      </c>
      <c r="G86" s="20">
        <v>0.76993865030674846</v>
      </c>
      <c r="H86" s="20">
        <v>0.64558129370629369</v>
      </c>
      <c r="I86" s="20">
        <v>0.72499999999999998</v>
      </c>
    </row>
    <row r="87" spans="1:9" x14ac:dyDescent="0.2">
      <c r="A87" s="30" t="s">
        <v>248</v>
      </c>
      <c r="B87" t="s">
        <v>77</v>
      </c>
      <c r="C87" t="s">
        <v>40</v>
      </c>
      <c r="D87" s="20">
        <v>0.70791399244926845</v>
      </c>
      <c r="E87" s="12">
        <v>19</v>
      </c>
      <c r="F87" s="12" t="s">
        <v>95</v>
      </c>
      <c r="G87" s="20">
        <v>0.77300613496932513</v>
      </c>
      <c r="H87" s="20">
        <v>0.69677884615384611</v>
      </c>
      <c r="I87" s="20">
        <v>0.6</v>
      </c>
    </row>
    <row r="88" spans="1:9" x14ac:dyDescent="0.2">
      <c r="A88" s="46" t="s">
        <v>244</v>
      </c>
      <c r="B88" s="46" t="s">
        <v>214</v>
      </c>
      <c r="C88" s="46" t="s">
        <v>215</v>
      </c>
      <c r="D88" s="47">
        <v>0.69961202617041307</v>
      </c>
      <c r="E88" s="52">
        <v>17</v>
      </c>
      <c r="F88" s="52" t="s">
        <v>95</v>
      </c>
      <c r="G88" s="47">
        <v>0.79545454545454541</v>
      </c>
      <c r="H88" s="47">
        <v>0.50812097451694194</v>
      </c>
      <c r="I88" s="47">
        <v>0.85</v>
      </c>
    </row>
    <row r="89" spans="1:9" x14ac:dyDescent="0.2">
      <c r="A89" s="46" t="s">
        <v>244</v>
      </c>
      <c r="B89" s="46" t="s">
        <v>209</v>
      </c>
      <c r="C89" s="46" t="s">
        <v>210</v>
      </c>
      <c r="D89" s="47">
        <v>0.69339231692651604</v>
      </c>
      <c r="E89" s="52">
        <v>18</v>
      </c>
      <c r="F89" s="52" t="s">
        <v>95</v>
      </c>
      <c r="G89" s="47">
        <v>0.69886363636363635</v>
      </c>
      <c r="H89" s="47">
        <v>0.55294101958901731</v>
      </c>
      <c r="I89" s="47">
        <v>0.85</v>
      </c>
    </row>
    <row r="90" spans="1:9" x14ac:dyDescent="0.2">
      <c r="A90" s="46" t="s">
        <v>244</v>
      </c>
      <c r="B90" s="46" t="s">
        <v>211</v>
      </c>
      <c r="C90" s="46" t="s">
        <v>212</v>
      </c>
      <c r="D90" s="47">
        <v>0.69162744264160181</v>
      </c>
      <c r="E90" s="52">
        <v>19</v>
      </c>
      <c r="F90" s="52" t="s">
        <v>95</v>
      </c>
      <c r="G90" s="47">
        <v>0.66761363636363635</v>
      </c>
      <c r="H90" s="47">
        <v>0.61181008387673186</v>
      </c>
      <c r="I90" s="47">
        <v>0.8</v>
      </c>
    </row>
    <row r="91" spans="1:9" x14ac:dyDescent="0.2">
      <c r="A91" s="30" t="s">
        <v>248</v>
      </c>
      <c r="B91" t="s">
        <v>45</v>
      </c>
      <c r="C91" t="s">
        <v>46</v>
      </c>
      <c r="D91" s="20">
        <v>0.68983846368355572</v>
      </c>
      <c r="E91" s="12">
        <v>20</v>
      </c>
      <c r="F91" s="12" t="s">
        <v>95</v>
      </c>
      <c r="G91" s="20">
        <v>0.75766871165644167</v>
      </c>
      <c r="H91" s="20">
        <v>0.57942744755244757</v>
      </c>
      <c r="I91" s="20">
        <v>0.77500000000000002</v>
      </c>
    </row>
    <row r="92" spans="1:9" ht="13.6" x14ac:dyDescent="0.25">
      <c r="A92" s="70" t="s">
        <v>318</v>
      </c>
      <c r="B92" s="70" t="s">
        <v>264</v>
      </c>
      <c r="C92" s="70" t="s">
        <v>40</v>
      </c>
      <c r="D92" s="71">
        <v>0.68848887954151117</v>
      </c>
      <c r="E92" s="72">
        <v>19</v>
      </c>
      <c r="F92" s="70" t="s">
        <v>95</v>
      </c>
      <c r="G92" s="73">
        <v>0.53508771929824561</v>
      </c>
      <c r="H92" s="73">
        <v>0.7742923742923743</v>
      </c>
      <c r="I92" s="73">
        <v>0.7</v>
      </c>
    </row>
    <row r="93" spans="1:9" x14ac:dyDescent="0.2">
      <c r="A93" s="30" t="s">
        <v>245</v>
      </c>
      <c r="B93" s="33" t="s">
        <v>174</v>
      </c>
      <c r="C93" s="34"/>
      <c r="D93" s="35">
        <v>0.6879477747753111</v>
      </c>
      <c r="E93" s="51">
        <v>11</v>
      </c>
      <c r="F93" s="51" t="s">
        <v>95</v>
      </c>
      <c r="G93" s="36">
        <v>0.89177419354838705</v>
      </c>
      <c r="H93" s="36">
        <v>0.55309524338989069</v>
      </c>
      <c r="I93" s="35">
        <v>0.55000000000000004</v>
      </c>
    </row>
    <row r="94" spans="1:9" x14ac:dyDescent="0.2">
      <c r="A94" s="30" t="s">
        <v>246</v>
      </c>
      <c r="B94" s="24" t="s">
        <v>140</v>
      </c>
      <c r="C94" s="24" t="s">
        <v>115</v>
      </c>
      <c r="D94" s="25">
        <v>0.68156100395628194</v>
      </c>
      <c r="E94" s="48">
        <v>14</v>
      </c>
      <c r="F94" s="48" t="s">
        <v>95</v>
      </c>
      <c r="G94" s="25">
        <v>0.73200743494423792</v>
      </c>
      <c r="H94" s="25">
        <v>0.64689507494646681</v>
      </c>
      <c r="I94" s="25">
        <v>0.65</v>
      </c>
    </row>
    <row r="95" spans="1:9" ht="13.6" x14ac:dyDescent="0.25">
      <c r="A95" s="70" t="s">
        <v>318</v>
      </c>
      <c r="B95" s="70" t="s">
        <v>270</v>
      </c>
      <c r="C95" s="70" t="s">
        <v>271</v>
      </c>
      <c r="D95" s="71">
        <v>0.676850273264747</v>
      </c>
      <c r="E95" s="72">
        <v>20</v>
      </c>
      <c r="F95" s="70" t="s">
        <v>95</v>
      </c>
      <c r="G95" s="73">
        <v>0.63742690058479534</v>
      </c>
      <c r="H95" s="73">
        <v>0.67029637029637035</v>
      </c>
      <c r="I95" s="73">
        <v>0.71250000000000002</v>
      </c>
    </row>
    <row r="96" spans="1:9" x14ac:dyDescent="0.2">
      <c r="A96" s="30" t="s">
        <v>245</v>
      </c>
      <c r="B96" s="33" t="s">
        <v>179</v>
      </c>
      <c r="C96" s="33"/>
      <c r="D96" s="35">
        <v>0.67494583891364113</v>
      </c>
      <c r="E96" s="51">
        <v>12</v>
      </c>
      <c r="F96" s="51" t="s">
        <v>95</v>
      </c>
      <c r="G96" s="36">
        <v>0.63102150537634405</v>
      </c>
      <c r="H96" s="36">
        <v>0.74384309190775877</v>
      </c>
      <c r="I96" s="35">
        <v>0.625</v>
      </c>
    </row>
    <row r="97" spans="1:9" ht="13.6" x14ac:dyDescent="0.25">
      <c r="A97" s="70" t="s">
        <v>318</v>
      </c>
      <c r="B97" s="70" t="s">
        <v>252</v>
      </c>
      <c r="C97" s="70" t="s">
        <v>192</v>
      </c>
      <c r="D97" s="71">
        <v>0.67425214040345627</v>
      </c>
      <c r="E97" s="72">
        <v>21</v>
      </c>
      <c r="F97" s="70" t="s">
        <v>95</v>
      </c>
      <c r="G97" s="73">
        <v>0.68421052631578949</v>
      </c>
      <c r="H97" s="73">
        <v>0.72206127206127213</v>
      </c>
      <c r="I97" s="73">
        <v>0.61250000000000004</v>
      </c>
    </row>
    <row r="98" spans="1:9" x14ac:dyDescent="0.2">
      <c r="A98" s="46" t="s">
        <v>244</v>
      </c>
      <c r="B98" s="46" t="s">
        <v>218</v>
      </c>
      <c r="C98" s="46" t="s">
        <v>219</v>
      </c>
      <c r="D98" s="47">
        <v>0.66763811164915543</v>
      </c>
      <c r="E98" s="52">
        <v>20</v>
      </c>
      <c r="F98" s="52" t="s">
        <v>95</v>
      </c>
      <c r="G98" s="47">
        <v>0.77556818181818177</v>
      </c>
      <c r="H98" s="47">
        <v>0.46249016548652505</v>
      </c>
      <c r="I98" s="47">
        <v>0.82499999999999996</v>
      </c>
    </row>
    <row r="99" spans="1:9" x14ac:dyDescent="0.2">
      <c r="A99" s="46" t="s">
        <v>244</v>
      </c>
      <c r="B99" s="46" t="s">
        <v>197</v>
      </c>
      <c r="C99" s="46" t="s">
        <v>198</v>
      </c>
      <c r="D99" s="47">
        <v>0.66151413207463672</v>
      </c>
      <c r="E99" s="52">
        <v>21</v>
      </c>
      <c r="F99" s="52" t="s">
        <v>95</v>
      </c>
      <c r="G99" s="47">
        <v>0.87784090909090906</v>
      </c>
      <c r="H99" s="47">
        <v>0.5910722620047737</v>
      </c>
      <c r="I99" s="47">
        <v>0.59</v>
      </c>
    </row>
    <row r="100" spans="1:9" x14ac:dyDescent="0.2">
      <c r="A100" s="30" t="s">
        <v>245</v>
      </c>
      <c r="B100" s="33" t="s">
        <v>180</v>
      </c>
      <c r="C100" s="33"/>
      <c r="D100" s="35">
        <v>0.64696162804627422</v>
      </c>
      <c r="E100" s="51">
        <v>13</v>
      </c>
      <c r="F100" s="51" t="s">
        <v>96</v>
      </c>
      <c r="G100" s="36">
        <v>0.73532258064516132</v>
      </c>
      <c r="H100" s="36">
        <v>0.51958148947052418</v>
      </c>
      <c r="I100" s="35">
        <v>0.72499999999999998</v>
      </c>
    </row>
    <row r="101" spans="1:9" x14ac:dyDescent="0.2">
      <c r="A101" s="30" t="s">
        <v>248</v>
      </c>
      <c r="B101" t="s">
        <v>38</v>
      </c>
      <c r="C101" t="s">
        <v>39</v>
      </c>
      <c r="D101" s="20">
        <v>0.64198017932987261</v>
      </c>
      <c r="E101" s="12">
        <v>21</v>
      </c>
      <c r="F101" s="53" t="s">
        <v>96</v>
      </c>
      <c r="G101" s="20">
        <v>0.64110429447852757</v>
      </c>
      <c r="H101" s="20">
        <v>0.6513461538461538</v>
      </c>
      <c r="I101" s="20">
        <v>0.625</v>
      </c>
    </row>
    <row r="102" spans="1:9" x14ac:dyDescent="0.2">
      <c r="A102" s="30" t="s">
        <v>246</v>
      </c>
      <c r="B102" s="24" t="s">
        <v>129</v>
      </c>
      <c r="C102" s="24" t="s">
        <v>130</v>
      </c>
      <c r="D102" s="25">
        <v>0.63874446558353171</v>
      </c>
      <c r="E102" s="48">
        <v>15</v>
      </c>
      <c r="F102" s="48" t="s">
        <v>96</v>
      </c>
      <c r="G102" s="25">
        <v>0.62022304832713748</v>
      </c>
      <c r="H102" s="25">
        <v>0.72663811563169167</v>
      </c>
      <c r="I102" s="25">
        <v>0.5</v>
      </c>
    </row>
    <row r="103" spans="1:9" x14ac:dyDescent="0.2">
      <c r="A103" s="30" t="s">
        <v>245</v>
      </c>
      <c r="B103" s="33" t="s">
        <v>177</v>
      </c>
      <c r="C103" s="34"/>
      <c r="D103" s="35">
        <v>0.63562147161353932</v>
      </c>
      <c r="E103" s="51">
        <v>14</v>
      </c>
      <c r="F103" s="51" t="s">
        <v>96</v>
      </c>
      <c r="G103" s="36">
        <v>0.76139784946236555</v>
      </c>
      <c r="H103" s="36">
        <v>0.55265582957148263</v>
      </c>
      <c r="I103" s="35">
        <v>0.55000000000000004</v>
      </c>
    </row>
    <row r="104" spans="1:9" x14ac:dyDescent="0.2">
      <c r="A104" s="30" t="s">
        <v>248</v>
      </c>
      <c r="B104" t="s">
        <v>65</v>
      </c>
      <c r="C104" t="s">
        <v>66</v>
      </c>
      <c r="D104" s="20">
        <v>0.6351908275773307</v>
      </c>
      <c r="E104" s="12">
        <v>22</v>
      </c>
      <c r="F104" s="12" t="s">
        <v>96</v>
      </c>
      <c r="G104" s="20">
        <v>0.70858895705521474</v>
      </c>
      <c r="H104" s="20">
        <v>0.59188811188811186</v>
      </c>
      <c r="I104" s="20">
        <v>0.57499999999999996</v>
      </c>
    </row>
    <row r="105" spans="1:9" x14ac:dyDescent="0.2">
      <c r="A105" s="30" t="s">
        <v>248</v>
      </c>
      <c r="B105" t="s">
        <v>80</v>
      </c>
      <c r="C105" t="s">
        <v>82</v>
      </c>
      <c r="D105" s="20">
        <v>0.62875677849757605</v>
      </c>
      <c r="E105" s="12">
        <v>23</v>
      </c>
      <c r="F105" s="12" t="s">
        <v>96</v>
      </c>
      <c r="G105" s="20">
        <v>0.73312883435582821</v>
      </c>
      <c r="H105" s="20">
        <v>0.60126311188811188</v>
      </c>
      <c r="I105" s="20">
        <v>0.47499999999999998</v>
      </c>
    </row>
    <row r="106" spans="1:9" ht="13.6" x14ac:dyDescent="0.25">
      <c r="A106" s="30" t="s">
        <v>248</v>
      </c>
      <c r="B106" t="s">
        <v>50</v>
      </c>
      <c r="C106" t="s">
        <v>51</v>
      </c>
      <c r="D106" s="20">
        <v>0.62695494229696691</v>
      </c>
      <c r="E106" s="12">
        <v>24</v>
      </c>
      <c r="F106" s="12" t="s">
        <v>95</v>
      </c>
      <c r="G106" s="20">
        <v>0.66871165644171782</v>
      </c>
      <c r="H106" s="20">
        <v>0.4736756993006993</v>
      </c>
      <c r="I106" s="26">
        <v>0.85</v>
      </c>
    </row>
    <row r="107" spans="1:9" x14ac:dyDescent="0.2">
      <c r="A107" s="30" t="s">
        <v>246</v>
      </c>
      <c r="B107" s="24" t="s">
        <v>135</v>
      </c>
      <c r="C107" s="24" t="s">
        <v>44</v>
      </c>
      <c r="D107" s="25">
        <v>0.62137723187632843</v>
      </c>
      <c r="E107" s="48">
        <v>16</v>
      </c>
      <c r="F107" s="48" t="s">
        <v>96</v>
      </c>
      <c r="G107" s="25">
        <v>0.65988847583643118</v>
      </c>
      <c r="H107" s="25">
        <v>0.54355460385438981</v>
      </c>
      <c r="I107" s="25">
        <v>0.7</v>
      </c>
    </row>
    <row r="108" spans="1:9" x14ac:dyDescent="0.2">
      <c r="A108" s="46" t="s">
        <v>244</v>
      </c>
      <c r="B108" s="46" t="s">
        <v>203</v>
      </c>
      <c r="C108" s="46" t="s">
        <v>204</v>
      </c>
      <c r="D108" s="47">
        <v>0.61953818321834975</v>
      </c>
      <c r="E108" s="52">
        <v>22</v>
      </c>
      <c r="F108" s="52" t="s">
        <v>96</v>
      </c>
      <c r="G108" s="47">
        <v>0.78977272727272729</v>
      </c>
      <c r="H108" s="47">
        <v>0.42086250350042004</v>
      </c>
      <c r="I108" s="47">
        <v>0.72499999999999998</v>
      </c>
    </row>
    <row r="109" spans="1:9" ht="13.6" x14ac:dyDescent="0.25">
      <c r="A109" s="70" t="s">
        <v>318</v>
      </c>
      <c r="B109" s="70" t="s">
        <v>253</v>
      </c>
      <c r="C109" s="70" t="s">
        <v>254</v>
      </c>
      <c r="D109" s="71">
        <v>0.61563671343276605</v>
      </c>
      <c r="E109" s="72">
        <v>22</v>
      </c>
      <c r="F109" s="70" t="s">
        <v>96</v>
      </c>
      <c r="G109" s="73">
        <v>0.66959064327485385</v>
      </c>
      <c r="H109" s="73">
        <v>0.43153513153513151</v>
      </c>
      <c r="I109" s="73">
        <v>0.78749999999999998</v>
      </c>
    </row>
    <row r="110" spans="1:9" ht="13.6" x14ac:dyDescent="0.25">
      <c r="A110" s="70" t="s">
        <v>318</v>
      </c>
      <c r="B110" s="70" t="s">
        <v>127</v>
      </c>
      <c r="C110" s="70" t="s">
        <v>272</v>
      </c>
      <c r="D110" s="71">
        <v>0.61358019904072525</v>
      </c>
      <c r="E110" s="72">
        <v>23</v>
      </c>
      <c r="F110" s="70" t="s">
        <v>96</v>
      </c>
      <c r="G110" s="73">
        <v>0.41812865497076024</v>
      </c>
      <c r="H110" s="73">
        <v>0.63824508824508819</v>
      </c>
      <c r="I110" s="73">
        <v>0.72499999999999998</v>
      </c>
    </row>
    <row r="111" spans="1:9" ht="13.6" x14ac:dyDescent="0.25">
      <c r="A111" s="30" t="s">
        <v>248</v>
      </c>
      <c r="B111" t="s">
        <v>73</v>
      </c>
      <c r="C111" t="s">
        <v>74</v>
      </c>
      <c r="D111" s="20">
        <v>0.60540209790209798</v>
      </c>
      <c r="E111" s="12">
        <v>25</v>
      </c>
      <c r="F111" s="12" t="s">
        <v>95</v>
      </c>
      <c r="G111" s="20">
        <v>0.5</v>
      </c>
      <c r="H111" s="20">
        <v>0.55725524475524479</v>
      </c>
      <c r="I111" s="26">
        <v>0.91249999999999998</v>
      </c>
    </row>
    <row r="112" spans="1:9" ht="13.6" x14ac:dyDescent="0.25">
      <c r="A112" s="70" t="s">
        <v>318</v>
      </c>
      <c r="B112" s="70" t="s">
        <v>260</v>
      </c>
      <c r="C112" s="70" t="s">
        <v>261</v>
      </c>
      <c r="D112" s="71">
        <v>0.59716736479894372</v>
      </c>
      <c r="E112" s="72">
        <v>24</v>
      </c>
      <c r="F112" s="70" t="s">
        <v>96</v>
      </c>
      <c r="G112" s="73">
        <v>0.64327485380116955</v>
      </c>
      <c r="H112" s="73">
        <v>0.47837162837162833</v>
      </c>
      <c r="I112" s="73">
        <v>0.7</v>
      </c>
    </row>
    <row r="113" spans="1:9" ht="13.6" x14ac:dyDescent="0.25">
      <c r="A113" s="30" t="s">
        <v>246</v>
      </c>
      <c r="B113" s="24" t="s">
        <v>136</v>
      </c>
      <c r="C113" s="24" t="s">
        <v>137</v>
      </c>
      <c r="D113" s="25">
        <v>0.59471143819205086</v>
      </c>
      <c r="E113" s="48">
        <v>17</v>
      </c>
      <c r="F113" s="48" t="s">
        <v>95</v>
      </c>
      <c r="G113" s="25">
        <v>0.30650557620817842</v>
      </c>
      <c r="H113" s="28">
        <v>0.81777301927194868</v>
      </c>
      <c r="I113" s="25">
        <v>0.72499999999999998</v>
      </c>
    </row>
    <row r="114" spans="1:9" ht="13.6" x14ac:dyDescent="0.25">
      <c r="A114" s="70" t="s">
        <v>318</v>
      </c>
      <c r="B114" s="70" t="s">
        <v>262</v>
      </c>
      <c r="C114" s="70" t="s">
        <v>263</v>
      </c>
      <c r="D114" s="71">
        <v>0.58460031196873308</v>
      </c>
      <c r="E114" s="72">
        <v>25</v>
      </c>
      <c r="F114" s="70" t="s">
        <v>93</v>
      </c>
      <c r="G114" s="73">
        <v>0.57894736842105265</v>
      </c>
      <c r="H114" s="73">
        <v>0.57465867465867471</v>
      </c>
      <c r="I114" s="73">
        <v>0.6</v>
      </c>
    </row>
    <row r="115" spans="1:9" ht="13.6" x14ac:dyDescent="0.25">
      <c r="A115" s="70" t="s">
        <v>318</v>
      </c>
      <c r="B115" s="70" t="s">
        <v>289</v>
      </c>
      <c r="C115" s="70" t="s">
        <v>272</v>
      </c>
      <c r="D115" s="71">
        <v>0.58362877619456555</v>
      </c>
      <c r="E115" s="72">
        <v>26</v>
      </c>
      <c r="F115" s="70" t="s">
        <v>93</v>
      </c>
      <c r="G115" s="73">
        <v>0.43274853801169588</v>
      </c>
      <c r="H115" s="73">
        <v>0.55422910422910421</v>
      </c>
      <c r="I115" s="73">
        <v>0.72499999999999998</v>
      </c>
    </row>
    <row r="116" spans="1:9" x14ac:dyDescent="0.2">
      <c r="A116" s="30" t="s">
        <v>248</v>
      </c>
      <c r="B116" t="s">
        <v>36</v>
      </c>
      <c r="C116" t="s">
        <v>37</v>
      </c>
      <c r="D116" s="20">
        <v>0.57910785533484921</v>
      </c>
      <c r="E116" s="12">
        <v>26</v>
      </c>
      <c r="F116" s="12" t="s">
        <v>93</v>
      </c>
      <c r="G116" s="20">
        <v>0.58282208588957052</v>
      </c>
      <c r="H116" s="20">
        <v>0.46494755244755243</v>
      </c>
      <c r="I116" s="20">
        <v>0.8</v>
      </c>
    </row>
    <row r="117" spans="1:9" x14ac:dyDescent="0.2">
      <c r="A117" s="30" t="s">
        <v>246</v>
      </c>
      <c r="B117" s="24" t="s">
        <v>145</v>
      </c>
      <c r="C117" s="24" t="s">
        <v>146</v>
      </c>
      <c r="D117" s="25">
        <v>0.5765026866099362</v>
      </c>
      <c r="E117" s="48">
        <v>18</v>
      </c>
      <c r="F117" s="48" t="s">
        <v>93</v>
      </c>
      <c r="G117" s="25">
        <v>0.58416356877323428</v>
      </c>
      <c r="H117" s="25">
        <v>0.56959314775160608</v>
      </c>
      <c r="I117" s="25">
        <v>0.57499999999999996</v>
      </c>
    </row>
    <row r="118" spans="1:9" ht="13.6" x14ac:dyDescent="0.25">
      <c r="A118" s="30" t="s">
        <v>248</v>
      </c>
      <c r="B118" t="s">
        <v>58</v>
      </c>
      <c r="C118" t="s">
        <v>59</v>
      </c>
      <c r="D118" s="20">
        <v>0.56837635677206233</v>
      </c>
      <c r="E118" s="12">
        <v>27</v>
      </c>
      <c r="F118" s="12" t="s">
        <v>93</v>
      </c>
      <c r="G118" s="20">
        <v>0.47546012269938648</v>
      </c>
      <c r="H118" s="20">
        <v>0.53298076923076931</v>
      </c>
      <c r="I118" s="26">
        <v>0.82499999999999996</v>
      </c>
    </row>
    <row r="119" spans="1:9" ht="13.6" x14ac:dyDescent="0.25">
      <c r="A119" s="70" t="s">
        <v>318</v>
      </c>
      <c r="B119" s="70" t="s">
        <v>282</v>
      </c>
      <c r="C119" s="70" t="s">
        <v>190</v>
      </c>
      <c r="D119" s="71">
        <v>0.56611124986124983</v>
      </c>
      <c r="E119" s="72">
        <v>27</v>
      </c>
      <c r="F119" s="70" t="s">
        <v>93</v>
      </c>
      <c r="G119" s="73">
        <v>0.55555555555555558</v>
      </c>
      <c r="H119" s="73">
        <v>0.6524309024309024</v>
      </c>
      <c r="I119" s="73">
        <v>0.47499999999999998</v>
      </c>
    </row>
    <row r="120" spans="1:9" ht="13.6" x14ac:dyDescent="0.25">
      <c r="A120" s="30" t="s">
        <v>247</v>
      </c>
      <c r="B120" s="21" t="s">
        <v>105</v>
      </c>
      <c r="C120" s="21" t="s">
        <v>106</v>
      </c>
      <c r="D120" s="23">
        <v>0.56517679139524324</v>
      </c>
      <c r="E120" s="49">
        <v>11</v>
      </c>
      <c r="F120" s="50" t="s">
        <v>94</v>
      </c>
      <c r="G120" s="23">
        <v>0.53416149068322982</v>
      </c>
      <c r="H120" s="23">
        <v>0.50378048780487805</v>
      </c>
      <c r="I120" s="27">
        <v>0.75</v>
      </c>
    </row>
    <row r="121" spans="1:9" x14ac:dyDescent="0.2">
      <c r="A121" s="30" t="s">
        <v>248</v>
      </c>
      <c r="B121" t="s">
        <v>63</v>
      </c>
      <c r="C121" t="s">
        <v>64</v>
      </c>
      <c r="D121" s="20">
        <v>0.56335420867476083</v>
      </c>
      <c r="E121" s="12">
        <v>28</v>
      </c>
      <c r="F121" s="12" t="s">
        <v>94</v>
      </c>
      <c r="G121" s="20">
        <v>0.54601226993865026</v>
      </c>
      <c r="H121" s="20">
        <v>0.56237325174825181</v>
      </c>
      <c r="I121" s="20">
        <v>0.6</v>
      </c>
    </row>
    <row r="122" spans="1:9" x14ac:dyDescent="0.2">
      <c r="A122" s="30" t="s">
        <v>248</v>
      </c>
      <c r="B122" t="s">
        <v>54</v>
      </c>
      <c r="C122" t="s">
        <v>55</v>
      </c>
      <c r="D122" s="20">
        <v>0.55836880604058514</v>
      </c>
      <c r="E122" s="12">
        <v>29</v>
      </c>
      <c r="F122" s="12" t="s">
        <v>94</v>
      </c>
      <c r="G122" s="20">
        <v>0.48159509202453987</v>
      </c>
      <c r="H122" s="20">
        <v>0.57682692307692307</v>
      </c>
      <c r="I122" s="20">
        <v>0.67500000000000004</v>
      </c>
    </row>
    <row r="123" spans="1:9" ht="13.6" x14ac:dyDescent="0.25">
      <c r="A123" s="70" t="s">
        <v>318</v>
      </c>
      <c r="B123" s="70" t="s">
        <v>280</v>
      </c>
      <c r="C123" s="70" t="s">
        <v>281</v>
      </c>
      <c r="D123" s="71">
        <v>0.55309428144954453</v>
      </c>
      <c r="E123" s="72">
        <v>28</v>
      </c>
      <c r="F123" s="70" t="s">
        <v>94</v>
      </c>
      <c r="G123" s="73">
        <v>0.51461988304093564</v>
      </c>
      <c r="H123" s="73">
        <v>0.42672327672327676</v>
      </c>
      <c r="I123" s="73">
        <v>0.72499999999999998</v>
      </c>
    </row>
    <row r="124" spans="1:9" x14ac:dyDescent="0.2">
      <c r="A124" s="30" t="s">
        <v>246</v>
      </c>
      <c r="B124" s="24" t="s">
        <v>131</v>
      </c>
      <c r="C124" s="24" t="s">
        <v>132</v>
      </c>
      <c r="D124" s="25">
        <v>0.55303802647604339</v>
      </c>
      <c r="E124" s="48">
        <v>18</v>
      </c>
      <c r="F124" s="48" t="s">
        <v>94</v>
      </c>
      <c r="G124" s="25">
        <v>0.66349442379182166</v>
      </c>
      <c r="H124" s="25">
        <v>0.46910064239828692</v>
      </c>
      <c r="I124" s="25">
        <v>0.5</v>
      </c>
    </row>
    <row r="125" spans="1:9" x14ac:dyDescent="0.2">
      <c r="A125" s="30" t="s">
        <v>245</v>
      </c>
      <c r="B125" s="33" t="s">
        <v>170</v>
      </c>
      <c r="C125" s="34"/>
      <c r="D125" s="35">
        <v>0.54789495069124095</v>
      </c>
      <c r="E125" s="51">
        <v>15</v>
      </c>
      <c r="F125" s="51" t="s">
        <v>94</v>
      </c>
      <c r="G125" s="36">
        <v>0.66752688172043018</v>
      </c>
      <c r="H125" s="36">
        <v>0.4084604950076719</v>
      </c>
      <c r="I125" s="35">
        <v>0.58750000000000002</v>
      </c>
    </row>
    <row r="126" spans="1:9" x14ac:dyDescent="0.2">
      <c r="A126" s="30" t="s">
        <v>248</v>
      </c>
      <c r="B126" t="s">
        <v>47</v>
      </c>
      <c r="C126" t="s">
        <v>48</v>
      </c>
      <c r="D126" s="20">
        <v>0.54013575228452537</v>
      </c>
      <c r="E126" s="12">
        <v>30</v>
      </c>
      <c r="F126" s="12" t="s">
        <v>94</v>
      </c>
      <c r="G126" s="20">
        <v>0.56441717791411039</v>
      </c>
      <c r="H126" s="20">
        <v>0.47342220279720282</v>
      </c>
      <c r="I126" s="20">
        <v>0.625</v>
      </c>
    </row>
    <row r="127" spans="1:9" x14ac:dyDescent="0.2">
      <c r="A127" s="46" t="s">
        <v>244</v>
      </c>
      <c r="B127" s="46" t="s">
        <v>226</v>
      </c>
      <c r="C127" s="46" t="s">
        <v>227</v>
      </c>
      <c r="D127" s="47">
        <v>0.52639285615789044</v>
      </c>
      <c r="E127" s="52">
        <v>23</v>
      </c>
      <c r="F127" s="52" t="s">
        <v>94</v>
      </c>
      <c r="G127" s="47">
        <v>0.60511363636363635</v>
      </c>
      <c r="H127" s="47">
        <v>0.45653611766745344</v>
      </c>
      <c r="I127" s="47">
        <v>0.55000000000000004</v>
      </c>
    </row>
    <row r="128" spans="1:9" x14ac:dyDescent="0.2">
      <c r="A128" s="46" t="s">
        <v>244</v>
      </c>
      <c r="B128" s="46" t="s">
        <v>222</v>
      </c>
      <c r="C128" s="46" t="s">
        <v>154</v>
      </c>
      <c r="D128" s="47">
        <v>0.51224712344269197</v>
      </c>
      <c r="E128" s="52">
        <v>24</v>
      </c>
      <c r="F128" s="52" t="s">
        <v>94</v>
      </c>
      <c r="G128" s="47">
        <v>0.65340909090909094</v>
      </c>
      <c r="H128" s="47">
        <v>0.45661212678854801</v>
      </c>
      <c r="I128" s="47">
        <v>0.47499999999999998</v>
      </c>
    </row>
    <row r="129" spans="1:9" x14ac:dyDescent="0.2">
      <c r="A129" s="30" t="s">
        <v>245</v>
      </c>
      <c r="B129" s="33" t="s">
        <v>168</v>
      </c>
      <c r="C129" s="34"/>
      <c r="D129" s="35">
        <v>0.50435383216203666</v>
      </c>
      <c r="E129" s="51">
        <v>16</v>
      </c>
      <c r="F129" s="51" t="s">
        <v>94</v>
      </c>
      <c r="G129" s="36">
        <v>0.38069892473118278</v>
      </c>
      <c r="H129" s="36">
        <v>0.56143565567390874</v>
      </c>
      <c r="I129" s="35">
        <v>0.63749999999999996</v>
      </c>
    </row>
    <row r="130" spans="1:9" ht="13.6" x14ac:dyDescent="0.25">
      <c r="A130" s="70" t="s">
        <v>318</v>
      </c>
      <c r="B130" s="70" t="s">
        <v>268</v>
      </c>
      <c r="C130" s="70" t="s">
        <v>269</v>
      </c>
      <c r="D130" s="71">
        <v>0.45428238793370368</v>
      </c>
      <c r="E130" s="72">
        <v>29</v>
      </c>
      <c r="F130" s="70" t="s">
        <v>162</v>
      </c>
      <c r="G130" s="73">
        <v>0.4064327485380117</v>
      </c>
      <c r="H130" s="73">
        <v>0.30199800199800197</v>
      </c>
      <c r="I130" s="73">
        <v>0.66249999999999998</v>
      </c>
    </row>
    <row r="131" spans="1:9" ht="13.6" x14ac:dyDescent="0.25">
      <c r="A131" s="70" t="s">
        <v>318</v>
      </c>
      <c r="B131" s="70" t="s">
        <v>300</v>
      </c>
      <c r="C131" s="70" t="s">
        <v>301</v>
      </c>
      <c r="D131" s="71">
        <v>0.4401831757423863</v>
      </c>
      <c r="E131" s="72">
        <v>30</v>
      </c>
      <c r="F131" s="70" t="s">
        <v>162</v>
      </c>
      <c r="G131" s="73">
        <v>0.51169590643274854</v>
      </c>
      <c r="H131" s="73">
        <v>0.39783549783549788</v>
      </c>
      <c r="I131" s="73">
        <v>0.4375</v>
      </c>
    </row>
    <row r="132" spans="1:9" x14ac:dyDescent="0.2">
      <c r="A132" s="30" t="s">
        <v>247</v>
      </c>
      <c r="B132" s="21" t="s">
        <v>116</v>
      </c>
      <c r="C132" s="21" t="s">
        <v>117</v>
      </c>
      <c r="D132" s="23">
        <v>0.37001855844167619</v>
      </c>
      <c r="E132" s="49">
        <v>12</v>
      </c>
      <c r="F132" s="50" t="s">
        <v>162</v>
      </c>
      <c r="G132" s="23">
        <v>0.51242236024844723</v>
      </c>
      <c r="H132" s="23">
        <v>0.41262403585574314</v>
      </c>
      <c r="I132" s="23">
        <v>0</v>
      </c>
    </row>
    <row r="133" spans="1:9" x14ac:dyDescent="0.2">
      <c r="A133" s="30" t="s">
        <v>246</v>
      </c>
      <c r="B133" s="24" t="s">
        <v>147</v>
      </c>
      <c r="C133" s="24" t="s">
        <v>148</v>
      </c>
      <c r="D133" s="25">
        <v>0.3652113705292821</v>
      </c>
      <c r="E133" s="48">
        <v>20</v>
      </c>
      <c r="F133" s="48" t="s">
        <v>162</v>
      </c>
      <c r="G133" s="25">
        <v>0.60219330855018582</v>
      </c>
      <c r="H133" s="25">
        <v>0.31083511777301931</v>
      </c>
      <c r="I133" s="25">
        <v>0</v>
      </c>
    </row>
    <row r="134" spans="1:9" x14ac:dyDescent="0.2">
      <c r="A134" s="30" t="s">
        <v>246</v>
      </c>
      <c r="B134" s="24" t="s">
        <v>149</v>
      </c>
      <c r="C134" s="24" t="s">
        <v>150</v>
      </c>
      <c r="D134" s="25">
        <v>0.26329280466156674</v>
      </c>
      <c r="E134" s="48">
        <v>21</v>
      </c>
      <c r="F134" s="48" t="s">
        <v>162</v>
      </c>
      <c r="G134" s="25">
        <v>0.26684014869888473</v>
      </c>
      <c r="H134" s="25">
        <v>0.39139186295503209</v>
      </c>
      <c r="I134" s="25">
        <v>0</v>
      </c>
    </row>
  </sheetData>
  <phoneticPr fontId="4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Homework</vt:lpstr>
      <vt:lpstr>Quizzes</vt:lpstr>
      <vt:lpstr>Portfolio</vt:lpstr>
      <vt:lpstr>Sheet1</vt:lpstr>
    </vt:vector>
  </TitlesOfParts>
  <Company>Northland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dogle</dc:creator>
  <cp:lastModifiedBy>Derek Ogle</cp:lastModifiedBy>
  <dcterms:created xsi:type="dcterms:W3CDTF">2006-01-12T17:49:12Z</dcterms:created>
  <dcterms:modified xsi:type="dcterms:W3CDTF">2013-04-21T22:56:21Z</dcterms:modified>
</cp:coreProperties>
</file>