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Research\PWFStewart\literature_resources\"/>
    </mc:Choice>
  </mc:AlternateContent>
  <bookViews>
    <workbookView xWindow="0" yWindow="0" windowWidth="14672" windowHeight="23026"/>
  </bookViews>
  <sheets>
    <sheet name="Mean L-at-A" sheetId="1" r:id="rId1"/>
    <sheet name="Weisel et al 1973 ALK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1" i="1" l="1"/>
  <c r="M30" i="1"/>
  <c r="M23" i="1"/>
  <c r="M22" i="1"/>
  <c r="M21" i="1"/>
  <c r="M20" i="1"/>
  <c r="M15" i="1"/>
  <c r="M14" i="1"/>
  <c r="M10" i="1"/>
  <c r="M9" i="1"/>
  <c r="M8" i="1"/>
  <c r="M7" i="1"/>
  <c r="M6" i="1"/>
  <c r="M5" i="1"/>
  <c r="M4" i="1"/>
  <c r="L15" i="1"/>
  <c r="K15" i="1"/>
  <c r="J15" i="1"/>
  <c r="I15" i="1"/>
  <c r="L14" i="1"/>
  <c r="K14" i="1"/>
  <c r="J14" i="1"/>
  <c r="I14" i="1"/>
  <c r="L31" i="1"/>
  <c r="K31" i="1"/>
  <c r="J31" i="1"/>
  <c r="I31" i="1"/>
  <c r="L30" i="1"/>
  <c r="K30" i="1"/>
  <c r="J30" i="1"/>
  <c r="I30" i="1"/>
  <c r="K25" i="1"/>
  <c r="K24" i="1"/>
  <c r="K23" i="1"/>
  <c r="K22" i="1"/>
  <c r="K21" i="1"/>
  <c r="L23" i="1"/>
  <c r="L22" i="1"/>
  <c r="L21" i="1"/>
  <c r="J22" i="1"/>
  <c r="J21" i="1"/>
  <c r="J20" i="1"/>
  <c r="I24" i="1"/>
  <c r="I23" i="1"/>
  <c r="I22" i="1"/>
  <c r="I21" i="1"/>
  <c r="I20" i="1"/>
  <c r="I9" i="1"/>
  <c r="I8" i="1"/>
  <c r="I7" i="1"/>
  <c r="I6" i="1"/>
  <c r="I5" i="1"/>
  <c r="I4" i="1"/>
  <c r="L8" i="1"/>
  <c r="L7" i="1"/>
  <c r="L6" i="1"/>
  <c r="L5" i="1"/>
  <c r="K12" i="1"/>
  <c r="K10" i="1"/>
  <c r="K9" i="1"/>
  <c r="K8" i="1"/>
  <c r="K7" i="1"/>
  <c r="K6" i="1"/>
  <c r="K5" i="1"/>
  <c r="J9" i="1"/>
  <c r="J8" i="1"/>
  <c r="J7" i="1"/>
  <c r="J6" i="1"/>
  <c r="J5" i="1"/>
  <c r="J4" i="1"/>
  <c r="H31" i="1"/>
  <c r="H30" i="1"/>
  <c r="G31" i="1"/>
  <c r="G30" i="1"/>
  <c r="H15" i="1"/>
  <c r="H14" i="1"/>
  <c r="G15" i="1"/>
  <c r="G14" i="1"/>
  <c r="H23" i="1"/>
  <c r="H22" i="1"/>
  <c r="G22" i="1"/>
  <c r="H21" i="1"/>
  <c r="G21" i="1"/>
  <c r="H20" i="1"/>
  <c r="G20" i="1"/>
  <c r="H8" i="1"/>
  <c r="H7" i="1"/>
  <c r="H6" i="1"/>
  <c r="H5" i="1"/>
  <c r="H4" i="1"/>
  <c r="G6" i="1"/>
  <c r="G5" i="1"/>
  <c r="G4" i="1"/>
  <c r="I23" i="3"/>
  <c r="H23" i="3"/>
  <c r="G23" i="3"/>
  <c r="F23" i="3"/>
  <c r="D23" i="3"/>
  <c r="C23" i="3"/>
  <c r="B23" i="3"/>
</calcChain>
</file>

<file path=xl/sharedStrings.xml><?xml version="1.0" encoding="utf-8"?>
<sst xmlns="http://schemas.openxmlformats.org/spreadsheetml/2006/main" count="310" uniqueCount="79">
  <si>
    <t>Age</t>
  </si>
  <si>
    <t>This Study</t>
  </si>
  <si>
    <t>FL</t>
  </si>
  <si>
    <r>
      <t>BKL</t>
    </r>
    <r>
      <rPr>
        <vertAlign val="superscript"/>
        <sz val="10"/>
        <color theme="1"/>
        <rFont val="Times New Roman"/>
        <family val="1"/>
      </rPr>
      <t>*</t>
    </r>
  </si>
  <si>
    <r>
      <t>SB</t>
    </r>
    <r>
      <rPr>
        <vertAlign val="superscript"/>
        <sz val="10"/>
        <color theme="1"/>
        <rFont val="Times New Roman"/>
        <family val="1"/>
      </rPr>
      <t>*</t>
    </r>
  </si>
  <si>
    <t>CL</t>
  </si>
  <si>
    <t>TL</t>
  </si>
  <si>
    <t>ML</t>
  </si>
  <si>
    <t>MLL</t>
  </si>
  <si>
    <t>--</t>
  </si>
  <si>
    <t>64 (57-71)</t>
  </si>
  <si>
    <t>88 (84-92)</t>
  </si>
  <si>
    <t>105 (101-109)</t>
  </si>
  <si>
    <t>118 (113-121)</t>
  </si>
  <si>
    <t>127 (122-131)</t>
  </si>
  <si>
    <t>133 (127-139)</t>
  </si>
  <si>
    <t>138 (131-145)</t>
  </si>
  <si>
    <t>141 (132-151)</t>
  </si>
  <si>
    <t>67 (63-71)</t>
  </si>
  <si>
    <t>85 (82-89)</t>
  </si>
  <si>
    <t>97 (93-100)</t>
  </si>
  <si>
    <t>103 (100-107)</t>
  </si>
  <si>
    <t>108 (103-113)</t>
  </si>
  <si>
    <t>110 (104-118)</t>
  </si>
  <si>
    <t>Source</t>
  </si>
  <si>
    <t>Weisel et al.  (1973)</t>
  </si>
  <si>
    <t>Heard and Hartman (1973)</t>
  </si>
  <si>
    <t>Eschmeyer and Bailey (1955)</t>
  </si>
  <si>
    <t>McCart (1963)</t>
  </si>
  <si>
    <t>Abbreviations</t>
  </si>
  <si>
    <t>Lake McDonald</t>
  </si>
  <si>
    <t>Bull Lake</t>
  </si>
  <si>
    <t>Units</t>
  </si>
  <si>
    <t>BKL</t>
  </si>
  <si>
    <t>min TL</t>
  </si>
  <si>
    <t>max TL</t>
  </si>
  <si>
    <t>Female</t>
  </si>
  <si>
    <t>Males</t>
  </si>
  <si>
    <t>at-capture</t>
  </si>
  <si>
    <t>Type</t>
  </si>
  <si>
    <t>From</t>
  </si>
  <si>
    <t>Table 6</t>
  </si>
  <si>
    <t>Male</t>
  </si>
  <si>
    <t>Structure</t>
  </si>
  <si>
    <t>Scales</t>
  </si>
  <si>
    <t>Naknek Lake (AK, USA)</t>
  </si>
  <si>
    <t>Brooks Lake (AK, USA)</t>
  </si>
  <si>
    <t>NL</t>
  </si>
  <si>
    <t>Flathead Lake (MT, USA)</t>
  </si>
  <si>
    <t>FLs</t>
  </si>
  <si>
    <t>DHO</t>
  </si>
  <si>
    <t>confirmed</t>
  </si>
  <si>
    <t>Cluculz Lake (BC, CAN)</t>
  </si>
  <si>
    <t>Tacheeda Lake (BC, CAN)</t>
  </si>
  <si>
    <t>MacLure Lake (BC, CAN)</t>
  </si>
  <si>
    <t>McLeese Lake (BC, CAN)</t>
  </si>
  <si>
    <t>Table 11</t>
  </si>
  <si>
    <t>Table 12</t>
  </si>
  <si>
    <r>
      <t>CL</t>
    </r>
    <r>
      <rPr>
        <vertAlign val="superscript"/>
        <sz val="10"/>
        <color theme="1"/>
        <rFont val="Times New Roman"/>
        <family val="1"/>
      </rPr>
      <t>*</t>
    </r>
  </si>
  <si>
    <r>
      <t>TL</t>
    </r>
    <r>
      <rPr>
        <vertAlign val="superscript"/>
        <sz val="10"/>
        <color theme="1"/>
        <rFont val="Times New Roman"/>
        <family val="1"/>
      </rPr>
      <t>*</t>
    </r>
  </si>
  <si>
    <r>
      <t>ML</t>
    </r>
    <r>
      <rPr>
        <vertAlign val="superscript"/>
        <sz val="10"/>
        <color theme="1"/>
        <rFont val="Times New Roman"/>
        <family val="1"/>
      </rPr>
      <t>*</t>
    </r>
  </si>
  <si>
    <r>
      <t>MLL</t>
    </r>
    <r>
      <rPr>
        <vertAlign val="superscript"/>
        <sz val="10"/>
        <color theme="1"/>
        <rFont val="Times New Roman"/>
        <family val="1"/>
      </rPr>
      <t>*</t>
    </r>
  </si>
  <si>
    <t>KB</t>
  </si>
  <si>
    <t>IR</t>
  </si>
  <si>
    <t>Keewenaw Bay, Lake Superior (MI, USA)</t>
  </si>
  <si>
    <t>Isle Royale, Lake Superior (MI, USA)</t>
  </si>
  <si>
    <t>Apostle Islands, Lake Superior (WI, USA)</t>
  </si>
  <si>
    <t>Laughing Fish Point, Lake Superior (MI, USA)</t>
  </si>
  <si>
    <t>Table 13</t>
  </si>
  <si>
    <t>Table 14</t>
  </si>
  <si>
    <t>DID NOT USE BECAUSE  THEY ONLY SHOWED BACK_CALCULATED GROWTH</t>
  </si>
  <si>
    <t>DID NOT USE COULD NOT FIND SOURCE AND ESCHMEYER_BAILEY VALUES WERE BACK_CALCULATED</t>
  </si>
  <si>
    <t>DL1</t>
  </si>
  <si>
    <r>
      <t>DL1</t>
    </r>
    <r>
      <rPr>
        <vertAlign val="superscript"/>
        <sz val="10"/>
        <color theme="1"/>
        <rFont val="Times New Roman"/>
        <family val="1"/>
      </rPr>
      <t>*</t>
    </r>
  </si>
  <si>
    <t>Dina Lake #1 (BC, CAN)</t>
  </si>
  <si>
    <t>McPhail and Zemlak (2001)</t>
  </si>
  <si>
    <t>Table 4</t>
  </si>
  <si>
    <t>Scales/Otos??</t>
  </si>
  <si>
    <r>
      <t>NL</t>
    </r>
    <r>
      <rPr>
        <vertAlign val="superscript"/>
        <sz val="10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</si>
</sst>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D7" workbookViewId="0">
      <selection activeCell="Q23" sqref="Q23"/>
    </sheetView>
  </sheetViews>
  <sheetFormatPr defaultRowHeight="14.3" x14ac:dyDescent="0.25"/>
  <cols>
    <col min="1" max="1" width="9" style="1"/>
    <col min="2" max="2" width="2.125" style="1" customWidth="1"/>
    <col min="3" max="3" width="11.125" style="1" bestFit="1" customWidth="1"/>
    <col min="4" max="5" width="5.25" style="11" customWidth="1"/>
    <col min="6" max="13" width="5.25" style="1" customWidth="1"/>
    <col min="14" max="14" width="9" style="1"/>
    <col min="15" max="15" width="5.25" style="1" bestFit="1" customWidth="1"/>
    <col min="16" max="16" width="3.75" style="1" bestFit="1" customWidth="1"/>
    <col min="17" max="18" width="3.5" style="1" bestFit="1" customWidth="1"/>
    <col min="19" max="19" width="3.625" style="1" bestFit="1" customWidth="1"/>
    <col min="20" max="20" width="4.75" style="1" bestFit="1" customWidth="1"/>
    <col min="21" max="21" width="4.75" style="1" customWidth="1"/>
    <col min="22" max="22" width="3.75" style="1" customWidth="1"/>
    <col min="23" max="23" width="37.375" style="8" bestFit="1" customWidth="1"/>
    <col min="24" max="24" width="12" style="1" bestFit="1" customWidth="1"/>
    <col min="25" max="25" width="24.75" style="1" bestFit="1" customWidth="1"/>
    <col min="26" max="26" width="5.125" style="1" bestFit="1" customWidth="1"/>
    <col min="27" max="27" width="9.25" style="1" bestFit="1" customWidth="1"/>
    <col min="28" max="28" width="7.875" style="1" bestFit="1" customWidth="1"/>
    <col min="29" max="16384" width="9" style="1"/>
  </cols>
  <sheetData>
    <row r="1" spans="1:30" x14ac:dyDescent="0.25">
      <c r="A1" s="1" t="s">
        <v>36</v>
      </c>
      <c r="O1" s="1" t="s">
        <v>49</v>
      </c>
    </row>
    <row r="2" spans="1:30" ht="14.95" thickBot="1" x14ac:dyDescent="0.3">
      <c r="X2" s="1" t="s">
        <v>29</v>
      </c>
      <c r="Y2" t="s">
        <v>24</v>
      </c>
      <c r="Z2" t="s">
        <v>32</v>
      </c>
      <c r="AA2" t="s">
        <v>39</v>
      </c>
      <c r="AB2" t="s">
        <v>40</v>
      </c>
      <c r="AC2" s="1" t="s">
        <v>43</v>
      </c>
      <c r="AD2" s="1" t="s">
        <v>50</v>
      </c>
    </row>
    <row r="3" spans="1:30" ht="17" thickBot="1" x14ac:dyDescent="0.3">
      <c r="A3" s="2" t="s">
        <v>0</v>
      </c>
      <c r="B3" s="2"/>
      <c r="C3" s="3" t="s">
        <v>1</v>
      </c>
      <c r="D3" s="6" t="s">
        <v>62</v>
      </c>
      <c r="E3" s="6" t="s">
        <v>63</v>
      </c>
      <c r="F3" s="6" t="s">
        <v>2</v>
      </c>
      <c r="G3" s="6" t="s">
        <v>3</v>
      </c>
      <c r="H3" s="6" t="s">
        <v>78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73</v>
      </c>
      <c r="O3" s="3" t="s">
        <v>3</v>
      </c>
      <c r="P3" s="3" t="s">
        <v>4</v>
      </c>
      <c r="Q3" s="3" t="s">
        <v>5</v>
      </c>
      <c r="R3" s="3" t="s">
        <v>6</v>
      </c>
      <c r="S3" s="3" t="s">
        <v>7</v>
      </c>
      <c r="T3" s="3" t="s">
        <v>8</v>
      </c>
      <c r="U3" s="9" t="s">
        <v>72</v>
      </c>
      <c r="V3" s="9"/>
      <c r="W3" s="8" t="s">
        <v>64</v>
      </c>
      <c r="X3" s="1" t="s">
        <v>62</v>
      </c>
      <c r="Y3" s="8" t="s">
        <v>27</v>
      </c>
      <c r="Z3" s="1" t="s">
        <v>6</v>
      </c>
      <c r="AA3" t="s">
        <v>38</v>
      </c>
      <c r="AB3" s="1" t="s">
        <v>56</v>
      </c>
      <c r="AC3" s="1" t="s">
        <v>44</v>
      </c>
      <c r="AD3" s="1" t="s">
        <v>51</v>
      </c>
    </row>
    <row r="4" spans="1:30" x14ac:dyDescent="0.25">
      <c r="A4" s="4">
        <v>1</v>
      </c>
      <c r="B4" s="4"/>
      <c r="C4" s="4" t="s">
        <v>9</v>
      </c>
      <c r="D4" s="7">
        <v>77</v>
      </c>
      <c r="E4" s="7">
        <v>59</v>
      </c>
      <c r="F4" s="4">
        <v>116</v>
      </c>
      <c r="G4" s="4">
        <f t="shared" ref="G4:H6" si="0">ROUND(IF(O4&lt;100,O4*1.0777,O4*1.0845),0)</f>
        <v>61</v>
      </c>
      <c r="H4" s="4">
        <f t="shared" si="0"/>
        <v>82</v>
      </c>
      <c r="I4" s="4">
        <f t="shared" ref="I4:I9" si="1">ROUND(IF(Q4&lt;100,Q4*1.0777,Q4*1.0845),0)</f>
        <v>87</v>
      </c>
      <c r="J4" s="4">
        <f t="shared" ref="J4:J9" si="2">ROUND(IF(R4&lt;100,R4*1.0777,R4*1.0845),0)</f>
        <v>91</v>
      </c>
      <c r="K4" s="4" t="s">
        <v>9</v>
      </c>
      <c r="L4" s="4" t="s">
        <v>9</v>
      </c>
      <c r="M4" s="4">
        <f t="shared" ref="L4:M10" si="3">ROUND(IF(U4&lt;100,U4*1.0777,U4*1.0845),0)</f>
        <v>91</v>
      </c>
      <c r="O4" s="4">
        <v>57</v>
      </c>
      <c r="P4" s="4">
        <v>76</v>
      </c>
      <c r="Q4" s="4">
        <v>81</v>
      </c>
      <c r="R4" s="4">
        <v>84</v>
      </c>
      <c r="S4" s="4" t="s">
        <v>9</v>
      </c>
      <c r="T4" s="4" t="s">
        <v>9</v>
      </c>
      <c r="U4" s="4">
        <v>84</v>
      </c>
      <c r="V4" s="4"/>
      <c r="W4" s="8" t="s">
        <v>65</v>
      </c>
      <c r="X4" s="1" t="s">
        <v>63</v>
      </c>
      <c r="Y4" s="8" t="s">
        <v>27</v>
      </c>
      <c r="Z4" s="1" t="s">
        <v>6</v>
      </c>
      <c r="AA4" t="s">
        <v>38</v>
      </c>
      <c r="AB4" s="1" t="s">
        <v>68</v>
      </c>
      <c r="AC4" s="1" t="s">
        <v>44</v>
      </c>
      <c r="AD4" s="1" t="s">
        <v>51</v>
      </c>
    </row>
    <row r="5" spans="1:30" x14ac:dyDescent="0.25">
      <c r="A5" s="4">
        <v>2</v>
      </c>
      <c r="B5" s="4"/>
      <c r="C5" s="4" t="s">
        <v>10</v>
      </c>
      <c r="D5" s="7">
        <v>101</v>
      </c>
      <c r="E5" s="7">
        <v>81</v>
      </c>
      <c r="F5" s="4">
        <v>140</v>
      </c>
      <c r="G5" s="4">
        <f t="shared" si="0"/>
        <v>75</v>
      </c>
      <c r="H5" s="4">
        <f t="shared" si="0"/>
        <v>121</v>
      </c>
      <c r="I5" s="4">
        <f t="shared" si="1"/>
        <v>119</v>
      </c>
      <c r="J5" s="4">
        <f t="shared" si="2"/>
        <v>115</v>
      </c>
      <c r="K5" s="4">
        <f t="shared" ref="K5:K10" si="4">ROUND(IF(S5&lt;100,S5*1.0777,S5*1.0845),0)</f>
        <v>127</v>
      </c>
      <c r="L5" s="4">
        <f t="shared" si="3"/>
        <v>118</v>
      </c>
      <c r="M5" s="4">
        <f t="shared" si="3"/>
        <v>114</v>
      </c>
      <c r="O5" s="4">
        <v>70</v>
      </c>
      <c r="P5" s="4">
        <v>112</v>
      </c>
      <c r="Q5" s="4">
        <v>110</v>
      </c>
      <c r="R5" s="4">
        <v>106</v>
      </c>
      <c r="S5" s="4">
        <v>117</v>
      </c>
      <c r="T5" s="4">
        <v>109</v>
      </c>
      <c r="U5" s="4">
        <v>105</v>
      </c>
      <c r="V5" s="4"/>
      <c r="W5" s="8" t="s">
        <v>48</v>
      </c>
      <c r="X5" s="1" t="s">
        <v>2</v>
      </c>
      <c r="Y5" s="8" t="s">
        <v>25</v>
      </c>
      <c r="Z5" t="s">
        <v>6</v>
      </c>
      <c r="AA5" t="s">
        <v>38</v>
      </c>
      <c r="AB5" t="s">
        <v>41</v>
      </c>
      <c r="AC5" s="1" t="s">
        <v>44</v>
      </c>
      <c r="AD5" s="1" t="s">
        <v>51</v>
      </c>
    </row>
    <row r="6" spans="1:30" x14ac:dyDescent="0.25">
      <c r="A6" s="4">
        <v>3</v>
      </c>
      <c r="B6" s="4"/>
      <c r="C6" s="4" t="s">
        <v>11</v>
      </c>
      <c r="D6" s="7">
        <v>106</v>
      </c>
      <c r="E6" s="7">
        <v>88</v>
      </c>
      <c r="F6" s="4">
        <v>154</v>
      </c>
      <c r="G6" s="4">
        <f t="shared" si="0"/>
        <v>81</v>
      </c>
      <c r="H6" s="4">
        <f t="shared" si="0"/>
        <v>138</v>
      </c>
      <c r="I6" s="4">
        <f t="shared" si="1"/>
        <v>131</v>
      </c>
      <c r="J6" s="4">
        <f t="shared" si="2"/>
        <v>124</v>
      </c>
      <c r="K6" s="4">
        <f t="shared" si="4"/>
        <v>206</v>
      </c>
      <c r="L6" s="4">
        <f t="shared" si="3"/>
        <v>171</v>
      </c>
      <c r="M6" s="4">
        <f t="shared" si="3"/>
        <v>120</v>
      </c>
      <c r="O6" s="4">
        <v>75</v>
      </c>
      <c r="P6" s="4">
        <v>127</v>
      </c>
      <c r="Q6" s="4">
        <v>121</v>
      </c>
      <c r="R6" s="4">
        <v>114</v>
      </c>
      <c r="S6" s="4">
        <v>190</v>
      </c>
      <c r="T6" s="4">
        <v>158</v>
      </c>
      <c r="U6" s="4">
        <v>111</v>
      </c>
      <c r="V6" s="4"/>
      <c r="W6" s="8" t="s">
        <v>46</v>
      </c>
      <c r="X6" s="1" t="s">
        <v>33</v>
      </c>
      <c r="Y6" s="8" t="s">
        <v>26</v>
      </c>
      <c r="Z6" t="s">
        <v>2</v>
      </c>
      <c r="AA6" t="s">
        <v>38</v>
      </c>
      <c r="AB6" t="s">
        <v>41</v>
      </c>
      <c r="AC6" s="1" t="s">
        <v>44</v>
      </c>
      <c r="AD6" s="1" t="s">
        <v>51</v>
      </c>
    </row>
    <row r="7" spans="1:30" x14ac:dyDescent="0.25">
      <c r="A7" s="4">
        <v>4</v>
      </c>
      <c r="B7" s="4"/>
      <c r="C7" s="4" t="s">
        <v>12</v>
      </c>
      <c r="D7" s="7">
        <v>120</v>
      </c>
      <c r="E7" s="7">
        <v>100</v>
      </c>
      <c r="F7" s="4">
        <v>168</v>
      </c>
      <c r="G7" s="4" t="s">
        <v>9</v>
      </c>
      <c r="H7" s="4">
        <f>ROUND(IF(P7&lt;100,P7*1.0777,P7*1.0845),0)</f>
        <v>150</v>
      </c>
      <c r="I7" s="4">
        <f t="shared" si="1"/>
        <v>138</v>
      </c>
      <c r="J7" s="4">
        <f t="shared" si="2"/>
        <v>130</v>
      </c>
      <c r="K7" s="4">
        <f t="shared" si="4"/>
        <v>238</v>
      </c>
      <c r="L7" s="4">
        <f t="shared" si="3"/>
        <v>210</v>
      </c>
      <c r="M7" s="4">
        <f t="shared" si="3"/>
        <v>128</v>
      </c>
      <c r="O7" s="4" t="s">
        <v>9</v>
      </c>
      <c r="P7" s="4">
        <v>138</v>
      </c>
      <c r="Q7" s="4">
        <v>127</v>
      </c>
      <c r="R7" s="4">
        <v>120</v>
      </c>
      <c r="S7" s="4">
        <v>219</v>
      </c>
      <c r="T7" s="4">
        <v>194</v>
      </c>
      <c r="U7" s="4">
        <v>118</v>
      </c>
      <c r="V7" s="4"/>
      <c r="W7" s="8" t="s">
        <v>45</v>
      </c>
      <c r="X7" s="1" t="s">
        <v>47</v>
      </c>
      <c r="Y7" s="8" t="s">
        <v>26</v>
      </c>
      <c r="Z7" t="s">
        <v>2</v>
      </c>
      <c r="AA7" t="s">
        <v>38</v>
      </c>
      <c r="AB7" t="s">
        <v>41</v>
      </c>
      <c r="AC7" s="1" t="s">
        <v>44</v>
      </c>
      <c r="AD7" s="1" t="s">
        <v>51</v>
      </c>
    </row>
    <row r="8" spans="1:30" x14ac:dyDescent="0.25">
      <c r="A8" s="4">
        <v>5</v>
      </c>
      <c r="B8" s="4"/>
      <c r="C8" s="4" t="s">
        <v>13</v>
      </c>
      <c r="D8" s="7">
        <v>126</v>
      </c>
      <c r="E8" s="7" t="s">
        <v>9</v>
      </c>
      <c r="F8" s="4" t="s">
        <v>9</v>
      </c>
      <c r="G8" s="4" t="s">
        <v>9</v>
      </c>
      <c r="H8" s="4">
        <f>ROUND(IF(P8&lt;100,P8*1.0777,P8*1.0845),0)</f>
        <v>168</v>
      </c>
      <c r="I8" s="4">
        <f t="shared" si="1"/>
        <v>154</v>
      </c>
      <c r="J8" s="4">
        <f t="shared" si="2"/>
        <v>137</v>
      </c>
      <c r="K8" s="4">
        <f t="shared" si="4"/>
        <v>266</v>
      </c>
      <c r="L8" s="4">
        <f t="shared" si="3"/>
        <v>210</v>
      </c>
      <c r="M8" s="4">
        <f t="shared" si="3"/>
        <v>132</v>
      </c>
      <c r="O8" s="4" t="s">
        <v>9</v>
      </c>
      <c r="P8" s="4">
        <v>155</v>
      </c>
      <c r="Q8" s="4">
        <v>142</v>
      </c>
      <c r="R8" s="4">
        <v>126</v>
      </c>
      <c r="S8" s="4">
        <v>245</v>
      </c>
      <c r="T8" s="4">
        <v>194</v>
      </c>
      <c r="U8" s="4">
        <v>122</v>
      </c>
      <c r="V8" s="4"/>
      <c r="W8" s="8" t="s">
        <v>52</v>
      </c>
      <c r="X8" s="1" t="s">
        <v>5</v>
      </c>
      <c r="Y8" s="4" t="s">
        <v>28</v>
      </c>
      <c r="Z8" s="4" t="s">
        <v>2</v>
      </c>
      <c r="AA8" t="s">
        <v>38</v>
      </c>
      <c r="AB8" t="s">
        <v>56</v>
      </c>
      <c r="AC8" s="1" t="s">
        <v>44</v>
      </c>
      <c r="AD8" s="1" t="s">
        <v>51</v>
      </c>
    </row>
    <row r="9" spans="1:30" x14ac:dyDescent="0.25">
      <c r="A9" s="4">
        <v>6</v>
      </c>
      <c r="B9" s="4"/>
      <c r="C9" s="4" t="s">
        <v>14</v>
      </c>
      <c r="D9" s="7">
        <v>128</v>
      </c>
      <c r="E9" s="7" t="s">
        <v>9</v>
      </c>
      <c r="F9" s="4" t="s">
        <v>9</v>
      </c>
      <c r="G9" s="4" t="s">
        <v>9</v>
      </c>
      <c r="H9" s="4" t="s">
        <v>9</v>
      </c>
      <c r="I9" s="4">
        <f t="shared" si="1"/>
        <v>169</v>
      </c>
      <c r="J9" s="4">
        <f t="shared" si="2"/>
        <v>147</v>
      </c>
      <c r="K9" s="4">
        <f t="shared" si="4"/>
        <v>269</v>
      </c>
      <c r="L9" s="4" t="s">
        <v>9</v>
      </c>
      <c r="M9" s="4">
        <f t="shared" si="3"/>
        <v>133</v>
      </c>
      <c r="O9" s="4" t="s">
        <v>9</v>
      </c>
      <c r="P9" s="4" t="s">
        <v>9</v>
      </c>
      <c r="Q9" s="4">
        <v>156</v>
      </c>
      <c r="R9" s="4">
        <v>136</v>
      </c>
      <c r="S9" s="4">
        <v>248</v>
      </c>
      <c r="T9" s="4" t="s">
        <v>9</v>
      </c>
      <c r="U9" s="4">
        <v>123</v>
      </c>
      <c r="V9" s="4"/>
      <c r="W9" s="8" t="s">
        <v>53</v>
      </c>
      <c r="X9" s="1" t="s">
        <v>6</v>
      </c>
      <c r="Y9" s="4" t="s">
        <v>28</v>
      </c>
      <c r="Z9" s="4" t="s">
        <v>2</v>
      </c>
      <c r="AA9" t="s">
        <v>38</v>
      </c>
      <c r="AB9" t="s">
        <v>57</v>
      </c>
      <c r="AC9" s="1" t="s">
        <v>44</v>
      </c>
      <c r="AD9" s="1" t="s">
        <v>51</v>
      </c>
    </row>
    <row r="10" spans="1:30" x14ac:dyDescent="0.25">
      <c r="A10" s="4">
        <v>7</v>
      </c>
      <c r="B10" s="4"/>
      <c r="C10" s="4" t="s">
        <v>15</v>
      </c>
      <c r="D10" s="7">
        <v>136</v>
      </c>
      <c r="E10" s="7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>
        <f t="shared" si="4"/>
        <v>279</v>
      </c>
      <c r="L10" s="4" t="s">
        <v>9</v>
      </c>
      <c r="M10" s="4">
        <f t="shared" si="3"/>
        <v>132</v>
      </c>
      <c r="O10" s="4" t="s">
        <v>9</v>
      </c>
      <c r="P10" s="4" t="s">
        <v>9</v>
      </c>
      <c r="Q10" s="4" t="s">
        <v>9</v>
      </c>
      <c r="R10" s="4" t="s">
        <v>9</v>
      </c>
      <c r="S10" s="4">
        <v>257</v>
      </c>
      <c r="T10" s="4" t="s">
        <v>9</v>
      </c>
      <c r="U10" s="4">
        <v>122</v>
      </c>
      <c r="V10" s="4"/>
      <c r="W10" s="8" t="s">
        <v>54</v>
      </c>
      <c r="X10" s="1" t="s">
        <v>7</v>
      </c>
      <c r="Y10" s="4" t="s">
        <v>28</v>
      </c>
      <c r="Z10" s="4" t="s">
        <v>2</v>
      </c>
      <c r="AA10" t="s">
        <v>38</v>
      </c>
      <c r="AB10" t="s">
        <v>68</v>
      </c>
      <c r="AC10" s="1" t="s">
        <v>44</v>
      </c>
      <c r="AD10" s="1" t="s">
        <v>51</v>
      </c>
    </row>
    <row r="11" spans="1:30" x14ac:dyDescent="0.25">
      <c r="A11" s="4">
        <v>8</v>
      </c>
      <c r="B11" s="4"/>
      <c r="C11" s="4" t="s">
        <v>16</v>
      </c>
      <c r="D11" s="7" t="s">
        <v>9</v>
      </c>
      <c r="E11" s="7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7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7" t="s">
        <v>9</v>
      </c>
      <c r="V11" s="4"/>
      <c r="W11" s="8" t="s">
        <v>55</v>
      </c>
      <c r="X11" s="1" t="s">
        <v>8</v>
      </c>
      <c r="Y11" s="4" t="s">
        <v>28</v>
      </c>
      <c r="Z11" s="4" t="s">
        <v>2</v>
      </c>
      <c r="AA11" t="s">
        <v>38</v>
      </c>
      <c r="AB11" t="s">
        <v>69</v>
      </c>
      <c r="AC11" s="1" t="s">
        <v>44</v>
      </c>
      <c r="AD11" s="1" t="s">
        <v>51</v>
      </c>
    </row>
    <row r="12" spans="1:30" x14ac:dyDescent="0.25">
      <c r="A12" s="9">
        <v>9</v>
      </c>
      <c r="B12" s="9"/>
      <c r="C12" s="9" t="s">
        <v>17</v>
      </c>
      <c r="D12" s="10" t="s">
        <v>9</v>
      </c>
      <c r="E12" s="10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4">
        <f>ROUND(IF(S12&lt;100,S12*1.0777,S12*1.0845),0)</f>
        <v>294</v>
      </c>
      <c r="L12" s="9" t="s">
        <v>9</v>
      </c>
      <c r="M12" s="7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>
        <v>271</v>
      </c>
      <c r="T12" s="9" t="s">
        <v>9</v>
      </c>
      <c r="U12" s="7" t="s">
        <v>9</v>
      </c>
      <c r="V12" s="9"/>
      <c r="W12" s="8" t="s">
        <v>74</v>
      </c>
      <c r="X12" s="1" t="s">
        <v>72</v>
      </c>
      <c r="Y12" s="8" t="s">
        <v>75</v>
      </c>
      <c r="Z12" s="1" t="s">
        <v>2</v>
      </c>
      <c r="AA12" s="1" t="s">
        <v>38</v>
      </c>
      <c r="AB12" s="1" t="s">
        <v>76</v>
      </c>
      <c r="AC12" s="1" t="s">
        <v>77</v>
      </c>
      <c r="AD12" s="1" t="s">
        <v>51</v>
      </c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4"/>
      <c r="U13" s="4"/>
      <c r="V13" s="4"/>
      <c r="W13" s="8" t="s">
        <v>66</v>
      </c>
      <c r="X13" s="8" t="s">
        <v>70</v>
      </c>
      <c r="Y13" s="8"/>
    </row>
    <row r="14" spans="1:30" x14ac:dyDescent="0.25">
      <c r="A14" s="4" t="s">
        <v>34</v>
      </c>
      <c r="B14" s="4"/>
      <c r="C14" s="4"/>
      <c r="D14" s="4">
        <v>57</v>
      </c>
      <c r="E14" s="10" t="s">
        <v>9</v>
      </c>
      <c r="F14" s="4">
        <v>89</v>
      </c>
      <c r="G14" s="4">
        <f>ROUND(IF(O14&lt;100,O14*1.0777,O14*1.0845),0)</f>
        <v>52</v>
      </c>
      <c r="H14" s="4">
        <f>ROUND(IF(P14&lt;100,P14*1.0777,P14*1.0845),0)</f>
        <v>55</v>
      </c>
      <c r="I14" s="4">
        <f t="shared" ref="I14:I15" si="5">ROUND(IF(Q14&lt;100,Q14*1.0777,Q14*1.0845),0)</f>
        <v>89</v>
      </c>
      <c r="J14" s="4">
        <f t="shared" ref="J14:J15" si="6">ROUND(IF(R14&lt;100,R14*1.0777,R14*1.0845),0)</f>
        <v>84</v>
      </c>
      <c r="K14" s="4">
        <f t="shared" ref="K14:K15" si="7">ROUND(IF(S14&lt;100,S14*1.0777,S14*1.0845),0)</f>
        <v>114</v>
      </c>
      <c r="L14" s="4">
        <f t="shared" ref="L14:M15" si="8">ROUND(IF(T14&lt;100,T14*1.0777,T14*1.0845),0)</f>
        <v>114</v>
      </c>
      <c r="M14" s="4">
        <f t="shared" si="8"/>
        <v>29</v>
      </c>
      <c r="O14" s="4">
        <v>48</v>
      </c>
      <c r="P14" s="4">
        <v>51</v>
      </c>
      <c r="Q14" s="4">
        <v>83</v>
      </c>
      <c r="R14" s="4">
        <v>78</v>
      </c>
      <c r="S14" s="4">
        <v>105</v>
      </c>
      <c r="T14" s="4">
        <v>105</v>
      </c>
      <c r="U14" s="4">
        <v>27</v>
      </c>
      <c r="V14" s="4"/>
      <c r="W14" s="8" t="s">
        <v>67</v>
      </c>
      <c r="X14" s="8" t="s">
        <v>70</v>
      </c>
    </row>
    <row r="15" spans="1:30" ht="14.95" thickBot="1" x14ac:dyDescent="0.3">
      <c r="A15" s="5" t="s">
        <v>35</v>
      </c>
      <c r="B15" s="5"/>
      <c r="C15" s="5"/>
      <c r="D15" s="9">
        <v>138</v>
      </c>
      <c r="E15" s="10" t="s">
        <v>9</v>
      </c>
      <c r="F15" s="5">
        <v>150</v>
      </c>
      <c r="G15" s="4">
        <f>ROUND(IF(O15&lt;100,O15*1.0777,O15*1.0845),0)</f>
        <v>84</v>
      </c>
      <c r="H15" s="4">
        <f>ROUND(IF(P15&lt;100,P15*1.0777,P15*1.0845),0)</f>
        <v>168</v>
      </c>
      <c r="I15" s="4">
        <f t="shared" si="5"/>
        <v>171</v>
      </c>
      <c r="J15" s="4">
        <f t="shared" si="6"/>
        <v>150</v>
      </c>
      <c r="K15" s="4">
        <f t="shared" si="7"/>
        <v>298</v>
      </c>
      <c r="L15" s="4">
        <f t="shared" si="8"/>
        <v>211</v>
      </c>
      <c r="M15" s="4">
        <f t="shared" si="8"/>
        <v>233</v>
      </c>
      <c r="O15" s="5">
        <v>78</v>
      </c>
      <c r="P15" s="5">
        <v>155</v>
      </c>
      <c r="Q15" s="5">
        <v>158</v>
      </c>
      <c r="R15" s="5">
        <v>138</v>
      </c>
      <c r="S15" s="5">
        <v>275</v>
      </c>
      <c r="T15" s="5">
        <v>195</v>
      </c>
      <c r="U15" s="9">
        <v>215</v>
      </c>
      <c r="V15" s="9"/>
      <c r="W15" s="8" t="s">
        <v>30</v>
      </c>
      <c r="X15" s="8" t="s">
        <v>71</v>
      </c>
    </row>
    <row r="16" spans="1:30" ht="14.95" thickTop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9"/>
      <c r="P16" s="9"/>
      <c r="Q16" s="9"/>
      <c r="R16" s="9"/>
      <c r="S16" s="9"/>
      <c r="T16" s="9"/>
      <c r="U16" s="9"/>
      <c r="V16" s="9"/>
      <c r="W16" s="8" t="s">
        <v>31</v>
      </c>
      <c r="X16" s="8" t="s">
        <v>71</v>
      </c>
    </row>
    <row r="17" spans="1:22" x14ac:dyDescent="0.25">
      <c r="A17" s="9" t="s">
        <v>37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O17" s="9"/>
      <c r="P17" s="9"/>
      <c r="Q17" s="9"/>
      <c r="R17" s="9"/>
      <c r="S17" s="9"/>
      <c r="T17" s="9"/>
      <c r="U17" s="9"/>
      <c r="V17" s="9"/>
    </row>
    <row r="18" spans="1:22" ht="14.95" thickBot="1" x14ac:dyDescent="0.3"/>
    <row r="19" spans="1:22" ht="17" thickBot="1" x14ac:dyDescent="0.3">
      <c r="A19" s="2" t="s">
        <v>0</v>
      </c>
      <c r="B19" s="2"/>
      <c r="C19" s="6" t="s">
        <v>1</v>
      </c>
      <c r="D19" s="6" t="s">
        <v>62</v>
      </c>
      <c r="E19" s="6" t="s">
        <v>63</v>
      </c>
      <c r="F19" s="6" t="s">
        <v>2</v>
      </c>
      <c r="G19" s="6" t="s">
        <v>3</v>
      </c>
      <c r="H19" s="6" t="s">
        <v>78</v>
      </c>
      <c r="I19" s="3" t="s">
        <v>58</v>
      </c>
      <c r="J19" s="3" t="s">
        <v>59</v>
      </c>
      <c r="K19" s="3" t="s">
        <v>60</v>
      </c>
      <c r="L19" s="3" t="s">
        <v>61</v>
      </c>
      <c r="M19" s="3" t="s">
        <v>73</v>
      </c>
      <c r="O19" s="6" t="s">
        <v>3</v>
      </c>
      <c r="P19" s="6" t="s">
        <v>4</v>
      </c>
      <c r="Q19" s="6" t="s">
        <v>5</v>
      </c>
      <c r="R19" s="6" t="s">
        <v>6</v>
      </c>
      <c r="S19" s="6" t="s">
        <v>7</v>
      </c>
      <c r="T19" s="6" t="s">
        <v>8</v>
      </c>
      <c r="U19" s="10"/>
      <c r="V19" s="10"/>
    </row>
    <row r="20" spans="1:22" x14ac:dyDescent="0.25">
      <c r="A20" s="4">
        <v>1</v>
      </c>
      <c r="B20" s="4"/>
      <c r="C20" s="7" t="s">
        <v>9</v>
      </c>
      <c r="D20" s="7">
        <v>76</v>
      </c>
      <c r="E20" s="7">
        <v>63</v>
      </c>
      <c r="F20" s="7">
        <v>117</v>
      </c>
      <c r="G20" s="4">
        <f t="shared" ref="G20:G22" si="9">ROUND(IF(O20&lt;100,O20*1.0777,O20*1.0845),0)</f>
        <v>61</v>
      </c>
      <c r="H20" s="4">
        <f t="shared" ref="H20:H22" si="10">ROUND(IF(P20&lt;100,P20*1.0777,P20*1.0845),0)</f>
        <v>83</v>
      </c>
      <c r="I20" s="4">
        <f t="shared" ref="I20:I24" si="11">ROUND(IF(Q20&lt;100,Q20*1.0777,Q20*1.0845),0)</f>
        <v>99</v>
      </c>
      <c r="J20" s="4">
        <f t="shared" ref="J20:J22" si="12">ROUND(IF(R20&lt;100,R20*1.0777,R20*1.0845),0)</f>
        <v>88</v>
      </c>
      <c r="K20" s="7" t="s">
        <v>9</v>
      </c>
      <c r="L20" s="7" t="s">
        <v>9</v>
      </c>
      <c r="M20" s="4">
        <f t="shared" ref="M20:M23" si="13">ROUND(IF(U20&lt;100,U20*1.0777,U20*1.0845),0)</f>
        <v>79</v>
      </c>
      <c r="O20" s="7">
        <v>57</v>
      </c>
      <c r="P20" s="7">
        <v>77</v>
      </c>
      <c r="Q20" s="7">
        <v>92</v>
      </c>
      <c r="R20" s="7">
        <v>82</v>
      </c>
      <c r="S20" s="7" t="s">
        <v>9</v>
      </c>
      <c r="T20" s="7" t="s">
        <v>9</v>
      </c>
      <c r="U20" s="7">
        <v>73</v>
      </c>
      <c r="V20" s="7"/>
    </row>
    <row r="21" spans="1:22" x14ac:dyDescent="0.25">
      <c r="A21" s="4">
        <v>2</v>
      </c>
      <c r="B21" s="4"/>
      <c r="C21" s="7" t="s">
        <v>18</v>
      </c>
      <c r="D21" s="7">
        <v>94</v>
      </c>
      <c r="E21" s="7">
        <v>78</v>
      </c>
      <c r="F21" s="7">
        <v>128</v>
      </c>
      <c r="G21" s="4">
        <f t="shared" si="9"/>
        <v>69</v>
      </c>
      <c r="H21" s="4">
        <f t="shared" si="10"/>
        <v>118</v>
      </c>
      <c r="I21" s="4">
        <f t="shared" si="11"/>
        <v>123</v>
      </c>
      <c r="J21" s="4">
        <f t="shared" si="12"/>
        <v>97</v>
      </c>
      <c r="K21" s="4">
        <f t="shared" ref="K21:K25" si="14">ROUND(IF(S21&lt;100,S21*1.0777,S21*1.0845),0)</f>
        <v>131</v>
      </c>
      <c r="L21" s="4">
        <f t="shared" ref="L21:L23" si="15">ROUND(IF(T21&lt;100,T21*1.0777,T21*1.0845),0)</f>
        <v>120</v>
      </c>
      <c r="M21" s="4">
        <f t="shared" si="13"/>
        <v>101</v>
      </c>
      <c r="O21" s="7">
        <v>64</v>
      </c>
      <c r="P21" s="7">
        <v>109</v>
      </c>
      <c r="Q21" s="7">
        <v>113</v>
      </c>
      <c r="R21" s="7">
        <v>90</v>
      </c>
      <c r="S21" s="7">
        <v>121</v>
      </c>
      <c r="T21" s="7">
        <v>111</v>
      </c>
      <c r="U21" s="7">
        <v>94</v>
      </c>
      <c r="V21" s="7"/>
    </row>
    <row r="22" spans="1:22" x14ac:dyDescent="0.25">
      <c r="A22" s="4">
        <v>3</v>
      </c>
      <c r="B22" s="4"/>
      <c r="C22" s="7" t="s">
        <v>19</v>
      </c>
      <c r="D22" s="7">
        <v>102</v>
      </c>
      <c r="E22" s="7">
        <v>85</v>
      </c>
      <c r="F22" s="7">
        <v>140</v>
      </c>
      <c r="G22" s="4">
        <f t="shared" si="9"/>
        <v>77</v>
      </c>
      <c r="H22" s="4">
        <f t="shared" si="10"/>
        <v>128</v>
      </c>
      <c r="I22" s="4">
        <f t="shared" si="11"/>
        <v>126</v>
      </c>
      <c r="J22" s="4">
        <f t="shared" si="12"/>
        <v>117</v>
      </c>
      <c r="K22" s="4">
        <f t="shared" si="14"/>
        <v>208</v>
      </c>
      <c r="L22" s="4">
        <f t="shared" si="15"/>
        <v>166</v>
      </c>
      <c r="M22" s="4">
        <f t="shared" si="13"/>
        <v>110</v>
      </c>
      <c r="O22" s="7">
        <v>71</v>
      </c>
      <c r="P22" s="7">
        <v>118</v>
      </c>
      <c r="Q22" s="7">
        <v>116</v>
      </c>
      <c r="R22" s="7">
        <v>108</v>
      </c>
      <c r="S22" s="7">
        <v>192</v>
      </c>
      <c r="T22" s="7">
        <v>153</v>
      </c>
      <c r="U22" s="7">
        <v>101</v>
      </c>
      <c r="V22" s="7"/>
    </row>
    <row r="23" spans="1:22" x14ac:dyDescent="0.25">
      <c r="A23" s="4">
        <v>4</v>
      </c>
      <c r="B23" s="4"/>
      <c r="C23" s="7" t="s">
        <v>20</v>
      </c>
      <c r="D23" s="7">
        <v>106</v>
      </c>
      <c r="E23" s="7">
        <v>92</v>
      </c>
      <c r="F23" s="7" t="s">
        <v>9</v>
      </c>
      <c r="G23" s="7" t="s">
        <v>9</v>
      </c>
      <c r="H23" s="4">
        <f>ROUND(IF(P23&lt;100,P23*1.0777,P23*1.0845),0)</f>
        <v>144</v>
      </c>
      <c r="I23" s="4">
        <f t="shared" si="11"/>
        <v>126</v>
      </c>
      <c r="J23" s="7" t="s">
        <v>9</v>
      </c>
      <c r="K23" s="4">
        <f t="shared" si="14"/>
        <v>228</v>
      </c>
      <c r="L23" s="4">
        <f t="shared" si="15"/>
        <v>193</v>
      </c>
      <c r="M23" s="4">
        <f t="shared" si="13"/>
        <v>114</v>
      </c>
      <c r="O23" s="7" t="s">
        <v>9</v>
      </c>
      <c r="P23" s="7">
        <v>133</v>
      </c>
      <c r="Q23" s="7">
        <v>116</v>
      </c>
      <c r="R23" s="7" t="s">
        <v>9</v>
      </c>
      <c r="S23" s="7">
        <v>210</v>
      </c>
      <c r="T23" s="7">
        <v>178</v>
      </c>
      <c r="U23" s="7">
        <v>105</v>
      </c>
      <c r="V23" s="7"/>
    </row>
    <row r="24" spans="1:22" x14ac:dyDescent="0.25">
      <c r="A24" s="4">
        <v>5</v>
      </c>
      <c r="B24" s="4"/>
      <c r="C24" s="7" t="s">
        <v>21</v>
      </c>
      <c r="D24" s="7">
        <v>110</v>
      </c>
      <c r="E24" s="7" t="s">
        <v>9</v>
      </c>
      <c r="F24" s="7" t="s">
        <v>9</v>
      </c>
      <c r="G24" s="7" t="s">
        <v>9</v>
      </c>
      <c r="H24" s="7" t="s">
        <v>9</v>
      </c>
      <c r="I24" s="4">
        <f t="shared" si="11"/>
        <v>132</v>
      </c>
      <c r="J24" s="7" t="s">
        <v>9</v>
      </c>
      <c r="K24" s="4">
        <f t="shared" si="14"/>
        <v>201</v>
      </c>
      <c r="L24" s="7" t="s">
        <v>9</v>
      </c>
      <c r="M24" s="7" t="s">
        <v>9</v>
      </c>
      <c r="O24" s="7" t="s">
        <v>9</v>
      </c>
      <c r="P24" s="7" t="s">
        <v>9</v>
      </c>
      <c r="Q24" s="7">
        <v>122</v>
      </c>
      <c r="R24" s="7" t="s">
        <v>9</v>
      </c>
      <c r="S24" s="7">
        <v>185</v>
      </c>
      <c r="T24" s="7" t="s">
        <v>9</v>
      </c>
      <c r="U24" s="7" t="s">
        <v>9</v>
      </c>
      <c r="V24" s="7"/>
    </row>
    <row r="25" spans="1:22" x14ac:dyDescent="0.25">
      <c r="A25" s="4">
        <v>6</v>
      </c>
      <c r="B25" s="4"/>
      <c r="C25" s="7" t="s">
        <v>22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4">
        <f t="shared" si="14"/>
        <v>244</v>
      </c>
      <c r="L25" s="7" t="s">
        <v>9</v>
      </c>
      <c r="M25" s="7" t="s">
        <v>9</v>
      </c>
      <c r="O25" s="7" t="s">
        <v>9</v>
      </c>
      <c r="P25" s="7" t="s">
        <v>9</v>
      </c>
      <c r="Q25" s="7" t="s">
        <v>9</v>
      </c>
      <c r="R25" s="7" t="s">
        <v>9</v>
      </c>
      <c r="S25" s="7">
        <v>225</v>
      </c>
      <c r="T25" s="7" t="s">
        <v>9</v>
      </c>
      <c r="U25" s="7" t="s">
        <v>9</v>
      </c>
      <c r="V25" s="7"/>
    </row>
    <row r="26" spans="1:22" x14ac:dyDescent="0.25">
      <c r="A26" s="4">
        <v>7</v>
      </c>
      <c r="B26" s="4"/>
      <c r="C26" s="7" t="s">
        <v>23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  <c r="L26" s="7" t="s">
        <v>9</v>
      </c>
      <c r="M26" s="7" t="s">
        <v>9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/>
    </row>
    <row r="27" spans="1:22" x14ac:dyDescent="0.25">
      <c r="A27" s="4">
        <v>8</v>
      </c>
      <c r="B27" s="4"/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  <c r="L27" s="7" t="s">
        <v>9</v>
      </c>
      <c r="M27" s="7" t="s">
        <v>9</v>
      </c>
      <c r="O27" s="7" t="s">
        <v>9</v>
      </c>
      <c r="P27" s="7" t="s">
        <v>9</v>
      </c>
      <c r="Q27" s="7" t="s">
        <v>9</v>
      </c>
      <c r="R27" s="7" t="s">
        <v>9</v>
      </c>
      <c r="S27" s="7" t="s">
        <v>9</v>
      </c>
      <c r="T27" s="7" t="s">
        <v>9</v>
      </c>
      <c r="U27" s="7" t="s">
        <v>9</v>
      </c>
      <c r="V27" s="7"/>
    </row>
    <row r="28" spans="1:22" x14ac:dyDescent="0.25">
      <c r="A28" s="9">
        <v>9</v>
      </c>
      <c r="B28" s="9"/>
      <c r="C28" s="10" t="s">
        <v>9</v>
      </c>
      <c r="D28" s="10" t="s">
        <v>9</v>
      </c>
      <c r="E28" s="10" t="s">
        <v>9</v>
      </c>
      <c r="F28" s="10" t="s">
        <v>9</v>
      </c>
      <c r="G28" s="10" t="s">
        <v>9</v>
      </c>
      <c r="H28" s="10" t="s">
        <v>9</v>
      </c>
      <c r="I28" s="10" t="s">
        <v>9</v>
      </c>
      <c r="J28" s="10" t="s">
        <v>9</v>
      </c>
      <c r="K28" s="10" t="s">
        <v>9</v>
      </c>
      <c r="L28" s="10" t="s">
        <v>9</v>
      </c>
      <c r="M28" s="7" t="s">
        <v>9</v>
      </c>
      <c r="O28" s="10" t="s">
        <v>9</v>
      </c>
      <c r="P28" s="10" t="s">
        <v>9</v>
      </c>
      <c r="Q28" s="10" t="s">
        <v>9</v>
      </c>
      <c r="R28" s="10" t="s">
        <v>9</v>
      </c>
      <c r="S28" s="10" t="s">
        <v>9</v>
      </c>
      <c r="T28" s="10" t="s">
        <v>9</v>
      </c>
      <c r="U28" s="7" t="s">
        <v>9</v>
      </c>
      <c r="V28" s="10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 t="s">
        <v>34</v>
      </c>
      <c r="B30" s="4"/>
      <c r="C30" s="4"/>
      <c r="D30" s="4">
        <v>67</v>
      </c>
      <c r="E30" s="4"/>
      <c r="F30" s="4">
        <v>84</v>
      </c>
      <c r="G30" s="4">
        <f>ROUND(IF(O30&lt;100,O30*1.0777,O30*1.0845),0)</f>
        <v>48</v>
      </c>
      <c r="H30" s="4">
        <f>ROUND(IF(P30&lt;100,P30*1.0777,P30*1.0845),0)</f>
        <v>55</v>
      </c>
      <c r="I30" s="4">
        <f t="shared" ref="I30:I31" si="16">ROUND(IF(Q30&lt;100,Q30*1.0777,Q30*1.0845),0)</f>
        <v>95</v>
      </c>
      <c r="J30" s="4">
        <f t="shared" ref="J30:J31" si="17">ROUND(IF(R30&lt;100,R30*1.0777,R30*1.0845),0)</f>
        <v>84</v>
      </c>
      <c r="K30" s="4">
        <f t="shared" ref="K30:K31" si="18">ROUND(IF(S30&lt;100,S30*1.0777,S30*1.0845),0)</f>
        <v>114</v>
      </c>
      <c r="L30" s="4">
        <f t="shared" ref="L30:M31" si="19">ROUND(IF(T30&lt;100,T30*1.0777,T30*1.0845),0)</f>
        <v>114</v>
      </c>
      <c r="M30" s="4">
        <f t="shared" si="19"/>
        <v>67</v>
      </c>
      <c r="O30" s="4">
        <v>45</v>
      </c>
      <c r="P30" s="4">
        <v>51</v>
      </c>
      <c r="Q30" s="4">
        <v>88</v>
      </c>
      <c r="R30" s="4">
        <v>78</v>
      </c>
      <c r="S30" s="4">
        <v>105</v>
      </c>
      <c r="T30" s="4">
        <v>105</v>
      </c>
      <c r="U30" s="4">
        <v>62</v>
      </c>
      <c r="V30" s="4"/>
    </row>
    <row r="31" spans="1:22" ht="14.95" thickBot="1" x14ac:dyDescent="0.3">
      <c r="A31" s="5" t="s">
        <v>35</v>
      </c>
      <c r="B31" s="5"/>
      <c r="C31" s="5"/>
      <c r="D31" s="9">
        <v>118</v>
      </c>
      <c r="E31" s="9"/>
      <c r="F31" s="5">
        <v>170</v>
      </c>
      <c r="G31" s="4">
        <f>ROUND(IF(O31&lt;100,O31*1.0777,O31*1.0845),0)</f>
        <v>81</v>
      </c>
      <c r="H31" s="4">
        <f>ROUND(IF(P31&lt;100,P31*1.0777,P31*1.0845),0)</f>
        <v>153</v>
      </c>
      <c r="I31" s="4">
        <f t="shared" si="16"/>
        <v>139</v>
      </c>
      <c r="J31" s="4">
        <f t="shared" si="17"/>
        <v>123</v>
      </c>
      <c r="K31" s="4">
        <f t="shared" si="18"/>
        <v>255</v>
      </c>
      <c r="L31" s="4">
        <f t="shared" si="19"/>
        <v>190</v>
      </c>
      <c r="M31" s="4">
        <f t="shared" si="19"/>
        <v>132</v>
      </c>
      <c r="O31" s="5">
        <v>75</v>
      </c>
      <c r="P31" s="5">
        <v>141</v>
      </c>
      <c r="Q31" s="5">
        <v>128</v>
      </c>
      <c r="R31" s="5">
        <v>113</v>
      </c>
      <c r="S31" s="5">
        <v>235</v>
      </c>
      <c r="T31" s="5">
        <v>175</v>
      </c>
      <c r="U31" s="9">
        <v>122</v>
      </c>
      <c r="V31" s="9"/>
    </row>
    <row r="32" spans="1:22" ht="14.95" thickTop="1" x14ac:dyDescent="0.25"/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7" sqref="K17"/>
    </sheetView>
  </sheetViews>
  <sheetFormatPr defaultRowHeight="14.3" x14ac:dyDescent="0.25"/>
  <cols>
    <col min="2" max="9" width="5.125" customWidth="1"/>
  </cols>
  <sheetData>
    <row r="1" spans="1:9" x14ac:dyDescent="0.25">
      <c r="B1" t="s">
        <v>42</v>
      </c>
      <c r="F1" t="s">
        <v>36</v>
      </c>
    </row>
    <row r="2" spans="1:9" x14ac:dyDescent="0.25">
      <c r="B2">
        <v>1</v>
      </c>
      <c r="C2">
        <v>2</v>
      </c>
      <c r="D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>
        <v>80</v>
      </c>
      <c r="F3">
        <v>1</v>
      </c>
    </row>
    <row r="4" spans="1:9" x14ac:dyDescent="0.25">
      <c r="A4">
        <v>85</v>
      </c>
      <c r="B4">
        <v>1</v>
      </c>
    </row>
    <row r="5" spans="1:9" x14ac:dyDescent="0.25">
      <c r="A5">
        <v>90</v>
      </c>
      <c r="B5">
        <v>1</v>
      </c>
    </row>
    <row r="6" spans="1:9" x14ac:dyDescent="0.25">
      <c r="A6">
        <v>95</v>
      </c>
      <c r="B6">
        <v>1</v>
      </c>
    </row>
    <row r="7" spans="1:9" x14ac:dyDescent="0.25">
      <c r="A7">
        <v>100</v>
      </c>
      <c r="B7">
        <v>3</v>
      </c>
      <c r="C7">
        <v>1</v>
      </c>
    </row>
    <row r="8" spans="1:9" x14ac:dyDescent="0.25">
      <c r="A8">
        <v>105</v>
      </c>
      <c r="B8">
        <v>12</v>
      </c>
      <c r="C8">
        <v>1</v>
      </c>
      <c r="F8">
        <v>4</v>
      </c>
      <c r="G8">
        <v>1</v>
      </c>
    </row>
    <row r="9" spans="1:9" x14ac:dyDescent="0.25">
      <c r="A9">
        <v>110</v>
      </c>
      <c r="B9">
        <v>39</v>
      </c>
      <c r="F9">
        <v>4</v>
      </c>
      <c r="G9">
        <v>3</v>
      </c>
    </row>
    <row r="10" spans="1:9" x14ac:dyDescent="0.25">
      <c r="A10">
        <v>115</v>
      </c>
      <c r="B10">
        <v>39</v>
      </c>
      <c r="C10">
        <v>6</v>
      </c>
      <c r="F10">
        <v>5</v>
      </c>
    </row>
    <row r="11" spans="1:9" x14ac:dyDescent="0.25">
      <c r="A11">
        <v>120</v>
      </c>
      <c r="B11">
        <v>16</v>
      </c>
      <c r="C11">
        <v>7</v>
      </c>
      <c r="F11">
        <v>1</v>
      </c>
      <c r="G11">
        <v>2</v>
      </c>
    </row>
    <row r="12" spans="1:9" x14ac:dyDescent="0.25">
      <c r="A12">
        <v>125</v>
      </c>
      <c r="B12">
        <v>5</v>
      </c>
      <c r="C12">
        <v>7</v>
      </c>
      <c r="G12">
        <v>1</v>
      </c>
    </row>
    <row r="13" spans="1:9" x14ac:dyDescent="0.25">
      <c r="A13">
        <v>130</v>
      </c>
      <c r="B13">
        <v>2</v>
      </c>
      <c r="C13">
        <v>17</v>
      </c>
      <c r="G13">
        <v>8</v>
      </c>
      <c r="H13">
        <v>1</v>
      </c>
    </row>
    <row r="14" spans="1:9" x14ac:dyDescent="0.25">
      <c r="A14">
        <v>135</v>
      </c>
      <c r="B14">
        <v>1</v>
      </c>
      <c r="C14">
        <v>11</v>
      </c>
      <c r="F14">
        <v>3</v>
      </c>
      <c r="G14">
        <v>9</v>
      </c>
    </row>
    <row r="15" spans="1:9" x14ac:dyDescent="0.25">
      <c r="A15">
        <v>140</v>
      </c>
      <c r="C15">
        <v>3</v>
      </c>
      <c r="D15">
        <v>1</v>
      </c>
      <c r="G15">
        <v>10</v>
      </c>
      <c r="H15">
        <v>1</v>
      </c>
    </row>
    <row r="16" spans="1:9" x14ac:dyDescent="0.25">
      <c r="A16">
        <v>145</v>
      </c>
      <c r="C16">
        <v>6</v>
      </c>
      <c r="G16">
        <v>11</v>
      </c>
    </row>
    <row r="17" spans="1:9" x14ac:dyDescent="0.25">
      <c r="A17">
        <v>150</v>
      </c>
      <c r="C17">
        <v>1</v>
      </c>
      <c r="G17">
        <v>8</v>
      </c>
      <c r="H17">
        <v>3</v>
      </c>
    </row>
    <row r="18" spans="1:9" x14ac:dyDescent="0.25">
      <c r="A18">
        <v>155</v>
      </c>
      <c r="G18">
        <v>4</v>
      </c>
      <c r="H18">
        <v>3</v>
      </c>
    </row>
    <row r="19" spans="1:9" x14ac:dyDescent="0.25">
      <c r="A19">
        <v>160</v>
      </c>
      <c r="G19">
        <v>1</v>
      </c>
      <c r="H19">
        <v>4</v>
      </c>
      <c r="I19">
        <v>1</v>
      </c>
    </row>
    <row r="20" spans="1:9" x14ac:dyDescent="0.25">
      <c r="A20">
        <v>165</v>
      </c>
    </row>
    <row r="21" spans="1:9" x14ac:dyDescent="0.25">
      <c r="A21">
        <v>170</v>
      </c>
      <c r="I21">
        <v>1</v>
      </c>
    </row>
    <row r="23" spans="1:9" x14ac:dyDescent="0.25">
      <c r="B23">
        <f>SUM(B3:B21)</f>
        <v>120</v>
      </c>
      <c r="C23">
        <f>SUM(C3:C21)</f>
        <v>60</v>
      </c>
      <c r="D23">
        <f>SUM(D3:D21)</f>
        <v>1</v>
      </c>
      <c r="F23">
        <f>SUM(F3:F21)</f>
        <v>18</v>
      </c>
      <c r="G23">
        <f>SUM(G3:G21)</f>
        <v>58</v>
      </c>
      <c r="H23">
        <f>SUM(H3:H21)</f>
        <v>12</v>
      </c>
      <c r="I23">
        <f>SUM(I3:I21)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 L-at-A</vt:lpstr>
      <vt:lpstr>Weisel et al 1973 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2014-09-20T17:18:55Z</dcterms:created>
  <dcterms:modified xsi:type="dcterms:W3CDTF">2014-09-25T15:35:14Z</dcterms:modified>
</cp:coreProperties>
</file>