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11.xml" ContentType="application/vnd.openxmlformats-officedocument.drawingml.chart+xml"/>
  <Override PartName="/xl/charts/chart6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<sst xmlns="http://schemas.openxmlformats.org/spreadsheetml/2006/main" count="36" uniqueCount="30">
  <si>
    <t xml:space="preserve">流行時刻（日）</t>
  </si>
  <si>
    <t xml:space="preserve">感染日（80%削減）</t>
  </si>
  <si>
    <t xml:space="preserve">感染日（65%削減）</t>
  </si>
  <si>
    <t xml:space="preserve">報告日（85%削減）</t>
  </si>
  <si>
    <t xml:space="preserve">報告日（65%削減）</t>
  </si>
  <si>
    <t xml:space="preserve">指数関数1</t>
  </si>
  <si>
    <t xml:space="preserve">移動量1</t>
  </si>
  <si>
    <t xml:space="preserve">移動量2</t>
  </si>
  <si>
    <t xml:space="preserve">合算</t>
  </si>
  <si>
    <t xml:space="preserve">日前</t>
  </si>
  <si>
    <t xml:space="preserve">26/80</t>
  </si>
  <si>
    <t xml:space="preserve">26/60</t>
  </si>
  <si>
    <t xml:space="preserve">26/avg</t>
  </si>
  <si>
    <t xml:space="preserve">26/new</t>
  </si>
  <si>
    <t xml:space="preserve">aの添字（日後）</t>
  </si>
  <si>
    <t xml:space="preserve">横軸</t>
  </si>
  <si>
    <t xml:space="preserve">連立方程式の解</t>
  </si>
  <si>
    <t xml:space="preserve">累積</t>
  </si>
  <si>
    <t xml:space="preserve">x</t>
  </si>
  <si>
    <t xml:space="preserve">対数正規分布による近似</t>
  </si>
  <si>
    <t xml:space="preserve">差分</t>
  </si>
  <si>
    <t xml:space="preserve">aの添字（日）</t>
  </si>
  <si>
    <t xml:space="preserve">最頻値</t>
  </si>
  <si>
    <t xml:space="preserve">中央値</t>
  </si>
  <si>
    <t xml:space="preserve">σ</t>
  </si>
  <si>
    <t xml:space="preserve">unit</t>
  </si>
  <si>
    <t xml:space="preserve">d</t>
  </si>
  <si>
    <t xml:space="preserve">d2</t>
  </si>
  <si>
    <t xml:space="preserve">aの添字</t>
  </si>
  <si>
    <t xml:space="preserve">確率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</si>
</sst>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General"/>
    <numFmt numFmtId="167" formatCode="0.0000000000"/>
    <numFmt numFmtId="168" formatCode="0%"/>
  </numFmts>
  <fonts count="8">
    <font>
      <sz val="10"/>
      <name val="Hiragino Mincho ProN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Hiragino Sans"/>
      <family val="2"/>
      <charset val="1"/>
    </font>
    <font>
      <sz val="10"/>
      <name val="Hiragino Mincho ProN"/>
      <family val="2"/>
    </font>
    <font>
      <sz val="10"/>
      <name val="Hiragino Sans"/>
      <family val="2"/>
    </font>
    <font>
      <sz val="9"/>
      <name val="Hiragino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99CCFF"/>
      </patternFill>
    </fill>
    <fill>
      <patternFill patternType="solid">
        <fgColor rgb="FFDDDDDD"/>
        <bgColor rgb="FFFFDBB6"/>
      </patternFill>
    </fill>
    <fill>
      <patternFill patternType="solid">
        <fgColor rgb="FFFFDBB6"/>
        <bgColor rgb="FFDDDDDD"/>
      </patternFill>
    </fill>
    <fill>
      <patternFill patternType="solid">
        <fgColor rgb="FFFFFFA6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Sheet1!$K$17:$K$82</c:f>
              <c:numCache>
                <c:formatCode>General</c:formatCode>
                <c:ptCount val="66"/>
                <c:pt idx="0">
                  <c:v/>
                </c:pt>
                <c:pt idx="1">
                  <c:v/>
                </c:pt>
                <c:pt idx="2">
                  <c:v>12.3224852071006</c:v>
                </c:pt>
                <c:pt idx="3">
                  <c:v>16.7751479289941</c:v>
                </c:pt>
                <c:pt idx="4">
                  <c:v>22.7810650887574</c:v>
                </c:pt>
                <c:pt idx="5">
                  <c:v>30.9620562130177</c:v>
                </c:pt>
                <c:pt idx="6">
                  <c:v>42.2495562130178</c:v>
                </c:pt>
                <c:pt idx="7">
                  <c:v>57.5755177514793</c:v>
                </c:pt>
                <c:pt idx="8">
                  <c:v>78.5967455621302</c:v>
                </c:pt>
                <c:pt idx="9">
                  <c:v>107.280695266272</c:v>
                </c:pt>
                <c:pt idx="10">
                  <c:v>146.526775147929</c:v>
                </c:pt>
                <c:pt idx="11">
                  <c:v>181.527292899408</c:v>
                </c:pt>
                <c:pt idx="12">
                  <c:v>212.592899408284</c:v>
                </c:pt>
                <c:pt idx="13">
                  <c:v>240.03424556213</c:v>
                </c:pt>
                <c:pt idx="14">
                  <c:v>263.954881656805</c:v>
                </c:pt>
                <c:pt idx="15">
                  <c:v>284.354807692308</c:v>
                </c:pt>
                <c:pt idx="16">
                  <c:v>301.234023668639</c:v>
                </c:pt>
                <c:pt idx="17">
                  <c:v>314.385428994083</c:v>
                </c:pt>
                <c:pt idx="18">
                  <c:v>323.394304733728</c:v>
                </c:pt>
                <c:pt idx="19">
                  <c:v>327.536316568047</c:v>
                </c:pt>
                <c:pt idx="20">
                  <c:v>325.983062130177</c:v>
                </c:pt>
                <c:pt idx="21">
                  <c:v>317.284837278106</c:v>
                </c:pt>
                <c:pt idx="22">
                  <c:v>299.57773668639</c:v>
                </c:pt>
                <c:pt idx="23">
                  <c:v>269.962352071006</c:v>
                </c:pt>
                <c:pt idx="24">
                  <c:v>243.349926035503</c:v>
                </c:pt>
                <c:pt idx="25">
                  <c:v>219.32625739645</c:v>
                </c:pt>
                <c:pt idx="26">
                  <c:v>197.683727810651</c:v>
                </c:pt>
                <c:pt idx="27">
                  <c:v>178.21575443787</c:v>
                </c:pt>
                <c:pt idx="28">
                  <c:v>160.611686390533</c:v>
                </c:pt>
                <c:pt idx="29">
                  <c:v>144.767973372781</c:v>
                </c:pt>
                <c:pt idx="30">
                  <c:v>130.477514792899</c:v>
                </c:pt>
                <c:pt idx="31">
                  <c:v>117.63676035503</c:v>
                </c:pt>
                <c:pt idx="32">
                  <c:v>106.038609467456</c:v>
                </c:pt>
                <c:pt idx="33">
                  <c:v>95.5795118343195</c:v>
                </c:pt>
                <c:pt idx="34">
                  <c:v>86.1559171597633</c:v>
                </c:pt>
                <c:pt idx="35">
                  <c:v>77.664275147929</c:v>
                </c:pt>
                <c:pt idx="36">
                  <c:v>70.0010355029586</c:v>
                </c:pt>
                <c:pt idx="37">
                  <c:v>63.0626479289941</c:v>
                </c:pt>
                <c:pt idx="38">
                  <c:v>56.8491124260355</c:v>
                </c:pt>
                <c:pt idx="39">
                  <c:v>51.2573964497041</c:v>
                </c:pt>
                <c:pt idx="40">
                  <c:v>46.1834319526627</c:v>
                </c:pt>
                <c:pt idx="41">
                  <c:v>41.7307692307692</c:v>
                </c:pt>
                <c:pt idx="42">
                  <c:v>37.5887573964497</c:v>
                </c:pt>
                <c:pt idx="43">
                  <c:v>33.9644970414201</c:v>
                </c:pt>
                <c:pt idx="44">
                  <c:v>30.6508875739645</c:v>
                </c:pt>
                <c:pt idx="45">
                  <c:v>27.6479289940828</c:v>
                </c:pt>
                <c:pt idx="46">
                  <c:v>24.9556213017751</c:v>
                </c:pt>
                <c:pt idx="47">
                  <c:v>22.5739644970414</c:v>
                </c:pt>
                <c:pt idx="48">
                  <c:v>20.3994082840236</c:v>
                </c:pt>
                <c:pt idx="49">
                  <c:v>18.4319526627219</c:v>
                </c:pt>
                <c:pt idx="50">
                  <c:v>16.6715976331361</c:v>
                </c:pt>
                <c:pt idx="51">
                  <c:v>15.1183431952663</c:v>
                </c:pt>
                <c:pt idx="52">
                  <c:v>13.6686390532544</c:v>
                </c:pt>
                <c:pt idx="53">
                  <c:v>12.4260355029586</c:v>
                </c:pt>
                <c:pt idx="54">
                  <c:v>11.1834319526627</c:v>
                </c:pt>
                <c:pt idx="55">
                  <c:v>10.1479289940828</c:v>
                </c:pt>
                <c:pt idx="56">
                  <c:v>9.21597633136093</c:v>
                </c:pt>
                <c:pt idx="57">
                  <c:v>8.28402366863904</c:v>
                </c:pt>
                <c:pt idx="58">
                  <c:v>7.55917159763313</c:v>
                </c:pt>
                <c:pt idx="59">
                  <c:v>6.9378698224852</c:v>
                </c:pt>
                <c:pt idx="60">
                  <c:v>6.21301775147928</c:v>
                </c:pt>
                <c:pt idx="61">
                  <c:v>5.59171597633135</c:v>
                </c:pt>
                <c:pt idx="62">
                  <c:v>5.07396449704141</c:v>
                </c:pt>
                <c:pt idx="63">
                  <c:v>4.65976331360946</c:v>
                </c:pt>
                <c:pt idx="64">
                  <c:v>4.2455621301775</c:v>
                </c:pt>
                <c:pt idx="65">
                  <c:v>3.93491124260354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Sheet1!$L$17:$L$82</c:f>
              <c:numCache>
                <c:formatCode>General</c:formatCode>
                <c:ptCount val="66"/>
                <c:pt idx="0">
                  <c:v/>
                </c:pt>
                <c:pt idx="1">
                  <c:v/>
                </c:pt>
                <c:pt idx="2">
                  <c:v>12.3224852071006</c:v>
                </c:pt>
                <c:pt idx="3">
                  <c:v>16.7751479289941</c:v>
                </c:pt>
                <c:pt idx="4">
                  <c:v>22.7810650887574</c:v>
                </c:pt>
                <c:pt idx="5">
                  <c:v>30.9620562130177</c:v>
                </c:pt>
                <c:pt idx="6">
                  <c:v>42.2495562130178</c:v>
                </c:pt>
                <c:pt idx="7">
                  <c:v>57.5755177514793</c:v>
                </c:pt>
                <c:pt idx="8">
                  <c:v>78.5967455621302</c:v>
                </c:pt>
                <c:pt idx="9">
                  <c:v>107.280695266272</c:v>
                </c:pt>
                <c:pt idx="10">
                  <c:v>146.526775147929</c:v>
                </c:pt>
                <c:pt idx="11">
                  <c:v>184.53025147929</c:v>
                </c:pt>
                <c:pt idx="12">
                  <c:v>221.084023668639</c:v>
                </c:pt>
                <c:pt idx="13">
                  <c:v>256.291642011834</c:v>
                </c:pt>
                <c:pt idx="14">
                  <c:v>289.842455621302</c:v>
                </c:pt>
                <c:pt idx="15">
                  <c:v>321.632914201183</c:v>
                </c:pt>
                <c:pt idx="16">
                  <c:v>351.248816568047</c:v>
                </c:pt>
                <c:pt idx="17">
                  <c:v>378.379511834319</c:v>
                </c:pt>
                <c:pt idx="18">
                  <c:v>402.403180473373</c:v>
                </c:pt>
                <c:pt idx="19">
                  <c:v>422.491937869823</c:v>
                </c:pt>
                <c:pt idx="20">
                  <c:v>437.610281065089</c:v>
                </c:pt>
                <c:pt idx="21">
                  <c:v>446.204955621302</c:v>
                </c:pt>
                <c:pt idx="22">
                  <c:v>446.204955621302</c:v>
                </c:pt>
                <c:pt idx="23">
                  <c:v>434.710872781065</c:v>
                </c:pt>
                <c:pt idx="24">
                  <c:v>423.527440828402</c:v>
                </c:pt>
                <c:pt idx="25">
                  <c:v>412.654659763314</c:v>
                </c:pt>
                <c:pt idx="26">
                  <c:v>401.988979289941</c:v>
                </c:pt>
                <c:pt idx="27">
                  <c:v>391.7375</c:v>
                </c:pt>
                <c:pt idx="28">
                  <c:v>381.589571005917</c:v>
                </c:pt>
                <c:pt idx="29">
                  <c:v>371.752292899408</c:v>
                </c:pt>
                <c:pt idx="30">
                  <c:v>362.225665680473</c:v>
                </c:pt>
                <c:pt idx="31">
                  <c:v>352.906139053254</c:v>
                </c:pt>
                <c:pt idx="32">
                  <c:v>343.897263313609</c:v>
                </c:pt>
                <c:pt idx="33">
                  <c:v>335.09548816568</c:v>
                </c:pt>
                <c:pt idx="34">
                  <c:v>326.500813609467</c:v>
                </c:pt>
                <c:pt idx="35">
                  <c:v>318.11323964497</c:v>
                </c:pt>
                <c:pt idx="36">
                  <c:v>309.932766272189</c:v>
                </c:pt>
                <c:pt idx="37">
                  <c:v>301.959393491124</c:v>
                </c:pt>
                <c:pt idx="38">
                  <c:v>294.193121301775</c:v>
                </c:pt>
                <c:pt idx="39">
                  <c:v>286.633949704142</c:v>
                </c:pt>
                <c:pt idx="40">
                  <c:v>279.281878698225</c:v>
                </c:pt>
                <c:pt idx="41">
                  <c:v>272.136908284024</c:v>
                </c:pt>
                <c:pt idx="42">
                  <c:v>265.199038461538</c:v>
                </c:pt>
                <c:pt idx="43">
                  <c:v>258.364718934911</c:v>
                </c:pt>
                <c:pt idx="44">
                  <c:v>251.7375</c:v>
                </c:pt>
                <c:pt idx="45">
                  <c:v>245.213831360947</c:v>
                </c:pt>
                <c:pt idx="46">
                  <c:v>238.89726331361</c:v>
                </c:pt>
                <c:pt idx="47">
                  <c:v>232.68424556213</c:v>
                </c:pt>
                <c:pt idx="48">
                  <c:v>226.781878698225</c:v>
                </c:pt>
                <c:pt idx="49">
                  <c:v>220.983062130178</c:v>
                </c:pt>
                <c:pt idx="50">
                  <c:v>215.287795857988</c:v>
                </c:pt>
                <c:pt idx="51">
                  <c:v>209.799630177515</c:v>
                </c:pt>
                <c:pt idx="52">
                  <c:v>204.415014792899</c:v>
                </c:pt>
                <c:pt idx="53">
                  <c:v>199.133949704142</c:v>
                </c:pt>
                <c:pt idx="54">
                  <c:v>194.059985207101</c:v>
                </c:pt>
                <c:pt idx="55">
                  <c:v>189.089571005917</c:v>
                </c:pt>
                <c:pt idx="56">
                  <c:v>184.32625739645</c:v>
                </c:pt>
                <c:pt idx="57">
                  <c:v>179.66649408284</c:v>
                </c:pt>
                <c:pt idx="58">
                  <c:v>175.110281065089</c:v>
                </c:pt>
                <c:pt idx="59">
                  <c:v>170.657618343195</c:v>
                </c:pt>
                <c:pt idx="60">
                  <c:v>166.30850591716</c:v>
                </c:pt>
                <c:pt idx="61">
                  <c:v>161.959393491124</c:v>
                </c:pt>
                <c:pt idx="62">
                  <c:v>157.817381656805</c:v>
                </c:pt>
                <c:pt idx="63">
                  <c:v>153.778920118343</c:v>
                </c:pt>
                <c:pt idx="64">
                  <c:v>149.84400887574</c:v>
                </c:pt>
                <c:pt idx="65">
                  <c:v>146.012647928994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2350714"/>
        <c:axId val="50351558"/>
      </c:lineChart>
      <c:catAx>
        <c:axId val="823507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351558"/>
        <c:crosses val="autoZero"/>
        <c:auto val="1"/>
        <c:lblAlgn val="ctr"/>
        <c:lblOffset val="100"/>
      </c:catAx>
      <c:valAx>
        <c:axId val="503515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3507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26/avg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Sheet2!$E$2:$E$22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xVal>
          <c:yVal>
            <c:numRef>
              <c:f>Sheet2!$K$2:$K$22</c:f>
              <c:numCache>
                <c:formatCode>General</c:formatCode>
                <c:ptCount val="21"/>
                <c:pt idx="0">
                  <c:v>0.0128904932837563</c:v>
                </c:pt>
                <c:pt idx="1">
                  <c:v>0.00509404808802815</c:v>
                </c:pt>
                <c:pt idx="2">
                  <c:v>0.0131848782902455</c:v>
                </c:pt>
                <c:pt idx="3">
                  <c:v>0.0127106996994427</c:v>
                </c:pt>
                <c:pt idx="4">
                  <c:v>0.0166397985115836</c:v>
                </c:pt>
                <c:pt idx="5">
                  <c:v>0.020708318340324</c:v>
                </c:pt>
                <c:pt idx="6">
                  <c:v>0.0264169776330741</c:v>
                </c:pt>
                <c:pt idx="7">
                  <c:v>0.0290390775740961</c:v>
                </c:pt>
                <c:pt idx="8">
                  <c:v>0.0442618125435981</c:v>
                </c:pt>
                <c:pt idx="9">
                  <c:v>0.049861155489337</c:v>
                </c:pt>
                <c:pt idx="10">
                  <c:v>0.0658089736999937</c:v>
                </c:pt>
                <c:pt idx="11">
                  <c:v>0.0686605022543779</c:v>
                </c:pt>
                <c:pt idx="12">
                  <c:v>0.0818101877964129</c:v>
                </c:pt>
                <c:pt idx="13">
                  <c:v>0.0959083181081523</c:v>
                </c:pt>
                <c:pt idx="14">
                  <c:v>0.0993475207944385</c:v>
                </c:pt>
                <c:pt idx="15">
                  <c:v>0.101205178090215</c:v>
                </c:pt>
                <c:pt idx="16">
                  <c:v>0.0968314868669001</c:v>
                </c:pt>
                <c:pt idx="17">
                  <c:v>0.0748879840653463</c:v>
                </c:pt>
                <c:pt idx="18">
                  <c:v>0.052856559884987</c:v>
                </c:pt>
                <c:pt idx="19">
                  <c:v>0.0222718794328042</c:v>
                </c:pt>
                <c:pt idx="20">
                  <c:v>0</c:v>
                </c:pt>
              </c:numCache>
            </c:numRef>
          </c:yVal>
          <c:smooth val="0"/>
        </c:ser>
        <c:axId val="17569950"/>
        <c:axId val="17665351"/>
      </c:scatterChart>
      <c:valAx>
        <c:axId val="1756995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665351"/>
        <c:crosses val="autoZero"/>
        <c:crossBetween val="midCat"/>
      </c:valAx>
      <c:valAx>
        <c:axId val="176653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5699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Sheet2!$L$2:$L$22</c:f>
              <c:numCache>
                <c:formatCode>General</c:formatCode>
                <c:ptCount val="21"/>
                <c:pt idx="0">
                  <c:v>0.0209968318652202</c:v>
                </c:pt>
                <c:pt idx="1">
                  <c:v>0.0578550524286772</c:v>
                </c:pt>
                <c:pt idx="2">
                  <c:v>0.0703162989778507</c:v>
                </c:pt>
                <c:pt idx="3">
                  <c:v>0.0945700207210482</c:v>
                </c:pt>
                <c:pt idx="4">
                  <c:v>0.104942271784255</c:v>
                </c:pt>
                <c:pt idx="5">
                  <c:v>0.098895562650128</c:v>
                </c:pt>
                <c:pt idx="6">
                  <c:v>0.0964712453032246</c:v>
                </c:pt>
                <c:pt idx="7">
                  <c:v>0.0809469792936124</c:v>
                </c:pt>
                <c:pt idx="8">
                  <c:v>0.0670079845228297</c:v>
                </c:pt>
                <c:pt idx="9">
                  <c:v>0.0661264024388064</c:v>
                </c:pt>
                <c:pt idx="10">
                  <c:v>0.052158621049925</c:v>
                </c:pt>
                <c:pt idx="11">
                  <c:v>0.0460529839826458</c:v>
                </c:pt>
                <c:pt idx="12">
                  <c:v>0.0254285710818039</c:v>
                </c:pt>
                <c:pt idx="13">
                  <c:v>0.023539028105354</c:v>
                </c:pt>
                <c:pt idx="14">
                  <c:v>0.0281432800234436</c:v>
                </c:pt>
                <c:pt idx="15">
                  <c:v>0.00930674011170574</c:v>
                </c:pt>
                <c:pt idx="16">
                  <c:v>0.0167884458565697</c:v>
                </c:pt>
                <c:pt idx="17">
                  <c:v>0.0135026824476707</c:v>
                </c:pt>
                <c:pt idx="18">
                  <c:v>0.00456651485771431</c:v>
                </c:pt>
                <c:pt idx="19">
                  <c:v>-0.0135508530706829</c:v>
                </c:pt>
                <c:pt idx="20">
                  <c:v>0.0350690863766374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3004949"/>
        <c:axId val="10541344"/>
      </c:lineChart>
      <c:catAx>
        <c:axId val="630049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541344"/>
        <c:crosses val="autoZero"/>
        <c:auto val="1"/>
        <c:lblAlgn val="ctr"/>
        <c:lblOffset val="100"/>
      </c:catAx>
      <c:valAx>
        <c:axId val="105413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0049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Sheet3!$E$3:$E$42</c:f>
              <c:numCache>
                <c:formatCode>General</c:formatCode>
                <c:ptCount val="40"/>
                <c:pt idx="0">
                  <c:v>0.0106510993417001</c:v>
                </c:pt>
                <c:pt idx="1">
                  <c:v>0.0537603104516631</c:v>
                </c:pt>
                <c:pt idx="2">
                  <c:v>0.114300045049152</c:v>
                </c:pt>
                <c:pt idx="3">
                  <c:v>0.179757213895785</c:v>
                </c:pt>
                <c:pt idx="4">
                  <c:v>0.244108595785583</c:v>
                </c:pt>
                <c:pt idx="5">
                  <c:v>0.304736582510232</c:v>
                </c:pt>
                <c:pt idx="6">
                  <c:v>0.360667582622649</c:v>
                </c:pt>
                <c:pt idx="7">
                  <c:v>0.411711891857455</c:v>
                </c:pt>
                <c:pt idx="8">
                  <c:v>0.458044872785659</c:v>
                </c:pt>
                <c:pt idx="9">
                  <c:v>0.5</c:v>
                </c:pt>
                <c:pt idx="10">
                  <c:v>0.537965771424617</c:v>
                </c:pt>
                <c:pt idx="11">
                  <c:v>0.572334808836768</c:v>
                </c:pt>
                <c:pt idx="12">
                  <c:v>0.603479689632152</c:v>
                </c:pt>
                <c:pt idx="13">
                  <c:v>0.631742607836675</c:v>
                </c:pt>
                <c:pt idx="14">
                  <c:v>0.657432169485154</c:v>
                </c:pt>
                <c:pt idx="15">
                  <c:v>0.680823787674827</c:v>
                </c:pt>
                <c:pt idx="16">
                  <c:v>0.702161792699145</c:v>
                </c:pt>
                <c:pt idx="17">
                  <c:v>0.721662252065084</c:v>
                </c:pt>
                <c:pt idx="18">
                  <c:v>0.739515971034705</c:v>
                </c:pt>
                <c:pt idx="19">
                  <c:v>0.755891404214417</c:v>
                </c:pt>
                <c:pt idx="20">
                  <c:v>0.770937350975443</c:v>
                </c:pt>
                <c:pt idx="21">
                  <c:v>0.784785384817143</c:v>
                </c:pt>
                <c:pt idx="22">
                  <c:v>0.797552007950479</c:v>
                </c:pt>
                <c:pt idx="23">
                  <c:v>0.809340543335114</c:v>
                </c:pt>
                <c:pt idx="24">
                  <c:v>0.820242786104215</c:v>
                </c:pt>
                <c:pt idx="25">
                  <c:v>0.830340439823572</c:v>
                </c:pt>
                <c:pt idx="26">
                  <c:v>0.839706363236407</c:v>
                </c:pt>
                <c:pt idx="27">
                  <c:v>0.848405651677334</c:v>
                </c:pt>
                <c:pt idx="28">
                  <c:v>0.856496575119626</c:v>
                </c:pt>
                <c:pt idx="29">
                  <c:v>0.864031392358576</c:v>
                </c:pt>
                <c:pt idx="30">
                  <c:v>0.871057058402467</c:v>
                </c:pt>
                <c:pt idx="31">
                  <c:v>0.877615839877453</c:v>
                </c:pt>
                <c:pt idx="32">
                  <c:v>0.883745851211882</c:v>
                </c:pt>
                <c:pt idx="33">
                  <c:v>0.889481522565263</c:v>
                </c:pt>
                <c:pt idx="34">
                  <c:v>0.894854008899885</c:v>
                </c:pt>
                <c:pt idx="35">
                  <c:v>0.89989154824109</c:v>
                </c:pt>
                <c:pt idx="36">
                  <c:v>0.904619776012425</c:v>
                </c:pt>
                <c:pt idx="37">
                  <c:v>0.909062001340873</c:v>
                </c:pt>
                <c:pt idx="38">
                  <c:v>0.913239450382379</c:v>
                </c:pt>
                <c:pt idx="39">
                  <c:v>0.917171480998301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194870"/>
        <c:axId val="2373133"/>
      </c:lineChart>
      <c:catAx>
        <c:axId val="41948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73133"/>
        <c:crosses val="autoZero"/>
        <c:auto val="1"/>
        <c:lblAlgn val="ctr"/>
        <c:lblOffset val="100"/>
      </c:catAx>
      <c:valAx>
        <c:axId val="23731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948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Sheet3!$F$3:$F$42</c:f>
              <c:numCache>
                <c:formatCode>General</c:formatCode>
                <c:ptCount val="40"/>
                <c:pt idx="0">
                  <c:v>0.0106510993417001</c:v>
                </c:pt>
                <c:pt idx="1">
                  <c:v>0.043109211109963</c:v>
                </c:pt>
                <c:pt idx="2">
                  <c:v>0.0605397345974884</c:v>
                </c:pt>
                <c:pt idx="3">
                  <c:v>0.0654571688466338</c:v>
                </c:pt>
                <c:pt idx="4">
                  <c:v>0.0643513818897974</c:v>
                </c:pt>
                <c:pt idx="5">
                  <c:v>0.060627986724649</c:v>
                </c:pt>
                <c:pt idx="6">
                  <c:v>0.0559310001124174</c:v>
                </c:pt>
                <c:pt idx="7">
                  <c:v>0.0510443092348058</c:v>
                </c:pt>
                <c:pt idx="8">
                  <c:v>0.0463329809282039</c:v>
                </c:pt>
                <c:pt idx="9">
                  <c:v>0.0419551272143411</c:v>
                </c:pt>
                <c:pt idx="10">
                  <c:v>0.037965771424617</c:v>
                </c:pt>
                <c:pt idx="11">
                  <c:v>0.0343690374121514</c:v>
                </c:pt>
                <c:pt idx="12">
                  <c:v>0.0311448807953834</c:v>
                </c:pt>
                <c:pt idx="13">
                  <c:v>0.0282629182045236</c:v>
                </c:pt>
                <c:pt idx="14">
                  <c:v>0.0256895616484787</c:v>
                </c:pt>
                <c:pt idx="15">
                  <c:v>0.0233916181896726</c:v>
                </c:pt>
                <c:pt idx="16">
                  <c:v>0.0213380050243186</c:v>
                </c:pt>
                <c:pt idx="17">
                  <c:v>0.0195004593659392</c:v>
                </c:pt>
                <c:pt idx="18">
                  <c:v>0.0178537189696206</c:v>
                </c:pt>
                <c:pt idx="19">
                  <c:v>0.016375433179712</c:v>
                </c:pt>
                <c:pt idx="20">
                  <c:v>0.015045946761026</c:v>
                </c:pt>
                <c:pt idx="21">
                  <c:v>0.0138480338416997</c:v>
                </c:pt>
                <c:pt idx="22">
                  <c:v>0.0127666231333358</c:v>
                </c:pt>
                <c:pt idx="23">
                  <c:v>0.0117885353846356</c:v>
                </c:pt>
                <c:pt idx="24">
                  <c:v>0.0109022427691003</c:v>
                </c:pt>
                <c:pt idx="25">
                  <c:v>0.0100976537193573</c:v>
                </c:pt>
                <c:pt idx="26">
                  <c:v>0.00936592341283526</c:v>
                </c:pt>
                <c:pt idx="27">
                  <c:v>0.0086992884409266</c:v>
                </c:pt>
                <c:pt idx="28">
                  <c:v>0.00809092344229245</c:v>
                </c:pt>
                <c:pt idx="29">
                  <c:v>0.00753481723894933</c:v>
                </c:pt>
                <c:pt idx="30">
                  <c:v>0.00702566604389143</c:v>
                </c:pt>
                <c:pt idx="31">
                  <c:v>0.00655878147498545</c:v>
                </c:pt>
                <c:pt idx="32">
                  <c:v>0.00613001133442914</c:v>
                </c:pt>
                <c:pt idx="33">
                  <c:v>0.00573567135338082</c:v>
                </c:pt>
                <c:pt idx="34">
                  <c:v>0.00537248633462273</c:v>
                </c:pt>
                <c:pt idx="35">
                  <c:v>0.00503753934120532</c:v>
                </c:pt>
                <c:pt idx="36">
                  <c:v>0.0047282277713343</c:v>
                </c:pt>
                <c:pt idx="37">
                  <c:v>0.00444222532844829</c:v>
                </c:pt>
                <c:pt idx="38">
                  <c:v>0.00417744904150552</c:v>
                </c:pt>
                <c:pt idx="39">
                  <c:v>0.00393203061592284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2090918"/>
        <c:axId val="62058123"/>
      </c:lineChart>
      <c:catAx>
        <c:axId val="720909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058123"/>
        <c:crosses val="autoZero"/>
        <c:auto val="1"/>
        <c:lblAlgn val="ctr"/>
        <c:lblOffset val="100"/>
      </c:catAx>
      <c:valAx>
        <c:axId val="620581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0909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連立方程式の解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Sheet4!$C$2:$C$22</c:f>
              <c:numCache>
                <c:formatCode>General</c:formatCode>
                <c:ptCount val="21"/>
                <c:pt idx="0">
                  <c:v>0</c:v>
                </c:pt>
                <c:pt idx="1">
                  <c:v>0.0222718794328042</c:v>
                </c:pt>
                <c:pt idx="2">
                  <c:v>0.052856559884987</c:v>
                </c:pt>
                <c:pt idx="3">
                  <c:v>0.0748879840653463</c:v>
                </c:pt>
                <c:pt idx="4">
                  <c:v>0.0968314868669002</c:v>
                </c:pt>
                <c:pt idx="5">
                  <c:v>0.101205178090215</c:v>
                </c:pt>
                <c:pt idx="6">
                  <c:v>0.0993475207944385</c:v>
                </c:pt>
                <c:pt idx="7">
                  <c:v>0.0959083181081522</c:v>
                </c:pt>
                <c:pt idx="8">
                  <c:v>0.0818101877964129</c:v>
                </c:pt>
                <c:pt idx="9">
                  <c:v>0.0686605022543779</c:v>
                </c:pt>
                <c:pt idx="10">
                  <c:v>0.0658089736999936</c:v>
                </c:pt>
                <c:pt idx="11">
                  <c:v>0.049861155489337</c:v>
                </c:pt>
                <c:pt idx="12">
                  <c:v>0.0442618125435981</c:v>
                </c:pt>
                <c:pt idx="13">
                  <c:v>0.0290390775740961</c:v>
                </c:pt>
                <c:pt idx="14">
                  <c:v>0.0264169776330741</c:v>
                </c:pt>
                <c:pt idx="15">
                  <c:v>0.0207083183403241</c:v>
                </c:pt>
                <c:pt idx="16">
                  <c:v>0.0166397985115836</c:v>
                </c:pt>
                <c:pt idx="17">
                  <c:v>0.0127106996994426</c:v>
                </c:pt>
                <c:pt idx="18">
                  <c:v>0.0131848782902455</c:v>
                </c:pt>
                <c:pt idx="19">
                  <c:v>0.00509404808802815</c:v>
                </c:pt>
                <c:pt idx="20">
                  <c:v>0.0128904932837563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対数正規分布による近似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Sheet4!$G$2:$G$22</c:f>
              <c:numCache>
                <c:formatCode>General</c:formatCode>
                <c:ptCount val="21"/>
                <c:pt idx="0">
                  <c:v>0.00168028202491805</c:v>
                </c:pt>
                <c:pt idx="1">
                  <c:v>0.0152493420499353</c:v>
                </c:pt>
                <c:pt idx="2">
                  <c:v>0.044076813617021</c:v>
                </c:pt>
                <c:pt idx="3">
                  <c:v>0.0746394350860756</c:v>
                </c:pt>
                <c:pt idx="4">
                  <c:v>0.09538700126631</c:v>
                </c:pt>
                <c:pt idx="5">
                  <c:v>0.103602819601738</c:v>
                </c:pt>
                <c:pt idx="6">
                  <c:v>0.101771201289688</c:v>
                </c:pt>
                <c:pt idx="7">
                  <c:v>0.0936769610999487</c:v>
                </c:pt>
                <c:pt idx="8">
                  <c:v>0.0825543182090517</c:v>
                </c:pt>
                <c:pt idx="9">
                  <c:v>0.0706174032416117</c:v>
                </c:pt>
                <c:pt idx="10">
                  <c:v>0.0591710841062567</c:v>
                </c:pt>
                <c:pt idx="11">
                  <c:v>0.0488704650229718</c:v>
                </c:pt>
                <c:pt idx="12">
                  <c:v>0.0399603139868498</c:v>
                </c:pt>
                <c:pt idx="13">
                  <c:v>0.0324506915796728</c:v>
                </c:pt>
                <c:pt idx="14">
                  <c:v>0.0262318399563281</c:v>
                </c:pt>
                <c:pt idx="15">
                  <c:v>0.021143672584795</c:v>
                </c:pt>
                <c:pt idx="16">
                  <c:v>0.0170149191028999</c:v>
                </c:pt>
                <c:pt idx="17">
                  <c:v>0.0136833479016433</c:v>
                </c:pt>
                <c:pt idx="18">
                  <c:v>0.0110048150546118</c:v>
                </c:pt>
                <c:pt idx="19">
                  <c:v>0.00885606408683104</c:v>
                </c:pt>
                <c:pt idx="20">
                  <c:v>0.00713426401785777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7078477"/>
        <c:axId val="72493723"/>
      </c:lineChart>
      <c:catAx>
        <c:axId val="470784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493723"/>
        <c:crosses val="autoZero"/>
        <c:auto val="1"/>
        <c:lblAlgn val="ctr"/>
        <c:lblOffset val="100"/>
      </c:catAx>
      <c:valAx>
        <c:axId val="724937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0784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連立方程式の解</c:v>
                </c:pt>
              </c:strCache>
            </c:strRef>
          </c:tx>
          <c:spPr>
            <a:solidFill>
              <a:srgbClr val="0000ff"/>
            </a:solidFill>
            <a:ln w="2880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Sheet4!$A$2:$A$22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xVal>
          <c:yVal>
            <c:numRef>
              <c:f>Sheet4!$C$2:$C$22</c:f>
              <c:numCache>
                <c:formatCode>General</c:formatCode>
                <c:ptCount val="21"/>
                <c:pt idx="0">
                  <c:v>0</c:v>
                </c:pt>
                <c:pt idx="1">
                  <c:v>0.0222718794328042</c:v>
                </c:pt>
                <c:pt idx="2">
                  <c:v>0.052856559884987</c:v>
                </c:pt>
                <c:pt idx="3">
                  <c:v>0.0748879840653463</c:v>
                </c:pt>
                <c:pt idx="4">
                  <c:v>0.0968314868669002</c:v>
                </c:pt>
                <c:pt idx="5">
                  <c:v>0.101205178090215</c:v>
                </c:pt>
                <c:pt idx="6">
                  <c:v>0.0993475207944385</c:v>
                </c:pt>
                <c:pt idx="7">
                  <c:v>0.0959083181081522</c:v>
                </c:pt>
                <c:pt idx="8">
                  <c:v>0.0818101877964129</c:v>
                </c:pt>
                <c:pt idx="9">
                  <c:v>0.0686605022543779</c:v>
                </c:pt>
                <c:pt idx="10">
                  <c:v>0.0658089736999936</c:v>
                </c:pt>
                <c:pt idx="11">
                  <c:v>0.049861155489337</c:v>
                </c:pt>
                <c:pt idx="12">
                  <c:v>0.0442618125435981</c:v>
                </c:pt>
                <c:pt idx="13">
                  <c:v>0.0290390775740961</c:v>
                </c:pt>
                <c:pt idx="14">
                  <c:v>0.0264169776330741</c:v>
                </c:pt>
                <c:pt idx="15">
                  <c:v>0.0207083183403241</c:v>
                </c:pt>
                <c:pt idx="16">
                  <c:v>0.0166397985115836</c:v>
                </c:pt>
                <c:pt idx="17">
                  <c:v>0.0127106996994426</c:v>
                </c:pt>
                <c:pt idx="18">
                  <c:v>0.0131848782902455</c:v>
                </c:pt>
                <c:pt idx="19">
                  <c:v>0.00509404808802815</c:v>
                </c:pt>
                <c:pt idx="20">
                  <c:v>0.0128904932837563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対数正規分布による近似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Sheet4!$A$2:$A$22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xVal>
          <c:yVal>
            <c:numRef>
              <c:f>Sheet4!$G$2:$G$22</c:f>
              <c:numCache>
                <c:formatCode>General</c:formatCode>
                <c:ptCount val="21"/>
                <c:pt idx="0">
                  <c:v>0.00168028202491805</c:v>
                </c:pt>
                <c:pt idx="1">
                  <c:v>0.0152493420499353</c:v>
                </c:pt>
                <c:pt idx="2">
                  <c:v>0.044076813617021</c:v>
                </c:pt>
                <c:pt idx="3">
                  <c:v>0.0746394350860756</c:v>
                </c:pt>
                <c:pt idx="4">
                  <c:v>0.09538700126631</c:v>
                </c:pt>
                <c:pt idx="5">
                  <c:v>0.103602819601738</c:v>
                </c:pt>
                <c:pt idx="6">
                  <c:v>0.101771201289688</c:v>
                </c:pt>
                <c:pt idx="7">
                  <c:v>0.0936769610999487</c:v>
                </c:pt>
                <c:pt idx="8">
                  <c:v>0.0825543182090517</c:v>
                </c:pt>
                <c:pt idx="9">
                  <c:v>0.0706174032416117</c:v>
                </c:pt>
                <c:pt idx="10">
                  <c:v>0.0591710841062567</c:v>
                </c:pt>
                <c:pt idx="11">
                  <c:v>0.0488704650229718</c:v>
                </c:pt>
                <c:pt idx="12">
                  <c:v>0.0399603139868498</c:v>
                </c:pt>
                <c:pt idx="13">
                  <c:v>0.0324506915796728</c:v>
                </c:pt>
                <c:pt idx="14">
                  <c:v>0.0262318399563281</c:v>
                </c:pt>
                <c:pt idx="15">
                  <c:v>0.021143672584795</c:v>
                </c:pt>
                <c:pt idx="16">
                  <c:v>0.0170149191028999</c:v>
                </c:pt>
                <c:pt idx="17">
                  <c:v>0.0136833479016433</c:v>
                </c:pt>
                <c:pt idx="18">
                  <c:v>0.0110048150546118</c:v>
                </c:pt>
                <c:pt idx="19">
                  <c:v>0.00885606408683104</c:v>
                </c:pt>
                <c:pt idx="20">
                  <c:v>0.00713426401785777</c:v>
                </c:pt>
              </c:numCache>
            </c:numRef>
          </c:yVal>
          <c:smooth val="0"/>
        </c:ser>
        <c:axId val="11181155"/>
        <c:axId val="70982716"/>
      </c:scatterChart>
      <c:valAx>
        <c:axId val="11181155"/>
        <c:scaling>
          <c:orientation val="minMax"/>
          <c:max val="25"/>
          <c:min val="5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Hiragino Sans"/>
                    <a:ea typeface="Hiragino Sans"/>
                  </a:defRPr>
                </a:pPr>
                <a:r>
                  <a:rPr b="0" sz="900" spc="-1" strike="noStrike">
                    <a:latin typeface="Hiragino Sans"/>
                    <a:ea typeface="Hiragino Sans"/>
                  </a:rPr>
                  <a:t>aの添字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Hiragino Sans"/>
                <a:ea typeface="Hiragino Sans"/>
              </a:defRPr>
            </a:pPr>
          </a:p>
        </c:txPr>
        <c:crossAx val="70982716"/>
        <c:crosses val="autoZero"/>
        <c:crossBetween val="midCat"/>
        <c:majorUnit val="1"/>
      </c:valAx>
      <c:valAx>
        <c:axId val="709827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Hiragino Sans"/>
                <a:ea typeface="Hiragino Sans"/>
              </a:defRPr>
            </a:pPr>
          </a:p>
        </c:txPr>
        <c:crossAx val="111811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Hiragino Sans"/>
              <a:ea typeface="Hiragino Sans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Sheet4!$K$1</c:f>
              <c:strCache>
                <c:ptCount val="1"/>
                <c:pt idx="0">
                  <c:v>連立方程式の解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Sheet4!$J$2:$J$26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</c:numCache>
            </c:numRef>
          </c:xVal>
          <c:yVal>
            <c:numRef>
              <c:f>Sheet4!$K$2:$K$26</c:f>
              <c:numCache>
                <c:formatCode>General</c:formatCode>
                <c:ptCount val="2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0.0222718794328042</c:v>
                </c:pt>
                <c:pt idx="4">
                  <c:v>0.052856559884987</c:v>
                </c:pt>
                <c:pt idx="5">
                  <c:v>0.0748879840653463</c:v>
                </c:pt>
                <c:pt idx="6">
                  <c:v>0.0968314868669002</c:v>
                </c:pt>
                <c:pt idx="7">
                  <c:v>0.101205178090215</c:v>
                </c:pt>
                <c:pt idx="8">
                  <c:v>0.0993475207944385</c:v>
                </c:pt>
                <c:pt idx="9">
                  <c:v>0.0959083181081522</c:v>
                </c:pt>
                <c:pt idx="10">
                  <c:v>0.0818101877964129</c:v>
                </c:pt>
                <c:pt idx="11">
                  <c:v>0.0686605022543779</c:v>
                </c:pt>
                <c:pt idx="12">
                  <c:v>0.0658089736999936</c:v>
                </c:pt>
                <c:pt idx="13">
                  <c:v>0.049861155489337</c:v>
                </c:pt>
                <c:pt idx="14">
                  <c:v>0.0442618125435981</c:v>
                </c:pt>
                <c:pt idx="15">
                  <c:v>0.0290390775740961</c:v>
                </c:pt>
                <c:pt idx="16">
                  <c:v>0.0264169776330741</c:v>
                </c:pt>
                <c:pt idx="17">
                  <c:v>0.0207083183403241</c:v>
                </c:pt>
                <c:pt idx="18">
                  <c:v>0.0166397985115836</c:v>
                </c:pt>
                <c:pt idx="19">
                  <c:v>0.0127106996994426</c:v>
                </c:pt>
                <c:pt idx="20">
                  <c:v>0.0131848782902455</c:v>
                </c:pt>
                <c:pt idx="21">
                  <c:v>0.00509404808802815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Sheet4!$N$1</c:f>
              <c:strCache>
                <c:ptCount val="1"/>
                <c:pt idx="0">
                  <c:v>対数正規分布による近似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Sheet4!$J$2:$J$26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</c:numCache>
            </c:numRef>
          </c:xVal>
          <c:yVal>
            <c:numRef>
              <c:f>Sheet4!$N$2:$N$26</c:f>
              <c:numCache>
                <c:formatCode>General</c:formatCode>
                <c:ptCount val="25"/>
                <c:pt idx="0">
                  <c:v>0</c:v>
                </c:pt>
                <c:pt idx="1">
                  <c:v>7.83800765652516E-006</c:v>
                </c:pt>
                <c:pt idx="2">
                  <c:v>0.00167244401726152</c:v>
                </c:pt>
                <c:pt idx="3">
                  <c:v>0.0152493420499353</c:v>
                </c:pt>
                <c:pt idx="4">
                  <c:v>0.044076813617021</c:v>
                </c:pt>
                <c:pt idx="5">
                  <c:v>0.0746394350860757</c:v>
                </c:pt>
                <c:pt idx="6">
                  <c:v>0.0953870012663099</c:v>
                </c:pt>
                <c:pt idx="7">
                  <c:v>0.103602819601738</c:v>
                </c:pt>
                <c:pt idx="8">
                  <c:v>0.101771201289688</c:v>
                </c:pt>
                <c:pt idx="9">
                  <c:v>0.0936769610999487</c:v>
                </c:pt>
                <c:pt idx="10">
                  <c:v>0.0825543182090517</c:v>
                </c:pt>
                <c:pt idx="11">
                  <c:v>0.0706174032416117</c:v>
                </c:pt>
                <c:pt idx="12">
                  <c:v>0.0591710841062567</c:v>
                </c:pt>
                <c:pt idx="13">
                  <c:v>0.0488704650229718</c:v>
                </c:pt>
                <c:pt idx="14">
                  <c:v>0.0399603139868498</c:v>
                </c:pt>
                <c:pt idx="15">
                  <c:v>0.0324506915796728</c:v>
                </c:pt>
                <c:pt idx="16">
                  <c:v>0.0262318399563281</c:v>
                </c:pt>
                <c:pt idx="17">
                  <c:v>0.021143672584795</c:v>
                </c:pt>
                <c:pt idx="18">
                  <c:v>0.0170149191028999</c:v>
                </c:pt>
                <c:pt idx="19">
                  <c:v>0.0136833479016433</c:v>
                </c:pt>
                <c:pt idx="20">
                  <c:v>0.0110048150546118</c:v>
                </c:pt>
                <c:pt idx="21">
                  <c:v>0.00885606408683104</c:v>
                </c:pt>
                <c:pt idx="22">
                  <c:v>0.00713426401785777</c:v>
                </c:pt>
                <c:pt idx="23">
                  <c:v>0.00575502606784517</c:v>
                </c:pt>
                <c:pt idx="24">
                  <c:v>0.00464986984516613</c:v>
                </c:pt>
              </c:numCache>
            </c:numRef>
          </c:yVal>
          <c:smooth val="0"/>
        </c:ser>
        <c:axId val="84422637"/>
        <c:axId val="5379342"/>
      </c:scatterChart>
      <c:valAx>
        <c:axId val="8442263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79342"/>
        <c:crosses val="autoZero"/>
        <c:crossBetween val="midCat"/>
      </c:valAx>
      <c:valAx>
        <c:axId val="53793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4226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Sheet4!$K$1</c:f>
              <c:strCache>
                <c:ptCount val="1"/>
                <c:pt idx="0">
                  <c:v>連立方程式の解</c:v>
                </c:pt>
              </c:strCache>
            </c:strRef>
          </c:tx>
          <c:spPr>
            <a:solidFill>
              <a:srgbClr val="0000ff"/>
            </a:solidFill>
            <a:ln w="2880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Sheet4!$J$2:$J$28</c:f>
              <c:numCache>
                <c:formatCode>General</c:formatCode>
                <c:ptCount val="2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</c:numCache>
            </c:numRef>
          </c:xVal>
          <c:yVal>
            <c:numRef>
              <c:f>Sheet4!$K$2:$K$28</c:f>
              <c:numCache>
                <c:formatCode>General</c:formatCode>
                <c:ptCount val="2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0.0222718794328042</c:v>
                </c:pt>
                <c:pt idx="4">
                  <c:v>0.052856559884987</c:v>
                </c:pt>
                <c:pt idx="5">
                  <c:v>0.0748879840653463</c:v>
                </c:pt>
                <c:pt idx="6">
                  <c:v>0.0968314868669002</c:v>
                </c:pt>
                <c:pt idx="7">
                  <c:v>0.101205178090215</c:v>
                </c:pt>
                <c:pt idx="8">
                  <c:v>0.0993475207944385</c:v>
                </c:pt>
                <c:pt idx="9">
                  <c:v>0.0959083181081522</c:v>
                </c:pt>
                <c:pt idx="10">
                  <c:v>0.0818101877964129</c:v>
                </c:pt>
                <c:pt idx="11">
                  <c:v>0.0686605022543779</c:v>
                </c:pt>
                <c:pt idx="12">
                  <c:v>0.0658089736999936</c:v>
                </c:pt>
                <c:pt idx="13">
                  <c:v>0.049861155489337</c:v>
                </c:pt>
                <c:pt idx="14">
                  <c:v>0.0442618125435981</c:v>
                </c:pt>
                <c:pt idx="15">
                  <c:v>0.0290390775740961</c:v>
                </c:pt>
                <c:pt idx="16">
                  <c:v>0.0264169776330741</c:v>
                </c:pt>
                <c:pt idx="17">
                  <c:v>0.0207083183403241</c:v>
                </c:pt>
                <c:pt idx="18">
                  <c:v>0.0166397985115836</c:v>
                </c:pt>
                <c:pt idx="19">
                  <c:v>0.0127106996994426</c:v>
                </c:pt>
                <c:pt idx="20">
                  <c:v>0.0131848782902455</c:v>
                </c:pt>
                <c:pt idx="21">
                  <c:v>0.00509404808802815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Sheet4!$N$1</c:f>
              <c:strCache>
                <c:ptCount val="1"/>
                <c:pt idx="0">
                  <c:v>対数正規分布による近似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Sheet4!$J$2:$J$28</c:f>
              <c:numCache>
                <c:formatCode>General</c:formatCode>
                <c:ptCount val="2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</c:numCache>
            </c:numRef>
          </c:xVal>
          <c:yVal>
            <c:numRef>
              <c:f>Sheet4!$N$2:$N$28</c:f>
              <c:numCache>
                <c:formatCode>General</c:formatCode>
                <c:ptCount val="27"/>
                <c:pt idx="0">
                  <c:v>0</c:v>
                </c:pt>
                <c:pt idx="1">
                  <c:v>7.83800765652516E-006</c:v>
                </c:pt>
                <c:pt idx="2">
                  <c:v>0.00167244401726152</c:v>
                </c:pt>
                <c:pt idx="3">
                  <c:v>0.0152493420499353</c:v>
                </c:pt>
                <c:pt idx="4">
                  <c:v>0.044076813617021</c:v>
                </c:pt>
                <c:pt idx="5">
                  <c:v>0.0746394350860757</c:v>
                </c:pt>
                <c:pt idx="6">
                  <c:v>0.0953870012663099</c:v>
                </c:pt>
                <c:pt idx="7">
                  <c:v>0.103602819601738</c:v>
                </c:pt>
                <c:pt idx="8">
                  <c:v>0.101771201289688</c:v>
                </c:pt>
                <c:pt idx="9">
                  <c:v>0.0936769610999487</c:v>
                </c:pt>
                <c:pt idx="10">
                  <c:v>0.0825543182090517</c:v>
                </c:pt>
                <c:pt idx="11">
                  <c:v>0.0706174032416117</c:v>
                </c:pt>
                <c:pt idx="12">
                  <c:v>0.0591710841062567</c:v>
                </c:pt>
                <c:pt idx="13">
                  <c:v>0.0488704650229718</c:v>
                </c:pt>
                <c:pt idx="14">
                  <c:v>0.0399603139868498</c:v>
                </c:pt>
                <c:pt idx="15">
                  <c:v>0.0324506915796728</c:v>
                </c:pt>
                <c:pt idx="16">
                  <c:v>0.0262318399563281</c:v>
                </c:pt>
                <c:pt idx="17">
                  <c:v>0.021143672584795</c:v>
                </c:pt>
                <c:pt idx="18">
                  <c:v>0.0170149191028999</c:v>
                </c:pt>
                <c:pt idx="19">
                  <c:v>0.0136833479016433</c:v>
                </c:pt>
                <c:pt idx="20">
                  <c:v>0.0110048150546118</c:v>
                </c:pt>
                <c:pt idx="21">
                  <c:v>0.00885606408683104</c:v>
                </c:pt>
                <c:pt idx="22">
                  <c:v>0.00713426401785777</c:v>
                </c:pt>
                <c:pt idx="23">
                  <c:v>0.00575502606784517</c:v>
                </c:pt>
                <c:pt idx="24">
                  <c:v>0.00464986984516613</c:v>
                </c:pt>
                <c:pt idx="25">
                  <c:v>0.00376365054180605</c:v>
                </c:pt>
                <c:pt idx="26">
                  <c:v>0.00305219308422111</c:v>
                </c:pt>
              </c:numCache>
            </c:numRef>
          </c:yVal>
          <c:smooth val="0"/>
        </c:ser>
        <c:axId val="87480300"/>
        <c:axId val="7679090"/>
      </c:scatterChart>
      <c:valAx>
        <c:axId val="87480300"/>
        <c:scaling>
          <c:orientation val="minMax"/>
          <c:max val="29"/>
          <c:min val="3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Hiragino Sans"/>
                    <a:ea typeface="Hiragino Sans"/>
                  </a:defRPr>
                </a:pPr>
                <a:r>
                  <a:rPr b="0" sz="900" spc="-1" strike="noStrike">
                    <a:latin typeface="Hiragino Sans"/>
                    <a:ea typeface="Hiragino Sans"/>
                  </a:rPr>
                  <a:t>aの添字（日後）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Hiragino Sans"/>
                <a:ea typeface="Hiragino Sans"/>
              </a:defRPr>
            </a:pPr>
          </a:p>
        </c:txPr>
        <c:crossAx val="7679090"/>
        <c:crossesAt val="0"/>
        <c:crossBetween val="midCat"/>
        <c:majorUnit val="1"/>
      </c:valAx>
      <c:valAx>
        <c:axId val="76790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Hiragino Sans"/>
                <a:ea typeface="Hiragino Sans"/>
              </a:defRPr>
            </a:pPr>
          </a:p>
        </c:txPr>
        <c:crossAx val="87480300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Hiragino Sans"/>
              <a:ea typeface="Hiragino Sans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累積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Sheet4!$D$2:$D$22</c:f>
              <c:numCache>
                <c:formatCode>General</c:formatCode>
                <c:ptCount val="21"/>
                <c:pt idx="0">
                  <c:v>0</c:v>
                </c:pt>
                <c:pt idx="1">
                  <c:v>0.0222718794328042</c:v>
                </c:pt>
                <c:pt idx="2">
                  <c:v>0.0751284393177912</c:v>
                </c:pt>
                <c:pt idx="3">
                  <c:v>0.150016423383138</c:v>
                </c:pt>
                <c:pt idx="4">
                  <c:v>0.246847910250038</c:v>
                </c:pt>
                <c:pt idx="5">
                  <c:v>0.348053088340253</c:v>
                </c:pt>
                <c:pt idx="6">
                  <c:v>0.447400609134691</c:v>
                </c:pt>
                <c:pt idx="7">
                  <c:v>0.543308927242843</c:v>
                </c:pt>
                <c:pt idx="8">
                  <c:v>0.625119115039256</c:v>
                </c:pt>
                <c:pt idx="9">
                  <c:v>0.693779617293634</c:v>
                </c:pt>
                <c:pt idx="10">
                  <c:v>0.759588590993628</c:v>
                </c:pt>
                <c:pt idx="11">
                  <c:v>0.809449746482965</c:v>
                </c:pt>
                <c:pt idx="12">
                  <c:v>0.853711559026563</c:v>
                </c:pt>
                <c:pt idx="13">
                  <c:v>0.882750636600659</c:v>
                </c:pt>
                <c:pt idx="14">
                  <c:v>0.909167614233733</c:v>
                </c:pt>
                <c:pt idx="15">
                  <c:v>0.929875932574057</c:v>
                </c:pt>
                <c:pt idx="16">
                  <c:v>0.946515731085641</c:v>
                </c:pt>
                <c:pt idx="17">
                  <c:v>0.959226430785083</c:v>
                </c:pt>
                <c:pt idx="18">
                  <c:v>0.972411309075329</c:v>
                </c:pt>
                <c:pt idx="19">
                  <c:v>0.977505357163357</c:v>
                </c:pt>
                <c:pt idx="20">
                  <c:v>0.990395850447113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Sheet4!$F$1</c:f>
              <c:strCache>
                <c:ptCount val="1"/>
                <c:pt idx="0">
                  <c:v>累積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Sheet4!$F$2:$F$22</c:f>
              <c:numCache>
                <c:formatCode>General</c:formatCode>
                <c:ptCount val="21"/>
                <c:pt idx="0">
                  <c:v>0.00168028202491805</c:v>
                </c:pt>
                <c:pt idx="1">
                  <c:v>0.0169296240748534</c:v>
                </c:pt>
                <c:pt idx="2">
                  <c:v>0.0610064376918744</c:v>
                </c:pt>
                <c:pt idx="3">
                  <c:v>0.13564587277795</c:v>
                </c:pt>
                <c:pt idx="4">
                  <c:v>0.23103287404426</c:v>
                </c:pt>
                <c:pt idx="5">
                  <c:v>0.334635693645998</c:v>
                </c:pt>
                <c:pt idx="6">
                  <c:v>0.436406894935686</c:v>
                </c:pt>
                <c:pt idx="7">
                  <c:v>0.530083856035635</c:v>
                </c:pt>
                <c:pt idx="8">
                  <c:v>0.612638174244687</c:v>
                </c:pt>
                <c:pt idx="9">
                  <c:v>0.683255577486298</c:v>
                </c:pt>
                <c:pt idx="10">
                  <c:v>0.742426661592555</c:v>
                </c:pt>
                <c:pt idx="11">
                  <c:v>0.791297126615527</c:v>
                </c:pt>
                <c:pt idx="12">
                  <c:v>0.831257440602377</c:v>
                </c:pt>
                <c:pt idx="13">
                  <c:v>0.863708132182049</c:v>
                </c:pt>
                <c:pt idx="14">
                  <c:v>0.889939972138378</c:v>
                </c:pt>
                <c:pt idx="15">
                  <c:v>0.911083644723172</c:v>
                </c:pt>
                <c:pt idx="16">
                  <c:v>0.928098563826072</c:v>
                </c:pt>
                <c:pt idx="17">
                  <c:v>0.941781911727716</c:v>
                </c:pt>
                <c:pt idx="18">
                  <c:v>0.952786726782327</c:v>
                </c:pt>
                <c:pt idx="19">
                  <c:v>0.961642790869158</c:v>
                </c:pt>
                <c:pt idx="20">
                  <c:v>0.968777054887016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4655245"/>
        <c:axId val="85288757"/>
      </c:lineChart>
      <c:catAx>
        <c:axId val="346552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288757"/>
        <c:crosses val="autoZero"/>
        <c:auto val="1"/>
        <c:lblAlgn val="ctr"/>
        <c:lblOffset val="100"/>
      </c:catAx>
      <c:valAx>
        <c:axId val="852887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6552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確率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Sheet5!$A$2:$A$21</c:f>
              <c:numCache>
                <c:formatCode>General</c:formatCode>
                <c:ptCount val="2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</c:numCache>
            </c:numRef>
          </c:xVal>
          <c:yVal>
            <c:numRef>
              <c:f>Sheet5!$B$2:$B$21</c:f>
              <c:numCache>
                <c:formatCode>General</c:formatCode>
                <c:ptCount val="20"/>
                <c:pt idx="0">
                  <c:v>0.0222718794328042</c:v>
                </c:pt>
                <c:pt idx="1">
                  <c:v>0.052856559884987</c:v>
                </c:pt>
                <c:pt idx="2">
                  <c:v>0.0748879840653463</c:v>
                </c:pt>
                <c:pt idx="3">
                  <c:v>0.0968314868669002</c:v>
                </c:pt>
                <c:pt idx="4">
                  <c:v>0.101205178090215</c:v>
                </c:pt>
                <c:pt idx="5">
                  <c:v>0.0993475207944385</c:v>
                </c:pt>
                <c:pt idx="6">
                  <c:v>0.0959083181081522</c:v>
                </c:pt>
                <c:pt idx="7">
                  <c:v>0.0818101877964129</c:v>
                </c:pt>
                <c:pt idx="8">
                  <c:v>0.0686605022543779</c:v>
                </c:pt>
                <c:pt idx="9">
                  <c:v>0.0658089736999936</c:v>
                </c:pt>
                <c:pt idx="10">
                  <c:v>0.049861155489337</c:v>
                </c:pt>
                <c:pt idx="11">
                  <c:v>0.0442618125435981</c:v>
                </c:pt>
                <c:pt idx="12">
                  <c:v>0.0290390775740961</c:v>
                </c:pt>
                <c:pt idx="13">
                  <c:v>0.0264169776330741</c:v>
                </c:pt>
                <c:pt idx="14">
                  <c:v>0.0207083183403241</c:v>
                </c:pt>
                <c:pt idx="15">
                  <c:v>0.0166397985115836</c:v>
                </c:pt>
                <c:pt idx="16">
                  <c:v>0.0127106996994426</c:v>
                </c:pt>
                <c:pt idx="17">
                  <c:v>0.0131848782902455</c:v>
                </c:pt>
                <c:pt idx="18">
                  <c:v>0.00509404808802815</c:v>
                </c:pt>
                <c:pt idx="19">
                  <c:v>0.0128904932837563</c:v>
                </c:pt>
              </c:numCache>
            </c:numRef>
          </c:yVal>
          <c:smooth val="0"/>
        </c:ser>
        <c:axId val="63645627"/>
        <c:axId val="26688987"/>
      </c:scatterChart>
      <c:valAx>
        <c:axId val="63645627"/>
        <c:scaling>
          <c:orientation val="minMax"/>
          <c:max val="25"/>
          <c:min val="6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Hiragino Sans"/>
                <a:ea typeface="Hiragino Sans"/>
              </a:defRPr>
            </a:pPr>
          </a:p>
        </c:txPr>
        <c:crossAx val="26688987"/>
        <c:crosses val="autoZero"/>
        <c:crossBetween val="midCat"/>
      </c:valAx>
      <c:valAx>
        <c:axId val="266889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Hiragino Sans"/>
                <a:ea typeface="Hiragino Sans"/>
              </a:defRPr>
            </a:pPr>
          </a:p>
        </c:txPr>
        <c:crossAx val="636456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感染日（80%削減）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Sheet1!$B$2:$B$22</c:f>
              <c:numCache>
                <c:formatCode>General</c:formatCode>
                <c:ptCount val="21"/>
                <c:pt idx="0">
                  <c:v>1.34615384615385</c:v>
                </c:pt>
                <c:pt idx="1">
                  <c:v>1.34615384615385</c:v>
                </c:pt>
                <c:pt idx="2">
                  <c:v>2.6923076923077</c:v>
                </c:pt>
                <c:pt idx="3">
                  <c:v>2.6923076923077</c:v>
                </c:pt>
                <c:pt idx="4">
                  <c:v>4.03846153846154</c:v>
                </c:pt>
                <c:pt idx="5">
                  <c:v>5.38461538461539</c:v>
                </c:pt>
                <c:pt idx="6">
                  <c:v>6.73076923076923</c:v>
                </c:pt>
                <c:pt idx="7">
                  <c:v>9.42307692307693</c:v>
                </c:pt>
                <c:pt idx="8">
                  <c:v>12.1153846153846</c:v>
                </c:pt>
                <c:pt idx="9">
                  <c:v>17.5</c:v>
                </c:pt>
                <c:pt idx="10">
                  <c:v>22.8846153846154</c:v>
                </c:pt>
                <c:pt idx="11">
                  <c:v>30.9615384615385</c:v>
                </c:pt>
                <c:pt idx="12">
                  <c:v>43.0769230769231</c:v>
                </c:pt>
                <c:pt idx="13">
                  <c:v>59.2307692307692</c:v>
                </c:pt>
                <c:pt idx="14">
                  <c:v>79.4230769230769</c:v>
                </c:pt>
                <c:pt idx="15">
                  <c:v>109.045192307692</c:v>
                </c:pt>
                <c:pt idx="16">
                  <c:v>149.429807692308</c:v>
                </c:pt>
                <c:pt idx="17">
                  <c:v>203.275961538462</c:v>
                </c:pt>
                <c:pt idx="18">
                  <c:v>278.660576923077</c:v>
                </c:pt>
                <c:pt idx="19">
                  <c:v>379.622115384615</c:v>
                </c:pt>
                <c:pt idx="20">
                  <c:v>519.622115384615</c:v>
                </c:pt>
              </c:numCache>
            </c:numRef>
          </c:val>
        </c:ser>
        <c:gapWidth val="100"/>
        <c:overlap val="0"/>
        <c:axId val="39216450"/>
        <c:axId val="72315572"/>
      </c:barChart>
      <c:catAx>
        <c:axId val="3921645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315572"/>
        <c:crosses val="autoZero"/>
        <c:auto val="1"/>
        <c:lblAlgn val="ctr"/>
        <c:lblOffset val="100"/>
      </c:catAx>
      <c:valAx>
        <c:axId val="7231557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216450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Sheet2!$C$2:$C$15</c:f>
              <c:numCache>
                <c:formatCode>General</c:formatCode>
                <c:ptCount val="14"/>
                <c:pt idx="0">
                  <c:v>0.061775655303156</c:v>
                </c:pt>
                <c:pt idx="1">
                  <c:v>0.0330335800418027</c:v>
                </c:pt>
                <c:pt idx="2">
                  <c:v>0.0425209185605964</c:v>
                </c:pt>
                <c:pt idx="3">
                  <c:v>0.0478051825185973</c:v>
                </c:pt>
                <c:pt idx="4">
                  <c:v>0.0646952964460093</c:v>
                </c:pt>
                <c:pt idx="5">
                  <c:v>0.0708168680409013</c:v>
                </c:pt>
                <c:pt idx="6">
                  <c:v>0.0831337701207956</c:v>
                </c:pt>
                <c:pt idx="7">
                  <c:v>0.0945632276149882</c:v>
                </c:pt>
                <c:pt idx="8">
                  <c:v>0.100028280590678</c:v>
                </c:pt>
                <c:pt idx="9">
                  <c:v>0.0975415178485796</c:v>
                </c:pt>
                <c:pt idx="10">
                  <c:v>0.0992763268268569</c:v>
                </c:pt>
                <c:pt idx="11">
                  <c:v>0.0789009925446748</c:v>
                </c:pt>
                <c:pt idx="12">
                  <c:v>0.0485897648536517</c:v>
                </c:pt>
                <c:pt idx="13">
                  <c:v>0.0232160071720521</c:v>
                </c:pt>
              </c:numCache>
            </c:numRef>
          </c:val>
        </c:ser>
        <c:gapWidth val="100"/>
        <c:overlap val="0"/>
        <c:axId val="56962281"/>
        <c:axId val="25852482"/>
      </c:barChart>
      <c:catAx>
        <c:axId val="569622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852482"/>
        <c:crosses val="autoZero"/>
        <c:auto val="1"/>
        <c:lblAlgn val="ctr"/>
        <c:lblOffset val="100"/>
      </c:catAx>
      <c:valAx>
        <c:axId val="258524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96228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Sheet2!$F$2:$F$16</c:f>
              <c:numCache>
                <c:formatCode>General</c:formatCode>
                <c:ptCount val="15"/>
                <c:pt idx="0">
                  <c:v>0.0451348734257755</c:v>
                </c:pt>
                <c:pt idx="1">
                  <c:v>0.029099008756962</c:v>
                </c:pt>
                <c:pt idx="2">
                  <c:v>0.0324187928601825</c:v>
                </c:pt>
                <c:pt idx="3">
                  <c:v>0.0430917293754226</c:v>
                </c:pt>
                <c:pt idx="4">
                  <c:v>0.0473404754945881</c:v>
                </c:pt>
                <c:pt idx="5">
                  <c:v>0.0648623871658647</c:v>
                </c:pt>
                <c:pt idx="6">
                  <c:v>0.0711691400691718</c:v>
                </c:pt>
                <c:pt idx="7">
                  <c:v>0.0825407633642956</c:v>
                </c:pt>
                <c:pt idx="8">
                  <c:v>0.0947425806772225</c:v>
                </c:pt>
                <c:pt idx="9">
                  <c:v>0.100283295208103</c:v>
                </c:pt>
                <c:pt idx="10">
                  <c:v>0.097498235271222</c:v>
                </c:pt>
                <c:pt idx="11">
                  <c:v>0.098854194104386</c:v>
                </c:pt>
                <c:pt idx="12">
                  <c:v>0.0794523920973246</c:v>
                </c:pt>
                <c:pt idx="13">
                  <c:v>0.0481964850926238</c:v>
                </c:pt>
                <c:pt idx="14">
                  <c:v>0.0233562257367896</c:v>
                </c:pt>
              </c:numCache>
            </c:numRef>
          </c:val>
        </c:ser>
        <c:gapWidth val="100"/>
        <c:overlap val="0"/>
        <c:axId val="27723879"/>
        <c:axId val="16755577"/>
      </c:barChart>
      <c:catAx>
        <c:axId val="277238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755577"/>
        <c:crosses val="autoZero"/>
        <c:auto val="1"/>
        <c:lblAlgn val="ctr"/>
        <c:lblOffset val="100"/>
      </c:catAx>
      <c:valAx>
        <c:axId val="167555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72387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Sheet2!$G$2:$G$17</c:f>
              <c:numCache>
                <c:formatCode>General</c:formatCode>
                <c:ptCount val="16"/>
                <c:pt idx="0">
                  <c:v>0.0429208350483045</c:v>
                </c:pt>
                <c:pt idx="1">
                  <c:v>0.0140610361567077</c:v>
                </c:pt>
                <c:pt idx="2">
                  <c:v>0.0285142950295176</c:v>
                </c:pt>
                <c:pt idx="3">
                  <c:v>0.0329614903740409</c:v>
                </c:pt>
                <c:pt idx="4">
                  <c:v>0.0426504849778899</c:v>
                </c:pt>
                <c:pt idx="5">
                  <c:v>0.0474992690612985</c:v>
                </c:pt>
                <c:pt idx="6">
                  <c:v>0.065196484328576</c:v>
                </c:pt>
                <c:pt idx="7">
                  <c:v>0.0706065560136546</c:v>
                </c:pt>
                <c:pt idx="8">
                  <c:v>0.0827096594127479</c:v>
                </c:pt>
                <c:pt idx="9">
                  <c:v>0.0949863656736421</c:v>
                </c:pt>
                <c:pt idx="10">
                  <c:v>0.100242006340237</c:v>
                </c:pt>
                <c:pt idx="11">
                  <c:v>0.0970965445088304</c:v>
                </c:pt>
                <c:pt idx="12">
                  <c:v>0.0993782969409751</c:v>
                </c:pt>
                <c:pt idx="13">
                  <c:v>0.0790796713873782</c:v>
                </c:pt>
                <c:pt idx="14">
                  <c:v>0.0484444525817138</c:v>
                </c:pt>
                <c:pt idx="15">
                  <c:v>0.0232278701016298</c:v>
                </c:pt>
              </c:numCache>
            </c:numRef>
          </c:val>
        </c:ser>
        <c:gapWidth val="100"/>
        <c:overlap val="0"/>
        <c:axId val="52127984"/>
        <c:axId val="43921545"/>
      </c:barChart>
      <c:catAx>
        <c:axId val="5212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921545"/>
        <c:crosses val="autoZero"/>
        <c:auto val="1"/>
        <c:lblAlgn val="ctr"/>
        <c:lblOffset val="100"/>
      </c:catAx>
      <c:valAx>
        <c:axId val="439215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12798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Sheet2!$H$2:$H$21</c:f>
              <c:numCache>
                <c:formatCode>General</c:formatCode>
                <c:ptCount val="20"/>
                <c:pt idx="0">
                  <c:v>0.0138421938024694</c:v>
                </c:pt>
                <c:pt idx="1">
                  <c:v>0.00539199208007016</c:v>
                </c:pt>
                <c:pt idx="2">
                  <c:v>0.0128467076404498</c:v>
                </c:pt>
                <c:pt idx="3">
                  <c:v>0.00898014569081832</c:v>
                </c:pt>
                <c:pt idx="4">
                  <c:v>0.0234357263123796</c:v>
                </c:pt>
                <c:pt idx="5">
                  <c:v>0.0138983065165547</c:v>
                </c:pt>
                <c:pt idx="6">
                  <c:v>0.02876563252789</c:v>
                </c:pt>
                <c:pt idx="7">
                  <c:v>0.0327170676594892</c:v>
                </c:pt>
                <c:pt idx="8">
                  <c:v>0.04278912269271</c:v>
                </c:pt>
                <c:pt idx="9">
                  <c:v>0.0475276304739219</c:v>
                </c:pt>
                <c:pt idx="10">
                  <c:v>0.0650193229728936</c:v>
                </c:pt>
                <c:pt idx="11">
                  <c:v>0.0707025267217578</c:v>
                </c:pt>
                <c:pt idx="12">
                  <c:v>0.0828631534514098</c:v>
                </c:pt>
                <c:pt idx="13">
                  <c:v>0.0948016815288677</c:v>
                </c:pt>
                <c:pt idx="14">
                  <c:v>0.100235265571974</c:v>
                </c:pt>
                <c:pt idx="15">
                  <c:v>0.0972455255165329</c:v>
                </c:pt>
                <c:pt idx="16">
                  <c:v>0.0992165759588585</c:v>
                </c:pt>
                <c:pt idx="17">
                  <c:v>0.079215849354095</c:v>
                </c:pt>
                <c:pt idx="18">
                  <c:v>0.0482759168109645</c:v>
                </c:pt>
                <c:pt idx="19">
                  <c:v>0.0233122312418564</c:v>
                </c:pt>
              </c:numCache>
            </c:numRef>
          </c:val>
        </c:ser>
        <c:gapWidth val="100"/>
        <c:overlap val="0"/>
        <c:axId val="57084056"/>
        <c:axId val="87568205"/>
      </c:barChart>
      <c:catAx>
        <c:axId val="57084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568205"/>
        <c:crosses val="autoZero"/>
        <c:auto val="1"/>
        <c:lblAlgn val="ctr"/>
        <c:lblOffset val="100"/>
      </c:catAx>
      <c:valAx>
        <c:axId val="875682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08405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4"/>
            <c:forward val="0"/>
            <c:backward val="0"/>
            <c:dispRSqr val="0"/>
            <c:dispEq val="1"/>
          </c:trendline>
          <c:val>
            <c:numRef>
              <c:f>Sheet2!$H$2:$H$21</c:f>
              <c:numCache>
                <c:formatCode>General</c:formatCode>
                <c:ptCount val="20"/>
                <c:pt idx="0">
                  <c:v>0.0138421938024694</c:v>
                </c:pt>
                <c:pt idx="1">
                  <c:v>0.00539199208007016</c:v>
                </c:pt>
                <c:pt idx="2">
                  <c:v>0.0128467076404498</c:v>
                </c:pt>
                <c:pt idx="3">
                  <c:v>0.00898014569081832</c:v>
                </c:pt>
                <c:pt idx="4">
                  <c:v>0.0234357263123796</c:v>
                </c:pt>
                <c:pt idx="5">
                  <c:v>0.0138983065165547</c:v>
                </c:pt>
                <c:pt idx="6">
                  <c:v>0.02876563252789</c:v>
                </c:pt>
                <c:pt idx="7">
                  <c:v>0.0327170676594892</c:v>
                </c:pt>
                <c:pt idx="8">
                  <c:v>0.04278912269271</c:v>
                </c:pt>
                <c:pt idx="9">
                  <c:v>0.0475276304739219</c:v>
                </c:pt>
                <c:pt idx="10">
                  <c:v>0.0650193229728936</c:v>
                </c:pt>
                <c:pt idx="11">
                  <c:v>0.0707025267217578</c:v>
                </c:pt>
                <c:pt idx="12">
                  <c:v>0.0828631534514098</c:v>
                </c:pt>
                <c:pt idx="13">
                  <c:v>0.0948016815288677</c:v>
                </c:pt>
                <c:pt idx="14">
                  <c:v>0.100235265571974</c:v>
                </c:pt>
                <c:pt idx="15">
                  <c:v>0.0972455255165329</c:v>
                </c:pt>
                <c:pt idx="16">
                  <c:v>0.0992165759588585</c:v>
                </c:pt>
                <c:pt idx="17">
                  <c:v>0.079215849354095</c:v>
                </c:pt>
                <c:pt idx="18">
                  <c:v>0.0482759168109645</c:v>
                </c:pt>
                <c:pt idx="19">
                  <c:v>0.0233122312418564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3125737"/>
        <c:axId val="98980703"/>
      </c:lineChart>
      <c:catAx>
        <c:axId val="431257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980703"/>
        <c:crosses val="autoZero"/>
        <c:auto val="1"/>
        <c:lblAlgn val="ctr"/>
        <c:lblOffset val="100"/>
      </c:catAx>
      <c:valAx>
        <c:axId val="989807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1257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26/80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Sheet2!$H$2:$H$21</c:f>
              <c:numCache>
                <c:formatCode>General</c:formatCode>
                <c:ptCount val="20"/>
                <c:pt idx="0">
                  <c:v>0.0138421938024694</c:v>
                </c:pt>
                <c:pt idx="1">
                  <c:v>0.00539199208007016</c:v>
                </c:pt>
                <c:pt idx="2">
                  <c:v>0.0128467076404498</c:v>
                </c:pt>
                <c:pt idx="3">
                  <c:v>0.00898014569081832</c:v>
                </c:pt>
                <c:pt idx="4">
                  <c:v>0.0234357263123796</c:v>
                </c:pt>
                <c:pt idx="5">
                  <c:v>0.0138983065165547</c:v>
                </c:pt>
                <c:pt idx="6">
                  <c:v>0.02876563252789</c:v>
                </c:pt>
                <c:pt idx="7">
                  <c:v>0.0327170676594892</c:v>
                </c:pt>
                <c:pt idx="8">
                  <c:v>0.04278912269271</c:v>
                </c:pt>
                <c:pt idx="9">
                  <c:v>0.0475276304739219</c:v>
                </c:pt>
                <c:pt idx="10">
                  <c:v>0.0650193229728936</c:v>
                </c:pt>
                <c:pt idx="11">
                  <c:v>0.0707025267217578</c:v>
                </c:pt>
                <c:pt idx="12">
                  <c:v>0.0828631534514098</c:v>
                </c:pt>
                <c:pt idx="13">
                  <c:v>0.0948016815288677</c:v>
                </c:pt>
                <c:pt idx="14">
                  <c:v>0.100235265571974</c:v>
                </c:pt>
                <c:pt idx="15">
                  <c:v>0.0972455255165329</c:v>
                </c:pt>
                <c:pt idx="16">
                  <c:v>0.0992165759588585</c:v>
                </c:pt>
                <c:pt idx="17">
                  <c:v>0.079215849354095</c:v>
                </c:pt>
                <c:pt idx="18">
                  <c:v>0.0482759168109645</c:v>
                </c:pt>
                <c:pt idx="19">
                  <c:v>0.0233122312418564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26/60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Sheet2!$J$2:$J$21</c:f>
              <c:numCache>
                <c:formatCode>General</c:formatCode>
                <c:ptCount val="20"/>
                <c:pt idx="0">
                  <c:v>0.0119387927650432</c:v>
                </c:pt>
                <c:pt idx="1">
                  <c:v>0.00479610409598613</c:v>
                </c:pt>
                <c:pt idx="2">
                  <c:v>0.0135230489400412</c:v>
                </c:pt>
                <c:pt idx="3">
                  <c:v>0.016441253708067</c:v>
                </c:pt>
                <c:pt idx="4">
                  <c:v>0.00984387071078756</c:v>
                </c:pt>
                <c:pt idx="5">
                  <c:v>0.0275183301640934</c:v>
                </c:pt>
                <c:pt idx="6">
                  <c:v>0.0240683227382583</c:v>
                </c:pt>
                <c:pt idx="7">
                  <c:v>0.0253610874887031</c:v>
                </c:pt>
                <c:pt idx="8">
                  <c:v>0.0457345023944862</c:v>
                </c:pt>
                <c:pt idx="9">
                  <c:v>0.0521946805047521</c:v>
                </c:pt>
                <c:pt idx="10">
                  <c:v>0.0665986244270937</c:v>
                </c:pt>
                <c:pt idx="11">
                  <c:v>0.0666184777869981</c:v>
                </c:pt>
                <c:pt idx="12">
                  <c:v>0.080757222141416</c:v>
                </c:pt>
                <c:pt idx="13">
                  <c:v>0.0970149546874368</c:v>
                </c:pt>
                <c:pt idx="14">
                  <c:v>0.098459776016903</c:v>
                </c:pt>
                <c:pt idx="15">
                  <c:v>0.105164830663897</c:v>
                </c:pt>
                <c:pt idx="16">
                  <c:v>0.0944463977749418</c:v>
                </c:pt>
                <c:pt idx="17">
                  <c:v>0.0705601187765976</c:v>
                </c:pt>
                <c:pt idx="18">
                  <c:v>0.0574372029590095</c:v>
                </c:pt>
                <c:pt idx="19">
                  <c:v>0.0212315276237521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3067489"/>
        <c:axId val="80426518"/>
      </c:lineChart>
      <c:catAx>
        <c:axId val="130674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426518"/>
        <c:crosses val="autoZero"/>
        <c:auto val="1"/>
        <c:lblAlgn val="ctr"/>
        <c:lblOffset val="100"/>
      </c:catAx>
      <c:valAx>
        <c:axId val="804265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06748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26/avg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Sheet2!$K$2:$K$21</c:f>
              <c:numCache>
                <c:formatCode>General</c:formatCode>
                <c:ptCount val="20"/>
                <c:pt idx="0">
                  <c:v>0.0128904932837563</c:v>
                </c:pt>
                <c:pt idx="1">
                  <c:v>0.00509404808802815</c:v>
                </c:pt>
                <c:pt idx="2">
                  <c:v>0.0131848782902455</c:v>
                </c:pt>
                <c:pt idx="3">
                  <c:v>0.0127106996994427</c:v>
                </c:pt>
                <c:pt idx="4">
                  <c:v>0.0166397985115836</c:v>
                </c:pt>
                <c:pt idx="5">
                  <c:v>0.020708318340324</c:v>
                </c:pt>
                <c:pt idx="6">
                  <c:v>0.0264169776330741</c:v>
                </c:pt>
                <c:pt idx="7">
                  <c:v>0.0290390775740961</c:v>
                </c:pt>
                <c:pt idx="8">
                  <c:v>0.0442618125435981</c:v>
                </c:pt>
                <c:pt idx="9">
                  <c:v>0.049861155489337</c:v>
                </c:pt>
                <c:pt idx="10">
                  <c:v>0.0658089736999937</c:v>
                </c:pt>
                <c:pt idx="11">
                  <c:v>0.0686605022543779</c:v>
                </c:pt>
                <c:pt idx="12">
                  <c:v>0.0818101877964129</c:v>
                </c:pt>
                <c:pt idx="13">
                  <c:v>0.0959083181081523</c:v>
                </c:pt>
                <c:pt idx="14">
                  <c:v>0.0993475207944385</c:v>
                </c:pt>
                <c:pt idx="15">
                  <c:v>0.101205178090215</c:v>
                </c:pt>
                <c:pt idx="16">
                  <c:v>0.0968314868669001</c:v>
                </c:pt>
                <c:pt idx="17">
                  <c:v>0.0748879840653463</c:v>
                </c:pt>
                <c:pt idx="18">
                  <c:v>0.052856559884987</c:v>
                </c:pt>
                <c:pt idx="19">
                  <c:v>0.0222718794328042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4469293"/>
        <c:axId val="27821158"/>
      </c:lineChart>
      <c:catAx>
        <c:axId val="244692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821158"/>
        <c:crosses val="autoZero"/>
        <c:auto val="1"/>
        <c:lblAlgn val="ctr"/>
        <c:lblOffset val="100"/>
      </c:catAx>
      <c:valAx>
        <c:axId val="278211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46929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9" Type="http://schemas.openxmlformats.org/officeDocument/2006/relationships/chart" Target="../charts/chart1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746280</xdr:colOff>
      <xdr:row>45</xdr:row>
      <xdr:rowOff>100800</xdr:rowOff>
    </xdr:from>
    <xdr:to>
      <xdr:col>21</xdr:col>
      <xdr:colOff>805680</xdr:colOff>
      <xdr:row>65</xdr:row>
      <xdr:rowOff>87480</xdr:rowOff>
    </xdr:to>
    <xdr:graphicFrame>
      <xdr:nvGraphicFramePr>
        <xdr:cNvPr id="0" name=""/>
        <xdr:cNvGraphicFramePr/>
      </xdr:nvGraphicFramePr>
      <xdr:xfrm>
        <a:off x="14283000" y="7416000"/>
        <a:ext cx="575784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417600</xdr:colOff>
      <xdr:row>7</xdr:row>
      <xdr:rowOff>82800</xdr:rowOff>
    </xdr:from>
    <xdr:to>
      <xdr:col>13</xdr:col>
      <xdr:colOff>303840</xdr:colOff>
      <xdr:row>27</xdr:row>
      <xdr:rowOff>70560</xdr:rowOff>
    </xdr:to>
    <xdr:graphicFrame>
      <xdr:nvGraphicFramePr>
        <xdr:cNvPr id="1" name=""/>
        <xdr:cNvGraphicFramePr/>
      </xdr:nvGraphicFramePr>
      <xdr:xfrm>
        <a:off x="7267320" y="12204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44280</xdr:colOff>
      <xdr:row>3</xdr:row>
      <xdr:rowOff>19800</xdr:rowOff>
    </xdr:from>
    <xdr:to>
      <xdr:col>19</xdr:col>
      <xdr:colOff>113040</xdr:colOff>
      <xdr:row>23</xdr:row>
      <xdr:rowOff>6840</xdr:rowOff>
    </xdr:to>
    <xdr:graphicFrame>
      <xdr:nvGraphicFramePr>
        <xdr:cNvPr id="2" name=""/>
        <xdr:cNvGraphicFramePr/>
      </xdr:nvGraphicFramePr>
      <xdr:xfrm>
        <a:off x="10904040" y="507240"/>
        <a:ext cx="57672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28080</xdr:colOff>
      <xdr:row>25</xdr:row>
      <xdr:rowOff>19800</xdr:rowOff>
    </xdr:from>
    <xdr:to>
      <xdr:col>19</xdr:col>
      <xdr:colOff>420840</xdr:colOff>
      <xdr:row>45</xdr:row>
      <xdr:rowOff>6480</xdr:rowOff>
    </xdr:to>
    <xdr:graphicFrame>
      <xdr:nvGraphicFramePr>
        <xdr:cNvPr id="3" name=""/>
        <xdr:cNvGraphicFramePr/>
      </xdr:nvGraphicFramePr>
      <xdr:xfrm>
        <a:off x="10887840" y="4083480"/>
        <a:ext cx="60912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729360</xdr:colOff>
      <xdr:row>47</xdr:row>
      <xdr:rowOff>52200</xdr:rowOff>
    </xdr:from>
    <xdr:to>
      <xdr:col>19</xdr:col>
      <xdr:colOff>293400</xdr:colOff>
      <xdr:row>67</xdr:row>
      <xdr:rowOff>39240</xdr:rowOff>
    </xdr:to>
    <xdr:graphicFrame>
      <xdr:nvGraphicFramePr>
        <xdr:cNvPr id="4" name=""/>
        <xdr:cNvGraphicFramePr/>
      </xdr:nvGraphicFramePr>
      <xdr:xfrm>
        <a:off x="10774800" y="7692480"/>
        <a:ext cx="60768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230400</xdr:colOff>
      <xdr:row>41</xdr:row>
      <xdr:rowOff>69840</xdr:rowOff>
    </xdr:from>
    <xdr:to>
      <xdr:col>8</xdr:col>
      <xdr:colOff>298800</xdr:colOff>
      <xdr:row>61</xdr:row>
      <xdr:rowOff>56880</xdr:rowOff>
    </xdr:to>
    <xdr:graphicFrame>
      <xdr:nvGraphicFramePr>
        <xdr:cNvPr id="5" name=""/>
        <xdr:cNvGraphicFramePr/>
      </xdr:nvGraphicFramePr>
      <xdr:xfrm>
        <a:off x="1044360" y="6734520"/>
        <a:ext cx="57668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149040</xdr:colOff>
      <xdr:row>24</xdr:row>
      <xdr:rowOff>152280</xdr:rowOff>
    </xdr:from>
    <xdr:to>
      <xdr:col>10</xdr:col>
      <xdr:colOff>750960</xdr:colOff>
      <xdr:row>44</xdr:row>
      <xdr:rowOff>139320</xdr:rowOff>
    </xdr:to>
    <xdr:graphicFrame>
      <xdr:nvGraphicFramePr>
        <xdr:cNvPr id="6" name=""/>
        <xdr:cNvGraphicFramePr/>
      </xdr:nvGraphicFramePr>
      <xdr:xfrm>
        <a:off x="4219200" y="4053600"/>
        <a:ext cx="57632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372960</xdr:colOff>
      <xdr:row>33</xdr:row>
      <xdr:rowOff>36000</xdr:rowOff>
    </xdr:from>
    <xdr:to>
      <xdr:col>14</xdr:col>
      <xdr:colOff>162360</xdr:colOff>
      <xdr:row>53</xdr:row>
      <xdr:rowOff>23040</xdr:rowOff>
    </xdr:to>
    <xdr:graphicFrame>
      <xdr:nvGraphicFramePr>
        <xdr:cNvPr id="7" name=""/>
        <xdr:cNvGraphicFramePr/>
      </xdr:nvGraphicFramePr>
      <xdr:xfrm>
        <a:off x="6885360" y="5400360"/>
        <a:ext cx="576468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13</xdr:col>
      <xdr:colOff>637920</xdr:colOff>
      <xdr:row>1</xdr:row>
      <xdr:rowOff>82800</xdr:rowOff>
    </xdr:from>
    <xdr:to>
      <xdr:col>20</xdr:col>
      <xdr:colOff>706680</xdr:colOff>
      <xdr:row>21</xdr:row>
      <xdr:rowOff>69840</xdr:rowOff>
    </xdr:to>
    <xdr:graphicFrame>
      <xdr:nvGraphicFramePr>
        <xdr:cNvPr id="8" name=""/>
        <xdr:cNvGraphicFramePr/>
      </xdr:nvGraphicFramePr>
      <xdr:xfrm>
        <a:off x="12311640" y="245160"/>
        <a:ext cx="57672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</xdr:col>
      <xdr:colOff>36000</xdr:colOff>
      <xdr:row>22</xdr:row>
      <xdr:rowOff>36360</xdr:rowOff>
    </xdr:from>
    <xdr:to>
      <xdr:col>9</xdr:col>
      <xdr:colOff>638280</xdr:colOff>
      <xdr:row>42</xdr:row>
      <xdr:rowOff>23400</xdr:rowOff>
    </xdr:to>
    <xdr:graphicFrame>
      <xdr:nvGraphicFramePr>
        <xdr:cNvPr id="9" name=""/>
        <xdr:cNvGraphicFramePr/>
      </xdr:nvGraphicFramePr>
      <xdr:xfrm>
        <a:off x="3292200" y="3612600"/>
        <a:ext cx="57636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92520</xdr:colOff>
      <xdr:row>17</xdr:row>
      <xdr:rowOff>70920</xdr:rowOff>
    </xdr:from>
    <xdr:to>
      <xdr:col>8</xdr:col>
      <xdr:colOff>155160</xdr:colOff>
      <xdr:row>37</xdr:row>
      <xdr:rowOff>58320</xdr:rowOff>
    </xdr:to>
    <xdr:graphicFrame>
      <xdr:nvGraphicFramePr>
        <xdr:cNvPr id="10" name=""/>
        <xdr:cNvGraphicFramePr/>
      </xdr:nvGraphicFramePr>
      <xdr:xfrm>
        <a:off x="906480" y="2834280"/>
        <a:ext cx="57610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146160</xdr:colOff>
      <xdr:row>1</xdr:row>
      <xdr:rowOff>71280</xdr:rowOff>
    </xdr:from>
    <xdr:to>
      <xdr:col>12</xdr:col>
      <xdr:colOff>240480</xdr:colOff>
      <xdr:row>21</xdr:row>
      <xdr:rowOff>58320</xdr:rowOff>
    </xdr:to>
    <xdr:graphicFrame>
      <xdr:nvGraphicFramePr>
        <xdr:cNvPr id="11" name=""/>
        <xdr:cNvGraphicFramePr/>
      </xdr:nvGraphicFramePr>
      <xdr:xfrm>
        <a:off x="5844600" y="233640"/>
        <a:ext cx="416448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725400</xdr:colOff>
      <xdr:row>23</xdr:row>
      <xdr:rowOff>24480</xdr:rowOff>
    </xdr:from>
    <xdr:to>
      <xdr:col>12</xdr:col>
      <xdr:colOff>632520</xdr:colOff>
      <xdr:row>43</xdr:row>
      <xdr:rowOff>11520</xdr:rowOff>
    </xdr:to>
    <xdr:graphicFrame>
      <xdr:nvGraphicFramePr>
        <xdr:cNvPr id="12" name=""/>
        <xdr:cNvGraphicFramePr/>
      </xdr:nvGraphicFramePr>
      <xdr:xfrm>
        <a:off x="5609520" y="3763080"/>
        <a:ext cx="47916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312480</xdr:colOff>
      <xdr:row>29</xdr:row>
      <xdr:rowOff>129600</xdr:rowOff>
    </xdr:from>
    <xdr:to>
      <xdr:col>14</xdr:col>
      <xdr:colOff>363600</xdr:colOff>
      <xdr:row>53</xdr:row>
      <xdr:rowOff>22320</xdr:rowOff>
    </xdr:to>
    <xdr:graphicFrame>
      <xdr:nvGraphicFramePr>
        <xdr:cNvPr id="13" name=""/>
        <xdr:cNvGraphicFramePr/>
      </xdr:nvGraphicFramePr>
      <xdr:xfrm>
        <a:off x="7548120" y="4843800"/>
        <a:ext cx="6757920" cy="379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610200</xdr:colOff>
      <xdr:row>34</xdr:row>
      <xdr:rowOff>141480</xdr:rowOff>
    </xdr:from>
    <xdr:to>
      <xdr:col>8</xdr:col>
      <xdr:colOff>204840</xdr:colOff>
      <xdr:row>58</xdr:row>
      <xdr:rowOff>81360</xdr:rowOff>
    </xdr:to>
    <xdr:graphicFrame>
      <xdr:nvGraphicFramePr>
        <xdr:cNvPr id="14" name=""/>
        <xdr:cNvGraphicFramePr/>
      </xdr:nvGraphicFramePr>
      <xdr:xfrm>
        <a:off x="610200" y="5668200"/>
        <a:ext cx="6830280" cy="384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109080</xdr:colOff>
      <xdr:row>36</xdr:row>
      <xdr:rowOff>1080</xdr:rowOff>
    </xdr:from>
    <xdr:to>
      <xdr:col>13</xdr:col>
      <xdr:colOff>915480</xdr:colOff>
      <xdr:row>55</xdr:row>
      <xdr:rowOff>151560</xdr:rowOff>
    </xdr:to>
    <xdr:graphicFrame>
      <xdr:nvGraphicFramePr>
        <xdr:cNvPr id="15" name=""/>
        <xdr:cNvGraphicFramePr/>
      </xdr:nvGraphicFramePr>
      <xdr:xfrm>
        <a:off x="7344720" y="585324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367200</xdr:colOff>
      <xdr:row>29</xdr:row>
      <xdr:rowOff>11160</xdr:rowOff>
    </xdr:from>
    <xdr:to>
      <xdr:col>10</xdr:col>
      <xdr:colOff>763920</xdr:colOff>
      <xdr:row>55</xdr:row>
      <xdr:rowOff>45360</xdr:rowOff>
    </xdr:to>
    <xdr:graphicFrame>
      <xdr:nvGraphicFramePr>
        <xdr:cNvPr id="16" name=""/>
        <xdr:cNvGraphicFramePr/>
      </xdr:nvGraphicFramePr>
      <xdr:xfrm>
        <a:off x="2809080" y="4725360"/>
        <a:ext cx="6977520" cy="426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264960</xdr:colOff>
      <xdr:row>33</xdr:row>
      <xdr:rowOff>36000</xdr:rowOff>
    </xdr:from>
    <xdr:to>
      <xdr:col>17</xdr:col>
      <xdr:colOff>554400</xdr:colOff>
      <xdr:row>56</xdr:row>
      <xdr:rowOff>149760</xdr:rowOff>
    </xdr:to>
    <xdr:graphicFrame>
      <xdr:nvGraphicFramePr>
        <xdr:cNvPr id="17" name=""/>
        <xdr:cNvGraphicFramePr/>
      </xdr:nvGraphicFramePr>
      <xdr:xfrm>
        <a:off x="11638800" y="5400360"/>
        <a:ext cx="5767560" cy="385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295560</xdr:colOff>
      <xdr:row>5</xdr:row>
      <xdr:rowOff>161640</xdr:rowOff>
    </xdr:from>
    <xdr:to>
      <xdr:col>12</xdr:col>
      <xdr:colOff>364680</xdr:colOff>
      <xdr:row>25</xdr:row>
      <xdr:rowOff>149400</xdr:rowOff>
    </xdr:to>
    <xdr:graphicFrame>
      <xdr:nvGraphicFramePr>
        <xdr:cNvPr id="18" name=""/>
        <xdr:cNvGraphicFramePr/>
      </xdr:nvGraphicFramePr>
      <xdr:xfrm>
        <a:off x="4365720" y="974160"/>
        <a:ext cx="57675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1" activeCellId="1" sqref="G2:G11 C1"/>
    </sheetView>
  </sheetViews>
  <sheetFormatPr defaultRowHeight="12.8" zeroHeight="false" outlineLevelRow="0" outlineLevelCol="0"/>
  <cols>
    <col collapsed="false" customWidth="true" hidden="false" outlineLevel="0" max="1" min="1" style="1" width="13.1"/>
    <col collapsed="false" customWidth="true" hidden="false" outlineLevel="0" max="2" min="2" style="2" width="16.88"/>
    <col collapsed="false" customWidth="true" hidden="false" outlineLevel="0" max="3" min="3" style="3" width="16.88"/>
    <col collapsed="false" customWidth="true" hidden="false" outlineLevel="0" max="4" min="4" style="4" width="16.88"/>
    <col collapsed="false" customWidth="true" hidden="false" outlineLevel="0" max="5" min="5" style="5" width="16.88"/>
    <col collapsed="false" customWidth="true" hidden="false" outlineLevel="0" max="9" min="6" style="1" width="10.87"/>
    <col collapsed="false" customWidth="true" hidden="false" outlineLevel="0" max="10" min="10" style="1" width="13.2"/>
    <col collapsed="false" customWidth="true" hidden="false" outlineLevel="0" max="1025" min="11" style="1" width="10.87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" t="s">
        <v>5</v>
      </c>
      <c r="H1" s="1" t="s">
        <v>6</v>
      </c>
      <c r="I1" s="1" t="n">
        <v>10.75</v>
      </c>
    </row>
    <row r="2" customFormat="false" ht="12.8" hidden="false" customHeight="false" outlineLevel="0" collapsed="false">
      <c r="A2" s="1" t="n">
        <v>0</v>
      </c>
      <c r="B2" s="2" t="n">
        <v>1.34615384615385</v>
      </c>
      <c r="C2" s="3" t="n">
        <v>1.34615384615385</v>
      </c>
      <c r="H2" s="1" t="s">
        <v>7</v>
      </c>
      <c r="I2" s="1" t="n">
        <v>14.75</v>
      </c>
    </row>
    <row r="3" customFormat="false" ht="12.8" hidden="false" customHeight="false" outlineLevel="0" collapsed="false">
      <c r="A3" s="1" t="n">
        <v>1</v>
      </c>
      <c r="B3" s="2" t="n">
        <v>1.34615384615385</v>
      </c>
      <c r="C3" s="3" t="n">
        <v>1.34615384615385</v>
      </c>
    </row>
    <row r="4" customFormat="false" ht="12.8" hidden="false" customHeight="false" outlineLevel="0" collapsed="false">
      <c r="A4" s="1" t="n">
        <v>2</v>
      </c>
      <c r="B4" s="2" t="n">
        <v>2.6923076923077</v>
      </c>
      <c r="C4" s="3" t="n">
        <v>2.6923076923077</v>
      </c>
    </row>
    <row r="5" customFormat="false" ht="12.8" hidden="false" customHeight="false" outlineLevel="0" collapsed="false">
      <c r="A5" s="1" t="n">
        <v>3</v>
      </c>
      <c r="B5" s="2" t="n">
        <v>2.6923076923077</v>
      </c>
      <c r="C5" s="3" t="n">
        <v>2.6923076923077</v>
      </c>
    </row>
    <row r="6" customFormat="false" ht="12.8" hidden="false" customHeight="false" outlineLevel="0" collapsed="false">
      <c r="A6" s="1" t="n">
        <v>4</v>
      </c>
      <c r="B6" s="2" t="n">
        <v>4.03846153846154</v>
      </c>
      <c r="C6" s="3" t="n">
        <v>4.03846153846154</v>
      </c>
    </row>
    <row r="7" customFormat="false" ht="12.8" hidden="false" customHeight="false" outlineLevel="0" collapsed="false">
      <c r="A7" s="1" t="n">
        <v>5</v>
      </c>
      <c r="B7" s="2" t="n">
        <v>5.38461538461539</v>
      </c>
      <c r="C7" s="3" t="n">
        <v>5.38461538461539</v>
      </c>
      <c r="D7" s="4" t="n">
        <v>0</v>
      </c>
      <c r="E7" s="5" t="n">
        <v>0</v>
      </c>
      <c r="F7" s="1" t="n">
        <f aca="false">EXP(0.3127*(A7-$I$1))</f>
        <v>0.165625676122653</v>
      </c>
      <c r="H7" s="1" t="n">
        <f aca="false">ABS(D7-F7)</f>
        <v>0.165625676122653</v>
      </c>
      <c r="J7" s="1" t="n">
        <f aca="false">AVERAGE(H7:H28)</f>
        <v>0.393853030614673</v>
      </c>
    </row>
    <row r="8" customFormat="false" ht="12.8" hidden="false" customHeight="false" outlineLevel="0" collapsed="false">
      <c r="A8" s="1" t="n">
        <v>6</v>
      </c>
      <c r="B8" s="2" t="n">
        <v>6.73076923076923</v>
      </c>
      <c r="C8" s="3" t="n">
        <v>6.73076923076923</v>
      </c>
      <c r="D8" s="4" t="n">
        <v>0</v>
      </c>
      <c r="E8" s="5" t="n">
        <v>0</v>
      </c>
      <c r="F8" s="1" t="n">
        <f aca="false">EXP(0.3127*(A8-$I$1))</f>
        <v>0.226428739376608</v>
      </c>
      <c r="H8" s="1" t="n">
        <f aca="false">ABS(D8-F8)</f>
        <v>0.226428739376608</v>
      </c>
    </row>
    <row r="9" customFormat="false" ht="12.8" hidden="false" customHeight="false" outlineLevel="0" collapsed="false">
      <c r="A9" s="1" t="n">
        <v>7</v>
      </c>
      <c r="B9" s="2" t="n">
        <v>9.42307692307693</v>
      </c>
      <c r="C9" s="3" t="n">
        <v>9.42307692307693</v>
      </c>
      <c r="D9" s="4" t="n">
        <v>0</v>
      </c>
      <c r="E9" s="5" t="n">
        <v>0</v>
      </c>
      <c r="F9" s="1" t="n">
        <f aca="false">EXP(0.3127*(A9-$I$1))</f>
        <v>0.309553296420732</v>
      </c>
      <c r="H9" s="1" t="n">
        <f aca="false">ABS(D9-F9)</f>
        <v>0.309553296420732</v>
      </c>
    </row>
    <row r="10" customFormat="false" ht="12.8" hidden="false" customHeight="false" outlineLevel="0" collapsed="false">
      <c r="A10" s="1" t="n">
        <v>8</v>
      </c>
      <c r="B10" s="2" t="n">
        <v>12.1153846153846</v>
      </c>
      <c r="C10" s="3" t="n">
        <v>12.1153846153846</v>
      </c>
      <c r="D10" s="4" t="n">
        <v>0</v>
      </c>
      <c r="E10" s="5" t="n">
        <v>0</v>
      </c>
      <c r="F10" s="1" t="n">
        <f aca="false">EXP(0.3127*(A10-$I$1))</f>
        <v>0.423193820664096</v>
      </c>
      <c r="H10" s="1" t="n">
        <f aca="false">ABS(D10-F10)</f>
        <v>0.423193820664096</v>
      </c>
    </row>
    <row r="11" customFormat="false" ht="12.8" hidden="false" customHeight="false" outlineLevel="0" collapsed="false">
      <c r="A11" s="1" t="n">
        <v>9</v>
      </c>
      <c r="B11" s="2" t="n">
        <v>17.5</v>
      </c>
      <c r="C11" s="3" t="n">
        <v>17.5</v>
      </c>
      <c r="D11" s="4" t="n">
        <v>1.34615384615385</v>
      </c>
      <c r="E11" s="5" t="n">
        <v>1.34615384615385</v>
      </c>
      <c r="F11" s="1" t="n">
        <f aca="false">EXP(0.3127*(A11-$I$1))</f>
        <v>0.578553069597615</v>
      </c>
      <c r="H11" s="1" t="n">
        <f aca="false">ABS(D11-F11)</f>
        <v>0.767600776556235</v>
      </c>
    </row>
    <row r="12" customFormat="false" ht="12.8" hidden="false" customHeight="false" outlineLevel="0" collapsed="false">
      <c r="A12" s="1" t="n">
        <v>10</v>
      </c>
      <c r="B12" s="2" t="n">
        <v>22.8846153846154</v>
      </c>
      <c r="C12" s="3" t="n">
        <v>22.8846153846154</v>
      </c>
      <c r="D12" s="4" t="n">
        <v>1.34615384615385</v>
      </c>
      <c r="E12" s="5" t="n">
        <v>1.34615384615385</v>
      </c>
      <c r="F12" s="1" t="n">
        <f aca="false">EXP(0.3127*(A12-$I$1))</f>
        <v>0.790946459982706</v>
      </c>
      <c r="H12" s="1" t="n">
        <f aca="false">ABS(D12-F12)</f>
        <v>0.555207386171144</v>
      </c>
    </row>
    <row r="13" customFormat="false" ht="12.8" hidden="false" customHeight="false" outlineLevel="0" collapsed="false">
      <c r="A13" s="1" t="n">
        <v>11</v>
      </c>
      <c r="B13" s="2" t="n">
        <v>30.9615384615385</v>
      </c>
      <c r="C13" s="3" t="n">
        <v>30.9615384615385</v>
      </c>
      <c r="D13" s="4" t="n">
        <v>1.34615384615385</v>
      </c>
      <c r="E13" s="5" t="n">
        <v>1.34615384615385</v>
      </c>
      <c r="F13" s="1" t="n">
        <f aca="false">EXP(0.3127*(A13-$I$1))</f>
        <v>1.08131187169101</v>
      </c>
      <c r="H13" s="1" t="n">
        <f aca="false">ABS(D13-F13)</f>
        <v>0.264841974462843</v>
      </c>
    </row>
    <row r="14" customFormat="false" ht="12.8" hidden="false" customHeight="false" outlineLevel="0" collapsed="false">
      <c r="A14" s="1" t="n">
        <v>12</v>
      </c>
      <c r="B14" s="2" t="n">
        <v>43.0769230769231</v>
      </c>
      <c r="C14" s="3" t="n">
        <v>43.0769230769231</v>
      </c>
      <c r="D14" s="4" t="n">
        <v>1.34615384615385</v>
      </c>
      <c r="E14" s="5" t="n">
        <v>1.34615384615385</v>
      </c>
      <c r="F14" s="1" t="n">
        <f aca="false">EXP(0.3127*(A14-$I$1))</f>
        <v>1.47827371764895</v>
      </c>
      <c r="H14" s="1" t="n">
        <f aca="false">ABS(D14-F14)</f>
        <v>0.132119871495096</v>
      </c>
    </row>
    <row r="15" customFormat="false" ht="12.8" hidden="false" customHeight="false" outlineLevel="0" collapsed="false">
      <c r="A15" s="1" t="n">
        <v>13</v>
      </c>
      <c r="B15" s="2" t="n">
        <v>59.2307692307692</v>
      </c>
      <c r="C15" s="3" t="n">
        <v>59.2307692307692</v>
      </c>
      <c r="D15" s="4" t="n">
        <v>2.69230769230769</v>
      </c>
      <c r="E15" s="5" t="n">
        <v>2.69230769230769</v>
      </c>
      <c r="F15" s="1" t="n">
        <f aca="false">EXP(0.3127*(A15-$I$1))</f>
        <v>2.02096475725747</v>
      </c>
      <c r="H15" s="1" t="n">
        <f aca="false">ABS(D15-F15)</f>
        <v>0.671342935050219</v>
      </c>
    </row>
    <row r="16" customFormat="false" ht="12.8" hidden="false" customHeight="false" outlineLevel="0" collapsed="false">
      <c r="A16" s="1" t="n">
        <v>14</v>
      </c>
      <c r="B16" s="2" t="n">
        <v>79.4230769230769</v>
      </c>
      <c r="C16" s="3" t="n">
        <v>79.4230769230769</v>
      </c>
      <c r="D16" s="4" t="n">
        <v>2.69230769230769</v>
      </c>
      <c r="E16" s="5" t="n">
        <v>2.69230769230769</v>
      </c>
      <c r="F16" s="1" t="n">
        <f aca="false">EXP(0.3127*(A16-$I$1))</f>
        <v>2.76288382950651</v>
      </c>
      <c r="H16" s="1" t="n">
        <f aca="false">ABS(D16-F16)</f>
        <v>0.0705761371988212</v>
      </c>
    </row>
    <row r="17" customFormat="false" ht="12.8" hidden="false" customHeight="false" outlineLevel="0" collapsed="false">
      <c r="A17" s="1" t="n">
        <v>15</v>
      </c>
      <c r="B17" s="2" t="n">
        <v>109.045192307692</v>
      </c>
      <c r="C17" s="3" t="n">
        <v>109.045192307692</v>
      </c>
      <c r="D17" s="4" t="n">
        <v>4.03846153846154</v>
      </c>
      <c r="E17" s="5" t="n">
        <v>4.03846153846154</v>
      </c>
      <c r="F17" s="1" t="n">
        <f aca="false">EXP(0.3127*(A17-$I$1))</f>
        <v>3.77716980364742</v>
      </c>
      <c r="H17" s="1" t="n">
        <f aca="false">ABS(D17-F17)</f>
        <v>0.261291734814117</v>
      </c>
    </row>
    <row r="18" customFormat="false" ht="12.8" hidden="false" customHeight="false" outlineLevel="0" collapsed="false">
      <c r="A18" s="1" t="n">
        <v>16</v>
      </c>
      <c r="B18" s="2" t="n">
        <v>149.429807692308</v>
      </c>
      <c r="C18" s="3" t="n">
        <v>149.429807692308</v>
      </c>
      <c r="D18" s="4" t="n">
        <v>5.38461538461538</v>
      </c>
      <c r="E18" s="5" t="n">
        <v>5.38461538461538</v>
      </c>
      <c r="F18" s="1" t="n">
        <f aca="false">EXP(0.3127*(A18-$I$1))</f>
        <v>5.16381165694332</v>
      </c>
      <c r="H18" s="1" t="n">
        <f aca="false">ABS(D18-F18)</f>
        <v>0.220803727672062</v>
      </c>
    </row>
    <row r="19" customFormat="false" ht="12.8" hidden="false" customHeight="false" outlineLevel="0" collapsed="false">
      <c r="A19" s="1" t="n">
        <v>17</v>
      </c>
      <c r="B19" s="2" t="n">
        <v>203.275961538462</v>
      </c>
      <c r="C19" s="3" t="n">
        <v>203.275961538462</v>
      </c>
      <c r="D19" s="4" t="n">
        <v>8.07692307692308</v>
      </c>
      <c r="E19" s="5" t="n">
        <v>8.07692307692308</v>
      </c>
      <c r="F19" s="1" t="n">
        <f aca="false">EXP(0.3127*(A19-$I$1))</f>
        <v>7.0595054536957</v>
      </c>
      <c r="H19" s="1" t="n">
        <f aca="false">ABS(D19-F19)</f>
        <v>1.01741762322738</v>
      </c>
      <c r="K19" s="1" t="n">
        <f aca="false">AVERAGE(B2:B14)</f>
        <v>12.3224852071006</v>
      </c>
      <c r="L19" s="1" t="n">
        <f aca="false">AVERAGE(C2:C14)</f>
        <v>12.3224852071006</v>
      </c>
    </row>
    <row r="20" customFormat="false" ht="12.8" hidden="false" customHeight="false" outlineLevel="0" collapsed="false">
      <c r="A20" s="1" t="n">
        <v>18</v>
      </c>
      <c r="B20" s="2" t="n">
        <v>278.660576923077</v>
      </c>
      <c r="C20" s="3" t="n">
        <v>278.660576923077</v>
      </c>
      <c r="D20" s="4" t="n">
        <v>9.42307692307692</v>
      </c>
      <c r="E20" s="5" t="n">
        <v>9.42307692307692</v>
      </c>
      <c r="F20" s="1" t="n">
        <f aca="false">EXP(0.3127*(A20-$I$1))</f>
        <v>9.65112993301148</v>
      </c>
      <c r="H20" s="1" t="n">
        <f aca="false">ABS(D20-F20)</f>
        <v>0.228053009934564</v>
      </c>
      <c r="K20" s="1" t="n">
        <f aca="false">AVERAGE(B3:B15)</f>
        <v>16.7751479289941</v>
      </c>
      <c r="L20" s="1" t="n">
        <f aca="false">AVERAGE(C3:C15)</f>
        <v>16.7751479289941</v>
      </c>
    </row>
    <row r="21" customFormat="false" ht="12.8" hidden="false" customHeight="false" outlineLevel="0" collapsed="false">
      <c r="A21" s="1" t="n">
        <v>19</v>
      </c>
      <c r="B21" s="2" t="n">
        <v>379.622115384615</v>
      </c>
      <c r="C21" s="3" t="n">
        <v>379.622115384615</v>
      </c>
      <c r="D21" s="4" t="n">
        <v>13.4615384615385</v>
      </c>
      <c r="E21" s="5" t="n">
        <v>13.4615384615385</v>
      </c>
      <c r="F21" s="1" t="n">
        <f aca="false">EXP(0.3127*(A21-$I$1))</f>
        <v>13.1941691375999</v>
      </c>
      <c r="H21" s="1" t="n">
        <f aca="false">ABS(D21-F21)</f>
        <v>0.267369323938556</v>
      </c>
      <c r="K21" s="1" t="n">
        <f aca="false">AVERAGE(B4:B16)</f>
        <v>22.7810650887574</v>
      </c>
      <c r="L21" s="1" t="n">
        <f aca="false">AVERAGE(C4:C16)</f>
        <v>22.7810650887574</v>
      </c>
    </row>
    <row r="22" customFormat="false" ht="12.8" hidden="false" customHeight="false" outlineLevel="0" collapsed="false">
      <c r="A22" s="6" t="n">
        <v>20</v>
      </c>
      <c r="B22" s="7" t="n">
        <v>519.622115384615</v>
      </c>
      <c r="C22" s="7" t="n">
        <v>519.622115384615</v>
      </c>
      <c r="D22" s="4" t="n">
        <v>18.8461538461538</v>
      </c>
      <c r="E22" s="5" t="n">
        <v>18.8461538461538</v>
      </c>
      <c r="F22" s="1" t="n">
        <f aca="false">EXP(0.3127*(A22-$I$1))</f>
        <v>18.0378981984417</v>
      </c>
      <c r="H22" s="1" t="n">
        <f aca="false">ABS(D22-F22)</f>
        <v>0.808255647712077</v>
      </c>
      <c r="K22" s="1" t="n">
        <f aca="false">AVERAGE(B5:B17)</f>
        <v>30.9620562130177</v>
      </c>
      <c r="L22" s="1" t="n">
        <f aca="false">AVERAGE(C5:C17)</f>
        <v>30.9620562130177</v>
      </c>
    </row>
    <row r="23" customFormat="false" ht="12.8" hidden="false" customHeight="false" outlineLevel="0" collapsed="false">
      <c r="A23" s="1" t="n">
        <v>21</v>
      </c>
      <c r="B23" s="2" t="n">
        <v>467.122115384615</v>
      </c>
      <c r="C23" s="3" t="n">
        <v>506.160576923077</v>
      </c>
      <c r="D23" s="4" t="n">
        <v>25.5769230769231</v>
      </c>
      <c r="E23" s="5" t="n">
        <v>25.5769230769231</v>
      </c>
      <c r="F23" s="1" t="n">
        <f aca="false">EXP(0.3127*(A23-$I$1))</f>
        <v>24.6598151065185</v>
      </c>
      <c r="H23" s="1" t="n">
        <f aca="false">ABS(D23-F23)</f>
        <v>0.917107970404594</v>
      </c>
      <c r="K23" s="1" t="n">
        <f aca="false">AVERAGE(B6:B18)</f>
        <v>42.2495562130178</v>
      </c>
      <c r="L23" s="1" t="n">
        <f aca="false">AVERAGE(C6:C18)</f>
        <v>42.2495562130178</v>
      </c>
    </row>
    <row r="24" customFormat="false" ht="12.8" hidden="false" customHeight="false" outlineLevel="0" collapsed="false">
      <c r="A24" s="1" t="n">
        <v>22</v>
      </c>
      <c r="B24" s="2" t="n">
        <v>421.352884615385</v>
      </c>
      <c r="C24" s="3" t="n">
        <v>492.699038461539</v>
      </c>
      <c r="D24" s="4" t="n">
        <v>33.6538461538462</v>
      </c>
      <c r="E24" s="5" t="n">
        <v>33.6538461538462</v>
      </c>
      <c r="F24" s="1" t="n">
        <f aca="false">EXP(0.3127*(A24-$I$1))</f>
        <v>33.7127127782666</v>
      </c>
      <c r="H24" s="1" t="n">
        <f aca="false">ABS(D24-F24)</f>
        <v>0.0588666244203822</v>
      </c>
      <c r="K24" s="1" t="n">
        <f aca="false">AVERAGE(B7:B19)</f>
        <v>57.5755177514793</v>
      </c>
      <c r="L24" s="1" t="n">
        <f aca="false">AVERAGE(C7:C19)</f>
        <v>57.5755177514793</v>
      </c>
    </row>
    <row r="25" customFormat="false" ht="12.8" hidden="false" customHeight="false" outlineLevel="0" collapsed="false">
      <c r="A25" s="1" t="n">
        <v>23</v>
      </c>
      <c r="B25" s="2" t="n">
        <v>379.622115384615</v>
      </c>
      <c r="C25" s="3" t="n">
        <v>480.583653846154</v>
      </c>
      <c r="D25" s="4" t="n">
        <v>45.7692307692308</v>
      </c>
      <c r="E25" s="5" t="n">
        <v>45.7692307692308</v>
      </c>
      <c r="F25" s="1" t="n">
        <f aca="false">EXP(0.3127*(A25-$I$1))</f>
        <v>46.0890318098722</v>
      </c>
      <c r="H25" s="1" t="n">
        <f aca="false">ABS(D25-F25)</f>
        <v>0.319801040641416</v>
      </c>
      <c r="K25" s="1" t="n">
        <f aca="false">AVERAGE(B8:B20)</f>
        <v>78.5967455621302</v>
      </c>
      <c r="L25" s="1" t="n">
        <f aca="false">AVERAGE(C8:C20)</f>
        <v>78.5967455621302</v>
      </c>
    </row>
    <row r="26" customFormat="false" ht="12.8" hidden="false" customHeight="false" outlineLevel="0" collapsed="false">
      <c r="A26" s="1" t="n">
        <v>24</v>
      </c>
      <c r="B26" s="2" t="n">
        <v>341.929807692308</v>
      </c>
      <c r="C26" s="3" t="n">
        <v>467.122115384615</v>
      </c>
      <c r="D26" s="4" t="n">
        <v>63.2692307692308</v>
      </c>
      <c r="E26" s="5" t="n">
        <v>63.2692307692308</v>
      </c>
      <c r="F26" s="1" t="n">
        <f aca="false">EXP(0.3127*(A26-$I$1))</f>
        <v>63.008837857178</v>
      </c>
      <c r="H26" s="1" t="n">
        <f aca="false">ABS(D26-F26)</f>
        <v>0.260392912052794</v>
      </c>
      <c r="K26" s="1" t="n">
        <f aca="false">AVERAGE(B9:B21)</f>
        <v>107.280695266272</v>
      </c>
      <c r="L26" s="1" t="n">
        <f aca="false">AVERAGE(C9:C21)</f>
        <v>107.280695266272</v>
      </c>
    </row>
    <row r="27" customFormat="false" ht="12.8" hidden="false" customHeight="false" outlineLevel="0" collapsed="false">
      <c r="A27" s="1" t="n">
        <v>25</v>
      </c>
      <c r="B27" s="2" t="n">
        <v>308.275961538461</v>
      </c>
      <c r="C27" s="3" t="n">
        <v>456.352884615385</v>
      </c>
      <c r="D27" s="4" t="n">
        <v>86.1538461538462</v>
      </c>
      <c r="E27" s="5" t="n">
        <v>86.1538461538462</v>
      </c>
      <c r="F27" s="1" t="n">
        <f aca="false">EXP(0.3127*(A27-$I$1))</f>
        <v>86.1400965090735</v>
      </c>
      <c r="H27" s="1" t="n">
        <f aca="false">ABS(D27-F27)</f>
        <v>0.0137496447726875</v>
      </c>
      <c r="K27" s="1" t="n">
        <f aca="false">AVERAGE(B10:B22)</f>
        <v>146.526775147929</v>
      </c>
      <c r="L27" s="1" t="n">
        <f aca="false">AVERAGE(C10:C22)</f>
        <v>146.526775147929</v>
      </c>
    </row>
    <row r="28" customFormat="false" ht="12.8" hidden="false" customHeight="false" outlineLevel="0" collapsed="false">
      <c r="A28" s="1" t="n">
        <v>26</v>
      </c>
      <c r="B28" s="2" t="n">
        <v>278.660576923077</v>
      </c>
      <c r="C28" s="3" t="n">
        <v>444.2375</v>
      </c>
      <c r="D28" s="7" t="n">
        <v>118.468269230769</v>
      </c>
      <c r="E28" s="7" t="n">
        <v>118.468269230769</v>
      </c>
      <c r="F28" s="1" t="n">
        <f aca="false">EXP(0.3127*(A28-$I$1))</f>
        <v>117.763102430355</v>
      </c>
      <c r="H28" s="1" t="n">
        <f aca="false">ABS(D28-F28)</f>
        <v>0.705166800413736</v>
      </c>
      <c r="K28" s="1" t="n">
        <f aca="false">AVERAGE(B11:B23)</f>
        <v>181.527292899408</v>
      </c>
      <c r="L28" s="1" t="n">
        <f aca="false">AVERAGE(C11:C23)</f>
        <v>184.53025147929</v>
      </c>
    </row>
    <row r="29" customFormat="false" ht="12.8" hidden="false" customHeight="false" outlineLevel="0" collapsed="false">
      <c r="A29" s="1" t="n">
        <v>27</v>
      </c>
      <c r="B29" s="2" t="n">
        <v>250.391346153846</v>
      </c>
      <c r="C29" s="3" t="n">
        <v>432.122115384615</v>
      </c>
      <c r="D29" s="4" t="n">
        <v>156.160576923077</v>
      </c>
      <c r="E29" s="5" t="n">
        <v>157.506730769231</v>
      </c>
      <c r="F29" s="1" t="n">
        <f aca="false">EXP(0.3127*(A29-$I$1))</f>
        <v>160.995272306916</v>
      </c>
      <c r="H29" s="1" t="n">
        <f aca="false">ABS(D29-F29)</f>
        <v>4.83469538383918</v>
      </c>
      <c r="K29" s="1" t="n">
        <f aca="false">AVERAGE(B12:B24)</f>
        <v>212.592899408284</v>
      </c>
      <c r="L29" s="1" t="n">
        <f aca="false">AVERAGE(C12:C24)</f>
        <v>221.084023668639</v>
      </c>
    </row>
    <row r="30" customFormat="false" ht="12.8" hidden="false" customHeight="false" outlineLevel="0" collapsed="false">
      <c r="A30" s="1" t="n">
        <v>28</v>
      </c>
      <c r="B30" s="2" t="n">
        <v>226.160576923077</v>
      </c>
      <c r="C30" s="3" t="n">
        <v>421.352884615385</v>
      </c>
      <c r="D30" s="4" t="n">
        <v>196.545192307692</v>
      </c>
      <c r="E30" s="5" t="n">
        <v>199.2375</v>
      </c>
      <c r="F30" s="1" t="n">
        <f aca="false">EXP(0.3127*(A30-$I$1))</f>
        <v>220.09846182939</v>
      </c>
      <c r="H30" s="1" t="n">
        <f aca="false">ABS(D30-F30)</f>
        <v>23.5532695216982</v>
      </c>
      <c r="K30" s="1" t="n">
        <f aca="false">AVERAGE(B13:B25)</f>
        <v>240.03424556213</v>
      </c>
      <c r="L30" s="1" t="n">
        <f aca="false">AVERAGE(C13:C25)</f>
        <v>256.291642011834</v>
      </c>
    </row>
    <row r="31" customFormat="false" ht="12.8" hidden="false" customHeight="false" outlineLevel="0" collapsed="false">
      <c r="A31" s="1" t="n">
        <v>29</v>
      </c>
      <c r="B31" s="2" t="n">
        <v>203.275961538462</v>
      </c>
      <c r="C31" s="3" t="n">
        <v>410.583653846154</v>
      </c>
      <c r="D31" s="4" t="n">
        <v>234.2375</v>
      </c>
      <c r="E31" s="5" t="n">
        <v>242.314423076923</v>
      </c>
      <c r="F31" s="1" t="n">
        <f aca="false">EXP(0.3127*(A31-$I$1))</f>
        <v>300.899102225267</v>
      </c>
      <c r="H31" s="1" t="n">
        <f aca="false">ABS(D31-F31)</f>
        <v>66.6616022252671</v>
      </c>
      <c r="K31" s="1" t="n">
        <f aca="false">AVERAGE(B14:B26)</f>
        <v>263.954881656805</v>
      </c>
      <c r="L31" s="1" t="n">
        <f aca="false">AVERAGE(C14:C26)</f>
        <v>289.842455621302</v>
      </c>
    </row>
    <row r="32" customFormat="false" ht="12.8" hidden="false" customHeight="false" outlineLevel="0" collapsed="false">
      <c r="A32" s="1" t="n">
        <v>30</v>
      </c>
      <c r="B32" s="2" t="n">
        <v>183.083653846154</v>
      </c>
      <c r="C32" s="3" t="n">
        <v>399.814423076923</v>
      </c>
      <c r="D32" s="4" t="n">
        <v>265.199038461538</v>
      </c>
      <c r="E32" s="5" t="n">
        <v>282.699038461538</v>
      </c>
      <c r="F32" s="1" t="n">
        <f aca="false">EXP(0.3127*(A32-$I$1))</f>
        <v>411.36257367466</v>
      </c>
      <c r="H32" s="1" t="n">
        <f aca="false">ABS(D32-F32)</f>
        <v>146.163535213122</v>
      </c>
      <c r="K32" s="1" t="n">
        <f aca="false">AVERAGE(B15:B27)</f>
        <v>284.354807692308</v>
      </c>
      <c r="L32" s="1" t="n">
        <f aca="false">AVERAGE(C15:C27)</f>
        <v>321.632914201183</v>
      </c>
    </row>
    <row r="33" customFormat="false" ht="12.8" hidden="false" customHeight="false" outlineLevel="0" collapsed="false">
      <c r="A33" s="1" t="n">
        <v>31</v>
      </c>
      <c r="B33" s="2" t="n">
        <v>165.583653846154</v>
      </c>
      <c r="C33" s="3" t="n">
        <v>390.391346153846</v>
      </c>
      <c r="D33" s="4" t="n">
        <v>289.429807692308</v>
      </c>
      <c r="E33" s="5" t="n">
        <v>317.699038461538</v>
      </c>
      <c r="F33" s="1" t="n">
        <f aca="false">EXP(0.3127*(A33-$I$1))</f>
        <v>562.378437718151</v>
      </c>
      <c r="H33" s="1" t="n">
        <f aca="false">ABS(D33-F33)</f>
        <v>272.948630025843</v>
      </c>
      <c r="K33" s="1" t="n">
        <f aca="false">AVERAGE(B16:B28)</f>
        <v>301.234023668639</v>
      </c>
      <c r="L33" s="1" t="n">
        <f aca="false">AVERAGE(C16:C28)</f>
        <v>351.248816568047</v>
      </c>
    </row>
    <row r="34" customFormat="false" ht="12.8" hidden="false" customHeight="false" outlineLevel="0" collapsed="false">
      <c r="A34" s="1" t="n">
        <v>32</v>
      </c>
      <c r="B34" s="2" t="n">
        <v>149.429807692308</v>
      </c>
      <c r="C34" s="3" t="n">
        <v>379.622115384615</v>
      </c>
      <c r="D34" s="4" t="n">
        <v>305.583653846154</v>
      </c>
      <c r="E34" s="5" t="n">
        <v>347.314423076923</v>
      </c>
      <c r="F34" s="1" t="n">
        <f aca="false">EXP(0.3127*(A34-$I$1))</f>
        <v>768.833937383037</v>
      </c>
      <c r="H34" s="1" t="n">
        <f aca="false">ABS(D34-F34)</f>
        <v>463.250283536883</v>
      </c>
      <c r="K34" s="1" t="n">
        <f aca="false">AVERAGE(B17:B29)</f>
        <v>314.385428994083</v>
      </c>
      <c r="L34" s="1" t="n">
        <f aca="false">AVERAGE(C17:C29)</f>
        <v>378.379511834319</v>
      </c>
    </row>
    <row r="35" customFormat="false" ht="12.8" hidden="false" customHeight="false" outlineLevel="0" collapsed="false">
      <c r="A35" s="1" t="n">
        <v>33</v>
      </c>
      <c r="B35" s="2" t="n">
        <v>134.622115384615</v>
      </c>
      <c r="C35" s="3" t="n">
        <v>370.199038461538</v>
      </c>
      <c r="D35" s="4" t="n">
        <v>313.660576923077</v>
      </c>
      <c r="E35" s="5" t="n">
        <v>370.199038461538</v>
      </c>
      <c r="F35" s="1" t="n">
        <f aca="false">EXP(0.3127*(A35-$I$1))</f>
        <v>1051.08159137522</v>
      </c>
      <c r="H35" s="1" t="n">
        <f aca="false">ABS(D35-F35)</f>
        <v>737.421014452141</v>
      </c>
      <c r="K35" s="1" t="n">
        <f aca="false">AVERAGE(B18:B30)</f>
        <v>323.394304733728</v>
      </c>
      <c r="L35" s="1" t="n">
        <f aca="false">AVERAGE(C18:C30)</f>
        <v>402.403180473373</v>
      </c>
    </row>
    <row r="36" customFormat="false" ht="12.8" hidden="false" customHeight="false" outlineLevel="0" collapsed="false">
      <c r="A36" s="1" t="n">
        <v>34</v>
      </c>
      <c r="B36" s="2" t="n">
        <v>121.160576923077</v>
      </c>
      <c r="C36" s="3" t="n">
        <v>360.775961538461</v>
      </c>
      <c r="D36" s="7" t="n">
        <v>315.006730769231</v>
      </c>
      <c r="E36" s="5" t="n">
        <v>387.699038461538</v>
      </c>
      <c r="F36" s="1" t="n">
        <f aca="false">EXP(0.3127*(A36-$I$1))</f>
        <v>1436.94555873573</v>
      </c>
      <c r="H36" s="1" t="n">
        <f aca="false">ABS(D36-F36)</f>
        <v>1121.9388279665</v>
      </c>
      <c r="K36" s="1" t="n">
        <f aca="false">AVERAGE(B19:B31)</f>
        <v>327.536316568047</v>
      </c>
      <c r="L36" s="1" t="n">
        <f aca="false">AVERAGE(C19:C31)</f>
        <v>422.491937869823</v>
      </c>
    </row>
    <row r="37" customFormat="false" ht="12.8" hidden="false" customHeight="false" outlineLevel="0" collapsed="false">
      <c r="A37" s="1" t="n">
        <v>35</v>
      </c>
      <c r="B37" s="2" t="n">
        <v>109.045192307692</v>
      </c>
      <c r="C37" s="3" t="n">
        <v>351.352884615385</v>
      </c>
      <c r="D37" s="4" t="n">
        <v>310.968269230769</v>
      </c>
      <c r="E37" s="5" t="n">
        <v>401.160576923077</v>
      </c>
      <c r="K37" s="1" t="n">
        <f aca="false">AVERAGE(B20:B32)</f>
        <v>325.983062130177</v>
      </c>
      <c r="L37" s="1" t="n">
        <f aca="false">AVERAGE(C20:C32)</f>
        <v>437.610281065089</v>
      </c>
    </row>
    <row r="38" customFormat="false" ht="12.8" hidden="false" customHeight="false" outlineLevel="0" collapsed="false">
      <c r="A38" s="1" t="n">
        <v>36</v>
      </c>
      <c r="B38" s="2" t="n">
        <v>98.2692307692308</v>
      </c>
      <c r="C38" s="3" t="n">
        <v>341.929807692308</v>
      </c>
      <c r="D38" s="4" t="n">
        <v>301.545192307692</v>
      </c>
      <c r="E38" s="5" t="n">
        <v>409.2375</v>
      </c>
      <c r="K38" s="1" t="n">
        <f aca="false">AVERAGE(B21:B33)</f>
        <v>317.284837278106</v>
      </c>
      <c r="L38" s="1" t="n">
        <f aca="false">AVERAGE(C21:C33)</f>
        <v>446.204955621302</v>
      </c>
    </row>
    <row r="39" customFormat="false" ht="12.8" hidden="false" customHeight="false" outlineLevel="0" collapsed="false">
      <c r="A39" s="1" t="n">
        <v>37</v>
      </c>
      <c r="B39" s="2" t="n">
        <v>88.8461538461538</v>
      </c>
      <c r="C39" s="3" t="n">
        <v>333.852884615385</v>
      </c>
      <c r="D39" s="4" t="n">
        <v>289.429807692308</v>
      </c>
      <c r="E39" s="7" t="n">
        <v>413.275961538462</v>
      </c>
      <c r="K39" s="1" t="n">
        <f aca="false">AVERAGE(B22:B34)</f>
        <v>299.57773668639</v>
      </c>
      <c r="L39" s="1" t="n">
        <f aca="false">AVERAGE(C22:C34)</f>
        <v>446.204955621302</v>
      </c>
    </row>
    <row r="40" customFormat="false" ht="12.8" hidden="false" customHeight="false" outlineLevel="0" collapsed="false">
      <c r="A40" s="1" t="n">
        <v>38</v>
      </c>
      <c r="B40" s="2" t="n">
        <v>79.4230769230769</v>
      </c>
      <c r="C40" s="3" t="n">
        <v>324.429807692308</v>
      </c>
      <c r="D40" s="4" t="n">
        <v>274.622115384615</v>
      </c>
      <c r="E40" s="7" t="n">
        <v>413.275961538462</v>
      </c>
      <c r="K40" s="1" t="n">
        <f aca="false">AVERAGE(B23:B35)</f>
        <v>269.962352071006</v>
      </c>
      <c r="L40" s="1" t="n">
        <f aca="false">AVERAGE(C23:C35)</f>
        <v>434.710872781065</v>
      </c>
    </row>
    <row r="41" customFormat="false" ht="12.8" hidden="false" customHeight="false" outlineLevel="0" collapsed="false">
      <c r="A41" s="1" t="n">
        <v>39</v>
      </c>
      <c r="B41" s="2" t="n">
        <v>72.6923076923077</v>
      </c>
      <c r="C41" s="3" t="n">
        <v>316.352884615385</v>
      </c>
      <c r="D41" s="4" t="n">
        <v>258.468269230769</v>
      </c>
      <c r="E41" s="5" t="n">
        <v>411.929807692308</v>
      </c>
      <c r="K41" s="1" t="n">
        <f aca="false">AVERAGE(B24:B36)</f>
        <v>243.349926035503</v>
      </c>
      <c r="L41" s="1" t="n">
        <f aca="false">AVERAGE(C24:C36)</f>
        <v>423.527440828402</v>
      </c>
    </row>
    <row r="42" customFormat="false" ht="12.8" hidden="false" customHeight="false" outlineLevel="0" collapsed="false">
      <c r="A42" s="1" t="n">
        <v>40</v>
      </c>
      <c r="B42" s="2" t="n">
        <v>64.6153846153846</v>
      </c>
      <c r="C42" s="3" t="n">
        <v>308.275961538462</v>
      </c>
      <c r="D42" s="4" t="n">
        <v>240.968269230769</v>
      </c>
      <c r="E42" s="5" t="n">
        <v>409.2375</v>
      </c>
      <c r="K42" s="1" t="n">
        <f aca="false">AVERAGE(B25:B37)</f>
        <v>219.32625739645</v>
      </c>
      <c r="L42" s="1" t="n">
        <f aca="false">AVERAGE(C25:C37)</f>
        <v>412.654659763314</v>
      </c>
    </row>
    <row r="43" customFormat="false" ht="12.8" hidden="false" customHeight="false" outlineLevel="0" collapsed="false">
      <c r="A43" s="1" t="n">
        <v>41</v>
      </c>
      <c r="B43" s="2" t="n">
        <v>59.2307692307692</v>
      </c>
      <c r="C43" s="3" t="n">
        <v>300.199038461538</v>
      </c>
      <c r="D43" s="4" t="n">
        <v>224.814423076923</v>
      </c>
      <c r="E43" s="5" t="n">
        <v>403.852884615385</v>
      </c>
      <c r="K43" s="1" t="n">
        <f aca="false">AVERAGE(B26:B38)</f>
        <v>197.683727810651</v>
      </c>
      <c r="L43" s="1" t="n">
        <f aca="false">AVERAGE(C26:C38)</f>
        <v>401.988979289941</v>
      </c>
    </row>
    <row r="44" customFormat="false" ht="12.8" hidden="false" customHeight="false" outlineLevel="0" collapsed="false">
      <c r="A44" s="1" t="n">
        <v>42</v>
      </c>
      <c r="B44" s="2" t="n">
        <v>52.5</v>
      </c>
      <c r="C44" s="3" t="n">
        <v>293.468269230769</v>
      </c>
      <c r="D44" s="4" t="n">
        <v>207.314423076923</v>
      </c>
      <c r="E44" s="5" t="n">
        <v>398.468269230769</v>
      </c>
      <c r="K44" s="1" t="n">
        <f aca="false">AVERAGE(B27:B39)</f>
        <v>178.21575443787</v>
      </c>
      <c r="L44" s="1" t="n">
        <f aca="false">AVERAGE(C27:C39)</f>
        <v>391.7375</v>
      </c>
    </row>
    <row r="45" customFormat="false" ht="12.8" hidden="false" customHeight="false" outlineLevel="0" collapsed="false">
      <c r="A45" s="1" t="n">
        <v>43</v>
      </c>
      <c r="B45" s="2" t="n">
        <v>47.1153846153846</v>
      </c>
      <c r="C45" s="3" t="n">
        <v>285.391346153846</v>
      </c>
      <c r="D45" s="4" t="n">
        <v>191.160576923077</v>
      </c>
      <c r="E45" s="5" t="n">
        <v>391.7375</v>
      </c>
      <c r="K45" s="1" t="n">
        <f aca="false">AVERAGE(B28:B40)</f>
        <v>160.611686390533</v>
      </c>
      <c r="L45" s="1" t="n">
        <f aca="false">AVERAGE(C28:C40)</f>
        <v>381.589571005917</v>
      </c>
    </row>
    <row r="46" customFormat="false" ht="12.8" hidden="false" customHeight="false" outlineLevel="0" collapsed="false">
      <c r="A46" s="1" t="n">
        <v>44</v>
      </c>
      <c r="B46" s="2" t="n">
        <v>43.0769230769231</v>
      </c>
      <c r="C46" s="3" t="n">
        <v>278.660576923077</v>
      </c>
      <c r="D46" s="4" t="n">
        <v>175.006730769231</v>
      </c>
      <c r="E46" s="5" t="n">
        <v>383.660576923077</v>
      </c>
      <c r="K46" s="1" t="n">
        <f aca="false">AVERAGE(B29:B41)</f>
        <v>144.767973372781</v>
      </c>
      <c r="L46" s="1" t="n">
        <f aca="false">AVERAGE(C29:C41)</f>
        <v>371.752292899408</v>
      </c>
    </row>
    <row r="47" customFormat="false" ht="12.8" hidden="false" customHeight="false" outlineLevel="0" collapsed="false">
      <c r="A47" s="1" t="n">
        <v>45</v>
      </c>
      <c r="B47" s="2" t="n">
        <v>39.0384615384615</v>
      </c>
      <c r="C47" s="3" t="n">
        <v>270.583653846154</v>
      </c>
      <c r="D47" s="4" t="n">
        <v>160.199038461538</v>
      </c>
      <c r="E47" s="5" t="n">
        <v>375.583653846154</v>
      </c>
      <c r="K47" s="1" t="n">
        <f aca="false">AVERAGE(B30:B42)</f>
        <v>130.477514792899</v>
      </c>
      <c r="L47" s="1" t="n">
        <f aca="false">AVERAGE(C30:C42)</f>
        <v>362.225665680473</v>
      </c>
    </row>
    <row r="48" customFormat="false" ht="12.8" hidden="false" customHeight="false" outlineLevel="0" collapsed="false">
      <c r="A48" s="1" t="n">
        <v>46</v>
      </c>
      <c r="B48" s="2" t="n">
        <v>35</v>
      </c>
      <c r="C48" s="3" t="n">
        <v>263.852884615385</v>
      </c>
      <c r="D48" s="4" t="n">
        <v>145.391346153846</v>
      </c>
      <c r="E48" s="5" t="n">
        <v>367.506730769231</v>
      </c>
      <c r="K48" s="1" t="n">
        <f aca="false">AVERAGE(B31:B43)</f>
        <v>117.63676035503</v>
      </c>
      <c r="L48" s="1" t="n">
        <f aca="false">AVERAGE(C31:C43)</f>
        <v>352.906139053254</v>
      </c>
    </row>
    <row r="49" customFormat="false" ht="12.8" hidden="false" customHeight="false" outlineLevel="0" collapsed="false">
      <c r="A49" s="1" t="n">
        <v>47</v>
      </c>
      <c r="B49" s="2" t="n">
        <v>30.9615384615384</v>
      </c>
      <c r="C49" s="3" t="n">
        <v>257.122115384615</v>
      </c>
      <c r="D49" s="4" t="n">
        <v>133.275961538461</v>
      </c>
      <c r="E49" s="5" t="n">
        <v>359.429807692308</v>
      </c>
      <c r="K49" s="1" t="n">
        <f aca="false">AVERAGE(B32:B44)</f>
        <v>106.038609467456</v>
      </c>
      <c r="L49" s="1" t="n">
        <f aca="false">AVERAGE(C32:C44)</f>
        <v>343.897263313609</v>
      </c>
    </row>
    <row r="50" customFormat="false" ht="12.8" hidden="false" customHeight="false" outlineLevel="0" collapsed="false">
      <c r="A50" s="1" t="n">
        <v>48</v>
      </c>
      <c r="B50" s="2" t="n">
        <v>28.2692307692307</v>
      </c>
      <c r="C50" s="3" t="n">
        <v>250.391346153846</v>
      </c>
      <c r="D50" s="4" t="n">
        <v>121.160576923077</v>
      </c>
      <c r="E50" s="5" t="n">
        <v>351.352884615385</v>
      </c>
      <c r="K50" s="1" t="n">
        <f aca="false">AVERAGE(B33:B45)</f>
        <v>95.5795118343195</v>
      </c>
      <c r="L50" s="1" t="n">
        <f aca="false">AVERAGE(C33:C45)</f>
        <v>335.09548816568</v>
      </c>
    </row>
    <row r="51" customFormat="false" ht="12.8" hidden="false" customHeight="false" outlineLevel="0" collapsed="false">
      <c r="A51" s="1" t="n">
        <v>49</v>
      </c>
      <c r="B51" s="2" t="n">
        <v>25.5769230769231</v>
      </c>
      <c r="C51" s="3" t="n">
        <v>243.660576923077</v>
      </c>
      <c r="D51" s="4" t="n">
        <v>109.045192307692</v>
      </c>
      <c r="E51" s="5" t="n">
        <v>341.929807692308</v>
      </c>
      <c r="G51" s="1" t="n">
        <f aca="false">520*EXP(-0.1043*(A51-$I$2-20))</f>
        <v>117.631141793267</v>
      </c>
      <c r="H51" s="1" t="n">
        <f aca="false">ABS(D51-G51)</f>
        <v>8.58594948557482</v>
      </c>
      <c r="K51" s="1" t="n">
        <f aca="false">AVERAGE(B34:B46)</f>
        <v>86.1559171597633</v>
      </c>
      <c r="L51" s="1" t="n">
        <f aca="false">AVERAGE(C34:C46)</f>
        <v>326.500813609467</v>
      </c>
    </row>
    <row r="52" customFormat="false" ht="12.8" hidden="false" customHeight="false" outlineLevel="0" collapsed="false">
      <c r="A52" s="1" t="n">
        <v>50</v>
      </c>
      <c r="B52" s="2" t="n">
        <v>22.8846153846154</v>
      </c>
      <c r="C52" s="3" t="n">
        <v>238.275961538462</v>
      </c>
      <c r="D52" s="4" t="n">
        <v>99.6153846153846</v>
      </c>
      <c r="E52" s="5" t="n">
        <v>333.852884615385</v>
      </c>
      <c r="G52" s="1" t="n">
        <f aca="false">520*EXP(-0.1043*(A52-$I$2-20))</f>
        <v>105.980361870478</v>
      </c>
      <c r="H52" s="1" t="n">
        <f aca="false">ABS(D52-G52)</f>
        <v>6.36497725509382</v>
      </c>
      <c r="K52" s="1" t="n">
        <f aca="false">AVERAGE(B35:B47)</f>
        <v>77.664275147929</v>
      </c>
      <c r="L52" s="1" t="n">
        <f aca="false">AVERAGE(C35:C47)</f>
        <v>318.11323964497</v>
      </c>
    </row>
    <row r="53" customFormat="false" ht="12.8" hidden="false" customHeight="false" outlineLevel="0" collapsed="false">
      <c r="A53" s="1" t="n">
        <v>51</v>
      </c>
      <c r="B53" s="2" t="n">
        <v>21.5384615384615</v>
      </c>
      <c r="C53" s="3" t="n">
        <v>231.545192307692</v>
      </c>
      <c r="D53" s="4" t="n">
        <v>90.1923076923076</v>
      </c>
      <c r="E53" s="5" t="n">
        <v>325.775961538462</v>
      </c>
      <c r="G53" s="1" t="n">
        <f aca="false">520*EXP(-0.1043*(A53-$I$2-20))</f>
        <v>95.483533790203</v>
      </c>
      <c r="H53" s="1" t="n">
        <f aca="false">ABS(D53-G53)</f>
        <v>5.29122609789545</v>
      </c>
      <c r="K53" s="1" t="n">
        <f aca="false">AVERAGE(B36:B48)</f>
        <v>70.0010355029586</v>
      </c>
      <c r="L53" s="1" t="n">
        <f aca="false">AVERAGE(C36:C48)</f>
        <v>309.932766272189</v>
      </c>
    </row>
    <row r="54" customFormat="false" ht="12.8" hidden="false" customHeight="false" outlineLevel="0" collapsed="false">
      <c r="A54" s="1" t="n">
        <v>52</v>
      </c>
      <c r="B54" s="2" t="n">
        <v>18.8461538461538</v>
      </c>
      <c r="C54" s="3" t="n">
        <v>226.160576923077</v>
      </c>
      <c r="D54" s="4" t="n">
        <v>80.7692307692307</v>
      </c>
      <c r="E54" s="5" t="n">
        <v>317.699038461539</v>
      </c>
      <c r="G54" s="1" t="n">
        <f aca="false">520*EXP(-0.1043*(A54-$I$2-20))</f>
        <v>86.0263643580224</v>
      </c>
      <c r="H54" s="1" t="n">
        <f aca="false">ABS(D54-G54)</f>
        <v>5.25713358879175</v>
      </c>
      <c r="K54" s="1" t="n">
        <f aca="false">AVERAGE(B37:B49)</f>
        <v>63.0626479289941</v>
      </c>
      <c r="L54" s="1" t="n">
        <f aca="false">AVERAGE(C37:C49)</f>
        <v>301.959393491124</v>
      </c>
    </row>
    <row r="55" customFormat="false" ht="12.8" hidden="false" customHeight="false" outlineLevel="0" collapsed="false">
      <c r="A55" s="1" t="n">
        <v>53</v>
      </c>
      <c r="B55" s="2" t="n">
        <v>17.5</v>
      </c>
      <c r="C55" s="3" t="n">
        <v>219.429807692308</v>
      </c>
      <c r="D55" s="4" t="n">
        <v>74.0384615384615</v>
      </c>
      <c r="E55" s="5" t="n">
        <v>309.622115384616</v>
      </c>
      <c r="G55" s="1" t="n">
        <f aca="false">520*EXP(-0.1043*(A55-$I$2-20))</f>
        <v>77.5058805523446</v>
      </c>
      <c r="H55" s="1" t="n">
        <f aca="false">ABS(D55-G55)</f>
        <v>3.46741901388307</v>
      </c>
      <c r="K55" s="1" t="n">
        <f aca="false">AVERAGE(B38:B50)</f>
        <v>56.8491124260355</v>
      </c>
      <c r="L55" s="1" t="n">
        <f aca="false">AVERAGE(C38:C50)</f>
        <v>294.193121301775</v>
      </c>
    </row>
    <row r="56" customFormat="false" ht="12.8" hidden="false" customHeight="false" outlineLevel="0" collapsed="false">
      <c r="A56" s="1" t="n">
        <v>54</v>
      </c>
      <c r="B56" s="2" t="n">
        <v>16.1538461538461</v>
      </c>
      <c r="C56" s="3" t="n">
        <v>214.045192307692</v>
      </c>
      <c r="D56" s="4" t="n">
        <v>65.9615384615384</v>
      </c>
      <c r="E56" s="5" t="n">
        <v>301.545192307693</v>
      </c>
      <c r="G56" s="1" t="n">
        <f aca="false">520*EXP(-0.1043*(A56-$I$2-20))</f>
        <v>69.8293083175507</v>
      </c>
      <c r="H56" s="1" t="n">
        <f aca="false">ABS(D56-G56)</f>
        <v>3.86776985601232</v>
      </c>
      <c r="K56" s="1" t="n">
        <f aca="false">AVERAGE(B39:B51)</f>
        <v>51.2573964497041</v>
      </c>
      <c r="L56" s="1" t="n">
        <f aca="false">AVERAGE(C39:C51)</f>
        <v>286.633949704142</v>
      </c>
    </row>
    <row r="57" customFormat="false" ht="12.8" hidden="false" customHeight="false" outlineLevel="0" collapsed="false">
      <c r="A57" s="1" t="n">
        <v>55</v>
      </c>
      <c r="B57" s="2" t="n">
        <v>13.4615384615384</v>
      </c>
      <c r="C57" s="3" t="n">
        <v>208.660576923077</v>
      </c>
      <c r="D57" s="4" t="n">
        <v>60.576923076923</v>
      </c>
      <c r="E57" s="5" t="n">
        <v>294.814423076923</v>
      </c>
      <c r="G57" s="1" t="n">
        <f aca="false">520*EXP(-0.1043*(A57-$I$2-20))</f>
        <v>62.9130624071086</v>
      </c>
      <c r="H57" s="1" t="n">
        <f aca="false">ABS(D57-G57)</f>
        <v>2.33613933018559</v>
      </c>
      <c r="K57" s="1" t="n">
        <f aca="false">AVERAGE(B40:B52)</f>
        <v>46.1834319526627</v>
      </c>
      <c r="L57" s="1" t="n">
        <f aca="false">AVERAGE(C40:C52)</f>
        <v>279.281878698225</v>
      </c>
    </row>
    <row r="58" customFormat="false" ht="12.8" hidden="false" customHeight="false" outlineLevel="0" collapsed="false">
      <c r="A58" s="1" t="n">
        <v>56</v>
      </c>
      <c r="B58" s="2" t="n">
        <v>12.1153846153846</v>
      </c>
      <c r="C58" s="3" t="n">
        <v>203.275961538462</v>
      </c>
      <c r="D58" s="4" t="n">
        <v>53.8461538461538</v>
      </c>
      <c r="E58" s="5" t="n">
        <v>286.7375</v>
      </c>
      <c r="G58" s="1" t="n">
        <f aca="false">520*EXP(-0.1043*(A58-$I$2-20))</f>
        <v>56.6818362777042</v>
      </c>
      <c r="H58" s="1" t="n">
        <f aca="false">ABS(D58-G58)</f>
        <v>2.83568243155041</v>
      </c>
      <c r="K58" s="1" t="n">
        <f aca="false">AVERAGE(B41:B53)</f>
        <v>41.7307692307692</v>
      </c>
      <c r="L58" s="1" t="n">
        <f aca="false">AVERAGE(C41:C53)</f>
        <v>272.136908284024</v>
      </c>
    </row>
    <row r="59" customFormat="false" ht="12.8" hidden="false" customHeight="false" outlineLevel="0" collapsed="false">
      <c r="A59" s="1" t="n">
        <v>57</v>
      </c>
      <c r="B59" s="2" t="n">
        <v>12.1153846153846</v>
      </c>
      <c r="C59" s="3" t="n">
        <v>197.891346153846</v>
      </c>
      <c r="D59" s="4" t="n">
        <v>48.4615384615384</v>
      </c>
      <c r="E59" s="5" t="n">
        <v>280.006730769231</v>
      </c>
      <c r="G59" s="1" t="n">
        <f aca="false">520*EXP(-0.1043*(A59-$I$2-20))</f>
        <v>51.0677821248366</v>
      </c>
      <c r="H59" s="1" t="n">
        <f aca="false">ABS(D59-G59)</f>
        <v>2.60624366329814</v>
      </c>
      <c r="K59" s="1" t="n">
        <f aca="false">AVERAGE(B42:B54)</f>
        <v>37.5887573964497</v>
      </c>
      <c r="L59" s="1" t="n">
        <f aca="false">AVERAGE(C42:C54)</f>
        <v>265.199038461538</v>
      </c>
    </row>
    <row r="60" customFormat="false" ht="12.8" hidden="false" customHeight="false" outlineLevel="0" collapsed="false">
      <c r="A60" s="1" t="n">
        <v>58</v>
      </c>
      <c r="B60" s="2" t="n">
        <v>10.7692307692308</v>
      </c>
      <c r="C60" s="3" t="n">
        <v>193.852884615385</v>
      </c>
      <c r="D60" s="4" t="n">
        <v>44.4230769230768</v>
      </c>
      <c r="E60" s="5" t="n">
        <v>271.929807692308</v>
      </c>
      <c r="G60" s="1" t="n">
        <f aca="false">520*EXP(-0.1043*(A60-$I$2-20))</f>
        <v>46.0097721318108</v>
      </c>
      <c r="H60" s="1" t="n">
        <f aca="false">ABS(D60-G60)</f>
        <v>1.58669520873396</v>
      </c>
      <c r="K60" s="1" t="n">
        <f aca="false">AVERAGE(B43:B55)</f>
        <v>33.9644970414201</v>
      </c>
      <c r="L60" s="1" t="n">
        <f aca="false">AVERAGE(C43:C55)</f>
        <v>258.364718934911</v>
      </c>
    </row>
    <row r="61" customFormat="false" ht="12.8" hidden="false" customHeight="false" outlineLevel="0" collapsed="false">
      <c r="A61" s="1" t="n">
        <v>59</v>
      </c>
      <c r="B61" s="2" t="n">
        <v>9.42307692307691</v>
      </c>
      <c r="C61" s="3" t="n">
        <v>188.468269230769</v>
      </c>
      <c r="D61" s="4" t="n">
        <v>40.3846153846153</v>
      </c>
      <c r="E61" s="5" t="n">
        <v>265.199038461539</v>
      </c>
      <c r="G61" s="1" t="n">
        <f aca="false">520*EXP(-0.1043*(A61-$I$2-20))</f>
        <v>41.452732888347</v>
      </c>
      <c r="H61" s="1" t="n">
        <f aca="false">ABS(D61-G61)</f>
        <v>1.06811750373166</v>
      </c>
      <c r="K61" s="1" t="n">
        <f aca="false">AVERAGE(B44:B56)</f>
        <v>30.6508875739645</v>
      </c>
      <c r="L61" s="1" t="n">
        <f aca="false">AVERAGE(C44:C56)</f>
        <v>251.7375</v>
      </c>
    </row>
    <row r="62" customFormat="false" ht="12.8" hidden="false" customHeight="false" outlineLevel="0" collapsed="false">
      <c r="A62" s="1" t="n">
        <v>60</v>
      </c>
      <c r="B62" s="2" t="n">
        <v>8.07692307692307</v>
      </c>
      <c r="C62" s="3" t="n">
        <v>183.083653846154</v>
      </c>
      <c r="D62" s="4" t="n">
        <v>36.3461538461538</v>
      </c>
      <c r="E62" s="5" t="n">
        <v>258.468269230769</v>
      </c>
      <c r="G62" s="1" t="n">
        <f aca="false">520*EXP(-0.1043*(A62-$I$2-20))</f>
        <v>37.3470457317176</v>
      </c>
      <c r="H62" s="1" t="n">
        <f aca="false">ABS(D62-G62)</f>
        <v>1.00089188556381</v>
      </c>
      <c r="K62" s="1" t="n">
        <f aca="false">AVERAGE(B45:B57)</f>
        <v>27.6479289940828</v>
      </c>
      <c r="L62" s="1" t="n">
        <f aca="false">AVERAGE(C45:C57)</f>
        <v>245.213831360947</v>
      </c>
    </row>
    <row r="63" customFormat="false" ht="12.8" hidden="false" customHeight="false" outlineLevel="0" collapsed="false">
      <c r="A63" s="1" t="n">
        <v>61</v>
      </c>
      <c r="B63" s="2" t="n">
        <v>8.07692307692307</v>
      </c>
      <c r="C63" s="3" t="n">
        <v>179.045192307692</v>
      </c>
      <c r="D63" s="4" t="n">
        <v>32.3076923076922</v>
      </c>
      <c r="E63" s="5" t="n">
        <v>251.7375</v>
      </c>
      <c r="G63" s="1" t="n">
        <f aca="false">520*EXP(-0.1043*(A63-$I$2-20))</f>
        <v>33.6480064811145</v>
      </c>
      <c r="H63" s="1" t="n">
        <f aca="false">ABS(D63-G63)</f>
        <v>1.34031417342228</v>
      </c>
      <c r="K63" s="1" t="n">
        <f aca="false">AVERAGE(B46:B58)</f>
        <v>24.9556213017751</v>
      </c>
      <c r="L63" s="1" t="n">
        <f aca="false">AVERAGE(C46:C58)</f>
        <v>238.89726331361</v>
      </c>
    </row>
    <row r="64" customFormat="false" ht="12.8" hidden="false" customHeight="false" outlineLevel="0" collapsed="false">
      <c r="A64" s="1" t="n">
        <v>62</v>
      </c>
      <c r="B64" s="2" t="n">
        <v>6.73076923076922</v>
      </c>
      <c r="C64" s="3" t="n">
        <v>173.660576923077</v>
      </c>
      <c r="D64" s="4" t="n">
        <v>29.6153846153845</v>
      </c>
      <c r="E64" s="5" t="n">
        <v>245.006730769231</v>
      </c>
      <c r="G64" s="1" t="n">
        <f aca="false">520*EXP(-0.1043*(A64-$I$2-20))</f>
        <v>30.3153386826416</v>
      </c>
      <c r="H64" s="1" t="n">
        <f aca="false">ABS(D64-G64)</f>
        <v>0.699954067257064</v>
      </c>
      <c r="K64" s="1" t="n">
        <f aca="false">AVERAGE(B47:B59)</f>
        <v>22.5739644970414</v>
      </c>
      <c r="L64" s="1" t="n">
        <f aca="false">AVERAGE(C47:C59)</f>
        <v>232.68424556213</v>
      </c>
    </row>
    <row r="65" customFormat="false" ht="12.8" hidden="false" customHeight="false" outlineLevel="0" collapsed="false">
      <c r="A65" s="1" t="n">
        <v>63</v>
      </c>
      <c r="B65" s="2" t="n">
        <v>6.73076923076922</v>
      </c>
      <c r="C65" s="3" t="n">
        <v>169.622115384615</v>
      </c>
      <c r="D65" s="4" t="n">
        <v>26.9230769230768</v>
      </c>
      <c r="E65" s="5" t="n">
        <v>239.622115384616</v>
      </c>
      <c r="G65" s="1" t="n">
        <f aca="false">520*EXP(-0.1043*(A65-$I$2-20))</f>
        <v>27.3127550649718</v>
      </c>
      <c r="H65" s="1" t="n">
        <f aca="false">ABS(D65-G65)</f>
        <v>0.389678141895018</v>
      </c>
      <c r="K65" s="1" t="n">
        <f aca="false">AVERAGE(B48:B60)</f>
        <v>20.3994082840236</v>
      </c>
      <c r="L65" s="1" t="n">
        <f aca="false">AVERAGE(C48:C60)</f>
        <v>226.781878698225</v>
      </c>
    </row>
    <row r="66" customFormat="false" ht="12.8" hidden="false" customHeight="false" outlineLevel="0" collapsed="false">
      <c r="A66" s="1" t="n">
        <v>64</v>
      </c>
      <c r="B66" s="2" t="n">
        <v>5.38461538461537</v>
      </c>
      <c r="C66" s="3" t="n">
        <v>165.583653846154</v>
      </c>
      <c r="D66" s="4" t="n">
        <v>24.2307692307692</v>
      </c>
      <c r="E66" s="5" t="n">
        <v>232.891346153846</v>
      </c>
      <c r="G66" s="1" t="n">
        <f aca="false">520*EXP(-0.1043*(A66-$I$2-20))</f>
        <v>24.6075624306415</v>
      </c>
      <c r="H66" s="1" t="n">
        <f aca="false">ABS(D66-G66)</f>
        <v>0.376793199872289</v>
      </c>
      <c r="K66" s="1" t="n">
        <f aca="false">AVERAGE(B49:B61)</f>
        <v>18.4319526627219</v>
      </c>
      <c r="L66" s="1" t="n">
        <f aca="false">AVERAGE(C49:C61)</f>
        <v>220.983062130178</v>
      </c>
    </row>
    <row r="67" customFormat="false" ht="12.8" hidden="false" customHeight="false" outlineLevel="0" collapsed="false">
      <c r="A67" s="1" t="n">
        <v>65</v>
      </c>
      <c r="B67" s="2" t="n">
        <v>5.38461538461537</v>
      </c>
      <c r="C67" s="3" t="n">
        <v>161.545192307692</v>
      </c>
      <c r="D67" s="4" t="n">
        <v>21.5384615384615</v>
      </c>
      <c r="E67" s="5" t="n">
        <v>227.506730769231</v>
      </c>
      <c r="G67" s="1" t="n">
        <f aca="false">520*EXP(-0.1043*(A67-$I$2-20))</f>
        <v>22.1703056808979</v>
      </c>
      <c r="H67" s="1" t="n">
        <f aca="false">ABS(D67-G67)</f>
        <v>0.631844142436446</v>
      </c>
      <c r="K67" s="1" t="n">
        <f aca="false">AVERAGE(B50:B62)</f>
        <v>16.6715976331361</v>
      </c>
      <c r="L67" s="1" t="n">
        <f aca="false">AVERAGE(C50:C62)</f>
        <v>215.287795857988</v>
      </c>
    </row>
    <row r="68" customFormat="false" ht="12.8" hidden="false" customHeight="false" outlineLevel="0" collapsed="false">
      <c r="A68" s="1" t="n">
        <v>66</v>
      </c>
      <c r="B68" s="2" t="n">
        <v>5.38461538461537</v>
      </c>
      <c r="C68" s="3" t="n">
        <v>157.506730769231</v>
      </c>
      <c r="D68" s="4" t="n">
        <v>20.1923076923076</v>
      </c>
      <c r="E68" s="5" t="n">
        <v>220.775961538462</v>
      </c>
      <c r="G68" s="1" t="n">
        <f aca="false">520*EXP(-0.1043*(A68-$I$2-20))</f>
        <v>19.9744470981168</v>
      </c>
      <c r="H68" s="1" t="n">
        <f aca="false">ABS(D68-G68)</f>
        <v>0.217860594190764</v>
      </c>
      <c r="K68" s="1" t="n">
        <f aca="false">AVERAGE(B51:B63)</f>
        <v>15.1183431952663</v>
      </c>
      <c r="L68" s="1" t="n">
        <f aca="false">AVERAGE(C51:C63)</f>
        <v>209.799630177515</v>
      </c>
    </row>
    <row r="69" customFormat="false" ht="12.8" hidden="false" customHeight="false" outlineLevel="0" collapsed="false">
      <c r="A69" s="1" t="n">
        <v>67</v>
      </c>
      <c r="B69" s="2" t="n">
        <v>4.03846153846153</v>
      </c>
      <c r="C69" s="3" t="n">
        <v>153.468269230769</v>
      </c>
      <c r="D69" s="4" t="n">
        <v>17.4999999999999</v>
      </c>
      <c r="E69" s="5" t="n">
        <v>215.391346153846</v>
      </c>
      <c r="G69" s="1" t="n">
        <f aca="false">520*EXP(-0.1043*(A69-$I$2-20))</f>
        <v>17.9960773937019</v>
      </c>
      <c r="H69" s="1" t="n">
        <f aca="false">ABS(D69-G69)</f>
        <v>0.496077393701977</v>
      </c>
      <c r="K69" s="1" t="n">
        <f aca="false">AVERAGE(B52:B64)</f>
        <v>13.6686390532544</v>
      </c>
      <c r="L69" s="1" t="n">
        <f aca="false">AVERAGE(C52:C64)</f>
        <v>204.415014792899</v>
      </c>
    </row>
    <row r="70" customFormat="false" ht="12.8" hidden="false" customHeight="false" outlineLevel="0" collapsed="false">
      <c r="A70" s="1" t="n">
        <v>68</v>
      </c>
      <c r="B70" s="2" t="n">
        <v>4.03846153846153</v>
      </c>
      <c r="C70" s="3" t="n">
        <v>149.429807692308</v>
      </c>
      <c r="D70" s="4" t="n">
        <v>16.1538461538461</v>
      </c>
      <c r="E70" s="5" t="n">
        <v>210.006730769231</v>
      </c>
      <c r="G70" s="1" t="n">
        <f aca="false">520*EXP(-0.1043*(A70-$I$2-20))</f>
        <v>16.213655375254</v>
      </c>
      <c r="H70" s="1" t="n">
        <f aca="false">ABS(D70-G70)</f>
        <v>0.059809221407864</v>
      </c>
      <c r="K70" s="1" t="n">
        <f aca="false">AVERAGE(B53:B65)</f>
        <v>12.4260355029586</v>
      </c>
      <c r="L70" s="1" t="n">
        <f aca="false">AVERAGE(C53:C65)</f>
        <v>199.133949704142</v>
      </c>
    </row>
    <row r="71" customFormat="false" ht="12.8" hidden="false" customHeight="false" outlineLevel="0" collapsed="false">
      <c r="A71" s="1" t="n">
        <v>69</v>
      </c>
      <c r="B71" s="2" t="n">
        <v>4.03846153846153</v>
      </c>
      <c r="C71" s="3" t="n">
        <v>145.391346153846</v>
      </c>
      <c r="D71" s="4" t="n">
        <v>14.8076923076922</v>
      </c>
      <c r="E71" s="5" t="n">
        <v>204.622115384615</v>
      </c>
      <c r="G71" s="1" t="n">
        <f aca="false">520*EXP(-0.1043*(A71-$I$2-20))</f>
        <v>14.6077733984131</v>
      </c>
      <c r="H71" s="1" t="n">
        <f aca="false">ABS(D71-G71)</f>
        <v>0.199918909279102</v>
      </c>
      <c r="K71" s="1" t="n">
        <f aca="false">AVERAGE(B54:B66)</f>
        <v>11.1834319526627</v>
      </c>
      <c r="L71" s="1" t="n">
        <f aca="false">AVERAGE(C54:C66)</f>
        <v>194.059985207101</v>
      </c>
    </row>
    <row r="72" customFormat="false" ht="12.8" hidden="false" customHeight="false" outlineLevel="0" collapsed="false">
      <c r="A72" s="1" t="n">
        <v>70</v>
      </c>
      <c r="B72" s="2" t="n">
        <v>2.69230769230768</v>
      </c>
      <c r="C72" s="3" t="n">
        <v>141.352884615385</v>
      </c>
      <c r="D72" s="4" t="n">
        <v>13.4615384615384</v>
      </c>
      <c r="E72" s="5" t="n">
        <v>199.2375</v>
      </c>
      <c r="G72" s="1" t="n">
        <f aca="false">520*EXP(-0.1043*(A72-$I$2-20))</f>
        <v>13.1609460495298</v>
      </c>
      <c r="H72" s="1" t="n">
        <f aca="false">ABS(D72-G72)</f>
        <v>0.300592412008651</v>
      </c>
      <c r="K72" s="1" t="n">
        <f aca="false">AVERAGE(B55:B67)</f>
        <v>10.1479289940828</v>
      </c>
      <c r="L72" s="1" t="n">
        <f aca="false">AVERAGE(C55:C67)</f>
        <v>189.089571005917</v>
      </c>
    </row>
    <row r="73" customFormat="false" ht="12.8" hidden="false" customHeight="false" outlineLevel="0" collapsed="false">
      <c r="A73" s="1" t="n">
        <v>71</v>
      </c>
      <c r="B73" s="2" t="n">
        <v>2.69230769230768</v>
      </c>
      <c r="C73" s="3" t="n">
        <v>137.314423076923</v>
      </c>
      <c r="D73" s="4" t="n">
        <v>12.1153846153845</v>
      </c>
      <c r="E73" s="5" t="n">
        <v>193.852884615385</v>
      </c>
      <c r="G73" s="1" t="n">
        <f aca="false">520*EXP(-0.1043*(A73-$I$2-20))</f>
        <v>11.8574197582672</v>
      </c>
      <c r="H73" s="1" t="n">
        <f aca="false">ABS(D73-G73)</f>
        <v>0.257964857117351</v>
      </c>
      <c r="K73" s="1" t="n">
        <f aca="false">AVERAGE(B56:B68)</f>
        <v>9.21597633136093</v>
      </c>
      <c r="L73" s="1" t="n">
        <f aca="false">AVERAGE(C56:C68)</f>
        <v>184.32625739645</v>
      </c>
    </row>
    <row r="74" customFormat="false" ht="12.8" hidden="false" customHeight="false" outlineLevel="0" collapsed="false">
      <c r="A74" s="1" t="n">
        <v>72</v>
      </c>
      <c r="B74" s="2" t="n">
        <v>2.69230769230768</v>
      </c>
      <c r="C74" s="3" t="n">
        <v>134.622115384615</v>
      </c>
      <c r="D74" s="4" t="n">
        <v>10.7692307692307</v>
      </c>
      <c r="E74" s="5" t="n">
        <v>189.814423076923</v>
      </c>
      <c r="G74" s="1" t="n">
        <f aca="false">520*EXP(-0.1043*(A74-$I$2-20))</f>
        <v>10.6830012671291</v>
      </c>
      <c r="H74" s="1" t="n">
        <f aca="false">ABS(D74-G74)</f>
        <v>0.0862295021015953</v>
      </c>
      <c r="K74" s="1" t="n">
        <f aca="false">AVERAGE(B57:B69)</f>
        <v>8.28402366863904</v>
      </c>
      <c r="L74" s="1" t="n">
        <f aca="false">AVERAGE(C57:C69)</f>
        <v>179.66649408284</v>
      </c>
    </row>
    <row r="75" customFormat="false" ht="12.8" hidden="false" customHeight="false" outlineLevel="0" collapsed="false">
      <c r="A75" s="1" t="n">
        <v>73</v>
      </c>
      <c r="B75" s="2" t="n">
        <v>2.69230769230768</v>
      </c>
      <c r="C75" s="3" t="n">
        <v>130.583653846154</v>
      </c>
      <c r="D75" s="4" t="n">
        <v>9.42307692307685</v>
      </c>
      <c r="E75" s="5" t="n">
        <v>184.429807692308</v>
      </c>
      <c r="G75" s="1" t="n">
        <f aca="false">520*EXP(-0.1043*(A75-$I$2-20))</f>
        <v>9.62490309022851</v>
      </c>
      <c r="H75" s="1" t="n">
        <f aca="false">ABS(D75-G75)</f>
        <v>0.201826167151664</v>
      </c>
      <c r="K75" s="1" t="n">
        <f aca="false">AVERAGE(B58:B70)</f>
        <v>7.55917159763313</v>
      </c>
      <c r="L75" s="1" t="n">
        <f aca="false">AVERAGE(C58:C70)</f>
        <v>175.110281065089</v>
      </c>
    </row>
    <row r="76" customFormat="false" ht="12.8" hidden="false" customHeight="false" outlineLevel="0" collapsed="false">
      <c r="A76" s="1" t="n">
        <v>74</v>
      </c>
      <c r="B76" s="2" t="n">
        <v>2.69230769230768</v>
      </c>
      <c r="C76" s="3" t="n">
        <v>127.891346153846</v>
      </c>
      <c r="D76" s="4" t="n">
        <v>9.42307692307685</v>
      </c>
      <c r="E76" s="5" t="n">
        <v>180.391346153846</v>
      </c>
      <c r="G76" s="1" t="n">
        <f aca="false">520*EXP(-0.1043*(A76-$I$2-20))</f>
        <v>8.67160427859667</v>
      </c>
      <c r="H76" s="1" t="n">
        <f aca="false">ABS(D76-G76)</f>
        <v>0.751472644480179</v>
      </c>
      <c r="K76" s="1" t="n">
        <f aca="false">AVERAGE(B59:B71)</f>
        <v>6.9378698224852</v>
      </c>
      <c r="L76" s="1" t="n">
        <f aca="false">AVERAGE(C59:C71)</f>
        <v>170.657618343195</v>
      </c>
    </row>
    <row r="77" customFormat="false" ht="12.8" hidden="false" customHeight="false" outlineLevel="0" collapsed="false">
      <c r="A77" s="1" t="n">
        <v>75</v>
      </c>
      <c r="B77" s="2" t="n">
        <v>2.69230769230768</v>
      </c>
      <c r="C77" s="3" t="n">
        <v>123.852884615385</v>
      </c>
      <c r="D77" s="4" t="n">
        <v>8.07692307692301</v>
      </c>
      <c r="E77" s="5" t="n">
        <v>175.006730769231</v>
      </c>
      <c r="G77" s="1" t="n">
        <f aca="false">520*EXP(-0.1043*(A77-$I$2-20))</f>
        <v>7.81272497599669</v>
      </c>
      <c r="H77" s="1" t="n">
        <f aca="false">ABS(D77-G77)</f>
        <v>0.264198100926318</v>
      </c>
      <c r="K77" s="1" t="n">
        <f aca="false">AVERAGE(B60:B72)</f>
        <v>6.21301775147928</v>
      </c>
      <c r="L77" s="1" t="n">
        <f aca="false">AVERAGE(C60:C72)</f>
        <v>166.30850591716</v>
      </c>
    </row>
    <row r="78" customFormat="false" ht="12.8" hidden="false" customHeight="false" outlineLevel="0" collapsed="false">
      <c r="A78" s="1" t="n">
        <v>76</v>
      </c>
      <c r="B78" s="2" t="n">
        <v>1.34615384615383</v>
      </c>
      <c r="C78" s="3" t="n">
        <v>121.160576923077</v>
      </c>
      <c r="D78" s="4" t="n">
        <v>6.73076923076916</v>
      </c>
      <c r="E78" s="5" t="n">
        <v>170.968269230769</v>
      </c>
      <c r="G78" s="1" t="n">
        <f aca="false">520*EXP(-0.1043*(A78-$I$2-20))</f>
        <v>7.0389133993601</v>
      </c>
      <c r="H78" s="1" t="n">
        <f aca="false">ABS(D78-G78)</f>
        <v>0.308144168590943</v>
      </c>
      <c r="K78" s="1" t="n">
        <f aca="false">AVERAGE(B61:B73)</f>
        <v>5.59171597633135</v>
      </c>
      <c r="L78" s="1" t="n">
        <f aca="false">AVERAGE(C61:C73)</f>
        <v>161.959393491124</v>
      </c>
    </row>
    <row r="79" customFormat="false" ht="12.8" hidden="false" customHeight="false" outlineLevel="0" collapsed="false">
      <c r="A79" s="1" t="n">
        <v>77</v>
      </c>
      <c r="B79" s="2" t="n">
        <v>1.34615384615383</v>
      </c>
      <c r="C79" s="3" t="n">
        <v>118.468269230769</v>
      </c>
      <c r="D79" s="4" t="n">
        <v>6.73076923076916</v>
      </c>
      <c r="E79" s="5" t="n">
        <v>165.583653846154</v>
      </c>
      <c r="G79" s="1" t="n">
        <f aca="false">520*EXP(-0.1043*(A79-$I$2-20))</f>
        <v>6.34174401324942</v>
      </c>
      <c r="H79" s="1" t="n">
        <f aca="false">ABS(D79-G79)</f>
        <v>0.389025217519739</v>
      </c>
      <c r="K79" s="1" t="n">
        <f aca="false">AVERAGE(B62:B74)</f>
        <v>5.07396449704141</v>
      </c>
      <c r="L79" s="1" t="n">
        <f aca="false">AVERAGE(C62:C74)</f>
        <v>157.817381656805</v>
      </c>
    </row>
    <row r="80" customFormat="false" ht="12.8" hidden="false" customHeight="false" outlineLevel="0" collapsed="false">
      <c r="A80" s="1" t="n">
        <v>78</v>
      </c>
      <c r="B80" s="2" t="n">
        <v>1.34615384615383</v>
      </c>
      <c r="C80" s="3" t="n">
        <v>114.429807692308</v>
      </c>
      <c r="D80" s="4" t="n">
        <v>5.38461538461531</v>
      </c>
      <c r="E80" s="5" t="n">
        <v>161.545192307692</v>
      </c>
      <c r="G80" s="1" t="n">
        <f aca="false">520*EXP(-0.1043*(A80-$I$2-20))</f>
        <v>5.71362578963409</v>
      </c>
      <c r="H80" s="1" t="n">
        <f aca="false">ABS(D80-G80)</f>
        <v>0.329010405018778</v>
      </c>
      <c r="K80" s="1" t="n">
        <f aca="false">AVERAGE(B63:B75)</f>
        <v>4.65976331360946</v>
      </c>
      <c r="L80" s="1" t="n">
        <f aca="false">AVERAGE(C63:C75)</f>
        <v>153.778920118343</v>
      </c>
    </row>
    <row r="81" customFormat="false" ht="12.8" hidden="false" customHeight="false" outlineLevel="0" collapsed="false">
      <c r="A81" s="1" t="n">
        <v>79</v>
      </c>
      <c r="B81" s="2" t="n">
        <v>1.34615384615383</v>
      </c>
      <c r="C81" s="3" t="n">
        <v>111.7375</v>
      </c>
      <c r="D81" s="4" t="n">
        <v>5.38461538461531</v>
      </c>
      <c r="E81" s="5" t="n">
        <v>157.506730769231</v>
      </c>
      <c r="G81" s="1" t="n">
        <f aca="false">520*EXP(-0.1043*(A81-$I$2-20))</f>
        <v>5.14771955407968</v>
      </c>
      <c r="H81" s="1" t="n">
        <f aca="false">ABS(D81-G81)</f>
        <v>0.236895830535635</v>
      </c>
      <c r="K81" s="1" t="n">
        <f aca="false">AVERAGE(B64:B76)</f>
        <v>4.2455621301775</v>
      </c>
      <c r="L81" s="1" t="n">
        <f aca="false">AVERAGE(C64:C76)</f>
        <v>149.84400887574</v>
      </c>
    </row>
    <row r="82" customFormat="false" ht="12.8" hidden="false" customHeight="false" outlineLevel="0" collapsed="false">
      <c r="A82" s="1" t="n">
        <v>80</v>
      </c>
      <c r="B82" s="2" t="n">
        <v>1.34615384615383</v>
      </c>
      <c r="C82" s="3" t="n">
        <v>109.045192307692</v>
      </c>
      <c r="D82" s="4" t="n">
        <v>5.38461538461531</v>
      </c>
      <c r="E82" s="5" t="n">
        <v>153.468269230769</v>
      </c>
      <c r="G82" s="1" t="n">
        <f aca="false">520*EXP(-0.1043*(A82-$I$2-20))</f>
        <v>4.63786351838616</v>
      </c>
      <c r="H82" s="1" t="n">
        <f aca="false">ABS(D82-G82)</f>
        <v>0.746751866229146</v>
      </c>
      <c r="J82" s="1" t="n">
        <f aca="false">AVERAGE(H65:H82)</f>
        <v>0.346894043025748</v>
      </c>
      <c r="K82" s="1" t="n">
        <f aca="false">AVERAGE(B65:B77)</f>
        <v>3.93491124260354</v>
      </c>
      <c r="L82" s="1" t="n">
        <f aca="false">AVERAGE(C65:C77)</f>
        <v>146.012647928994</v>
      </c>
    </row>
    <row r="83" customFormat="false" ht="12.8" hidden="false" customHeight="false" outlineLevel="0" collapsed="false">
      <c r="A83" s="1" t="s">
        <v>8</v>
      </c>
      <c r="B83" s="2" t="n">
        <f aca="false">SUM(B2:B82)</f>
        <v>6678.41057692308</v>
      </c>
      <c r="C83" s="2" t="n">
        <f aca="false">SUM(C2:C82)</f>
        <v>17500.4442307692</v>
      </c>
      <c r="D83" s="2" t="n">
        <f aca="false">SUM(D2:D82)</f>
        <v>6652.85384615384</v>
      </c>
      <c r="E83" s="2" t="n">
        <f aca="false">SUM(E2:E82)</f>
        <v>15804.2163461539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22"/>
  <sheetViews>
    <sheetView showFormulas="false" showGridLines="true" showRowColHeaders="true" showZeros="true" rightToLeft="false" tabSelected="false" showOutlineSymbols="true" defaultGridColor="true" view="normal" topLeftCell="C1" colorId="64" zoomScale="65" zoomScaleNormal="65" zoomScalePageLayoutView="100" workbookViewId="0">
      <selection pane="topLeft" activeCell="K1" activeCellId="1" sqref="G2:G11 K1"/>
    </sheetView>
  </sheetViews>
  <sheetFormatPr defaultRowHeight="12.8" zeroHeight="false" outlineLevelRow="0" outlineLevelCol="0"/>
  <cols>
    <col collapsed="false" customWidth="true" hidden="false" outlineLevel="0" max="8" min="1" style="1" width="10.87"/>
    <col collapsed="false" customWidth="true" hidden="false" outlineLevel="0" max="9" min="9" style="1" width="25.44"/>
    <col collapsed="false" customWidth="true" hidden="false" outlineLevel="0" max="1025" min="10" style="1" width="10.87"/>
  </cols>
  <sheetData>
    <row r="1" customFormat="false" ht="12.8" hidden="false" customHeight="false" outlineLevel="0" collapsed="false">
      <c r="B1" s="1" t="n">
        <v>25</v>
      </c>
      <c r="C1" s="1" t="n">
        <v>26</v>
      </c>
      <c r="D1" s="1" t="n">
        <v>27</v>
      </c>
      <c r="E1" s="1" t="s">
        <v>9</v>
      </c>
      <c r="F1" s="1" t="n">
        <v>26</v>
      </c>
      <c r="G1" s="1" t="n">
        <v>26</v>
      </c>
      <c r="H1" s="1" t="s">
        <v>10</v>
      </c>
      <c r="J1" s="1" t="s">
        <v>11</v>
      </c>
      <c r="K1" s="1" t="s">
        <v>12</v>
      </c>
      <c r="L1" s="1" t="s">
        <v>13</v>
      </c>
    </row>
    <row r="2" customFormat="false" ht="12.8" hidden="false" customHeight="false" outlineLevel="0" collapsed="false">
      <c r="B2" s="1" t="n">
        <v>1.12327996471184</v>
      </c>
      <c r="C2" s="1" t="n">
        <v>0.061775655303156</v>
      </c>
      <c r="D2" s="1" t="n">
        <v>-0.00697420228057542</v>
      </c>
      <c r="E2" s="1" t="n">
        <v>20</v>
      </c>
      <c r="F2" s="1" t="n">
        <v>0.0451348734257755</v>
      </c>
      <c r="G2" s="1" t="n">
        <v>0.0429208350483045</v>
      </c>
      <c r="H2" s="1" t="n">
        <v>0.0138421938024694</v>
      </c>
      <c r="I2" s="1" t="n">
        <v>0.014245426139273</v>
      </c>
      <c r="J2" s="1" t="n">
        <v>0.0119387927650432</v>
      </c>
      <c r="K2" s="1" t="n">
        <f aca="false">AVERAGE(H2,J2)</f>
        <v>0.0128904932837563</v>
      </c>
      <c r="L2" s="1" t="n">
        <v>0.0209968318652202</v>
      </c>
    </row>
    <row r="3" customFormat="false" ht="12.8" hidden="false" customHeight="false" outlineLevel="0" collapsed="false">
      <c r="B3" s="1" t="n">
        <v>-0.7354761022403</v>
      </c>
      <c r="C3" s="1" t="n">
        <v>0.0330335800418027</v>
      </c>
      <c r="D3" s="1" t="n">
        <v>-0.0159199695833129</v>
      </c>
      <c r="E3" s="1" t="n">
        <v>19</v>
      </c>
      <c r="F3" s="1" t="n">
        <v>0.029099008756962</v>
      </c>
      <c r="G3" s="1" t="n">
        <v>0.0140610361567077</v>
      </c>
      <c r="H3" s="1" t="n">
        <v>0.00539199208007016</v>
      </c>
      <c r="I3" s="1" t="n">
        <v>0.00526011671654317</v>
      </c>
      <c r="J3" s="1" t="n">
        <v>0.00479610409598613</v>
      </c>
      <c r="K3" s="1" t="n">
        <f aca="false">AVERAGE(H3,J3)</f>
        <v>0.00509404808802815</v>
      </c>
      <c r="L3" s="1" t="n">
        <v>0.0578550524286772</v>
      </c>
    </row>
    <row r="4" customFormat="false" ht="12.8" hidden="false" customHeight="false" outlineLevel="0" collapsed="false">
      <c r="B4" s="1" t="n">
        <v>0.0280591130062911</v>
      </c>
      <c r="C4" s="1" t="n">
        <v>0.0425209185605964</v>
      </c>
      <c r="D4" s="1" t="n">
        <v>0.328797531025692</v>
      </c>
      <c r="E4" s="1" t="n">
        <v>18</v>
      </c>
      <c r="F4" s="1" t="n">
        <v>0.0324187928601825</v>
      </c>
      <c r="G4" s="1" t="n">
        <v>0.0285142950295176</v>
      </c>
      <c r="H4" s="1" t="n">
        <v>0.0128467076404498</v>
      </c>
      <c r="I4" s="1" t="n">
        <v>0.0132306313678337</v>
      </c>
      <c r="J4" s="1" t="n">
        <v>0.0135230489400412</v>
      </c>
      <c r="K4" s="1" t="n">
        <f aca="false">AVERAGE(H4,J4)</f>
        <v>0.0131848782902455</v>
      </c>
      <c r="L4" s="1" t="n">
        <v>0.0703162989778507</v>
      </c>
    </row>
    <row r="5" customFormat="false" ht="12.8" hidden="false" customHeight="false" outlineLevel="0" collapsed="false">
      <c r="B5" s="1" t="n">
        <v>0.0612469640888136</v>
      </c>
      <c r="C5" s="1" t="n">
        <v>0.0478051825185973</v>
      </c>
      <c r="D5" s="1" t="n">
        <v>0.00419829578325327</v>
      </c>
      <c r="E5" s="1" t="n">
        <v>17</v>
      </c>
      <c r="F5" s="1" t="n">
        <v>0.0430917293754226</v>
      </c>
      <c r="G5" s="1" t="n">
        <v>0.0329614903740409</v>
      </c>
      <c r="H5" s="1" t="n">
        <v>0.00898014569081832</v>
      </c>
      <c r="I5" s="1" t="n">
        <v>0.00882256674765919</v>
      </c>
      <c r="J5" s="1" t="n">
        <v>0.016441253708067</v>
      </c>
      <c r="K5" s="1" t="n">
        <f aca="false">AVERAGE(H5,J5)</f>
        <v>0.0127106996994427</v>
      </c>
      <c r="L5" s="1" t="n">
        <v>0.0945700207210482</v>
      </c>
    </row>
    <row r="6" customFormat="false" ht="12.8" hidden="false" customHeight="false" outlineLevel="0" collapsed="false">
      <c r="B6" s="1" t="n">
        <v>0.0537634710543376</v>
      </c>
      <c r="C6" s="1" t="n">
        <v>0.0646952964460093</v>
      </c>
      <c r="D6" s="1" t="n">
        <v>0.318342033875975</v>
      </c>
      <c r="E6" s="1" t="n">
        <v>16</v>
      </c>
      <c r="F6" s="1" t="n">
        <v>0.0473404754945881</v>
      </c>
      <c r="G6" s="1" t="n">
        <v>0.0426504849778899</v>
      </c>
      <c r="H6" s="1" t="n">
        <v>0.0234357263123796</v>
      </c>
      <c r="I6" s="1" t="n">
        <v>0.0238291297917285</v>
      </c>
      <c r="J6" s="1" t="n">
        <v>0.00984387071078756</v>
      </c>
      <c r="K6" s="1" t="n">
        <f aca="false">AVERAGE(H6,J6)</f>
        <v>0.0166397985115836</v>
      </c>
      <c r="L6" s="1" t="n">
        <v>0.104942271784255</v>
      </c>
    </row>
    <row r="7" customFormat="false" ht="12.8" hidden="false" customHeight="false" outlineLevel="0" collapsed="false">
      <c r="B7" s="1" t="n">
        <v>0.074723616815351</v>
      </c>
      <c r="C7" s="1" t="n">
        <v>0.0708168680409013</v>
      </c>
      <c r="D7" s="1" t="n">
        <v>0.642372510822393</v>
      </c>
      <c r="E7" s="1" t="n">
        <v>15</v>
      </c>
      <c r="F7" s="1" t="n">
        <v>0.0648623871658647</v>
      </c>
      <c r="G7" s="1" t="n">
        <v>0.0474992690612985</v>
      </c>
      <c r="H7" s="1" t="n">
        <v>0.0138983065165547</v>
      </c>
      <c r="I7" s="1" t="n">
        <v>0.0138704449499993</v>
      </c>
      <c r="J7" s="1" t="n">
        <v>0.0275183301640934</v>
      </c>
      <c r="K7" s="1" t="n">
        <f aca="false">AVERAGE(H7,J7)</f>
        <v>0.020708318340324</v>
      </c>
      <c r="L7" s="1" t="n">
        <v>0.098895562650128</v>
      </c>
    </row>
    <row r="8" customFormat="false" ht="12.8" hidden="false" customHeight="false" outlineLevel="0" collapsed="false">
      <c r="B8" s="1" t="n">
        <v>0.0914529585234447</v>
      </c>
      <c r="C8" s="1" t="n">
        <v>0.0831337701207956</v>
      </c>
      <c r="D8" s="1" t="n">
        <v>-0.628142900416092</v>
      </c>
      <c r="E8" s="1" t="n">
        <v>14</v>
      </c>
      <c r="F8" s="1" t="n">
        <v>0.0711691400691718</v>
      </c>
      <c r="G8" s="1" t="n">
        <v>0.065196484328576</v>
      </c>
      <c r="H8" s="1" t="n">
        <v>0.02876563252789</v>
      </c>
      <c r="I8" s="1" t="n">
        <v>0.0288831893048217</v>
      </c>
      <c r="J8" s="1" t="n">
        <v>0.0240683227382583</v>
      </c>
      <c r="K8" s="1" t="n">
        <f aca="false">AVERAGE(H8,J8)</f>
        <v>0.0264169776330741</v>
      </c>
      <c r="L8" s="1" t="n">
        <v>0.0964712453032246</v>
      </c>
    </row>
    <row r="9" customFormat="false" ht="12.8" hidden="false" customHeight="false" outlineLevel="0" collapsed="false">
      <c r="B9" s="1" t="n">
        <v>0.0805739405456047</v>
      </c>
      <c r="C9" s="1" t="n">
        <v>0.0945632276149882</v>
      </c>
      <c r="D9" s="1" t="n">
        <v>0.642974318480073</v>
      </c>
      <c r="E9" s="1" t="n">
        <v>13</v>
      </c>
      <c r="F9" s="1" t="n">
        <v>0.0825407633642956</v>
      </c>
      <c r="G9" s="1" t="n">
        <v>0.0706065560136546</v>
      </c>
      <c r="H9" s="1" t="n">
        <v>0.0327170676594892</v>
      </c>
      <c r="I9" s="1" t="n">
        <v>0.0325958625684843</v>
      </c>
      <c r="J9" s="1" t="n">
        <v>0.0253610874887031</v>
      </c>
      <c r="K9" s="1" t="n">
        <f aca="false">AVERAGE(H9,J9)</f>
        <v>0.0290390775740961</v>
      </c>
      <c r="L9" s="1" t="n">
        <v>0.0809469792936124</v>
      </c>
    </row>
    <row r="10" customFormat="false" ht="12.8" hidden="false" customHeight="false" outlineLevel="0" collapsed="false">
      <c r="B10" s="1" t="n">
        <v>0.104279286952616</v>
      </c>
      <c r="C10" s="1" t="n">
        <v>0.100028280590678</v>
      </c>
      <c r="D10" s="1" t="n">
        <v>0.044824247327532</v>
      </c>
      <c r="E10" s="1" t="n">
        <v>12</v>
      </c>
      <c r="F10" s="1" t="n">
        <v>0.0947425806772225</v>
      </c>
      <c r="G10" s="1" t="n">
        <v>0.0827096594127479</v>
      </c>
      <c r="H10" s="1" t="n">
        <v>0.04278912269271</v>
      </c>
      <c r="I10" s="1" t="n">
        <v>0.0429407569853159</v>
      </c>
      <c r="J10" s="1" t="n">
        <v>0.0457345023944862</v>
      </c>
      <c r="K10" s="1" t="n">
        <f aca="false">AVERAGE(H10,J10)</f>
        <v>0.0442618125435981</v>
      </c>
      <c r="L10" s="1" t="n">
        <v>0.0670079845228297</v>
      </c>
    </row>
    <row r="11" customFormat="false" ht="12.8" hidden="false" customHeight="false" outlineLevel="0" collapsed="false">
      <c r="B11" s="1" t="n">
        <v>0.103535766946964</v>
      </c>
      <c r="C11" s="1" t="n">
        <v>0.0975415178485796</v>
      </c>
      <c r="D11" s="1" t="n">
        <v>0.0161327408030588</v>
      </c>
      <c r="E11" s="1" t="n">
        <v>11</v>
      </c>
      <c r="F11" s="1" t="n">
        <v>0.100283295208103</v>
      </c>
      <c r="G11" s="1" t="n">
        <v>0.0949863656736421</v>
      </c>
      <c r="H11" s="1" t="n">
        <v>0.0475276304739219</v>
      </c>
      <c r="I11" s="1" t="n">
        <v>0.0473373782669761</v>
      </c>
      <c r="J11" s="1" t="n">
        <v>0.0521946805047521</v>
      </c>
      <c r="K11" s="1" t="n">
        <f aca="false">AVERAGE(H11,J11)</f>
        <v>0.049861155489337</v>
      </c>
      <c r="L11" s="1" t="n">
        <v>0.0661264024388064</v>
      </c>
    </row>
    <row r="12" customFormat="false" ht="12.8" hidden="false" customHeight="false" outlineLevel="0" collapsed="false">
      <c r="B12" s="1" t="n">
        <v>0.0982515678606666</v>
      </c>
      <c r="C12" s="1" t="n">
        <v>0.0992763268268569</v>
      </c>
      <c r="D12" s="1" t="n">
        <v>-0.00757599201969699</v>
      </c>
      <c r="E12" s="1" t="n">
        <v>10</v>
      </c>
      <c r="F12" s="1" t="n">
        <v>0.097498235271222</v>
      </c>
      <c r="G12" s="1" t="n">
        <v>0.100242006340237</v>
      </c>
      <c r="H12" s="1" t="n">
        <v>0.0650193229728936</v>
      </c>
      <c r="I12" s="1" t="n">
        <v>0.0649984376643663</v>
      </c>
      <c r="J12" s="1" t="n">
        <v>0.0665986244270937</v>
      </c>
      <c r="K12" s="1" t="n">
        <f aca="false">AVERAGE(H12,J12)</f>
        <v>0.0658089736999937</v>
      </c>
      <c r="L12" s="1" t="n">
        <v>0.052158621049925</v>
      </c>
    </row>
    <row r="13" customFormat="false" ht="12.8" hidden="false" customHeight="false" outlineLevel="0" collapsed="false">
      <c r="B13" s="1" t="n">
        <v>0.0689666573752724</v>
      </c>
      <c r="C13" s="1" t="n">
        <v>0.0789009925446748</v>
      </c>
      <c r="D13" s="1" t="n">
        <v>0.622265434211488</v>
      </c>
      <c r="E13" s="1" t="n">
        <v>9</v>
      </c>
      <c r="F13" s="1" t="n">
        <v>0.098854194104386</v>
      </c>
      <c r="G13" s="1" t="n">
        <v>0.0970965445088304</v>
      </c>
      <c r="H13" s="1" t="n">
        <v>0.0707025267217578</v>
      </c>
      <c r="I13" s="1" t="n">
        <v>0.0707536823176591</v>
      </c>
      <c r="J13" s="1" t="n">
        <v>0.0666184777869981</v>
      </c>
      <c r="K13" s="1" t="n">
        <f aca="false">AVERAGE(H13,J13)</f>
        <v>0.0686605022543779</v>
      </c>
      <c r="L13" s="1" t="n">
        <v>0.0460529839826458</v>
      </c>
    </row>
    <row r="14" customFormat="false" ht="12.8" hidden="false" customHeight="false" outlineLevel="0" collapsed="false">
      <c r="B14" s="1" t="n">
        <v>0.0615904421747406</v>
      </c>
      <c r="C14" s="1" t="n">
        <v>0.0485897648536517</v>
      </c>
      <c r="D14" s="1" t="n">
        <f aca="false">49.1505200930414</f>
        <v>49.1505200930414</v>
      </c>
      <c r="E14" s="1" t="n">
        <v>8</v>
      </c>
      <c r="F14" s="1" t="n">
        <v>0.0794523920973246</v>
      </c>
      <c r="G14" s="1" t="n">
        <v>0.0993782969409751</v>
      </c>
      <c r="H14" s="1" t="n">
        <v>0.0828631534514098</v>
      </c>
      <c r="I14" s="1" t="n">
        <v>0.0825384902371038</v>
      </c>
      <c r="J14" s="1" t="n">
        <v>0.080757222141416</v>
      </c>
      <c r="K14" s="1" t="n">
        <f aca="false">AVERAGE(H14,J14)</f>
        <v>0.0818101877964129</v>
      </c>
      <c r="L14" s="1" t="n">
        <v>0.0254285710818039</v>
      </c>
    </row>
    <row r="15" customFormat="false" ht="12.8" hidden="false" customHeight="false" outlineLevel="0" collapsed="false">
      <c r="B15" s="1" t="n">
        <v>0.0169116593288288</v>
      </c>
      <c r="C15" s="1" t="n">
        <v>0.0232160071720521</v>
      </c>
      <c r="D15" s="1" t="n">
        <v>-54.9597623534308</v>
      </c>
      <c r="E15" s="1" t="n">
        <v>7</v>
      </c>
      <c r="F15" s="1" t="n">
        <v>0.0481964850926238</v>
      </c>
      <c r="G15" s="1" t="n">
        <v>0.0790796713873782</v>
      </c>
      <c r="H15" s="1" t="n">
        <v>0.0948016815288677</v>
      </c>
      <c r="I15" s="1" t="n">
        <v>0.094597232037119</v>
      </c>
      <c r="J15" s="1" t="n">
        <v>0.0970149546874368</v>
      </c>
      <c r="K15" s="1" t="n">
        <f aca="false">AVERAGE(H15,J15)</f>
        <v>0.0959083181081523</v>
      </c>
      <c r="L15" s="1" t="n">
        <v>0.023539028105354</v>
      </c>
    </row>
    <row r="16" customFormat="false" ht="12.8" hidden="false" customHeight="false" outlineLevel="0" collapsed="false">
      <c r="E16" s="1" t="n">
        <v>6</v>
      </c>
      <c r="F16" s="1" t="n">
        <v>0.0233562257367896</v>
      </c>
      <c r="G16" s="1" t="n">
        <v>0.0484444525817138</v>
      </c>
      <c r="H16" s="1" t="n">
        <v>0.100235265571974</v>
      </c>
      <c r="I16" s="1" t="n">
        <v>0.0998907707648682</v>
      </c>
      <c r="J16" s="1" t="n">
        <v>0.098459776016903</v>
      </c>
      <c r="K16" s="1" t="n">
        <f aca="false">AVERAGE(H16,J16)</f>
        <v>0.0993475207944385</v>
      </c>
      <c r="L16" s="1" t="n">
        <v>0.0281432800234436</v>
      </c>
    </row>
    <row r="17" customFormat="false" ht="12.8" hidden="false" customHeight="false" outlineLevel="0" collapsed="false">
      <c r="E17" s="1" t="n">
        <v>5</v>
      </c>
      <c r="G17" s="1" t="n">
        <v>0.0232278701016298</v>
      </c>
      <c r="H17" s="1" t="n">
        <v>0.0972455255165329</v>
      </c>
      <c r="I17" s="1" t="n">
        <v>0.0971386818260775</v>
      </c>
      <c r="J17" s="1" t="n">
        <v>0.105164830663897</v>
      </c>
      <c r="K17" s="1" t="n">
        <f aca="false">AVERAGE(H17,J17)</f>
        <v>0.101205178090215</v>
      </c>
      <c r="L17" s="1" t="n">
        <v>0.00930674011170574</v>
      </c>
    </row>
    <row r="18" customFormat="false" ht="12.8" hidden="false" customHeight="false" outlineLevel="0" collapsed="false">
      <c r="E18" s="1" t="n">
        <v>4</v>
      </c>
      <c r="H18" s="1" t="n">
        <v>0.0992165759588585</v>
      </c>
      <c r="I18" s="1" t="n">
        <v>0.0989183653629974</v>
      </c>
      <c r="J18" s="1" t="n">
        <v>0.0944463977749418</v>
      </c>
      <c r="K18" s="1" t="n">
        <f aca="false">AVERAGE(H18,J18)</f>
        <v>0.0968314868669001</v>
      </c>
      <c r="L18" s="1" t="n">
        <v>0.0167884458565697</v>
      </c>
    </row>
    <row r="19" customFormat="false" ht="12.8" hidden="false" customHeight="false" outlineLevel="0" collapsed="false">
      <c r="E19" s="1" t="n">
        <v>3</v>
      </c>
      <c r="H19" s="1" t="n">
        <v>0.079215849354095</v>
      </c>
      <c r="I19" s="1" t="n">
        <v>0.0791737105573144</v>
      </c>
      <c r="J19" s="1" t="n">
        <v>0.0705601187765976</v>
      </c>
      <c r="K19" s="1" t="n">
        <f aca="false">AVERAGE(H19,J19)</f>
        <v>0.0748879840653463</v>
      </c>
      <c r="L19" s="1" t="n">
        <v>0.0135026824476707</v>
      </c>
    </row>
    <row r="20" customFormat="false" ht="12.8" hidden="false" customHeight="false" outlineLevel="0" collapsed="false">
      <c r="E20" s="1" t="n">
        <v>2</v>
      </c>
      <c r="H20" s="1" t="n">
        <v>0.0482759168109645</v>
      </c>
      <c r="I20" s="1" t="n">
        <v>0.0483332416189501</v>
      </c>
      <c r="J20" s="1" t="n">
        <v>0.0574372029590095</v>
      </c>
      <c r="K20" s="1" t="n">
        <f aca="false">AVERAGE(H20,J20)</f>
        <v>0.052856559884987</v>
      </c>
      <c r="L20" s="1" t="n">
        <v>0.00456651485771431</v>
      </c>
    </row>
    <row r="21" customFormat="false" ht="12.8" hidden="false" customHeight="false" outlineLevel="0" collapsed="false">
      <c r="E21" s="1" t="n">
        <v>1</v>
      </c>
      <c r="H21" s="1" t="n">
        <v>0.0233122312418564</v>
      </c>
      <c r="I21" s="1" t="n">
        <v>0.0239100476169733</v>
      </c>
      <c r="J21" s="1" t="n">
        <v>0.0212315276237521</v>
      </c>
      <c r="K21" s="1" t="n">
        <f aca="false">AVERAGE(H21,J21)</f>
        <v>0.0222718794328042</v>
      </c>
      <c r="L21" s="1" t="n">
        <v>-0.0135508530706829</v>
      </c>
    </row>
    <row r="22" customFormat="false" ht="12.8" hidden="false" customHeight="false" outlineLevel="0" collapsed="false">
      <c r="E22" s="1" t="n">
        <v>0</v>
      </c>
      <c r="K22" s="1" t="n">
        <v>0</v>
      </c>
      <c r="L22" s="1" t="n">
        <v>0.0350690863766374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S34" activeCellId="1" sqref="G2:G11 S34"/>
    </sheetView>
  </sheetViews>
  <sheetFormatPr defaultRowHeight="12.8" zeroHeight="false" outlineLevelRow="0" outlineLevelCol="0"/>
  <cols>
    <col collapsed="false" customWidth="true" hidden="false" outlineLevel="0" max="1025" min="1" style="0" width="10.87"/>
  </cols>
  <sheetData>
    <row r="1" customFormat="false" ht="12.8" hidden="false" customHeight="false" outlineLevel="0" collapsed="false">
      <c r="B1" s="1" t="n">
        <v>0.5</v>
      </c>
      <c r="C1" s="0" t="n">
        <v>1</v>
      </c>
      <c r="D1" s="0" t="n">
        <v>1</v>
      </c>
      <c r="E1" s="0" t="n">
        <v>1</v>
      </c>
    </row>
    <row r="2" customFormat="false" ht="12.8" hidden="false" customHeight="false" outlineLevel="0" collapsed="false">
      <c r="A2" s="0" t="n">
        <v>0</v>
      </c>
      <c r="E2" s="0" t="n">
        <f aca="false">_xlfn.LOGNORM.DIST($A2,0,E$1,TRUE())</f>
        <v>0</v>
      </c>
    </row>
    <row r="3" customFormat="false" ht="12.8" hidden="false" customHeight="false" outlineLevel="0" collapsed="false">
      <c r="A3" s="0" t="n">
        <v>0.1</v>
      </c>
      <c r="B3" s="0" t="n">
        <v>0.00019804773299184</v>
      </c>
      <c r="C3" s="0" t="n">
        <v>0.28159018901527</v>
      </c>
      <c r="D3" s="0" t="n">
        <f aca="false">_xlfn.LOGNORM.DIST($A3,0,D$1,FALSE())</f>
        <v>0.281590189015268</v>
      </c>
      <c r="E3" s="0" t="n">
        <f aca="false">_xlfn.LOGNORM.DIST($A3,0,E$1,TRUE())</f>
        <v>0.0106510993417001</v>
      </c>
      <c r="F3" s="0" t="n">
        <f aca="false">E3-E2</f>
        <v>0.0106510993417001</v>
      </c>
    </row>
    <row r="4" customFormat="false" ht="12.8" hidden="false" customHeight="false" outlineLevel="0" collapsed="false">
      <c r="A4" s="0" t="n">
        <v>0.2</v>
      </c>
      <c r="B4" s="0" t="n">
        <v>0.022439460776792</v>
      </c>
      <c r="C4" s="0" t="n">
        <v>0.54626787075818</v>
      </c>
      <c r="D4" s="0" t="n">
        <f aca="false">_xlfn.LOGNORM.DIST($A4,0,D$1,FALSE())</f>
        <v>0.54626787075818</v>
      </c>
      <c r="E4" s="0" t="n">
        <f aca="false">_xlfn.LOGNORM.DIST($A4,0,E$1,TRUE())</f>
        <v>0.0537603104516631</v>
      </c>
      <c r="F4" s="0" t="n">
        <f aca="false">E4-E3</f>
        <v>0.043109211109963</v>
      </c>
    </row>
    <row r="5" customFormat="false" ht="12.8" hidden="false" customHeight="false" outlineLevel="0" collapsed="false">
      <c r="A5" s="0" t="n">
        <v>0.3</v>
      </c>
      <c r="B5" s="0" t="n">
        <v>0.14647220793768</v>
      </c>
      <c r="C5" s="0" t="n">
        <v>0.6442032573592</v>
      </c>
      <c r="D5" s="0" t="n">
        <f aca="false">_xlfn.LOGNORM.DIST($A5,0,D$1,FALSE())</f>
        <v>0.6442032573592</v>
      </c>
      <c r="E5" s="0" t="n">
        <f aca="false">_xlfn.LOGNORM.DIST($A5,0,E$1,TRUE())</f>
        <v>0.114300045049152</v>
      </c>
      <c r="F5" s="0" t="n">
        <f aca="false">E5-E4</f>
        <v>0.0605397345974884</v>
      </c>
    </row>
    <row r="6" customFormat="false" ht="12.8" hidden="false" customHeight="false" outlineLevel="0" collapsed="false">
      <c r="A6" s="0" t="n">
        <v>0.4</v>
      </c>
      <c r="B6" s="0" t="n">
        <v>0.37206822856429</v>
      </c>
      <c r="C6" s="0" t="n">
        <v>0.65544416806031</v>
      </c>
      <c r="D6" s="0" t="n">
        <f aca="false">_xlfn.LOGNORM.DIST($A6,0,D$1,FALSE())</f>
        <v>0.655444168060311</v>
      </c>
      <c r="E6" s="0" t="n">
        <f aca="false">_xlfn.LOGNORM.DIST($A6,0,E$1,TRUE())</f>
        <v>0.179757213895785</v>
      </c>
      <c r="F6" s="0" t="n">
        <f aca="false">E6-E5</f>
        <v>0.0654571688466338</v>
      </c>
    </row>
    <row r="7" customFormat="false" ht="12.8" hidden="false" customHeight="false" outlineLevel="0" collapsed="false">
      <c r="A7" s="0" t="n">
        <v>0.5</v>
      </c>
      <c r="B7" s="0" t="n">
        <v>0.61045530419018</v>
      </c>
      <c r="C7" s="0" t="n">
        <v>0.62749607711592</v>
      </c>
      <c r="D7" s="0" t="n">
        <f aca="false">_xlfn.LOGNORM.DIST($A7,0,D$1,FALSE())</f>
        <v>0.627496077115924</v>
      </c>
      <c r="E7" s="0" t="n">
        <f aca="false">_xlfn.LOGNORM.DIST($A7,0,E$1,TRUE())</f>
        <v>0.244108595785583</v>
      </c>
      <c r="F7" s="0" t="n">
        <f aca="false">E7-E6</f>
        <v>0.0643513818897974</v>
      </c>
    </row>
    <row r="8" customFormat="false" ht="12.8" hidden="false" customHeight="false" outlineLevel="0" collapsed="false">
      <c r="A8" s="0" t="n">
        <v>0.6</v>
      </c>
      <c r="B8" s="0" t="n">
        <v>0.78910856871344</v>
      </c>
      <c r="C8" s="0" t="n">
        <v>0.5835738225945</v>
      </c>
      <c r="D8" s="0" t="n">
        <f aca="false">_xlfn.LOGNORM.DIST($A8,0,D$1,FALSE())</f>
        <v>0.583573822594504</v>
      </c>
      <c r="E8" s="0" t="n">
        <f aca="false">_xlfn.LOGNORM.DIST($A8,0,E$1,TRUE())</f>
        <v>0.304736582510232</v>
      </c>
      <c r="F8" s="0" t="n">
        <f aca="false">E8-E7</f>
        <v>0.060627986724649</v>
      </c>
    </row>
    <row r="9" customFormat="false" ht="12.8" hidden="false" customHeight="false" outlineLevel="0" collapsed="false">
      <c r="A9" s="0" t="n">
        <v>0.7</v>
      </c>
      <c r="B9" s="0" t="n">
        <v>0.8837770624283</v>
      </c>
      <c r="C9" s="0" t="n">
        <v>0.53479483207692</v>
      </c>
      <c r="D9" s="0" t="n">
        <f aca="false">_xlfn.LOGNORM.DIST($A9,0,D$1,FALSE())</f>
        <v>0.53479483207692</v>
      </c>
      <c r="E9" s="0" t="n">
        <f aca="false">_xlfn.LOGNORM.DIST($A9,0,E$1,TRUE())</f>
        <v>0.360667582622649</v>
      </c>
      <c r="F9" s="0" t="n">
        <f aca="false">E9-E8</f>
        <v>0.0559310001124174</v>
      </c>
    </row>
    <row r="10" customFormat="false" ht="12.8" hidden="false" customHeight="false" outlineLevel="0" collapsed="false">
      <c r="A10" s="0" t="n">
        <v>0.8</v>
      </c>
      <c r="B10" s="0" t="n">
        <v>0.90281836649905</v>
      </c>
      <c r="C10" s="0" t="n">
        <v>0.48641578111155</v>
      </c>
      <c r="D10" s="0" t="n">
        <f aca="false">_xlfn.LOGNORM.DIST($A10,0,D$1,FALSE())</f>
        <v>0.486415781111553</v>
      </c>
      <c r="E10" s="0" t="n">
        <f aca="false">_xlfn.LOGNORM.DIST($A10,0,E$1,TRUE())</f>
        <v>0.411711891857455</v>
      </c>
      <c r="F10" s="0" t="n">
        <f aca="false">E10-E9</f>
        <v>0.0510443092348058</v>
      </c>
    </row>
    <row r="11" customFormat="false" ht="12.8" hidden="false" customHeight="false" outlineLevel="0" collapsed="false">
      <c r="A11" s="0" t="n">
        <v>0.9</v>
      </c>
      <c r="B11" s="0" t="n">
        <v>0.86707264784234</v>
      </c>
      <c r="C11" s="0" t="n">
        <v>0.44081568591203</v>
      </c>
      <c r="D11" s="0" t="n">
        <f aca="false">_xlfn.LOGNORM.DIST($A11,0,D$1,FALSE())</f>
        <v>0.440815685912027</v>
      </c>
      <c r="E11" s="0" t="n">
        <f aca="false">_xlfn.LOGNORM.DIST($A11,0,E$1,TRUE())</f>
        <v>0.458044872785659</v>
      </c>
      <c r="F11" s="0" t="n">
        <f aca="false">E11-E10</f>
        <v>0.0463329809282039</v>
      </c>
    </row>
    <row r="12" customFormat="false" ht="12.8" hidden="false" customHeight="false" outlineLevel="0" collapsed="false">
      <c r="A12" s="0" t="n">
        <v>1</v>
      </c>
      <c r="B12" s="0" t="n">
        <v>0.79788456080287</v>
      </c>
      <c r="C12" s="0" t="n">
        <v>0.39894228040143</v>
      </c>
      <c r="D12" s="0" t="n">
        <f aca="false">_xlfn.LOGNORM.DIST($A12,0,D$1,FALSE())</f>
        <v>0.398942280401433</v>
      </c>
      <c r="E12" s="0" t="n">
        <f aca="false">_xlfn.LOGNORM.DIST($A12,0,E$1,TRUE())</f>
        <v>0.5</v>
      </c>
      <c r="F12" s="0" t="n">
        <f aca="false">E12-E11</f>
        <v>0.0419551272143411</v>
      </c>
    </row>
    <row r="13" customFormat="false" ht="12.8" hidden="false" customHeight="false" outlineLevel="0" collapsed="false">
      <c r="A13" s="0" t="n">
        <v>1.1</v>
      </c>
      <c r="B13" s="0" t="n">
        <v>0.71229039455689</v>
      </c>
      <c r="C13" s="0" t="n">
        <v>0.36103126122904</v>
      </c>
      <c r="D13" s="0" t="n">
        <f aca="false">_xlfn.LOGNORM.DIST($A13,0,D$1,FALSE())</f>
        <v>0.36103126122904</v>
      </c>
      <c r="E13" s="0" t="n">
        <f aca="false">_xlfn.LOGNORM.DIST($A13,0,E$1,TRUE())</f>
        <v>0.537965771424617</v>
      </c>
      <c r="F13" s="0" t="n">
        <f aca="false">E13-E12</f>
        <v>0.037965771424617</v>
      </c>
    </row>
    <row r="14" customFormat="false" ht="12.8" hidden="false" customHeight="false" outlineLevel="0" collapsed="false">
      <c r="A14" s="0" t="n">
        <v>1.2</v>
      </c>
      <c r="B14" s="0" t="n">
        <v>0.62213684053329</v>
      </c>
      <c r="C14" s="0" t="n">
        <v>0.32697202407426</v>
      </c>
      <c r="D14" s="0" t="n">
        <f aca="false">_xlfn.LOGNORM.DIST($A14,0,D$1,FALSE())</f>
        <v>0.326972024074256</v>
      </c>
      <c r="E14" s="0" t="n">
        <f aca="false">_xlfn.LOGNORM.DIST($A14,0,E$1,TRUE())</f>
        <v>0.572334808836768</v>
      </c>
      <c r="F14" s="0" t="n">
        <f aca="false">E14-E13</f>
        <v>0.0343690374121514</v>
      </c>
    </row>
    <row r="15" customFormat="false" ht="12.8" hidden="false" customHeight="false" outlineLevel="0" collapsed="false">
      <c r="A15" s="0" t="n">
        <v>1.3</v>
      </c>
      <c r="B15" s="0" t="n">
        <v>0.53481968212685</v>
      </c>
      <c r="C15" s="0" t="n">
        <v>0.2964963706361</v>
      </c>
      <c r="D15" s="0" t="n">
        <f aca="false">_xlfn.LOGNORM.DIST($A15,0,D$1,FALSE())</f>
        <v>0.296496370636105</v>
      </c>
      <c r="E15" s="0" t="n">
        <f aca="false">_xlfn.LOGNORM.DIST($A15,0,E$1,TRUE())</f>
        <v>0.603479689632152</v>
      </c>
      <c r="F15" s="0" t="n">
        <f aca="false">E15-E14</f>
        <v>0.0311448807953834</v>
      </c>
    </row>
    <row r="16" customFormat="false" ht="12.8" hidden="false" customHeight="false" outlineLevel="0" collapsed="false">
      <c r="A16" s="0" t="n">
        <v>1.4</v>
      </c>
      <c r="B16" s="0" t="n">
        <v>0.45443939376869</v>
      </c>
      <c r="C16" s="0" t="n">
        <v>0.26927622894993</v>
      </c>
      <c r="D16" s="0" t="n">
        <f aca="false">_xlfn.LOGNORM.DIST($A16,0,D$1,FALSE())</f>
        <v>0.269276228949933</v>
      </c>
      <c r="E16" s="0" t="n">
        <f aca="false">_xlfn.LOGNORM.DIST($A16,0,E$1,TRUE())</f>
        <v>0.631742607836675</v>
      </c>
      <c r="F16" s="0" t="n">
        <f aca="false">E16-E15</f>
        <v>0.0282629182045236</v>
      </c>
    </row>
    <row r="17" customFormat="false" ht="12.8" hidden="false" customHeight="false" outlineLevel="0" collapsed="false">
      <c r="A17" s="0" t="n">
        <v>1.5</v>
      </c>
      <c r="B17" s="0" t="n">
        <v>0.38286977198859</v>
      </c>
      <c r="C17" s="0" t="n">
        <v>0.24497365171051</v>
      </c>
      <c r="D17" s="0" t="n">
        <f aca="false">_xlfn.LOGNORM.DIST($A17,0,D$1,FALSE())</f>
        <v>0.24497365171051</v>
      </c>
      <c r="E17" s="0" t="n">
        <f aca="false">_xlfn.LOGNORM.DIST($A17,0,E$1,TRUE())</f>
        <v>0.657432169485154</v>
      </c>
      <c r="F17" s="0" t="n">
        <f aca="false">E17-E16</f>
        <v>0.0256895616484787</v>
      </c>
    </row>
    <row r="18" customFormat="false" ht="12.8" hidden="false" customHeight="false" outlineLevel="0" collapsed="false">
      <c r="A18" s="0" t="n">
        <v>1.6</v>
      </c>
      <c r="B18" s="0" t="n">
        <v>0.32058693065727</v>
      </c>
      <c r="C18" s="0" t="n">
        <v>0.2232654474303</v>
      </c>
      <c r="D18" s="0" t="n">
        <f aca="false">_xlfn.LOGNORM.DIST($A18,0,D$1,FALSE())</f>
        <v>0.223265447430299</v>
      </c>
      <c r="E18" s="0" t="n">
        <f aca="false">_xlfn.LOGNORM.DIST($A18,0,E$1,TRUE())</f>
        <v>0.680823787674827</v>
      </c>
      <c r="F18" s="0" t="n">
        <f aca="false">E18-E17</f>
        <v>0.0233916181896726</v>
      </c>
    </row>
    <row r="19" customFormat="false" ht="12.8" hidden="false" customHeight="false" outlineLevel="0" collapsed="false">
      <c r="A19" s="0" t="n">
        <v>1.7</v>
      </c>
      <c r="B19" s="0" t="n">
        <v>0.26725492912949</v>
      </c>
      <c r="C19" s="0" t="n">
        <v>0.20385425949787</v>
      </c>
      <c r="D19" s="0" t="n">
        <f aca="false">_xlfn.LOGNORM.DIST($A19,0,D$1,FALSE())</f>
        <v>0.203854259497871</v>
      </c>
      <c r="E19" s="0" t="n">
        <f aca="false">_xlfn.LOGNORM.DIST($A19,0,E$1,TRUE())</f>
        <v>0.702161792699145</v>
      </c>
      <c r="F19" s="0" t="n">
        <f aca="false">E19-E18</f>
        <v>0.0213380050243186</v>
      </c>
    </row>
    <row r="20" customFormat="false" ht="12.8" hidden="false" customHeight="false" outlineLevel="0" collapsed="false">
      <c r="A20" s="0" t="n">
        <v>1.8</v>
      </c>
      <c r="B20" s="0" t="n">
        <v>0.22211403797682</v>
      </c>
      <c r="C20" s="0" t="n">
        <v>0.18647244853891</v>
      </c>
      <c r="D20" s="0" t="n">
        <f aca="false">_xlfn.LOGNORM.DIST($A20,0,D$1,FALSE())</f>
        <v>0.186472448538908</v>
      </c>
      <c r="E20" s="0" t="n">
        <f aca="false">_xlfn.LOGNORM.DIST($A20,0,E$1,TRUE())</f>
        <v>0.721662252065084</v>
      </c>
      <c r="F20" s="0" t="n">
        <f aca="false">E20-E19</f>
        <v>0.0195004593659392</v>
      </c>
    </row>
    <row r="21" customFormat="false" ht="12.8" hidden="false" customHeight="false" outlineLevel="0" collapsed="false">
      <c r="A21" s="0" t="n">
        <v>1.9</v>
      </c>
      <c r="B21" s="0" t="n">
        <v>0.18422488598737</v>
      </c>
      <c r="C21" s="0" t="n">
        <v>0.17088223824122</v>
      </c>
      <c r="D21" s="0" t="n">
        <f aca="false">_xlfn.LOGNORM.DIST($A21,0,D$1,FALSE())</f>
        <v>0.170882238241215</v>
      </c>
      <c r="E21" s="0" t="n">
        <f aca="false">_xlfn.LOGNORM.DIST($A21,0,E$1,TRUE())</f>
        <v>0.739515971034705</v>
      </c>
      <c r="F21" s="0" t="n">
        <f aca="false">E21-E20</f>
        <v>0.0178537189696206</v>
      </c>
    </row>
    <row r="22" customFormat="false" ht="12.8" hidden="false" customHeight="false" outlineLevel="0" collapsed="false">
      <c r="A22" s="0" t="n">
        <v>2</v>
      </c>
      <c r="B22" s="0" t="n">
        <v>0.15261382604755</v>
      </c>
      <c r="C22" s="0" t="n">
        <v>0.15687401927898</v>
      </c>
      <c r="D22" s="0" t="n">
        <f aca="false">_xlfn.LOGNORM.DIST($A22,0,D$1,FALSE())</f>
        <v>0.156874019278981</v>
      </c>
      <c r="E22" s="0" t="n">
        <f aca="false">_xlfn.LOGNORM.DIST($A22,0,E$1,TRUE())</f>
        <v>0.755891404214417</v>
      </c>
      <c r="F22" s="0" t="n">
        <f aca="false">E22-E21</f>
        <v>0.016375433179712</v>
      </c>
    </row>
    <row r="23" customFormat="false" ht="12.8" hidden="false" customHeight="false" outlineLevel="0" collapsed="false">
      <c r="A23" s="0" t="n">
        <v>2.1</v>
      </c>
      <c r="B23" s="0" t="n">
        <v>0.12635362639378</v>
      </c>
      <c r="C23" s="0" t="n">
        <v>0.14426384634321</v>
      </c>
      <c r="D23" s="0" t="n">
        <f aca="false">_xlfn.LOGNORM.DIST($A23,0,D$1,FALSE())</f>
        <v>0.144263846343208</v>
      </c>
      <c r="E23" s="0" t="n">
        <f aca="false">_xlfn.LOGNORM.DIST($A23,0,E$1,TRUE())</f>
        <v>0.770937350975443</v>
      </c>
      <c r="F23" s="0" t="n">
        <f aca="false">E23-E22</f>
        <v>0.015045946761026</v>
      </c>
    </row>
    <row r="24" customFormat="false" ht="12.8" hidden="false" customHeight="false" outlineLevel="0" collapsed="false">
      <c r="A24" s="0" t="n">
        <v>2.2</v>
      </c>
      <c r="B24" s="0" t="n">
        <v>0.10460345145079</v>
      </c>
      <c r="C24" s="0" t="n">
        <v>0.13289068604819</v>
      </c>
      <c r="D24" s="0" t="n">
        <f aca="false">_xlfn.LOGNORM.DIST($A24,0,D$1,FALSE())</f>
        <v>0.132890686048187</v>
      </c>
      <c r="E24" s="0" t="n">
        <f aca="false">_xlfn.LOGNORM.DIST($A24,0,E$1,TRUE())</f>
        <v>0.784785384817143</v>
      </c>
      <c r="F24" s="0" t="n">
        <f aca="false">E24-E23</f>
        <v>0.0138480338416997</v>
      </c>
    </row>
    <row r="25" customFormat="false" ht="12.8" hidden="false" customHeight="false" outlineLevel="0" collapsed="false">
      <c r="A25" s="0" t="n">
        <v>2.3</v>
      </c>
      <c r="B25" s="0" t="n">
        <v>0.0866242317917</v>
      </c>
      <c r="C25" s="0" t="n">
        <v>0.12261370693199</v>
      </c>
      <c r="D25" s="0" t="n">
        <f aca="false">_xlfn.LOGNORM.DIST($A25,0,D$1,FALSE())</f>
        <v>0.122613706931989</v>
      </c>
      <c r="E25" s="0" t="n">
        <f aca="false">_xlfn.LOGNORM.DIST($A25,0,E$1,TRUE())</f>
        <v>0.797552007950479</v>
      </c>
      <c r="F25" s="0" t="n">
        <f aca="false">E25-E24</f>
        <v>0.0127666231333358</v>
      </c>
    </row>
    <row r="26" customFormat="false" ht="12.8" hidden="false" customHeight="false" outlineLevel="0" collapsed="false">
      <c r="A26" s="0" t="n">
        <v>2.4</v>
      </c>
      <c r="B26" s="0" t="n">
        <v>0.071779876760735</v>
      </c>
      <c r="C26" s="0" t="n">
        <v>0.11330975388971</v>
      </c>
      <c r="D26" s="0" t="n">
        <f aca="false">_xlfn.LOGNORM.DIST($A26,0,D$1,FALSE())</f>
        <v>0.113309753889709</v>
      </c>
      <c r="E26" s="0" t="n">
        <f aca="false">_xlfn.LOGNORM.DIST($A26,0,E$1,TRUE())</f>
        <v>0.809340543335114</v>
      </c>
      <c r="F26" s="0" t="n">
        <f aca="false">E26-E25</f>
        <v>0.0117885353846356</v>
      </c>
    </row>
    <row r="27" customFormat="false" ht="12.8" hidden="false" customHeight="false" outlineLevel="0" collapsed="false">
      <c r="A27" s="0" t="n">
        <v>2.5</v>
      </c>
      <c r="B27" s="0" t="n">
        <v>0.059530916570286</v>
      </c>
      <c r="C27" s="0" t="n">
        <v>0.10487106688965</v>
      </c>
      <c r="D27" s="0" t="n">
        <f aca="false">_xlfn.LOGNORM.DIST($A27,0,D$1,FALSE())</f>
        <v>0.10487106688965</v>
      </c>
      <c r="E27" s="0" t="n">
        <f aca="false">_xlfn.LOGNORM.DIST($A27,0,E$1,TRUE())</f>
        <v>0.820242786104215</v>
      </c>
      <c r="F27" s="0" t="n">
        <f aca="false">E27-E26</f>
        <v>0.0109022427691003</v>
      </c>
    </row>
    <row r="28" customFormat="false" ht="12.8" hidden="false" customHeight="false" outlineLevel="0" collapsed="false">
      <c r="A28" s="0" t="n">
        <v>2.6</v>
      </c>
      <c r="B28" s="0" t="n">
        <v>0.049424598131726</v>
      </c>
      <c r="C28" s="0" t="n">
        <v>0.097203259024293</v>
      </c>
      <c r="D28" s="0" t="n">
        <f aca="false">_xlfn.LOGNORM.DIST($A28,0,D$1,FALSE())</f>
        <v>0.0972032590242929</v>
      </c>
      <c r="E28" s="0" t="n">
        <f aca="false">_xlfn.LOGNORM.DIST($A28,0,E$1,TRUE())</f>
        <v>0.830340439823572</v>
      </c>
      <c r="F28" s="0" t="n">
        <f aca="false">E28-E27</f>
        <v>0.0100976537193573</v>
      </c>
    </row>
    <row r="29" customFormat="false" ht="12.8" hidden="false" customHeight="false" outlineLevel="0" collapsed="false">
      <c r="A29" s="0" t="n">
        <v>2.7</v>
      </c>
      <c r="B29" s="0" t="n">
        <v>0.04108380414677</v>
      </c>
      <c r="C29" s="0" t="n">
        <v>0.090223545579696</v>
      </c>
      <c r="D29" s="0" t="n">
        <f aca="false">_xlfn.LOGNORM.DIST($A29,0,D$1,FALSE())</f>
        <v>0.0902235455796965</v>
      </c>
      <c r="E29" s="0" t="n">
        <f aca="false">_xlfn.LOGNORM.DIST($A29,0,E$1,TRUE())</f>
        <v>0.839706363236407</v>
      </c>
      <c r="F29" s="0" t="n">
        <f aca="false">E29-E28</f>
        <v>0.00936592341283526</v>
      </c>
    </row>
    <row r="30" customFormat="false" ht="12.8" hidden="false" customHeight="false" outlineLevel="0" collapsed="false">
      <c r="A30" s="0" t="n">
        <v>2.8</v>
      </c>
      <c r="B30" s="0" t="n">
        <v>0.034196121140205</v>
      </c>
      <c r="C30" s="0" t="n">
        <v>0.083859204569488</v>
      </c>
      <c r="D30" s="0" t="n">
        <f aca="false">_xlfn.LOGNORM.DIST($A30,0,D$1,FALSE())</f>
        <v>0.0838592045694878</v>
      </c>
      <c r="E30" s="0" t="n">
        <f aca="false">_xlfn.LOGNORM.DIST($A30,0,E$1,TRUE())</f>
        <v>0.848405651677334</v>
      </c>
      <c r="F30" s="0" t="n">
        <f aca="false">E30-E29</f>
        <v>0.0086992884409266</v>
      </c>
    </row>
    <row r="31" customFormat="false" ht="12.8" hidden="false" customHeight="false" outlineLevel="0" collapsed="false">
      <c r="A31" s="0" t="n">
        <v>2.9</v>
      </c>
      <c r="B31" s="0" t="n">
        <v>0.028503739306673</v>
      </c>
      <c r="C31" s="0" t="n">
        <v>0.078046244721627</v>
      </c>
      <c r="D31" s="0" t="n">
        <f aca="false">_xlfn.LOGNORM.DIST($A31,0,D$1,FALSE())</f>
        <v>0.0780462447216266</v>
      </c>
      <c r="E31" s="0" t="n">
        <f aca="false">_xlfn.LOGNORM.DIST($A31,0,E$1,TRUE())</f>
        <v>0.856496575119626</v>
      </c>
      <c r="F31" s="0" t="n">
        <f aca="false">E31-E30</f>
        <v>0.00809092344229245</v>
      </c>
    </row>
    <row r="32" customFormat="false" ht="12.8" hidden="false" customHeight="false" outlineLevel="0" collapsed="false">
      <c r="A32" s="0" t="n">
        <v>3</v>
      </c>
      <c r="D32" s="0" t="n">
        <f aca="false">_xlfn.LOGNORM.DIST($A32,0,D$1,FALSE())</f>
        <v>0.0727282561399947</v>
      </c>
      <c r="E32" s="0" t="n">
        <f aca="false">_xlfn.LOGNORM.DIST($A32,0,E$1,TRUE())</f>
        <v>0.864031392358576</v>
      </c>
      <c r="F32" s="0" t="n">
        <f aca="false">E32-E31</f>
        <v>0.00753481723894933</v>
      </c>
    </row>
    <row r="33" customFormat="false" ht="12.8" hidden="false" customHeight="false" outlineLevel="0" collapsed="false">
      <c r="A33" s="0" t="n">
        <v>3.1</v>
      </c>
      <c r="D33" s="0" t="n">
        <f aca="false">_xlfn.LOGNORM.DIST($A33,0,D$1,FALSE())</f>
        <v>0.0678554200108418</v>
      </c>
      <c r="E33" s="0" t="n">
        <f aca="false">_xlfn.LOGNORM.DIST($A33,0,E$1,TRUE())</f>
        <v>0.871057058402467</v>
      </c>
      <c r="F33" s="0" t="n">
        <f aca="false">E33-E32</f>
        <v>0.00702566604389143</v>
      </c>
    </row>
    <row r="34" customFormat="false" ht="12.8" hidden="false" customHeight="false" outlineLevel="0" collapsed="false">
      <c r="A34" s="0" t="n">
        <v>3.2</v>
      </c>
      <c r="D34" s="0" t="n">
        <f aca="false">_xlfn.LOGNORM.DIST($A34,0,D$1,FALSE())</f>
        <v>0.0633836557708631</v>
      </c>
      <c r="E34" s="0" t="n">
        <f aca="false">_xlfn.LOGNORM.DIST($A34,0,E$1,TRUE())</f>
        <v>0.877615839877453</v>
      </c>
      <c r="F34" s="0" t="n">
        <f aca="false">E34-E33</f>
        <v>0.00655878147498545</v>
      </c>
    </row>
    <row r="35" customFormat="false" ht="12.8" hidden="false" customHeight="false" outlineLevel="0" collapsed="false">
      <c r="A35" s="0" t="n">
        <v>3.3</v>
      </c>
      <c r="D35" s="0" t="n">
        <f aca="false">_xlfn.LOGNORM.DIST($A35,0,D$1,FALSE())</f>
        <v>0.0592738865291035</v>
      </c>
      <c r="E35" s="0" t="n">
        <f aca="false">_xlfn.LOGNORM.DIST($A35,0,E$1,TRUE())</f>
        <v>0.883745851211882</v>
      </c>
      <c r="F35" s="0" t="n">
        <f aca="false">E35-E34</f>
        <v>0.00613001133442914</v>
      </c>
    </row>
    <row r="36" customFormat="false" ht="12.8" hidden="false" customHeight="false" outlineLevel="0" collapsed="false">
      <c r="A36" s="0" t="n">
        <v>3.4</v>
      </c>
      <c r="D36" s="0" t="n">
        <f aca="false">_xlfn.LOGNORM.DIST($A36,0,D$1,FALSE())</f>
        <v>0.0554914059289083</v>
      </c>
      <c r="E36" s="0" t="n">
        <f aca="false">_xlfn.LOGNORM.DIST($A36,0,E$1,TRUE())</f>
        <v>0.889481522565263</v>
      </c>
      <c r="F36" s="0" t="n">
        <f aca="false">E36-E35</f>
        <v>0.00573567135338082</v>
      </c>
    </row>
    <row r="37" customFormat="false" ht="12.8" hidden="false" customHeight="false" outlineLevel="0" collapsed="false">
      <c r="A37" s="0" t="n">
        <v>3.5</v>
      </c>
      <c r="D37" s="0" t="n">
        <f aca="false">_xlfn.LOGNORM.DIST($A37,0,D$1,FALSE())</f>
        <v>0.0520053318897058</v>
      </c>
      <c r="E37" s="0" t="n">
        <f aca="false">_xlfn.LOGNORM.DIST($A37,0,E$1,TRUE())</f>
        <v>0.894854008899885</v>
      </c>
      <c r="F37" s="0" t="n">
        <f aca="false">E37-E36</f>
        <v>0.00537248633462273</v>
      </c>
    </row>
    <row r="38" customFormat="false" ht="12.8" hidden="false" customHeight="false" outlineLevel="0" collapsed="false">
      <c r="A38" s="0" t="n">
        <v>3.6</v>
      </c>
      <c r="D38" s="0" t="n">
        <f aca="false">_xlfn.LOGNORM.DIST($A38,0,D$1,FALSE())</f>
        <v>0.0487881347091861</v>
      </c>
      <c r="E38" s="0" t="n">
        <f aca="false">_xlfn.LOGNORM.DIST($A38,0,E$1,TRUE())</f>
        <v>0.89989154824109</v>
      </c>
      <c r="F38" s="0" t="n">
        <f aca="false">E38-E37</f>
        <v>0.00503753934120532</v>
      </c>
    </row>
    <row r="39" customFormat="false" ht="12.8" hidden="false" customHeight="false" outlineLevel="0" collapsed="false">
      <c r="A39" s="0" t="n">
        <v>3.7</v>
      </c>
      <c r="D39" s="0" t="n">
        <f aca="false">_xlfn.LOGNORM.DIST($A39,0,D$1,FALSE())</f>
        <v>0.045815228810908</v>
      </c>
      <c r="E39" s="0" t="n">
        <f aca="false">_xlfn.LOGNORM.DIST($A39,0,E$1,TRUE())</f>
        <v>0.904619776012425</v>
      </c>
      <c r="F39" s="0" t="n">
        <f aca="false">E39-E38</f>
        <v>0.0047282277713343</v>
      </c>
    </row>
    <row r="40" customFormat="false" ht="12.8" hidden="false" customHeight="false" outlineLevel="0" collapsed="false">
      <c r="A40" s="0" t="n">
        <v>3.8</v>
      </c>
      <c r="D40" s="0" t="n">
        <f aca="false">_xlfn.LOGNORM.DIST($A40,0,D$1,FALSE())</f>
        <v>0.043064618993389</v>
      </c>
      <c r="E40" s="0" t="n">
        <f aca="false">_xlfn.LOGNORM.DIST($A40,0,E$1,TRUE())</f>
        <v>0.909062001340873</v>
      </c>
      <c r="F40" s="0" t="n">
        <f aca="false">E40-E39</f>
        <v>0.00444222532844829</v>
      </c>
    </row>
    <row r="41" customFormat="false" ht="12.8" hidden="false" customHeight="false" outlineLevel="0" collapsed="false">
      <c r="A41" s="0" t="n">
        <v>3.9</v>
      </c>
      <c r="D41" s="0" t="n">
        <f aca="false">_xlfn.LOGNORM.DIST($A41,0,D$1,FALSE())</f>
        <v>0.0405165933905347</v>
      </c>
      <c r="E41" s="0" t="n">
        <f aca="false">_xlfn.LOGNORM.DIST($A41,0,E$1,TRUE())</f>
        <v>0.913239450382379</v>
      </c>
      <c r="F41" s="0" t="n">
        <f aca="false">E41-E40</f>
        <v>0.00417744904150552</v>
      </c>
    </row>
    <row r="42" customFormat="false" ht="12.8" hidden="false" customHeight="false" outlineLevel="0" collapsed="false">
      <c r="A42" s="0" t="n">
        <v>4</v>
      </c>
      <c r="D42" s="0" t="n">
        <f aca="false">_xlfn.LOGNORM.DIST($A42,0,D$1,FALSE())</f>
        <v>0.0381534565118864</v>
      </c>
      <c r="E42" s="0" t="n">
        <f aca="false">_xlfn.LOGNORM.DIST($A42,0,E$1,TRUE())</f>
        <v>0.917171480998301</v>
      </c>
      <c r="F42" s="0" t="n">
        <f aca="false">E42-E41</f>
        <v>0.00393203061592284</v>
      </c>
    </row>
    <row r="43" customFormat="false" ht="12.8" hidden="false" customHeight="false" outlineLevel="0" collapsed="false">
      <c r="A43" s="0" t="n">
        <v>4.1</v>
      </c>
      <c r="D43" s="0" t="n">
        <f aca="false">_xlfn.LOGNORM.DIST($A43,0,D$1,FALSE())</f>
        <v>0.0359592967182337</v>
      </c>
      <c r="E43" s="0" t="n">
        <f aca="false">_xlfn.LOGNORM.DIST($A43,0,E$1,TRUE())</f>
        <v>0.920875772501003</v>
      </c>
      <c r="F43" s="0" t="n">
        <f aca="false">E43-E42</f>
        <v>0.00370429150270168</v>
      </c>
    </row>
    <row r="44" customFormat="false" ht="12.8" hidden="false" customHeight="false" outlineLevel="0" collapsed="false">
      <c r="A44" s="0" t="n">
        <v>4.2</v>
      </c>
      <c r="D44" s="0" t="n">
        <f aca="false">_xlfn.LOGNORM.DIST($A44,0,D$1,FALSE())</f>
        <v>0.0339197833265838</v>
      </c>
      <c r="E44" s="0" t="n">
        <f aca="false">_xlfn.LOGNORM.DIST($A44,0,E$1,TRUE())</f>
        <v>0.92436849366537</v>
      </c>
      <c r="F44" s="0" t="n">
        <f aca="false">E44-E43</f>
        <v>0.0034927211643665</v>
      </c>
    </row>
    <row r="45" customFormat="false" ht="12.8" hidden="false" customHeight="false" outlineLevel="0" collapsed="false">
      <c r="A45" s="0" t="n">
        <v>4.3</v>
      </c>
      <c r="D45" s="0" t="n">
        <f aca="false">_xlfn.LOGNORM.DIST($A45,0,D$1,FALSE())</f>
        <v>0.0320219892494392</v>
      </c>
      <c r="E45" s="0" t="n">
        <f aca="false">_xlfn.LOGNORM.DIST($A45,0,E$1,TRUE())</f>
        <v>0.927664451759009</v>
      </c>
      <c r="F45" s="0" t="n">
        <f aca="false">E45-E44</f>
        <v>0.00329595809363903</v>
      </c>
    </row>
    <row r="46" customFormat="false" ht="12.8" hidden="false" customHeight="false" outlineLevel="0" collapsed="false">
      <c r="A46" s="0" t="n">
        <v>4.4</v>
      </c>
      <c r="D46" s="0" t="n">
        <f aca="false">_xlfn.LOGNORM.DIST($A46,0,D$1,FALSE())</f>
        <v>0.0302542356756332</v>
      </c>
      <c r="E46" s="0" t="n">
        <f aca="false">_xlfn.LOGNORM.DIST($A46,0,E$1,TRUE())</f>
        <v>0.930777224965305</v>
      </c>
      <c r="F46" s="0" t="n">
        <f aca="false">E46-E45</f>
        <v>0.00311277320629633</v>
      </c>
    </row>
    <row r="47" customFormat="false" ht="12.8" hidden="false" customHeight="false" outlineLevel="0" collapsed="false">
      <c r="A47" s="0" t="n">
        <v>4.5</v>
      </c>
      <c r="D47" s="0" t="n">
        <f aca="false">_xlfn.LOGNORM.DIST($A47,0,D$1,FALSE())</f>
        <v>0.0286059558101099</v>
      </c>
      <c r="E47" s="0" t="n">
        <f aca="false">_xlfn.LOGNORM.DIST($A47,0,E$1,TRUE())</f>
        <v>0.933719280250451</v>
      </c>
      <c r="F47" s="0" t="n">
        <f aca="false">E47-E46</f>
        <v>0.00294205528514568</v>
      </c>
    </row>
    <row r="48" customFormat="false" ht="12.8" hidden="false" customHeight="false" outlineLevel="0" collapsed="false">
      <c r="A48" s="0" t="n">
        <v>4.6</v>
      </c>
      <c r="D48" s="0" t="n">
        <f aca="false">_xlfn.LOGNORM.DIST($A48,0,D$1,FALSE())</f>
        <v>0.0270675751221884</v>
      </c>
      <c r="E48" s="0" t="n">
        <f aca="false">_xlfn.LOGNORM.DIST($A48,0,E$1,TRUE())</f>
        <v>0.936502078449514</v>
      </c>
      <c r="F48" s="0" t="n">
        <f aca="false">E48-E47</f>
        <v>0.00278279819906346</v>
      </c>
    </row>
    <row r="49" customFormat="false" ht="12.8" hidden="false" customHeight="false" outlineLevel="0" collapsed="false">
      <c r="A49" s="0" t="n">
        <v>4.7</v>
      </c>
      <c r="D49" s="0" t="n">
        <f aca="false">_xlfn.LOGNORM.DIST($A49,0,D$1,FALSE())</f>
        <v>0.0256304059181797</v>
      </c>
      <c r="E49" s="0" t="n">
        <f aca="false">_xlfn.LOGNORM.DIST($A49,0,E$1,TRUE())</f>
        <v>0.939136168110381</v>
      </c>
      <c r="F49" s="0" t="n">
        <f aca="false">E49-E48</f>
        <v>0.00263408966086687</v>
      </c>
    </row>
    <row r="50" customFormat="false" ht="12.8" hidden="false" customHeight="false" outlineLevel="0" collapsed="false">
      <c r="A50" s="0" t="n">
        <v>4.8</v>
      </c>
      <c r="D50" s="0" t="n">
        <f aca="false">_xlfn.LOGNORM.DIST($A50,0,D$1,FALSE())</f>
        <v>0.0242865543650145</v>
      </c>
      <c r="E50" s="0" t="n">
        <f aca="false">_xlfn.LOGNORM.DIST($A50,0,E$1,TRUE())</f>
        <v>0.941631269431952</v>
      </c>
      <c r="F50" s="0" t="n">
        <f aca="false">E50-E49</f>
        <v>0.00249510132157116</v>
      </c>
    </row>
    <row r="51" customFormat="false" ht="12.8" hidden="false" customHeight="false" outlineLevel="0" collapsed="false">
      <c r="A51" s="0" t="n">
        <v>4.9</v>
      </c>
      <c r="D51" s="0" t="n">
        <f aca="false">_xlfn.LOGNORM.DIST($A51,0,D$1,FALSE())</f>
        <v>0.0230288383555034</v>
      </c>
      <c r="E51" s="0" t="n">
        <f aca="false">_xlfn.LOGNORM.DIST($A51,0,E$1,TRUE())</f>
        <v>0.943996349459209</v>
      </c>
      <c r="F51" s="0" t="n">
        <f aca="false">E51-E50</f>
        <v>0.00236508002725666</v>
      </c>
    </row>
    <row r="52" customFormat="false" ht="12.8" hidden="false" customHeight="false" outlineLevel="0" collapsed="false">
      <c r="A52" s="0" t="n">
        <v>5</v>
      </c>
      <c r="D52" s="0" t="n">
        <f aca="false">_xlfn.LOGNORM.DIST($A52,0,D$1,FALSE())</f>
        <v>0.0218507148303272</v>
      </c>
      <c r="E52" s="0" t="n">
        <f aca="false">_xlfn.LOGNORM.DIST($A52,0,E$1,TRUE())</f>
        <v>0.946239689548337</v>
      </c>
      <c r="F52" s="0" t="n">
        <f aca="false">E52-E51</f>
        <v>0.00224334008912797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9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G2" activeCellId="0" sqref="G2:G11"/>
    </sheetView>
  </sheetViews>
  <sheetFormatPr defaultRowHeight="12.8" zeroHeight="false" outlineLevelRow="0" outlineLevelCol="0"/>
  <cols>
    <col collapsed="false" customWidth="true" hidden="false" outlineLevel="0" max="6" min="1" style="1" width="10.87"/>
    <col collapsed="false" customWidth="true" hidden="false" outlineLevel="0" max="7" min="7" style="1" width="20.53"/>
    <col collapsed="false" customWidth="true" hidden="false" outlineLevel="0" max="9" min="8" style="1" width="10.87"/>
    <col collapsed="false" customWidth="true" hidden="false" outlineLevel="0" max="10" min="10" style="1" width="12.99"/>
    <col collapsed="false" customWidth="true" hidden="false" outlineLevel="0" max="11" min="11" style="1" width="20.53"/>
    <col collapsed="false" customWidth="true" hidden="false" outlineLevel="0" max="13" min="12" style="1" width="10.87"/>
    <col collapsed="false" customWidth="true" hidden="false" outlineLevel="0" max="14" min="14" style="1" width="23.43"/>
    <col collapsed="false" customWidth="true" hidden="false" outlineLevel="0" max="15" min="15" style="1" width="17.12"/>
    <col collapsed="false" customWidth="true" hidden="false" outlineLevel="0" max="1025" min="16" style="1" width="10.87"/>
  </cols>
  <sheetData>
    <row r="1" customFormat="false" ht="12.8" hidden="false" customHeight="false" outlineLevel="0" collapsed="false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17</v>
      </c>
      <c r="G1" s="1" t="s">
        <v>19</v>
      </c>
      <c r="H1" s="1" t="s">
        <v>20</v>
      </c>
      <c r="J1" s="1" t="s">
        <v>21</v>
      </c>
      <c r="K1" s="1" t="s">
        <v>16</v>
      </c>
      <c r="M1" s="1" t="s">
        <v>17</v>
      </c>
      <c r="N1" s="1" t="s">
        <v>19</v>
      </c>
      <c r="O1" s="1" t="s">
        <v>20</v>
      </c>
    </row>
    <row r="2" customFormat="false" ht="12.8" hidden="false" customHeight="false" outlineLevel="0" collapsed="false">
      <c r="A2" s="1" t="n">
        <v>5</v>
      </c>
      <c r="B2" s="1" t="n">
        <v>0</v>
      </c>
      <c r="C2" s="1" t="n">
        <v>0</v>
      </c>
      <c r="D2" s="1" t="n">
        <f aca="false">C2</f>
        <v>0</v>
      </c>
      <c r="E2" s="1" t="n">
        <f aca="false">(B2-$B$28)*$B$27</f>
        <v>0.23076923076923</v>
      </c>
      <c r="F2" s="8" t="n">
        <f aca="false">_xlfn.LOGNORM.DIST(E2,0,$B$26,TRUE())</f>
        <v>0.00168028202491805</v>
      </c>
      <c r="G2" s="1" t="n">
        <f aca="false">F2</f>
        <v>0.00168028202491805</v>
      </c>
      <c r="H2" s="1" t="n">
        <f aca="false">POWER(C2-G2,2)</f>
        <v>2.8233476832627E-006</v>
      </c>
      <c r="J2" s="1" t="n">
        <v>3</v>
      </c>
      <c r="L2" s="8" t="n">
        <f aca="false">(J2-$B$29)*$B$27</f>
        <v>0</v>
      </c>
      <c r="M2" s="8" t="n">
        <f aca="false">_xlfn.LOGNORM.DIST(L2,0,$B$26,TRUE())</f>
        <v>0</v>
      </c>
      <c r="N2" s="1" t="n">
        <f aca="false">M2</f>
        <v>0</v>
      </c>
      <c r="O2" s="1" t="n">
        <f aca="false">POWER(N2-K2,2)</f>
        <v>0</v>
      </c>
    </row>
    <row r="3" customFormat="false" ht="12.8" hidden="false" customHeight="false" outlineLevel="0" collapsed="false">
      <c r="A3" s="1" t="n">
        <v>6</v>
      </c>
      <c r="B3" s="1" t="n">
        <v>1</v>
      </c>
      <c r="C3" s="1" t="n">
        <v>0.0222718794328042</v>
      </c>
      <c r="D3" s="1" t="n">
        <f aca="false">D2+C3</f>
        <v>0.0222718794328042</v>
      </c>
      <c r="E3" s="1" t="n">
        <f aca="false">(B3-$B$28)*$B$27</f>
        <v>0.346153846153845</v>
      </c>
      <c r="F3" s="8" t="n">
        <f aca="false">_xlfn.LOGNORM.DIST(E3,0,$B$26,TRUE())</f>
        <v>0.0169296240748534</v>
      </c>
      <c r="G3" s="1" t="n">
        <f aca="false">F3-F2</f>
        <v>0.0152493420499353</v>
      </c>
      <c r="H3" s="1" t="n">
        <f aca="false">POWER(C3-G3,2)</f>
        <v>4.93160312937905E-005</v>
      </c>
      <c r="J3" s="1" t="n">
        <v>4</v>
      </c>
      <c r="L3" s="8" t="n">
        <f aca="false">(J3-$B$29)*$B$27</f>
        <v>0.115384615384615</v>
      </c>
      <c r="M3" s="8" t="n">
        <f aca="false">_xlfn.LOGNORM.DIST(L3,0,$B$26,TRUE())</f>
        <v>7.83800765652516E-006</v>
      </c>
      <c r="N3" s="1" t="n">
        <f aca="false">M3-M2</f>
        <v>7.83800765652516E-006</v>
      </c>
      <c r="O3" s="1" t="n">
        <f aca="false">POWER(N3-K3,2)</f>
        <v>6.1434364023747E-011</v>
      </c>
    </row>
    <row r="4" customFormat="false" ht="12.8" hidden="false" customHeight="false" outlineLevel="0" collapsed="false">
      <c r="A4" s="1" t="n">
        <v>7</v>
      </c>
      <c r="B4" s="1" t="n">
        <v>2</v>
      </c>
      <c r="C4" s="1" t="n">
        <v>0.052856559884987</v>
      </c>
      <c r="D4" s="1" t="n">
        <f aca="false">D3+C4</f>
        <v>0.0751284393177912</v>
      </c>
      <c r="E4" s="1" t="n">
        <f aca="false">(B4-$B$28)*$B$27</f>
        <v>0.46153846153846</v>
      </c>
      <c r="F4" s="8" t="n">
        <f aca="false">_xlfn.LOGNORM.DIST(E4,0,$B$26,TRUE())</f>
        <v>0.0610064376918744</v>
      </c>
      <c r="G4" s="1" t="n">
        <f aca="false">F4-F3</f>
        <v>0.044076813617021</v>
      </c>
      <c r="H4" s="1" t="n">
        <f aca="false">POWER(C4-G4,2)</f>
        <v>7.70839445298629E-005</v>
      </c>
      <c r="J4" s="1" t="n">
        <v>5</v>
      </c>
      <c r="L4" s="8" t="n">
        <f aca="false">(J4-$B$29)*$B$27</f>
        <v>0.23076923076923</v>
      </c>
      <c r="M4" s="8" t="n">
        <f aca="false">_xlfn.LOGNORM.DIST(L4,0,$B$26,TRUE())</f>
        <v>0.00168028202491805</v>
      </c>
      <c r="N4" s="1" t="n">
        <f aca="false">M4-M3</f>
        <v>0.00167244401726152</v>
      </c>
      <c r="O4" s="1" t="n">
        <f aca="false">POWER(N4-K4,2)</f>
        <v>2.79706899087387E-006</v>
      </c>
    </row>
    <row r="5" customFormat="false" ht="12.8" hidden="false" customHeight="false" outlineLevel="0" collapsed="false">
      <c r="A5" s="1" t="n">
        <v>8</v>
      </c>
      <c r="B5" s="1" t="n">
        <v>3</v>
      </c>
      <c r="C5" s="1" t="n">
        <v>0.0748879840653463</v>
      </c>
      <c r="D5" s="1" t="n">
        <f aca="false">D4+C5</f>
        <v>0.150016423383138</v>
      </c>
      <c r="E5" s="1" t="n">
        <f aca="false">(B5-$B$28)*$B$27</f>
        <v>0.576923076923075</v>
      </c>
      <c r="F5" s="8" t="n">
        <f aca="false">_xlfn.LOGNORM.DIST(E5,0,$B$26,TRUE())</f>
        <v>0.13564587277795</v>
      </c>
      <c r="G5" s="1" t="n">
        <f aca="false">F5-F4</f>
        <v>0.0746394350860756</v>
      </c>
      <c r="H5" s="1" t="n">
        <f aca="false">POWER(C5-G5,2)</f>
        <v>6.17765950965036E-008</v>
      </c>
      <c r="J5" s="1" t="n">
        <v>6</v>
      </c>
      <c r="K5" s="1" t="n">
        <v>0.0222718794328042</v>
      </c>
      <c r="L5" s="8" t="n">
        <f aca="false">(J5-$B$29)*$B$27</f>
        <v>0.346153846153845</v>
      </c>
      <c r="M5" s="8" t="n">
        <f aca="false">_xlfn.LOGNORM.DIST(L5,0,$B$26,TRUE())</f>
        <v>0.0169296240748534</v>
      </c>
      <c r="N5" s="1" t="n">
        <f aca="false">M5-M4</f>
        <v>0.0152493420499353</v>
      </c>
      <c r="O5" s="1" t="n">
        <f aca="false">POWER(N5-K5,2)</f>
        <v>4.93160312937906E-005</v>
      </c>
    </row>
    <row r="6" customFormat="false" ht="12.8" hidden="false" customHeight="false" outlineLevel="0" collapsed="false">
      <c r="A6" s="1" t="n">
        <v>9</v>
      </c>
      <c r="B6" s="1" t="n">
        <v>4</v>
      </c>
      <c r="C6" s="1" t="n">
        <v>0.0968314868669002</v>
      </c>
      <c r="D6" s="1" t="n">
        <f aca="false">D5+C6</f>
        <v>0.246847910250038</v>
      </c>
      <c r="E6" s="1" t="n">
        <f aca="false">(B6-$B$28)*$B$27</f>
        <v>0.69230769230769</v>
      </c>
      <c r="F6" s="8" t="n">
        <f aca="false">_xlfn.LOGNORM.DIST(E6,0,$B$26,TRUE())</f>
        <v>0.23103287404426</v>
      </c>
      <c r="G6" s="1" t="n">
        <f aca="false">F6-F5</f>
        <v>0.09538700126631</v>
      </c>
      <c r="H6" s="1" t="n">
        <f aca="false">POWER(C6-G6,2)</f>
        <v>2.08653865031242E-006</v>
      </c>
      <c r="J6" s="1" t="n">
        <v>7</v>
      </c>
      <c r="K6" s="1" t="n">
        <v>0.052856559884987</v>
      </c>
      <c r="L6" s="8" t="n">
        <f aca="false">(J6-$B$29)*$B$27</f>
        <v>0.46153846153846</v>
      </c>
      <c r="M6" s="8" t="n">
        <f aca="false">_xlfn.LOGNORM.DIST(L6,0,$B$26,TRUE())</f>
        <v>0.0610064376918744</v>
      </c>
      <c r="N6" s="1" t="n">
        <f aca="false">M6-M5</f>
        <v>0.044076813617021</v>
      </c>
      <c r="O6" s="1" t="n">
        <f aca="false">POWER(N6-K6,2)</f>
        <v>7.70839445298627E-005</v>
      </c>
    </row>
    <row r="7" customFormat="false" ht="12.8" hidden="false" customHeight="false" outlineLevel="0" collapsed="false">
      <c r="A7" s="1" t="n">
        <v>10</v>
      </c>
      <c r="B7" s="1" t="n">
        <v>5</v>
      </c>
      <c r="C7" s="1" t="n">
        <v>0.101205178090215</v>
      </c>
      <c r="D7" s="1" t="n">
        <f aca="false">D6+C7</f>
        <v>0.348053088340253</v>
      </c>
      <c r="E7" s="1" t="n">
        <f aca="false">(B7-$B$28)*$B$27</f>
        <v>0.807692307692305</v>
      </c>
      <c r="F7" s="8" t="n">
        <f aca="false">_xlfn.LOGNORM.DIST(E7,0,$B$26,TRUE())</f>
        <v>0.334635693645998</v>
      </c>
      <c r="G7" s="1" t="n">
        <f aca="false">F7-F6</f>
        <v>0.103602819601738</v>
      </c>
      <c r="H7" s="1" t="n">
        <f aca="false">POWER(C7-G7,2)</f>
        <v>5.74868481777841E-006</v>
      </c>
      <c r="J7" s="1" t="n">
        <v>8</v>
      </c>
      <c r="K7" s="1" t="n">
        <v>0.0748879840653463</v>
      </c>
      <c r="L7" s="8" t="n">
        <f aca="false">(J7-$B$29)*$B$27</f>
        <v>0.576923076923075</v>
      </c>
      <c r="M7" s="8" t="n">
        <f aca="false">_xlfn.LOGNORM.DIST(L7,0,$B$26,TRUE())</f>
        <v>0.13564587277795</v>
      </c>
      <c r="N7" s="1" t="n">
        <f aca="false">M7-M6</f>
        <v>0.0746394350860757</v>
      </c>
      <c r="O7" s="1" t="n">
        <f aca="false">POWER(N7-K7,2)</f>
        <v>6.17765950964416E-008</v>
      </c>
    </row>
    <row r="8" customFormat="false" ht="12.8" hidden="false" customHeight="false" outlineLevel="0" collapsed="false">
      <c r="A8" s="1" t="n">
        <v>11</v>
      </c>
      <c r="B8" s="1" t="n">
        <v>6</v>
      </c>
      <c r="C8" s="1" t="n">
        <v>0.0993475207944385</v>
      </c>
      <c r="D8" s="1" t="n">
        <f aca="false">D7+C8</f>
        <v>0.447400609134691</v>
      </c>
      <c r="E8" s="1" t="n">
        <f aca="false">(B8-$B$28)*$B$27</f>
        <v>0.92307692307692</v>
      </c>
      <c r="F8" s="8" t="n">
        <f aca="false">_xlfn.LOGNORM.DIST(E8,0,$B$26,TRUE())</f>
        <v>0.436406894935686</v>
      </c>
      <c r="G8" s="1" t="n">
        <f aca="false">F8-F7</f>
        <v>0.101771201289688</v>
      </c>
      <c r="H8" s="1" t="n">
        <f aca="false">POWER(C8-G8,2)</f>
        <v>5.87422714305276E-006</v>
      </c>
      <c r="J8" s="1" t="n">
        <v>9</v>
      </c>
      <c r="K8" s="1" t="n">
        <v>0.0968314868669002</v>
      </c>
      <c r="L8" s="8" t="n">
        <f aca="false">(J8-$B$29)*$B$27</f>
        <v>0.69230769230769</v>
      </c>
      <c r="M8" s="8" t="n">
        <f aca="false">_xlfn.LOGNORM.DIST(L8,0,$B$26,TRUE())</f>
        <v>0.23103287404426</v>
      </c>
      <c r="N8" s="1" t="n">
        <f aca="false">M8-M7</f>
        <v>0.0953870012663099</v>
      </c>
      <c r="O8" s="1" t="n">
        <f aca="false">POWER(N8-K8,2)</f>
        <v>2.08653865031275E-006</v>
      </c>
    </row>
    <row r="9" customFormat="false" ht="12.8" hidden="false" customHeight="false" outlineLevel="0" collapsed="false">
      <c r="A9" s="1" t="n">
        <v>12</v>
      </c>
      <c r="B9" s="1" t="n">
        <v>7</v>
      </c>
      <c r="C9" s="1" t="n">
        <v>0.0959083181081522</v>
      </c>
      <c r="D9" s="1" t="n">
        <f aca="false">D8+C9</f>
        <v>0.543308927242843</v>
      </c>
      <c r="E9" s="1" t="n">
        <f aca="false">(B9-$B$28)*$B$27</f>
        <v>1.03846153846154</v>
      </c>
      <c r="F9" s="8" t="n">
        <f aca="false">_xlfn.LOGNORM.DIST(E9,0,$B$26,TRUE())</f>
        <v>0.530083856035635</v>
      </c>
      <c r="G9" s="1" t="n">
        <f aca="false">F9-F8</f>
        <v>0.0936769610999487</v>
      </c>
      <c r="H9" s="1" t="n">
        <f aca="false">POWER(C9-G9,2)</f>
        <v>4.97895409805905E-006</v>
      </c>
      <c r="J9" s="1" t="n">
        <v>10</v>
      </c>
      <c r="K9" s="1" t="n">
        <v>0.101205178090215</v>
      </c>
      <c r="L9" s="8" t="n">
        <f aca="false">(J9-$B$29)*$B$27</f>
        <v>0.807692307692305</v>
      </c>
      <c r="M9" s="8" t="n">
        <f aca="false">_xlfn.LOGNORM.DIST(L9,0,$B$26,TRUE())</f>
        <v>0.334635693645998</v>
      </c>
      <c r="N9" s="1" t="n">
        <f aca="false">M9-M8</f>
        <v>0.103602819601738</v>
      </c>
      <c r="O9" s="1" t="n">
        <f aca="false">POWER(N9-K9,2)</f>
        <v>5.74868481777775E-006</v>
      </c>
    </row>
    <row r="10" customFormat="false" ht="12.8" hidden="false" customHeight="false" outlineLevel="0" collapsed="false">
      <c r="A10" s="1" t="n">
        <v>13</v>
      </c>
      <c r="B10" s="1" t="n">
        <v>8</v>
      </c>
      <c r="C10" s="1" t="n">
        <v>0.0818101877964129</v>
      </c>
      <c r="D10" s="1" t="n">
        <f aca="false">D9+C10</f>
        <v>0.625119115039256</v>
      </c>
      <c r="E10" s="1" t="n">
        <f aca="false">(B10-$B$28)*$B$27</f>
        <v>1.15384615384615</v>
      </c>
      <c r="F10" s="8" t="n">
        <f aca="false">_xlfn.LOGNORM.DIST(E10,0,$B$26,TRUE())</f>
        <v>0.612638174244687</v>
      </c>
      <c r="G10" s="1" t="n">
        <f aca="false">F10-F9</f>
        <v>0.0825543182090517</v>
      </c>
      <c r="H10" s="1" t="n">
        <f aca="false">POWER(C10-G10,2)</f>
        <v>5.53730071013961E-007</v>
      </c>
      <c r="J10" s="1" t="n">
        <v>11</v>
      </c>
      <c r="K10" s="1" t="n">
        <v>0.0993475207944385</v>
      </c>
      <c r="L10" s="8" t="n">
        <f aca="false">(J10-$B$29)*$B$27</f>
        <v>0.92307692307692</v>
      </c>
      <c r="M10" s="8" t="n">
        <f aca="false">_xlfn.LOGNORM.DIST(L10,0,$B$26,TRUE())</f>
        <v>0.436406894935686</v>
      </c>
      <c r="N10" s="1" t="n">
        <f aca="false">M10-M9</f>
        <v>0.101771201289688</v>
      </c>
      <c r="O10" s="1" t="n">
        <f aca="false">POWER(N10-K10,2)</f>
        <v>5.87422714305437E-006</v>
      </c>
    </row>
    <row r="11" customFormat="false" ht="12.8" hidden="false" customHeight="false" outlineLevel="0" collapsed="false">
      <c r="A11" s="1" t="n">
        <v>14</v>
      </c>
      <c r="B11" s="1" t="n">
        <v>9</v>
      </c>
      <c r="C11" s="1" t="n">
        <v>0.0686605022543779</v>
      </c>
      <c r="D11" s="1" t="n">
        <f aca="false">D10+C11</f>
        <v>0.693779617293634</v>
      </c>
      <c r="E11" s="1" t="n">
        <f aca="false">(B11-$B$28)*$B$27</f>
        <v>1.26923076923077</v>
      </c>
      <c r="F11" s="8" t="n">
        <f aca="false">_xlfn.LOGNORM.DIST(E11,0,$B$26,TRUE())</f>
        <v>0.683255577486298</v>
      </c>
      <c r="G11" s="1" t="n">
        <f aca="false">F11-F10</f>
        <v>0.0706174032416117</v>
      </c>
      <c r="H11" s="1" t="n">
        <f aca="false">POWER(C11-G11,2)</f>
        <v>3.82946147383664E-006</v>
      </c>
      <c r="J11" s="1" t="n">
        <v>12</v>
      </c>
      <c r="K11" s="1" t="n">
        <v>0.0959083181081522</v>
      </c>
      <c r="L11" s="8" t="n">
        <f aca="false">(J11-$B$29)*$B$27</f>
        <v>1.03846153846154</v>
      </c>
      <c r="M11" s="8" t="n">
        <f aca="false">_xlfn.LOGNORM.DIST(L11,0,$B$26,TRUE())</f>
        <v>0.530083856035635</v>
      </c>
      <c r="N11" s="1" t="n">
        <f aca="false">M11-M10</f>
        <v>0.0936769610999487</v>
      </c>
      <c r="O11" s="1" t="n">
        <f aca="false">POWER(N11-K11,2)</f>
        <v>4.97895409805905E-006</v>
      </c>
    </row>
    <row r="12" customFormat="false" ht="12.8" hidden="false" customHeight="false" outlineLevel="0" collapsed="false">
      <c r="A12" s="1" t="n">
        <v>15</v>
      </c>
      <c r="B12" s="1" t="n">
        <v>10</v>
      </c>
      <c r="C12" s="1" t="n">
        <v>0.0658089736999936</v>
      </c>
      <c r="D12" s="1" t="n">
        <f aca="false">D11+C12</f>
        <v>0.759588590993628</v>
      </c>
      <c r="E12" s="1" t="n">
        <f aca="false">(B12-$B$28)*$B$27</f>
        <v>1.38461538461538</v>
      </c>
      <c r="F12" s="8" t="n">
        <f aca="false">_xlfn.LOGNORM.DIST(E12,0,$B$26,TRUE())</f>
        <v>0.742426661592555</v>
      </c>
      <c r="G12" s="1" t="n">
        <f aca="false">F12-F11</f>
        <v>0.0591710841062567</v>
      </c>
      <c r="H12" s="1" t="n">
        <f aca="false">POWER(C12-G12,2)</f>
        <v>4.40615782586405E-005</v>
      </c>
      <c r="J12" s="1" t="n">
        <v>13</v>
      </c>
      <c r="K12" s="1" t="n">
        <v>0.0818101877964129</v>
      </c>
      <c r="L12" s="8" t="n">
        <f aca="false">(J12-$B$29)*$B$27</f>
        <v>1.15384615384615</v>
      </c>
      <c r="M12" s="8" t="n">
        <f aca="false">_xlfn.LOGNORM.DIST(L12,0,$B$26,TRUE())</f>
        <v>0.612638174244687</v>
      </c>
      <c r="N12" s="1" t="n">
        <f aca="false">M12-M11</f>
        <v>0.0825543182090517</v>
      </c>
      <c r="O12" s="1" t="n">
        <f aca="false">POWER(N12-K12,2)</f>
        <v>5.53730071013961E-007</v>
      </c>
    </row>
    <row r="13" customFormat="false" ht="12.8" hidden="false" customHeight="false" outlineLevel="0" collapsed="false">
      <c r="A13" s="1" t="n">
        <v>16</v>
      </c>
      <c r="B13" s="1" t="n">
        <v>11</v>
      </c>
      <c r="C13" s="1" t="n">
        <v>0.049861155489337</v>
      </c>
      <c r="D13" s="1" t="n">
        <f aca="false">D12+C13</f>
        <v>0.809449746482965</v>
      </c>
      <c r="E13" s="1" t="n">
        <f aca="false">(B13-$B$28)*$B$27</f>
        <v>1.5</v>
      </c>
      <c r="F13" s="8" t="n">
        <f aca="false">_xlfn.LOGNORM.DIST(E13,0,$B$26,TRUE())</f>
        <v>0.791297126615527</v>
      </c>
      <c r="G13" s="1" t="n">
        <f aca="false">F13-F12</f>
        <v>0.0488704650229718</v>
      </c>
      <c r="H13" s="1" t="n">
        <f aca="false">POWER(C13-G13,2)</f>
        <v>9.81467600146978E-007</v>
      </c>
      <c r="J13" s="1" t="n">
        <v>14</v>
      </c>
      <c r="K13" s="1" t="n">
        <v>0.0686605022543779</v>
      </c>
      <c r="L13" s="8" t="n">
        <f aca="false">(J13-$B$29)*$B$27</f>
        <v>1.26923076923077</v>
      </c>
      <c r="M13" s="8" t="n">
        <f aca="false">_xlfn.LOGNORM.DIST(L13,0,$B$26,TRUE())</f>
        <v>0.683255577486298</v>
      </c>
      <c r="N13" s="1" t="n">
        <f aca="false">M13-M12</f>
        <v>0.0706174032416117</v>
      </c>
      <c r="O13" s="1" t="n">
        <f aca="false">POWER(N13-K13,2)</f>
        <v>3.82946147383664E-006</v>
      </c>
    </row>
    <row r="14" customFormat="false" ht="12.8" hidden="false" customHeight="false" outlineLevel="0" collapsed="false">
      <c r="A14" s="1" t="n">
        <v>17</v>
      </c>
      <c r="B14" s="1" t="n">
        <v>12</v>
      </c>
      <c r="C14" s="1" t="n">
        <v>0.0442618125435981</v>
      </c>
      <c r="D14" s="1" t="n">
        <f aca="false">D13+C14</f>
        <v>0.853711559026563</v>
      </c>
      <c r="E14" s="1" t="n">
        <f aca="false">(B14-$B$28)*$B$27</f>
        <v>1.61538461538461</v>
      </c>
      <c r="F14" s="8" t="n">
        <f aca="false">_xlfn.LOGNORM.DIST(E14,0,$B$26,TRUE())</f>
        <v>0.831257440602377</v>
      </c>
      <c r="G14" s="1" t="n">
        <f aca="false">F14-F13</f>
        <v>0.0399603139868498</v>
      </c>
      <c r="H14" s="1" t="n">
        <f aca="false">POWER(C14-G14,2)</f>
        <v>1.85028898337073E-005</v>
      </c>
      <c r="J14" s="1" t="n">
        <v>15</v>
      </c>
      <c r="K14" s="1" t="n">
        <v>0.0658089736999936</v>
      </c>
      <c r="L14" s="8" t="n">
        <f aca="false">(J14-$B$29)*$B$27</f>
        <v>1.38461538461538</v>
      </c>
      <c r="M14" s="8" t="n">
        <f aca="false">_xlfn.LOGNORM.DIST(L14,0,$B$26,TRUE())</f>
        <v>0.742426661592555</v>
      </c>
      <c r="N14" s="1" t="n">
        <f aca="false">M14-M13</f>
        <v>0.0591710841062567</v>
      </c>
      <c r="O14" s="1" t="n">
        <f aca="false">POWER(N14-K14,2)</f>
        <v>4.40615782586405E-005</v>
      </c>
    </row>
    <row r="15" customFormat="false" ht="12.8" hidden="false" customHeight="false" outlineLevel="0" collapsed="false">
      <c r="A15" s="1" t="n">
        <v>18</v>
      </c>
      <c r="B15" s="1" t="n">
        <v>13</v>
      </c>
      <c r="C15" s="1" t="n">
        <v>0.0290390775740961</v>
      </c>
      <c r="D15" s="1" t="n">
        <f aca="false">D14+C15</f>
        <v>0.882750636600659</v>
      </c>
      <c r="E15" s="1" t="n">
        <f aca="false">(B15-$B$28)*$B$27</f>
        <v>1.73076923076923</v>
      </c>
      <c r="F15" s="8" t="n">
        <f aca="false">_xlfn.LOGNORM.DIST(E15,0,$B$26,TRUE())</f>
        <v>0.863708132182049</v>
      </c>
      <c r="G15" s="1" t="n">
        <f aca="false">F15-F14</f>
        <v>0.0324506915796728</v>
      </c>
      <c r="H15" s="1" t="n">
        <f aca="false">POWER(C15-G15,2)</f>
        <v>1.16391101230474E-005</v>
      </c>
      <c r="J15" s="1" t="n">
        <v>16</v>
      </c>
      <c r="K15" s="1" t="n">
        <v>0.049861155489337</v>
      </c>
      <c r="L15" s="8" t="n">
        <f aca="false">(J15-$B$29)*$B$27</f>
        <v>1.5</v>
      </c>
      <c r="M15" s="8" t="n">
        <f aca="false">_xlfn.LOGNORM.DIST(L15,0,$B$26,TRUE())</f>
        <v>0.791297126615527</v>
      </c>
      <c r="N15" s="1" t="n">
        <f aca="false">M15-M14</f>
        <v>0.0488704650229718</v>
      </c>
      <c r="O15" s="1" t="n">
        <f aca="false">POWER(N15-K15,2)</f>
        <v>9.81467600146978E-007</v>
      </c>
    </row>
    <row r="16" customFormat="false" ht="12.8" hidden="false" customHeight="false" outlineLevel="0" collapsed="false">
      <c r="A16" s="1" t="n">
        <v>19</v>
      </c>
      <c r="B16" s="1" t="n">
        <v>14</v>
      </c>
      <c r="C16" s="1" t="n">
        <v>0.0264169776330741</v>
      </c>
      <c r="D16" s="1" t="n">
        <f aca="false">D15+C16</f>
        <v>0.909167614233733</v>
      </c>
      <c r="E16" s="1" t="n">
        <f aca="false">(B16-$B$28)*$B$27</f>
        <v>1.84615384615384</v>
      </c>
      <c r="F16" s="8" t="n">
        <f aca="false">_xlfn.LOGNORM.DIST(E16,0,$B$26,TRUE())</f>
        <v>0.889939972138378</v>
      </c>
      <c r="G16" s="1" t="n">
        <f aca="false">F16-F15</f>
        <v>0.0262318399563281</v>
      </c>
      <c r="H16" s="1" t="n">
        <f aca="false">POWER(C16-G16,2)</f>
        <v>3.42759593509236E-008</v>
      </c>
      <c r="J16" s="1" t="n">
        <v>17</v>
      </c>
      <c r="K16" s="1" t="n">
        <v>0.0442618125435981</v>
      </c>
      <c r="L16" s="8" t="n">
        <f aca="false">(J16-$B$29)*$B$27</f>
        <v>1.61538461538461</v>
      </c>
      <c r="M16" s="8" t="n">
        <f aca="false">_xlfn.LOGNORM.DIST(L16,0,$B$26,TRUE())</f>
        <v>0.831257440602377</v>
      </c>
      <c r="N16" s="1" t="n">
        <f aca="false">M16-M15</f>
        <v>0.0399603139868498</v>
      </c>
      <c r="O16" s="1" t="n">
        <f aca="false">POWER(N16-K16,2)</f>
        <v>1.85028898337073E-005</v>
      </c>
    </row>
    <row r="17" customFormat="false" ht="12.8" hidden="false" customHeight="false" outlineLevel="0" collapsed="false">
      <c r="A17" s="1" t="n">
        <v>20</v>
      </c>
      <c r="B17" s="1" t="n">
        <v>15</v>
      </c>
      <c r="C17" s="1" t="n">
        <v>0.0207083183403241</v>
      </c>
      <c r="D17" s="1" t="n">
        <f aca="false">D16+C17</f>
        <v>0.929875932574057</v>
      </c>
      <c r="E17" s="1" t="n">
        <f aca="false">(B17-$B$28)*$B$27</f>
        <v>1.96153846153846</v>
      </c>
      <c r="F17" s="8" t="n">
        <f aca="false">_xlfn.LOGNORM.DIST(E17,0,$B$26,TRUE())</f>
        <v>0.911083644723172</v>
      </c>
      <c r="G17" s="1" t="n">
        <f aca="false">F17-F16</f>
        <v>0.021143672584795</v>
      </c>
      <c r="H17" s="1" t="n">
        <f aca="false">POWER(C17-G17,2)</f>
        <v>1.89533318178823E-007</v>
      </c>
      <c r="J17" s="1" t="n">
        <v>18</v>
      </c>
      <c r="K17" s="1" t="n">
        <v>0.0290390775740961</v>
      </c>
      <c r="L17" s="8" t="n">
        <f aca="false">(J17-$B$29)*$B$27</f>
        <v>1.73076923076923</v>
      </c>
      <c r="M17" s="8" t="n">
        <f aca="false">_xlfn.LOGNORM.DIST(L17,0,$B$26,TRUE())</f>
        <v>0.863708132182049</v>
      </c>
      <c r="N17" s="1" t="n">
        <f aca="false">M17-M16</f>
        <v>0.0324506915796728</v>
      </c>
      <c r="O17" s="1" t="n">
        <f aca="false">POWER(N17-K17,2)</f>
        <v>1.16391101230474E-005</v>
      </c>
    </row>
    <row r="18" customFormat="false" ht="12.8" hidden="false" customHeight="false" outlineLevel="0" collapsed="false">
      <c r="A18" s="1" t="n">
        <v>21</v>
      </c>
      <c r="B18" s="1" t="n">
        <v>16</v>
      </c>
      <c r="C18" s="1" t="n">
        <v>0.0166397985115836</v>
      </c>
      <c r="D18" s="1" t="n">
        <f aca="false">D17+C18</f>
        <v>0.946515731085641</v>
      </c>
      <c r="E18" s="1" t="n">
        <f aca="false">(B18-$B$28)*$B$27</f>
        <v>2.07692307692307</v>
      </c>
      <c r="F18" s="8" t="n">
        <f aca="false">_xlfn.LOGNORM.DIST(E18,0,$B$26,TRUE())</f>
        <v>0.928098563826072</v>
      </c>
      <c r="G18" s="1" t="n">
        <f aca="false">F18-F17</f>
        <v>0.0170149191028999</v>
      </c>
      <c r="H18" s="1" t="n">
        <f aca="false">POWER(C18-G18,2)</f>
        <v>1.40715458029471E-007</v>
      </c>
      <c r="J18" s="1" t="n">
        <v>19</v>
      </c>
      <c r="K18" s="1" t="n">
        <v>0.0264169776330741</v>
      </c>
      <c r="L18" s="8" t="n">
        <f aca="false">(J18-$B$29)*$B$27</f>
        <v>1.84615384615384</v>
      </c>
      <c r="M18" s="8" t="n">
        <f aca="false">_xlfn.LOGNORM.DIST(L18,0,$B$26,TRUE())</f>
        <v>0.889939972138378</v>
      </c>
      <c r="N18" s="1" t="n">
        <f aca="false">M18-M17</f>
        <v>0.0262318399563281</v>
      </c>
      <c r="O18" s="1" t="n">
        <f aca="false">POWER(N18-K18,2)</f>
        <v>3.42759593509236E-008</v>
      </c>
    </row>
    <row r="19" customFormat="false" ht="12.8" hidden="false" customHeight="false" outlineLevel="0" collapsed="false">
      <c r="A19" s="1" t="n">
        <v>22</v>
      </c>
      <c r="B19" s="1" t="n">
        <v>17</v>
      </c>
      <c r="C19" s="1" t="n">
        <v>0.0127106996994426</v>
      </c>
      <c r="D19" s="1" t="n">
        <f aca="false">D18+C19</f>
        <v>0.959226430785083</v>
      </c>
      <c r="E19" s="1" t="n">
        <f aca="false">(B19-$B$28)*$B$27</f>
        <v>2.19230769230768</v>
      </c>
      <c r="F19" s="8" t="n">
        <f aca="false">_xlfn.LOGNORM.DIST(E19,0,$B$26,TRUE())</f>
        <v>0.941781911727716</v>
      </c>
      <c r="G19" s="1" t="n">
        <f aca="false">F19-F18</f>
        <v>0.0136833479016433</v>
      </c>
      <c r="H19" s="1" t="n">
        <f aca="false">POWER(C19-G19,2)</f>
        <v>9.460445252442E-007</v>
      </c>
      <c r="J19" s="1" t="n">
        <v>20</v>
      </c>
      <c r="K19" s="1" t="n">
        <v>0.0207083183403241</v>
      </c>
      <c r="L19" s="8" t="n">
        <f aca="false">(J19-$B$29)*$B$27</f>
        <v>1.96153846153846</v>
      </c>
      <c r="M19" s="8" t="n">
        <f aca="false">_xlfn.LOGNORM.DIST(L19,0,$B$26,TRUE())</f>
        <v>0.911083644723172</v>
      </c>
      <c r="N19" s="1" t="n">
        <f aca="false">M19-M18</f>
        <v>0.021143672584795</v>
      </c>
      <c r="O19" s="1" t="n">
        <f aca="false">POWER(N19-K19,2)</f>
        <v>1.89533318178823E-007</v>
      </c>
    </row>
    <row r="20" customFormat="false" ht="12.8" hidden="false" customHeight="false" outlineLevel="0" collapsed="false">
      <c r="A20" s="1" t="n">
        <v>23</v>
      </c>
      <c r="B20" s="1" t="n">
        <v>18</v>
      </c>
      <c r="C20" s="1" t="n">
        <v>0.0131848782902455</v>
      </c>
      <c r="D20" s="1" t="n">
        <f aca="false">D19+C20</f>
        <v>0.972411309075329</v>
      </c>
      <c r="E20" s="1" t="n">
        <f aca="false">(B20-$B$28)*$B$27</f>
        <v>2.3076923076923</v>
      </c>
      <c r="F20" s="8" t="n">
        <f aca="false">_xlfn.LOGNORM.DIST(E20,0,$B$26,TRUE())</f>
        <v>0.952786726782327</v>
      </c>
      <c r="G20" s="1" t="n">
        <f aca="false">F20-F19</f>
        <v>0.0110048150546118</v>
      </c>
      <c r="H20" s="1" t="n">
        <f aca="false">POWER(C20-G20,2)</f>
        <v>4.75267571136161E-006</v>
      </c>
      <c r="J20" s="1" t="n">
        <v>21</v>
      </c>
      <c r="K20" s="1" t="n">
        <v>0.0166397985115836</v>
      </c>
      <c r="L20" s="8" t="n">
        <f aca="false">(J20-$B$29)*$B$27</f>
        <v>2.07692307692307</v>
      </c>
      <c r="M20" s="8" t="n">
        <f aca="false">_xlfn.LOGNORM.DIST(L20,0,$B$26,TRUE())</f>
        <v>0.928098563826072</v>
      </c>
      <c r="N20" s="1" t="n">
        <f aca="false">M20-M19</f>
        <v>0.0170149191028999</v>
      </c>
      <c r="O20" s="1" t="n">
        <f aca="false">POWER(N20-K20,2)</f>
        <v>1.40715458029471E-007</v>
      </c>
    </row>
    <row r="21" customFormat="false" ht="12.8" hidden="false" customHeight="false" outlineLevel="0" collapsed="false">
      <c r="A21" s="1" t="n">
        <v>24</v>
      </c>
      <c r="B21" s="1" t="n">
        <v>19</v>
      </c>
      <c r="C21" s="1" t="n">
        <v>0.00509404808802815</v>
      </c>
      <c r="D21" s="1" t="n">
        <f aca="false">D20+C21</f>
        <v>0.977505357163357</v>
      </c>
      <c r="E21" s="1" t="n">
        <f aca="false">(B21-$B$28)*$B$27</f>
        <v>2.42307692307691</v>
      </c>
      <c r="F21" s="8" t="n">
        <f aca="false">_xlfn.LOGNORM.DIST(E21,0,$B$26,TRUE())</f>
        <v>0.961642790869158</v>
      </c>
      <c r="G21" s="1" t="n">
        <f aca="false">F21-F20</f>
        <v>0.00885606408683104</v>
      </c>
      <c r="H21" s="1" t="n">
        <f aca="false">POWER(C21-G21,2)</f>
        <v>1.41527643752489E-005</v>
      </c>
      <c r="J21" s="1" t="n">
        <v>22</v>
      </c>
      <c r="K21" s="1" t="n">
        <v>0.0127106996994426</v>
      </c>
      <c r="L21" s="8" t="n">
        <f aca="false">(J21-$B$29)*$B$27</f>
        <v>2.19230769230768</v>
      </c>
      <c r="M21" s="8" t="n">
        <f aca="false">_xlfn.LOGNORM.DIST(L21,0,$B$26,TRUE())</f>
        <v>0.941781911727716</v>
      </c>
      <c r="N21" s="1" t="n">
        <f aca="false">M21-M20</f>
        <v>0.0136833479016433</v>
      </c>
      <c r="O21" s="1" t="n">
        <f aca="false">POWER(N21-K21,2)</f>
        <v>9.460445252442E-007</v>
      </c>
    </row>
    <row r="22" customFormat="false" ht="12.8" hidden="false" customHeight="false" outlineLevel="0" collapsed="false">
      <c r="A22" s="1" t="n">
        <v>25</v>
      </c>
      <c r="B22" s="1" t="n">
        <v>20</v>
      </c>
      <c r="C22" s="1" t="n">
        <v>0.0128904932837563</v>
      </c>
      <c r="D22" s="1" t="n">
        <f aca="false">D21+C22</f>
        <v>0.990395850447113</v>
      </c>
      <c r="E22" s="1" t="n">
        <f aca="false">(B22-$B$28)*$B$27</f>
        <v>2.53846153846153</v>
      </c>
      <c r="F22" s="8" t="n">
        <f aca="false">_xlfn.LOGNORM.DIST(E22,0,$B$26,TRUE())</f>
        <v>0.968777054887016</v>
      </c>
      <c r="G22" s="1" t="n">
        <f aca="false">F22-F21</f>
        <v>0.00713426401785777</v>
      </c>
      <c r="H22" s="1" t="n">
        <f aca="false">POWER(C22-G22,2)</f>
        <v>3.31341753615867E-005</v>
      </c>
      <c r="J22" s="1" t="n">
        <v>23</v>
      </c>
      <c r="K22" s="1" t="n">
        <v>0.0131848782902455</v>
      </c>
      <c r="L22" s="8" t="n">
        <f aca="false">(J22-$B$29)*$B$27</f>
        <v>2.3076923076923</v>
      </c>
      <c r="M22" s="8" t="n">
        <f aca="false">_xlfn.LOGNORM.DIST(L22,0,$B$26,TRUE())</f>
        <v>0.952786726782327</v>
      </c>
      <c r="N22" s="1" t="n">
        <f aca="false">M22-M21</f>
        <v>0.0110048150546118</v>
      </c>
      <c r="O22" s="1" t="n">
        <f aca="false">POWER(N22-K22,2)</f>
        <v>4.75267571136161E-006</v>
      </c>
    </row>
    <row r="23" customFormat="false" ht="12.8" hidden="false" customHeight="false" outlineLevel="0" collapsed="false">
      <c r="H23" s="1" t="n">
        <f aca="false">SUM(H2:H22)/21</f>
        <v>1.33758060419337E-005</v>
      </c>
      <c r="J23" s="1" t="n">
        <v>24</v>
      </c>
      <c r="K23" s="1" t="n">
        <v>0.00509404808802815</v>
      </c>
      <c r="L23" s="8" t="n">
        <f aca="false">(J23-$B$29)*$B$27</f>
        <v>2.42307692307691</v>
      </c>
      <c r="M23" s="8" t="n">
        <f aca="false">_xlfn.LOGNORM.DIST(L23,0,$B$26,TRUE())</f>
        <v>0.961642790869158</v>
      </c>
      <c r="N23" s="1" t="n">
        <f aca="false">M23-M22</f>
        <v>0.00885606408683104</v>
      </c>
      <c r="O23" s="1" t="n">
        <f aca="false">POWER(N23-K23,2)</f>
        <v>1.41527643752489E-005</v>
      </c>
    </row>
    <row r="24" customFormat="false" ht="12.8" hidden="false" customHeight="false" outlineLevel="0" collapsed="false">
      <c r="A24" s="1" t="s">
        <v>22</v>
      </c>
      <c r="B24" s="1" t="n">
        <v>5</v>
      </c>
      <c r="J24" s="1" t="n">
        <v>25</v>
      </c>
      <c r="L24" s="8" t="n">
        <f aca="false">(J24-$B$29)*$B$27</f>
        <v>2.53846153846153</v>
      </c>
      <c r="M24" s="8" t="n">
        <f aca="false">_xlfn.LOGNORM.DIST(L24,0,$B$26,TRUE())</f>
        <v>0.968777054887016</v>
      </c>
      <c r="N24" s="1" t="n">
        <f aca="false">M24-M23</f>
        <v>0.00713426401785777</v>
      </c>
      <c r="O24" s="1" t="n">
        <f aca="false">POWER(N24-K24,2)</f>
        <v>5.08977230765001E-005</v>
      </c>
    </row>
    <row r="25" customFormat="false" ht="12.8" hidden="false" customHeight="false" outlineLevel="0" collapsed="false">
      <c r="A25" s="1" t="s">
        <v>23</v>
      </c>
      <c r="B25" s="1" t="n">
        <v>6.5</v>
      </c>
      <c r="C25" s="0"/>
      <c r="D25" s="0"/>
      <c r="J25" s="1" t="n">
        <v>26</v>
      </c>
      <c r="L25" s="8" t="n">
        <f aca="false">(J25-$B$29)*$B$27</f>
        <v>2.65384615384614</v>
      </c>
      <c r="M25" s="8" t="n">
        <f aca="false">_xlfn.LOGNORM.DIST(L25,0,$B$26,TRUE())</f>
        <v>0.974532080954861</v>
      </c>
      <c r="N25" s="1" t="n">
        <f aca="false">M25-M24</f>
        <v>0.00575502606784517</v>
      </c>
      <c r="O25" s="1" t="n">
        <f aca="false">POWER(N25-K25,2)</f>
        <v>3.31203250415774E-005</v>
      </c>
    </row>
    <row r="26" customFormat="false" ht="12.8" hidden="false" customHeight="false" outlineLevel="0" collapsed="false">
      <c r="A26" s="1" t="s">
        <v>24</v>
      </c>
      <c r="B26" s="1" t="n">
        <v>0.5</v>
      </c>
      <c r="C26" s="1" t="n">
        <v>0.5</v>
      </c>
      <c r="J26" s="1" t="n">
        <v>27</v>
      </c>
      <c r="L26" s="8" t="n">
        <f aca="false">(J26-$B$29)*$B$27</f>
        <v>2.76923076923076</v>
      </c>
      <c r="M26" s="8" t="n">
        <f aca="false">_xlfn.LOGNORM.DIST(L26,0,$B$26,TRUE())</f>
        <v>0.979181950800028</v>
      </c>
      <c r="N26" s="1" t="n">
        <f aca="false">M26-M25</f>
        <v>0.00464986984516613</v>
      </c>
      <c r="O26" s="1" t="n">
        <f aca="false">POWER(N26-K26,2)</f>
        <v>2.16212895769853E-005</v>
      </c>
    </row>
    <row r="27" customFormat="false" ht="12.8" hidden="false" customHeight="false" outlineLevel="0" collapsed="false">
      <c r="A27" s="1" t="s">
        <v>25</v>
      </c>
      <c r="B27" s="1" t="n">
        <v>0.115384615384615</v>
      </c>
      <c r="C27" s="1" t="n">
        <v>0.117</v>
      </c>
      <c r="D27" s="1" t="n">
        <v>0.116852</v>
      </c>
      <c r="J27" s="1" t="n">
        <v>28</v>
      </c>
      <c r="L27" s="8" t="n">
        <f aca="false">(J27-$B$29)*$B$27</f>
        <v>2.88461538461538</v>
      </c>
      <c r="M27" s="8" t="n">
        <f aca="false">_xlfn.LOGNORM.DIST(L27,0,$B$26,TRUE())</f>
        <v>0.982945601341834</v>
      </c>
      <c r="N27" s="1" t="n">
        <f aca="false">M27-M26</f>
        <v>0.00376365054180605</v>
      </c>
      <c r="O27" s="1" t="n">
        <f aca="false">POWER(N27-K27,2)</f>
        <v>1.4165065400837E-005</v>
      </c>
    </row>
    <row r="28" customFormat="false" ht="12.8" hidden="false" customHeight="false" outlineLevel="0" collapsed="false">
      <c r="A28" s="1" t="s">
        <v>26</v>
      </c>
      <c r="B28" s="1" t="n">
        <v>-2</v>
      </c>
      <c r="C28" s="1" t="n">
        <v>-2</v>
      </c>
      <c r="J28" s="1" t="n">
        <v>29</v>
      </c>
      <c r="L28" s="8" t="n">
        <f aca="false">(J28-$B$29)*$B$27</f>
        <v>2.99999999999999</v>
      </c>
      <c r="M28" s="8" t="n">
        <f aca="false">_xlfn.LOGNORM.DIST(L28,0,$B$26,TRUE())</f>
        <v>0.985997794426055</v>
      </c>
      <c r="N28" s="1" t="n">
        <f aca="false">M28-M27</f>
        <v>0.00305219308422111</v>
      </c>
      <c r="O28" s="1" t="n">
        <f aca="false">POWER(N28-K28,2)</f>
        <v>9.31588262336718E-006</v>
      </c>
    </row>
    <row r="29" customFormat="false" ht="12.8" hidden="false" customHeight="false" outlineLevel="0" collapsed="false">
      <c r="A29" s="1" t="s">
        <v>27</v>
      </c>
      <c r="B29" s="1" t="n">
        <v>3</v>
      </c>
      <c r="O29" s="9" t="n">
        <f aca="false">SUM(O2:O28)</f>
        <v>0.000376851819980265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C26" activeCellId="1" sqref="G2:G11 C26"/>
    </sheetView>
  </sheetViews>
  <sheetFormatPr defaultRowHeight="12.8" zeroHeight="false" outlineLevelRow="0" outlineLevelCol="0"/>
  <cols>
    <col collapsed="false" customWidth="true" hidden="false" outlineLevel="0" max="1025" min="1" style="1" width="10.87"/>
  </cols>
  <sheetData>
    <row r="1" customFormat="false" ht="12.8" hidden="false" customHeight="false" outlineLevel="0" collapsed="false">
      <c r="A1" s="1" t="s">
        <v>28</v>
      </c>
      <c r="B1" s="1" t="s">
        <v>29</v>
      </c>
    </row>
    <row r="2" customFormat="false" ht="12.8" hidden="false" customHeight="false" outlineLevel="0" collapsed="false">
      <c r="A2" s="1" t="n">
        <v>6</v>
      </c>
      <c r="B2" s="1" t="n">
        <v>0.0222718794328042</v>
      </c>
    </row>
    <row r="3" customFormat="false" ht="12.8" hidden="false" customHeight="false" outlineLevel="0" collapsed="false">
      <c r="A3" s="1" t="n">
        <v>7</v>
      </c>
      <c r="B3" s="1" t="n">
        <v>0.052856559884987</v>
      </c>
    </row>
    <row r="4" customFormat="false" ht="12.8" hidden="false" customHeight="false" outlineLevel="0" collapsed="false">
      <c r="A4" s="1" t="n">
        <v>8</v>
      </c>
      <c r="B4" s="1" t="n">
        <v>0.0748879840653463</v>
      </c>
    </row>
    <row r="5" customFormat="false" ht="12.8" hidden="false" customHeight="false" outlineLevel="0" collapsed="false">
      <c r="A5" s="1" t="n">
        <v>9</v>
      </c>
      <c r="B5" s="1" t="n">
        <v>0.0968314868669002</v>
      </c>
    </row>
    <row r="6" customFormat="false" ht="12.8" hidden="false" customHeight="false" outlineLevel="0" collapsed="false">
      <c r="A6" s="1" t="n">
        <v>10</v>
      </c>
      <c r="B6" s="1" t="n">
        <v>0.101205178090215</v>
      </c>
    </row>
    <row r="7" customFormat="false" ht="12.8" hidden="false" customHeight="false" outlineLevel="0" collapsed="false">
      <c r="A7" s="1" t="n">
        <v>11</v>
      </c>
      <c r="B7" s="1" t="n">
        <v>0.0993475207944385</v>
      </c>
    </row>
    <row r="8" customFormat="false" ht="12.8" hidden="false" customHeight="false" outlineLevel="0" collapsed="false">
      <c r="A8" s="1" t="n">
        <v>12</v>
      </c>
      <c r="B8" s="1" t="n">
        <v>0.0959083181081522</v>
      </c>
    </row>
    <row r="9" customFormat="false" ht="12.8" hidden="false" customHeight="false" outlineLevel="0" collapsed="false">
      <c r="A9" s="1" t="n">
        <v>13</v>
      </c>
      <c r="B9" s="1" t="n">
        <v>0.0818101877964129</v>
      </c>
    </row>
    <row r="10" customFormat="false" ht="12.8" hidden="false" customHeight="false" outlineLevel="0" collapsed="false">
      <c r="A10" s="1" t="n">
        <v>14</v>
      </c>
      <c r="B10" s="1" t="n">
        <v>0.0686605022543779</v>
      </c>
    </row>
    <row r="11" customFormat="false" ht="12.8" hidden="false" customHeight="false" outlineLevel="0" collapsed="false">
      <c r="A11" s="1" t="n">
        <v>15</v>
      </c>
      <c r="B11" s="1" t="n">
        <v>0.0658089736999936</v>
      </c>
    </row>
    <row r="12" customFormat="false" ht="12.8" hidden="false" customHeight="false" outlineLevel="0" collapsed="false">
      <c r="A12" s="1" t="n">
        <v>16</v>
      </c>
      <c r="B12" s="1" t="n">
        <v>0.049861155489337</v>
      </c>
    </row>
    <row r="13" customFormat="false" ht="12.8" hidden="false" customHeight="false" outlineLevel="0" collapsed="false">
      <c r="A13" s="1" t="n">
        <v>17</v>
      </c>
      <c r="B13" s="1" t="n">
        <v>0.0442618125435981</v>
      </c>
    </row>
    <row r="14" customFormat="false" ht="12.8" hidden="false" customHeight="false" outlineLevel="0" collapsed="false">
      <c r="A14" s="1" t="n">
        <v>18</v>
      </c>
      <c r="B14" s="1" t="n">
        <v>0.0290390775740961</v>
      </c>
    </row>
    <row r="15" customFormat="false" ht="12.8" hidden="false" customHeight="false" outlineLevel="0" collapsed="false">
      <c r="A15" s="1" t="n">
        <v>19</v>
      </c>
      <c r="B15" s="1" t="n">
        <v>0.0264169776330741</v>
      </c>
    </row>
    <row r="16" customFormat="false" ht="12.8" hidden="false" customHeight="false" outlineLevel="0" collapsed="false">
      <c r="A16" s="1" t="n">
        <v>20</v>
      </c>
      <c r="B16" s="1" t="n">
        <v>0.0207083183403241</v>
      </c>
    </row>
    <row r="17" customFormat="false" ht="12.8" hidden="false" customHeight="false" outlineLevel="0" collapsed="false">
      <c r="A17" s="1" t="n">
        <v>21</v>
      </c>
      <c r="B17" s="1" t="n">
        <v>0.0166397985115836</v>
      </c>
    </row>
    <row r="18" customFormat="false" ht="12.8" hidden="false" customHeight="false" outlineLevel="0" collapsed="false">
      <c r="A18" s="1" t="n">
        <v>22</v>
      </c>
      <c r="B18" s="1" t="n">
        <v>0.0127106996994426</v>
      </c>
    </row>
    <row r="19" customFormat="false" ht="12.8" hidden="false" customHeight="false" outlineLevel="0" collapsed="false">
      <c r="A19" s="1" t="n">
        <v>23</v>
      </c>
      <c r="B19" s="1" t="n">
        <v>0.0131848782902455</v>
      </c>
    </row>
    <row r="20" customFormat="false" ht="12.8" hidden="false" customHeight="false" outlineLevel="0" collapsed="false">
      <c r="A20" s="1" t="n">
        <v>24</v>
      </c>
      <c r="B20" s="1" t="n">
        <v>0.00509404808802815</v>
      </c>
    </row>
    <row r="21" customFormat="false" ht="12.8" hidden="false" customHeight="false" outlineLevel="0" collapsed="false">
      <c r="A21" s="1" t="n">
        <v>25</v>
      </c>
      <c r="B21" s="1" t="n">
        <v>0.0128904932837563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2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D54" activeCellId="1" sqref="G2:G11 D54"/>
    </sheetView>
  </sheetViews>
  <sheetFormatPr defaultRowHeight="12.8" zeroHeight="false" outlineLevelRow="0" outlineLevelCol="0"/>
  <cols>
    <col collapsed="false" customWidth="true" hidden="false" outlineLevel="0" max="4" min="1" style="10" width="16.88"/>
    <col collapsed="false" customWidth="true" hidden="false" outlineLevel="0" max="1025" min="5" style="11" width="10.87"/>
  </cols>
  <sheetData>
    <row r="1" customFormat="false" ht="12.8" hidden="false" customHeight="false" outlineLevel="0" collapsed="false">
      <c r="A1" s="10" t="s">
        <v>1</v>
      </c>
      <c r="C1" s="10" t="n">
        <v>0</v>
      </c>
    </row>
    <row r="2" customFormat="false" ht="12.8" hidden="false" customHeight="false" outlineLevel="0" collapsed="false">
      <c r="A2" s="10" t="n">
        <v>1.34615384615385</v>
      </c>
      <c r="B2" s="10" t="n">
        <f aca="false">LN(A2)</f>
        <v>0.297251523467935</v>
      </c>
      <c r="C2" s="10" t="n">
        <f aca="false">B2-C1</f>
        <v>0.297251523467935</v>
      </c>
      <c r="D2" s="10" t="n">
        <v>0</v>
      </c>
      <c r="E2" s="11" t="e">
        <f aca="false">LN(D2)</f>
        <v>#VALUE!</v>
      </c>
    </row>
    <row r="3" customFormat="false" ht="12.8" hidden="false" customHeight="false" outlineLevel="0" collapsed="false">
      <c r="A3" s="10" t="n">
        <v>1.34615384615385</v>
      </c>
      <c r="B3" s="10" t="n">
        <f aca="false">LN(A3)</f>
        <v>0.297251523467935</v>
      </c>
      <c r="C3" s="10" t="n">
        <f aca="false">B3-C2</f>
        <v>0</v>
      </c>
      <c r="D3" s="10" t="n">
        <f aca="false">A3-A2</f>
        <v>0</v>
      </c>
      <c r="E3" s="11" t="e">
        <f aca="false">LN(D3)</f>
        <v>#VALUE!</v>
      </c>
    </row>
    <row r="4" customFormat="false" ht="12.8" hidden="false" customHeight="false" outlineLevel="0" collapsed="false">
      <c r="A4" s="10" t="n">
        <v>2.6923076923077</v>
      </c>
      <c r="B4" s="10" t="n">
        <f aca="false">LN(A4)</f>
        <v>0.99039870402788</v>
      </c>
      <c r="C4" s="10" t="n">
        <f aca="false">B4-C3</f>
        <v>0.99039870402788</v>
      </c>
      <c r="D4" s="10" t="n">
        <f aca="false">A4-A3</f>
        <v>1.34615384615385</v>
      </c>
      <c r="E4" s="11" t="n">
        <f aca="false">LN(D4)</f>
        <v>0.297251523467935</v>
      </c>
    </row>
    <row r="5" customFormat="false" ht="12.8" hidden="false" customHeight="false" outlineLevel="0" collapsed="false">
      <c r="A5" s="10" t="n">
        <v>2.6923076923077</v>
      </c>
      <c r="B5" s="10" t="n">
        <f aca="false">LN(A5)</f>
        <v>0.99039870402788</v>
      </c>
      <c r="C5" s="10" t="n">
        <f aca="false">B5-C4</f>
        <v>0</v>
      </c>
      <c r="D5" s="10" t="n">
        <f aca="false">A5-A4</f>
        <v>0</v>
      </c>
      <c r="E5" s="11" t="e">
        <f aca="false">LN(D5)</f>
        <v>#VALUE!</v>
      </c>
    </row>
    <row r="6" customFormat="false" ht="12.8" hidden="false" customHeight="false" outlineLevel="0" collapsed="false">
      <c r="A6" s="10" t="n">
        <v>4.03846153846154</v>
      </c>
      <c r="B6" s="10" t="n">
        <f aca="false">LN(A6)</f>
        <v>1.39586381213604</v>
      </c>
      <c r="C6" s="10" t="n">
        <f aca="false">B6-C5</f>
        <v>1.39586381213604</v>
      </c>
      <c r="D6" s="10" t="n">
        <f aca="false">A6-A5</f>
        <v>1.34615384615384</v>
      </c>
      <c r="E6" s="11" t="n">
        <f aca="false">LN(D6)</f>
        <v>0.297251523467927</v>
      </c>
    </row>
    <row r="7" customFormat="false" ht="12.8" hidden="false" customHeight="false" outlineLevel="0" collapsed="false">
      <c r="A7" s="10" t="n">
        <v>5.38461538461539</v>
      </c>
      <c r="B7" s="10" t="n">
        <f aca="false">LN(A7)</f>
        <v>1.68354588458782</v>
      </c>
      <c r="C7" s="10" t="n">
        <f aca="false">B7-C6</f>
        <v>0.287682072451781</v>
      </c>
      <c r="D7" s="10" t="n">
        <f aca="false">A7-A6</f>
        <v>1.34615384615385</v>
      </c>
      <c r="E7" s="11" t="n">
        <f aca="false">LN(D7)</f>
        <v>0.297251523467935</v>
      </c>
    </row>
    <row r="8" customFormat="false" ht="12.8" hidden="false" customHeight="false" outlineLevel="0" collapsed="false">
      <c r="A8" s="10" t="n">
        <v>6.73076923076923</v>
      </c>
      <c r="B8" s="10" t="n">
        <f aca="false">LN(A8)</f>
        <v>1.90668943590203</v>
      </c>
      <c r="C8" s="10" t="n">
        <f aca="false">B8-C7</f>
        <v>1.61900736345025</v>
      </c>
      <c r="D8" s="10" t="n">
        <f aca="false">A8-A7</f>
        <v>1.34615384615384</v>
      </c>
      <c r="E8" s="11" t="n">
        <f aca="false">LN(D8)</f>
        <v>0.297251523467927</v>
      </c>
    </row>
    <row r="9" customFormat="false" ht="12.8" hidden="false" customHeight="false" outlineLevel="0" collapsed="false">
      <c r="A9" s="10" t="n">
        <v>9.42307692307693</v>
      </c>
      <c r="B9" s="10" t="n">
        <f aca="false">LN(A9)</f>
        <v>2.24316167252325</v>
      </c>
      <c r="C9" s="10" t="n">
        <f aca="false">B9-C8</f>
        <v>0.624154309072995</v>
      </c>
      <c r="D9" s="10" t="n">
        <f aca="false">A9-A8</f>
        <v>2.6923076923077</v>
      </c>
      <c r="E9" s="11" t="n">
        <f aca="false">LN(D9)</f>
        <v>0.99039870402788</v>
      </c>
    </row>
    <row r="10" customFormat="false" ht="12.8" hidden="false" customHeight="false" outlineLevel="0" collapsed="false">
      <c r="A10" s="10" t="n">
        <v>12.1153846153846</v>
      </c>
      <c r="B10" s="10" t="n">
        <f aca="false">LN(A10)</f>
        <v>2.49447610080415</v>
      </c>
      <c r="C10" s="10" t="n">
        <f aca="false">B10-C9</f>
        <v>1.87032179173115</v>
      </c>
      <c r="D10" s="10" t="n">
        <f aca="false">A10-A9</f>
        <v>2.69230769230767</v>
      </c>
      <c r="E10" s="11" t="n">
        <f aca="false">LN(D10)</f>
        <v>0.990398704027869</v>
      </c>
    </row>
    <row r="11" customFormat="false" ht="12.8" hidden="false" customHeight="false" outlineLevel="0" collapsed="false">
      <c r="A11" s="10" t="n">
        <v>17.5</v>
      </c>
      <c r="B11" s="10" t="n">
        <f aca="false">LN(A11)</f>
        <v>2.86220088092947</v>
      </c>
      <c r="C11" s="10" t="n">
        <f aca="false">B11-C10</f>
        <v>0.991879089198314</v>
      </c>
      <c r="D11" s="10" t="n">
        <f aca="false">A11-A10</f>
        <v>5.3846153846154</v>
      </c>
      <c r="E11" s="11" t="n">
        <f aca="false">LN(D11)</f>
        <v>1.68354588458783</v>
      </c>
    </row>
    <row r="12" customFormat="false" ht="12.8" hidden="false" customHeight="false" outlineLevel="0" collapsed="false">
      <c r="A12" s="10" t="n">
        <v>22.8846153846154</v>
      </c>
      <c r="B12" s="10" t="n">
        <f aca="false">LN(A12)</f>
        <v>3.13046486752415</v>
      </c>
      <c r="C12" s="10" t="n">
        <f aca="false">B12-C11</f>
        <v>2.13858577832583</v>
      </c>
      <c r="D12" s="10" t="n">
        <f aca="false">A12-A11</f>
        <v>5.3846153846154</v>
      </c>
      <c r="E12" s="11" t="n">
        <f aca="false">LN(D12)</f>
        <v>1.68354588458783</v>
      </c>
    </row>
    <row r="13" customFormat="false" ht="12.8" hidden="false" customHeight="false" outlineLevel="0" collapsed="false">
      <c r="A13" s="10" t="n">
        <v>30.9615384615385</v>
      </c>
      <c r="B13" s="10" t="n">
        <f aca="false">LN(A13)</f>
        <v>3.43274573939708</v>
      </c>
      <c r="C13" s="10" t="n">
        <f aca="false">B13-C12</f>
        <v>1.29415996107125</v>
      </c>
      <c r="D13" s="10" t="n">
        <f aca="false">A13-A12</f>
        <v>8.0769230769231</v>
      </c>
      <c r="E13" s="11" t="n">
        <f aca="false">LN(D13)</f>
        <v>2.08901099269599</v>
      </c>
    </row>
    <row r="14" customFormat="false" ht="12.8" hidden="false" customHeight="false" outlineLevel="0" collapsed="false">
      <c r="A14" s="10" t="n">
        <v>43.0769230769231</v>
      </c>
      <c r="B14" s="10" t="n">
        <f aca="false">LN(A14)</f>
        <v>3.76298742626766</v>
      </c>
      <c r="C14" s="10" t="n">
        <f aca="false">B14-C13</f>
        <v>2.46882746519641</v>
      </c>
      <c r="D14" s="10" t="n">
        <f aca="false">A14-A13</f>
        <v>12.1153846153846</v>
      </c>
      <c r="E14" s="11" t="n">
        <f aca="false">LN(D14)</f>
        <v>2.49447610080415</v>
      </c>
    </row>
    <row r="15" customFormat="false" ht="12.8" hidden="false" customHeight="false" outlineLevel="0" collapsed="false">
      <c r="A15" s="10" t="n">
        <v>59.2307692307692</v>
      </c>
      <c r="B15" s="10" t="n">
        <f aca="false">LN(A15)</f>
        <v>4.08144115738619</v>
      </c>
      <c r="C15" s="10" t="n">
        <f aca="false">B15-C14</f>
        <v>1.61261369218978</v>
      </c>
      <c r="D15" s="10" t="n">
        <f aca="false">A15-A14</f>
        <v>16.1538461538461</v>
      </c>
      <c r="E15" s="11" t="n">
        <f aca="false">LN(D15)</f>
        <v>2.78215817325593</v>
      </c>
    </row>
    <row r="16" customFormat="false" ht="12.8" hidden="false" customHeight="false" outlineLevel="0" collapsed="false">
      <c r="A16" s="10" t="n">
        <v>79.4230769230769</v>
      </c>
      <c r="B16" s="10" t="n">
        <f aca="false">LN(A16)</f>
        <v>4.37478896737365</v>
      </c>
      <c r="C16" s="10" t="n">
        <f aca="false">B16-C15</f>
        <v>2.76217527518387</v>
      </c>
      <c r="D16" s="10" t="n">
        <f aca="false">A16-A15</f>
        <v>20.1923076923077</v>
      </c>
      <c r="E16" s="11" t="n">
        <f aca="false">LN(D16)</f>
        <v>3.00530172457014</v>
      </c>
    </row>
    <row r="17" customFormat="false" ht="12.8" hidden="false" customHeight="false" outlineLevel="0" collapsed="false">
      <c r="A17" s="10" t="n">
        <v>109.045192307692</v>
      </c>
      <c r="B17" s="10" t="n">
        <f aca="false">LN(A17)</f>
        <v>4.69176240463031</v>
      </c>
      <c r="C17" s="10" t="n">
        <f aca="false">B17-C16</f>
        <v>1.92958712944644</v>
      </c>
      <c r="D17" s="10" t="n">
        <f aca="false">A17-A16</f>
        <v>29.6221153846151</v>
      </c>
      <c r="E17" s="11" t="n">
        <f aca="false">LN(D17)</f>
        <v>3.38852122373098</v>
      </c>
    </row>
    <row r="18" customFormat="false" ht="12.8" hidden="false" customHeight="false" outlineLevel="0" collapsed="false">
      <c r="A18" s="10" t="n">
        <v>149.429807692308</v>
      </c>
      <c r="B18" s="10" t="n">
        <f aca="false">LN(A18)</f>
        <v>5.00682676881082</v>
      </c>
      <c r="C18" s="10" t="n">
        <f aca="false">B18-C17</f>
        <v>3.07723963936437</v>
      </c>
      <c r="D18" s="10" t="n">
        <f aca="false">A18-A17</f>
        <v>40.384615384616</v>
      </c>
      <c r="E18" s="11" t="n">
        <f aca="false">LN(D18)</f>
        <v>3.6984489051301</v>
      </c>
    </row>
    <row r="19" customFormat="false" ht="12.8" hidden="false" customHeight="false" outlineLevel="0" collapsed="false">
      <c r="A19" s="10" t="n">
        <v>203.275961538462</v>
      </c>
      <c r="B19" s="10" t="n">
        <f aca="false">LN(A19)</f>
        <v>5.31456447231743</v>
      </c>
      <c r="C19" s="10" t="n">
        <f aca="false">B19-C18</f>
        <v>2.23732483295306</v>
      </c>
      <c r="D19" s="10" t="n">
        <f aca="false">A19-A18</f>
        <v>53.846153846154</v>
      </c>
      <c r="E19" s="11" t="n">
        <f aca="false">LN(D19)</f>
        <v>3.98613097758187</v>
      </c>
    </row>
    <row r="20" customFormat="false" ht="12.8" hidden="false" customHeight="false" outlineLevel="0" collapsed="false">
      <c r="A20" s="10" t="n">
        <v>278.660576923077</v>
      </c>
      <c r="B20" s="10" t="n">
        <f aca="false">LN(A20)</f>
        <v>5.62999447103096</v>
      </c>
      <c r="C20" s="10" t="n">
        <f aca="false">B20-C19</f>
        <v>3.3926696380779</v>
      </c>
      <c r="D20" s="10" t="n">
        <f aca="false">A20-A19</f>
        <v>75.384615384615</v>
      </c>
      <c r="E20" s="11" t="n">
        <f aca="false">LN(D20)</f>
        <v>4.32260321420308</v>
      </c>
    </row>
    <row r="21" customFormat="false" ht="12.8" hidden="false" customHeight="false" outlineLevel="0" collapsed="false">
      <c r="A21" s="10" t="n">
        <v>379.622115384615</v>
      </c>
      <c r="B21" s="10" t="n">
        <f aca="false">LN(A21)</f>
        <v>5.93917632474532</v>
      </c>
      <c r="C21" s="10" t="n">
        <f aca="false">B21-C20</f>
        <v>2.54650668666742</v>
      </c>
      <c r="D21" s="10" t="n">
        <f aca="false">A21-A20</f>
        <v>100.961538461538</v>
      </c>
      <c r="E21" s="11" t="n">
        <f aca="false">LN(D21)</f>
        <v>4.61473963700424</v>
      </c>
    </row>
    <row r="22" customFormat="false" ht="12.8" hidden="false" customHeight="false" outlineLevel="0" collapsed="false">
      <c r="A22" s="10" t="n">
        <v>519.622115384615</v>
      </c>
      <c r="B22" s="10" t="n">
        <f aca="false">LN(A22)</f>
        <v>6.25310184621674</v>
      </c>
      <c r="C22" s="10" t="n">
        <f aca="false">B22-C21</f>
        <v>3.70659515954933</v>
      </c>
      <c r="D22" s="10" t="n">
        <f aca="false">A22-A21</f>
        <v>140</v>
      </c>
      <c r="E22" s="11" t="n">
        <f aca="false">LN(D22)</f>
        <v>4.9416424226093</v>
      </c>
    </row>
    <row r="23" customFormat="false" ht="12.8" hidden="false" customHeight="false" outlineLevel="0" collapsed="false">
      <c r="A23" s="10" t="n">
        <v>467.122115384615</v>
      </c>
      <c r="B23" s="10" t="n">
        <f aca="false">LN(A23)</f>
        <v>6.14659071253288</v>
      </c>
      <c r="C23" s="10" t="n">
        <f aca="false">B23-C22</f>
        <v>2.43999555298355</v>
      </c>
      <c r="D23" s="10" t="n">
        <f aca="false">A23-A22</f>
        <v>-52.5</v>
      </c>
      <c r="E23" s="11" t="e">
        <f aca="false">LN(D23)</f>
        <v>#VALUE!</v>
      </c>
    </row>
    <row r="24" customFormat="false" ht="12.8" hidden="false" customHeight="false" outlineLevel="0" collapsed="false">
      <c r="A24" s="10" t="n">
        <v>421.352884615385</v>
      </c>
      <c r="B24" s="10" t="n">
        <f aca="false">LN(A24)</f>
        <v>6.04347068832139</v>
      </c>
      <c r="C24" s="10" t="n">
        <f aca="false">B24-C23</f>
        <v>3.60347513533784</v>
      </c>
      <c r="D24" s="10" t="n">
        <f aca="false">A24-A23</f>
        <v>-45.76923076923</v>
      </c>
      <c r="E24" s="11" t="e">
        <f aca="false">LN(D24)</f>
        <v>#VALUE!</v>
      </c>
    </row>
    <row r="25" customFormat="false" ht="12.8" hidden="false" customHeight="false" outlineLevel="0" collapsed="false">
      <c r="A25" s="10" t="n">
        <v>379.622115384615</v>
      </c>
      <c r="B25" s="10" t="n">
        <f aca="false">LN(A25)</f>
        <v>5.93917632474532</v>
      </c>
      <c r="C25" s="10" t="n">
        <f aca="false">B25-C24</f>
        <v>2.33570118940748</v>
      </c>
      <c r="D25" s="10" t="n">
        <f aca="false">A25-A24</f>
        <v>-41.73076923077</v>
      </c>
      <c r="E25" s="11" t="e">
        <f aca="false">LN(D25)</f>
        <v>#VALUE!</v>
      </c>
    </row>
    <row r="26" customFormat="false" ht="12.8" hidden="false" customHeight="false" outlineLevel="0" collapsed="false">
      <c r="A26" s="10" t="n">
        <v>341.929807692308</v>
      </c>
      <c r="B26" s="10" t="n">
        <f aca="false">LN(A26)</f>
        <v>5.83460547533209</v>
      </c>
      <c r="C26" s="10" t="n">
        <f aca="false">B26-C25</f>
        <v>3.49890428592461</v>
      </c>
      <c r="D26" s="10" t="n">
        <f aca="false">A26-A25</f>
        <v>-37.692307692307</v>
      </c>
      <c r="E26" s="11" t="e">
        <f aca="false">LN(D26)</f>
        <v>#VALUE!</v>
      </c>
    </row>
    <row r="27" customFormat="false" ht="12.8" hidden="false" customHeight="false" outlineLevel="0" collapsed="false">
      <c r="A27" s="10" t="n">
        <v>308.275961538461</v>
      </c>
      <c r="B27" s="10" t="n">
        <f aca="false">LN(A27)</f>
        <v>5.73099536084495</v>
      </c>
      <c r="C27" s="10" t="n">
        <f aca="false">B27-C26</f>
        <v>2.23209107492033</v>
      </c>
      <c r="D27" s="10" t="n">
        <f aca="false">A27-A26</f>
        <v>-33.653846153847</v>
      </c>
      <c r="E27" s="11" t="e">
        <f aca="false">LN(D27)</f>
        <v>#VALUE!</v>
      </c>
    </row>
    <row r="28" customFormat="false" ht="12.8" hidden="false" customHeight="false" outlineLevel="0" collapsed="false">
      <c r="A28" s="10" t="n">
        <v>278.660576923077</v>
      </c>
      <c r="B28" s="10" t="n">
        <f aca="false">LN(A28)</f>
        <v>5.62999447103096</v>
      </c>
      <c r="C28" s="10" t="n">
        <f aca="false">B28-C27</f>
        <v>3.39790339611062</v>
      </c>
      <c r="D28" s="10" t="n">
        <f aca="false">A28-A27</f>
        <v>-29.615384615384</v>
      </c>
      <c r="E28" s="11" t="e">
        <f aca="false">LN(D28)</f>
        <v>#VALUE!</v>
      </c>
    </row>
    <row r="29" customFormat="false" ht="12.8" hidden="false" customHeight="false" outlineLevel="0" collapsed="false">
      <c r="A29" s="10" t="n">
        <v>250.391346153846</v>
      </c>
      <c r="B29" s="10" t="n">
        <f aca="false">LN(A29)</f>
        <v>5.52302507854026</v>
      </c>
      <c r="C29" s="10" t="n">
        <f aca="false">B29-C28</f>
        <v>2.12512168242963</v>
      </c>
      <c r="D29" s="10" t="n">
        <f aca="false">A29-A28</f>
        <v>-28.269230769231</v>
      </c>
      <c r="E29" s="11" t="e">
        <f aca="false">LN(D29)</f>
        <v>#VALUE!</v>
      </c>
    </row>
    <row r="30" customFormat="false" ht="12.8" hidden="false" customHeight="false" outlineLevel="0" collapsed="false">
      <c r="A30" s="10" t="n">
        <v>226.160576923077</v>
      </c>
      <c r="B30" s="10" t="n">
        <f aca="false">LN(A30)</f>
        <v>5.42124526433308</v>
      </c>
      <c r="C30" s="10" t="n">
        <f aca="false">B30-C29</f>
        <v>3.29612358190344</v>
      </c>
      <c r="D30" s="10" t="n">
        <f aca="false">A30-A29</f>
        <v>-24.230769230769</v>
      </c>
      <c r="E30" s="11" t="e">
        <f aca="false">LN(D30)</f>
        <v>#VALUE!</v>
      </c>
    </row>
    <row r="31" customFormat="false" ht="12.8" hidden="false" customHeight="false" outlineLevel="0" collapsed="false">
      <c r="A31" s="10" t="n">
        <v>203.275961538462</v>
      </c>
      <c r="B31" s="10" t="n">
        <f aca="false">LN(A31)</f>
        <v>5.31456447231743</v>
      </c>
      <c r="C31" s="10" t="n">
        <f aca="false">B31-C30</f>
        <v>2.01844089041399</v>
      </c>
      <c r="D31" s="10" t="n">
        <f aca="false">A31-A30</f>
        <v>-22.884615384615</v>
      </c>
      <c r="E31" s="11" t="e">
        <f aca="false">LN(D31)</f>
        <v>#VALUE!</v>
      </c>
    </row>
    <row r="32" customFormat="false" ht="12.8" hidden="false" customHeight="false" outlineLevel="0" collapsed="false">
      <c r="A32" s="10" t="n">
        <v>183.083653846154</v>
      </c>
      <c r="B32" s="10" t="n">
        <f aca="false">LN(A32)</f>
        <v>5.20994317323406</v>
      </c>
      <c r="C32" s="10" t="n">
        <f aca="false">B32-C31</f>
        <v>3.19150228282008</v>
      </c>
      <c r="D32" s="10" t="n">
        <f aca="false">A32-A31</f>
        <v>-20.192307692308</v>
      </c>
      <c r="E32" s="11" t="e">
        <f aca="false">LN(D32)</f>
        <v>#VALUE!</v>
      </c>
    </row>
    <row r="33" customFormat="false" ht="12.8" hidden="false" customHeight="false" outlineLevel="0" collapsed="false">
      <c r="A33" s="10" t="n">
        <v>165.583653846154</v>
      </c>
      <c r="B33" s="10" t="n">
        <f aca="false">LN(A33)</f>
        <v>5.10947652842065</v>
      </c>
      <c r="C33" s="10" t="n">
        <f aca="false">B33-C32</f>
        <v>1.91797424560057</v>
      </c>
      <c r="D33" s="10" t="n">
        <f aca="false">A33-A32</f>
        <v>-17.5</v>
      </c>
      <c r="E33" s="11" t="e">
        <f aca="false">LN(D33)</f>
        <v>#VALUE!</v>
      </c>
    </row>
    <row r="34" customFormat="false" ht="12.8" hidden="false" customHeight="false" outlineLevel="0" collapsed="false">
      <c r="A34" s="10" t="n">
        <v>149.429807692308</v>
      </c>
      <c r="B34" s="10" t="n">
        <f aca="false">LN(A34)</f>
        <v>5.00682676881082</v>
      </c>
      <c r="C34" s="10" t="n">
        <f aca="false">B34-C33</f>
        <v>3.08885252321024</v>
      </c>
      <c r="D34" s="10" t="n">
        <f aca="false">A34-A33</f>
        <v>-16.153846153846</v>
      </c>
      <c r="E34" s="11" t="e">
        <f aca="false">LN(D34)</f>
        <v>#VALUE!</v>
      </c>
    </row>
    <row r="35" customFormat="false" ht="12.8" hidden="false" customHeight="false" outlineLevel="0" collapsed="false">
      <c r="A35" s="10" t="n">
        <v>134.622115384615</v>
      </c>
      <c r="B35" s="10" t="n">
        <f aca="false">LN(A35)</f>
        <v>4.90247170820606</v>
      </c>
      <c r="C35" s="10" t="n">
        <f aca="false">B35-C34</f>
        <v>1.81361918499582</v>
      </c>
      <c r="D35" s="10" t="n">
        <f aca="false">A35-A34</f>
        <v>-14.807692307693</v>
      </c>
      <c r="E35" s="11" t="e">
        <f aca="false">LN(D35)</f>
        <v>#VALUE!</v>
      </c>
    </row>
    <row r="36" customFormat="false" ht="12.8" hidden="false" customHeight="false" outlineLevel="0" collapsed="false">
      <c r="A36" s="10" t="n">
        <v>121.160576923077</v>
      </c>
      <c r="B36" s="10" t="n">
        <f aca="false">LN(A36)</f>
        <v>4.7971167478106</v>
      </c>
      <c r="C36" s="10" t="n">
        <f aca="false">B36-C35</f>
        <v>2.98349756281478</v>
      </c>
      <c r="D36" s="10" t="n">
        <f aca="false">A36-A35</f>
        <v>-13.461538461538</v>
      </c>
      <c r="E36" s="11" t="e">
        <f aca="false">LN(D36)</f>
        <v>#VALUE!</v>
      </c>
    </row>
    <row r="37" customFormat="false" ht="12.8" hidden="false" customHeight="false" outlineLevel="0" collapsed="false">
      <c r="A37" s="10" t="n">
        <v>109.045192307692</v>
      </c>
      <c r="B37" s="10" t="n">
        <f aca="false">LN(A37)</f>
        <v>4.69176240463031</v>
      </c>
      <c r="C37" s="10" t="n">
        <f aca="false">B37-C36</f>
        <v>1.70826484181553</v>
      </c>
      <c r="D37" s="10" t="n">
        <f aca="false">A37-A36</f>
        <v>-12.115384615385</v>
      </c>
      <c r="E37" s="11" t="e">
        <f aca="false">LN(D37)</f>
        <v>#VALUE!</v>
      </c>
    </row>
    <row r="38" customFormat="false" ht="12.8" hidden="false" customHeight="false" outlineLevel="0" collapsed="false">
      <c r="A38" s="10" t="n">
        <v>98.2692307692308</v>
      </c>
      <c r="B38" s="10" t="n">
        <f aca="false">LN(A38)</f>
        <v>4.58771096461632</v>
      </c>
      <c r="C38" s="10" t="n">
        <f aca="false">B38-C37</f>
        <v>2.87944612280079</v>
      </c>
      <c r="D38" s="10" t="n">
        <f aca="false">A38-A37</f>
        <v>-10.7759615384612</v>
      </c>
      <c r="E38" s="11" t="e">
        <f aca="false">LN(D38)</f>
        <v>#VALUE!</v>
      </c>
    </row>
    <row r="39" customFormat="false" ht="12.8" hidden="false" customHeight="false" outlineLevel="0" collapsed="false">
      <c r="A39" s="10" t="n">
        <v>88.8461538461538</v>
      </c>
      <c r="B39" s="10" t="n">
        <f aca="false">LN(A39)</f>
        <v>4.48690626549436</v>
      </c>
      <c r="C39" s="10" t="n">
        <f aca="false">B39-C38</f>
        <v>1.60746014269356</v>
      </c>
      <c r="D39" s="10" t="n">
        <f aca="false">A39-A38</f>
        <v>-9.42307692307701</v>
      </c>
      <c r="E39" s="11" t="e">
        <f aca="false">LN(D39)</f>
        <v>#VALUE!</v>
      </c>
    </row>
    <row r="40" customFormat="false" ht="12.8" hidden="false" customHeight="false" outlineLevel="0" collapsed="false">
      <c r="A40" s="10" t="n">
        <v>79.4230769230769</v>
      </c>
      <c r="B40" s="10" t="n">
        <f aca="false">LN(A40)</f>
        <v>4.37478896737365</v>
      </c>
      <c r="C40" s="10" t="n">
        <f aca="false">B40-C39</f>
        <v>2.76732882468009</v>
      </c>
      <c r="D40" s="10" t="n">
        <f aca="false">A40-A39</f>
        <v>-9.42307692307689</v>
      </c>
      <c r="E40" s="11" t="e">
        <f aca="false">LN(D40)</f>
        <v>#VALUE!</v>
      </c>
    </row>
    <row r="41" customFormat="false" ht="12.8" hidden="false" customHeight="false" outlineLevel="0" collapsed="false">
      <c r="A41" s="10" t="n">
        <v>72.6923076923077</v>
      </c>
      <c r="B41" s="10" t="n">
        <f aca="false">LN(A41)</f>
        <v>4.28623557003221</v>
      </c>
      <c r="C41" s="10" t="n">
        <f aca="false">B41-C40</f>
        <v>1.51890674535212</v>
      </c>
      <c r="D41" s="10" t="n">
        <f aca="false">A41-A40</f>
        <v>-6.73076923076921</v>
      </c>
      <c r="E41" s="11" t="e">
        <f aca="false">LN(D41)</f>
        <v>#VALUE!</v>
      </c>
    </row>
    <row r="42" customFormat="false" ht="12.8" hidden="false" customHeight="false" outlineLevel="0" collapsed="false">
      <c r="A42" s="10" t="n">
        <v>64.6153846153846</v>
      </c>
      <c r="B42" s="10" t="n">
        <f aca="false">LN(A42)</f>
        <v>4.16845253437582</v>
      </c>
      <c r="C42" s="10" t="n">
        <f aca="false">B42-C41</f>
        <v>2.6495457890237</v>
      </c>
      <c r="D42" s="10" t="n">
        <f aca="false">A42-A41</f>
        <v>-8.07692307692309</v>
      </c>
      <c r="E42" s="11" t="e">
        <f aca="false">LN(D42)</f>
        <v>#VALUE!</v>
      </c>
    </row>
    <row r="43" customFormat="false" ht="12.8" hidden="false" customHeight="false" outlineLevel="0" collapsed="false">
      <c r="A43" s="10" t="n">
        <v>59.2307692307692</v>
      </c>
      <c r="B43" s="10" t="n">
        <f aca="false">LN(A43)</f>
        <v>4.08144115738619</v>
      </c>
      <c r="C43" s="10" t="n">
        <f aca="false">B43-C42</f>
        <v>1.43189536836249</v>
      </c>
      <c r="D43" s="10" t="n">
        <f aca="false">A43-A42</f>
        <v>-5.3846153846154</v>
      </c>
      <c r="E43" s="11" t="e">
        <f aca="false">LN(D43)</f>
        <v>#VALUE!</v>
      </c>
    </row>
    <row r="44" customFormat="false" ht="12.8" hidden="false" customHeight="false" outlineLevel="0" collapsed="false">
      <c r="A44" s="10" t="n">
        <v>52.5</v>
      </c>
      <c r="B44" s="10" t="n">
        <f aca="false">LN(A44)</f>
        <v>3.96081316959758</v>
      </c>
      <c r="C44" s="10" t="n">
        <f aca="false">B44-C43</f>
        <v>2.52891780123509</v>
      </c>
      <c r="D44" s="10" t="n">
        <f aca="false">A44-A43</f>
        <v>-6.7307692307692</v>
      </c>
      <c r="E44" s="11" t="e">
        <f aca="false">LN(D44)</f>
        <v>#VALUE!</v>
      </c>
    </row>
    <row r="45" customFormat="false" ht="12.8" hidden="false" customHeight="false" outlineLevel="0" collapsed="false">
      <c r="A45" s="10" t="n">
        <v>47.1153846153846</v>
      </c>
      <c r="B45" s="10" t="n">
        <f aca="false">LN(A45)</f>
        <v>3.85259958495734</v>
      </c>
      <c r="C45" s="10" t="n">
        <f aca="false">B45-C44</f>
        <v>1.32368178372225</v>
      </c>
      <c r="D45" s="10" t="n">
        <f aca="false">A45-A44</f>
        <v>-5.3846153846154</v>
      </c>
      <c r="E45" s="11" t="e">
        <f aca="false">LN(D45)</f>
        <v>#VALUE!</v>
      </c>
    </row>
    <row r="46" customFormat="false" ht="12.8" hidden="false" customHeight="false" outlineLevel="0" collapsed="false">
      <c r="A46" s="10" t="n">
        <v>43.0769230769231</v>
      </c>
      <c r="B46" s="10" t="n">
        <f aca="false">LN(A46)</f>
        <v>3.76298742626766</v>
      </c>
      <c r="C46" s="10" t="n">
        <f aca="false">B46-C45</f>
        <v>2.4393056425454</v>
      </c>
      <c r="D46" s="10" t="n">
        <f aca="false">A46-A45</f>
        <v>-4.0384615384615</v>
      </c>
      <c r="E46" s="11" t="e">
        <f aca="false">LN(D46)</f>
        <v>#VALUE!</v>
      </c>
    </row>
    <row r="47" customFormat="false" ht="12.8" hidden="false" customHeight="false" outlineLevel="0" collapsed="false">
      <c r="A47" s="10" t="n">
        <v>39.0384615384615</v>
      </c>
      <c r="B47" s="10" t="n">
        <f aca="false">LN(A47)</f>
        <v>3.6645473534544</v>
      </c>
      <c r="C47" s="10" t="n">
        <f aca="false">B47-C46</f>
        <v>1.225241710909</v>
      </c>
      <c r="D47" s="10" t="n">
        <f aca="false">A47-A46</f>
        <v>-4.0384615384616</v>
      </c>
      <c r="E47" s="11" t="e">
        <f aca="false">LN(D47)</f>
        <v>#VALUE!</v>
      </c>
    </row>
    <row r="48" customFormat="false" ht="12.8" hidden="false" customHeight="false" outlineLevel="0" collapsed="false">
      <c r="A48" s="10" t="n">
        <v>35</v>
      </c>
      <c r="B48" s="10" t="n">
        <f aca="false">LN(A48)</f>
        <v>3.55534806148941</v>
      </c>
      <c r="C48" s="10" t="n">
        <f aca="false">B48-C47</f>
        <v>2.33010635058041</v>
      </c>
      <c r="D48" s="10" t="n">
        <f aca="false">A48-A47</f>
        <v>-4.0384615384615</v>
      </c>
      <c r="E48" s="11" t="e">
        <f aca="false">LN(D48)</f>
        <v>#VALUE!</v>
      </c>
    </row>
    <row r="49" customFormat="false" ht="12.8" hidden="false" customHeight="false" outlineLevel="0" collapsed="false">
      <c r="A49" s="10" t="n">
        <v>30.9615384615384</v>
      </c>
      <c r="B49" s="10" t="n">
        <f aca="false">LN(A49)</f>
        <v>3.43274573939708</v>
      </c>
      <c r="C49" s="10" t="n">
        <f aca="false">B49-C48</f>
        <v>1.10263938881667</v>
      </c>
      <c r="D49" s="10" t="n">
        <f aca="false">A49-A48</f>
        <v>-4.0384615384616</v>
      </c>
      <c r="E49" s="11" t="e">
        <f aca="false">LN(D49)</f>
        <v>#VALUE!</v>
      </c>
    </row>
    <row r="50" customFormat="false" ht="12.8" hidden="false" customHeight="false" outlineLevel="0" collapsed="false">
      <c r="A50" s="10" t="n">
        <v>28.2692307692307</v>
      </c>
      <c r="B50" s="10" t="n">
        <f aca="false">LN(A50)</f>
        <v>3.34177396119135</v>
      </c>
      <c r="C50" s="10" t="n">
        <f aca="false">B50-C49</f>
        <v>2.23913457237469</v>
      </c>
      <c r="D50" s="10" t="n">
        <f aca="false">A50-A49</f>
        <v>-2.6923076923077</v>
      </c>
      <c r="E50" s="11" t="e">
        <f aca="false">LN(D50)</f>
        <v>#VALUE!</v>
      </c>
    </row>
    <row r="51" customFormat="false" ht="12.8" hidden="false" customHeight="false" outlineLevel="0" collapsed="false">
      <c r="A51" s="10" t="n">
        <v>25.5769230769231</v>
      </c>
      <c r="B51" s="10" t="n">
        <f aca="false">LN(A51)</f>
        <v>3.24169050263437</v>
      </c>
      <c r="C51" s="10" t="n">
        <f aca="false">B51-C50</f>
        <v>1.00255593025969</v>
      </c>
      <c r="D51" s="10" t="n">
        <f aca="false">A51-A50</f>
        <v>-2.6923076923076</v>
      </c>
      <c r="E51" s="11" t="e">
        <f aca="false">LN(D51)</f>
        <v>#VALUE!</v>
      </c>
    </row>
    <row r="52" customFormat="false" ht="12.8" hidden="false" customHeight="false" outlineLevel="0" collapsed="false">
      <c r="A52" s="10" t="n">
        <v>22.8846153846154</v>
      </c>
      <c r="B52" s="10" t="n">
        <f aca="false">LN(A52)</f>
        <v>3.13046486752415</v>
      </c>
      <c r="C52" s="10" t="n">
        <f aca="false">B52-C51</f>
        <v>2.12790893726446</v>
      </c>
      <c r="D52" s="10" t="n">
        <f aca="false">A52-A51</f>
        <v>-2.6923076923077</v>
      </c>
      <c r="E52" s="11" t="e">
        <f aca="false">LN(D52)</f>
        <v>#VALUE!</v>
      </c>
    </row>
    <row r="53" customFormat="false" ht="12.8" hidden="false" customHeight="false" outlineLevel="0" collapsed="false">
      <c r="A53" s="10" t="n">
        <v>21.5384615384615</v>
      </c>
      <c r="B53" s="10" t="n">
        <f aca="false">LN(A53)</f>
        <v>3.06984024570771</v>
      </c>
      <c r="C53" s="10" t="n">
        <f aca="false">B53-C52</f>
        <v>0.94193130844325</v>
      </c>
      <c r="D53" s="10" t="n">
        <f aca="false">A53-A52</f>
        <v>-1.3461538461539</v>
      </c>
      <c r="E53" s="11" t="e">
        <f aca="false">LN(D53)</f>
        <v>#VALUE!</v>
      </c>
    </row>
    <row r="54" customFormat="false" ht="12.8" hidden="false" customHeight="false" outlineLevel="0" collapsed="false">
      <c r="A54" s="10" t="n">
        <v>18.8461538461538</v>
      </c>
      <c r="B54" s="10" t="n">
        <f aca="false">LN(A54)</f>
        <v>2.93630885308319</v>
      </c>
      <c r="C54" s="10" t="n">
        <f aca="false">B54-C53</f>
        <v>1.99437754463994</v>
      </c>
      <c r="D54" s="10" t="n">
        <f aca="false">A54-A53</f>
        <v>-2.6923076923077</v>
      </c>
      <c r="E54" s="11" t="e">
        <f aca="false">LN(D54)</f>
        <v>#VALUE!</v>
      </c>
    </row>
    <row r="55" customFormat="false" ht="12.8" hidden="false" customHeight="false" outlineLevel="0" collapsed="false">
      <c r="A55" s="10" t="n">
        <v>17.5</v>
      </c>
      <c r="B55" s="10" t="n">
        <f aca="false">LN(A55)</f>
        <v>2.86220088092947</v>
      </c>
      <c r="C55" s="10" t="n">
        <f aca="false">B55-C54</f>
        <v>0.86782333628953</v>
      </c>
      <c r="D55" s="10" t="n">
        <f aca="false">A55-A54</f>
        <v>-1.3461538461538</v>
      </c>
      <c r="E55" s="11" t="e">
        <f aca="false">LN(D55)</f>
        <v>#VALUE!</v>
      </c>
    </row>
    <row r="56" customFormat="false" ht="12.8" hidden="false" customHeight="false" outlineLevel="0" collapsed="false">
      <c r="A56" s="10" t="n">
        <v>16.1538461538461</v>
      </c>
      <c r="B56" s="10" t="n">
        <f aca="false">LN(A56)</f>
        <v>2.78215817325593</v>
      </c>
      <c r="C56" s="10" t="n">
        <f aca="false">B56-C55</f>
        <v>1.9143348369664</v>
      </c>
      <c r="D56" s="10" t="n">
        <f aca="false">A56-A55</f>
        <v>-1.3461538461539</v>
      </c>
      <c r="E56" s="11" t="e">
        <f aca="false">LN(D56)</f>
        <v>#VALUE!</v>
      </c>
    </row>
    <row r="57" customFormat="false" ht="12.8" hidden="false" customHeight="false" outlineLevel="0" collapsed="false">
      <c r="A57" s="10" t="n">
        <v>13.4615384615384</v>
      </c>
      <c r="B57" s="10" t="n">
        <f aca="false">LN(A57)</f>
        <v>2.59983661646197</v>
      </c>
      <c r="C57" s="10" t="n">
        <f aca="false">B57-C56</f>
        <v>0.685501779495575</v>
      </c>
      <c r="D57" s="10" t="n">
        <f aca="false">A57-A56</f>
        <v>-2.6923076923077</v>
      </c>
      <c r="E57" s="11" t="e">
        <f aca="false">LN(D57)</f>
        <v>#VALUE!</v>
      </c>
    </row>
    <row r="58" customFormat="false" ht="12.8" hidden="false" customHeight="false" outlineLevel="0" collapsed="false">
      <c r="A58" s="10" t="n">
        <v>12.1153846153846</v>
      </c>
      <c r="B58" s="10" t="n">
        <f aca="false">LN(A58)</f>
        <v>2.49447610080415</v>
      </c>
      <c r="C58" s="10" t="n">
        <f aca="false">B58-C57</f>
        <v>1.80897432130858</v>
      </c>
      <c r="D58" s="10" t="n">
        <f aca="false">A58-A57</f>
        <v>-1.3461538461538</v>
      </c>
      <c r="E58" s="11" t="e">
        <f aca="false">LN(D58)</f>
        <v>#VALUE!</v>
      </c>
    </row>
    <row r="59" customFormat="false" ht="12.8" hidden="false" customHeight="false" outlineLevel="0" collapsed="false">
      <c r="A59" s="10" t="n">
        <v>12.1153846153846</v>
      </c>
      <c r="B59" s="10" t="n">
        <f aca="false">LN(A59)</f>
        <v>2.49447610080415</v>
      </c>
      <c r="C59" s="10" t="n">
        <f aca="false">B59-C58</f>
        <v>0.685501779495575</v>
      </c>
      <c r="D59" s="10" t="n">
        <f aca="false">A59-A58</f>
        <v>0</v>
      </c>
      <c r="E59" s="11" t="e">
        <f aca="false">LN(D59)</f>
        <v>#VALUE!</v>
      </c>
    </row>
    <row r="60" customFormat="false" ht="12.8" hidden="false" customHeight="false" outlineLevel="0" collapsed="false">
      <c r="A60" s="10" t="n">
        <v>10.7692307692308</v>
      </c>
      <c r="B60" s="10" t="n">
        <f aca="false">LN(A60)</f>
        <v>2.37669306514777</v>
      </c>
      <c r="C60" s="10" t="n">
        <f aca="false">B60-C59</f>
        <v>1.6911912856522</v>
      </c>
      <c r="D60" s="10" t="n">
        <f aca="false">A60-A59</f>
        <v>-1.3461538461538</v>
      </c>
      <c r="E60" s="11" t="e">
        <f aca="false">LN(D60)</f>
        <v>#VALUE!</v>
      </c>
    </row>
    <row r="61" customFormat="false" ht="12.8" hidden="false" customHeight="false" outlineLevel="0" collapsed="false">
      <c r="A61" s="10" t="n">
        <v>9.42307692307691</v>
      </c>
      <c r="B61" s="10" t="n">
        <f aca="false">LN(A61)</f>
        <v>2.24316167252324</v>
      </c>
      <c r="C61" s="10" t="n">
        <f aca="false">B61-C60</f>
        <v>0.551970386871048</v>
      </c>
      <c r="D61" s="10" t="n">
        <f aca="false">A61-A60</f>
        <v>-1.34615384615389</v>
      </c>
      <c r="E61" s="11" t="e">
        <f aca="false">LN(D61)</f>
        <v>#VALUE!</v>
      </c>
    </row>
    <row r="62" customFormat="false" ht="12.8" hidden="false" customHeight="false" outlineLevel="0" collapsed="false">
      <c r="A62" s="10" t="n">
        <v>8.07692307692307</v>
      </c>
      <c r="B62" s="10" t="n">
        <f aca="false">LN(A62)</f>
        <v>2.08901099269599</v>
      </c>
      <c r="C62" s="10" t="n">
        <f aca="false">B62-C61</f>
        <v>1.53704060582494</v>
      </c>
      <c r="D62" s="10" t="n">
        <f aca="false">A62-A61</f>
        <v>-1.34615384615384</v>
      </c>
      <c r="E62" s="11" t="e">
        <f aca="false">LN(D62)</f>
        <v>#VALUE!</v>
      </c>
    </row>
    <row r="63" customFormat="false" ht="12.8" hidden="false" customHeight="false" outlineLevel="0" collapsed="false">
      <c r="A63" s="10" t="n">
        <v>8.07692307692307</v>
      </c>
      <c r="B63" s="10" t="n">
        <f aca="false">LN(A63)</f>
        <v>2.08901099269599</v>
      </c>
      <c r="C63" s="10" t="n">
        <f aca="false">B63-C62</f>
        <v>0.551970386871048</v>
      </c>
      <c r="D63" s="10" t="n">
        <f aca="false">A63-A62</f>
        <v>0</v>
      </c>
      <c r="E63" s="11" t="e">
        <f aca="false">LN(D63)</f>
        <v>#VALUE!</v>
      </c>
    </row>
    <row r="64" customFormat="false" ht="12.8" hidden="false" customHeight="false" outlineLevel="0" collapsed="false">
      <c r="A64" s="10" t="n">
        <v>6.73076923076922</v>
      </c>
      <c r="B64" s="10" t="n">
        <f aca="false">LN(A64)</f>
        <v>1.90668943590203</v>
      </c>
      <c r="C64" s="10" t="n">
        <f aca="false">B64-C63</f>
        <v>1.35471904903098</v>
      </c>
      <c r="D64" s="10" t="n">
        <f aca="false">A64-A63</f>
        <v>-1.34615384615385</v>
      </c>
      <c r="E64" s="11" t="e">
        <f aca="false">LN(D64)</f>
        <v>#VALUE!</v>
      </c>
    </row>
    <row r="65" customFormat="false" ht="12.8" hidden="false" customHeight="false" outlineLevel="0" collapsed="false">
      <c r="A65" s="10" t="n">
        <v>6.73076923076922</v>
      </c>
      <c r="B65" s="10" t="n">
        <f aca="false">LN(A65)</f>
        <v>1.90668943590203</v>
      </c>
      <c r="C65" s="10" t="n">
        <f aca="false">B65-C64</f>
        <v>0.551970386871048</v>
      </c>
      <c r="D65" s="10" t="n">
        <f aca="false">A65-A64</f>
        <v>0</v>
      </c>
      <c r="E65" s="11" t="e">
        <f aca="false">LN(D65)</f>
        <v>#VALUE!</v>
      </c>
    </row>
    <row r="66" customFormat="false" ht="12.8" hidden="false" customHeight="false" outlineLevel="0" collapsed="false">
      <c r="A66" s="10" t="n">
        <v>5.38461538461537</v>
      </c>
      <c r="B66" s="10" t="n">
        <f aca="false">LN(A66)</f>
        <v>1.68354588458782</v>
      </c>
      <c r="C66" s="10" t="n">
        <f aca="false">B66-C65</f>
        <v>1.13157549771677</v>
      </c>
      <c r="D66" s="10" t="n">
        <f aca="false">A66-A65</f>
        <v>-1.34615384615385</v>
      </c>
      <c r="E66" s="11" t="e">
        <f aca="false">LN(D66)</f>
        <v>#VALUE!</v>
      </c>
    </row>
    <row r="67" customFormat="false" ht="12.8" hidden="false" customHeight="false" outlineLevel="0" collapsed="false">
      <c r="A67" s="10" t="n">
        <v>5.38461538461537</v>
      </c>
      <c r="B67" s="10" t="n">
        <f aca="false">LN(A67)</f>
        <v>1.68354588458782</v>
      </c>
      <c r="C67" s="10" t="n">
        <f aca="false">B67-C66</f>
        <v>0.551970386871048</v>
      </c>
      <c r="D67" s="10" t="n">
        <f aca="false">A67-A66</f>
        <v>0</v>
      </c>
      <c r="E67" s="11" t="e">
        <f aca="false">LN(D67)</f>
        <v>#VALUE!</v>
      </c>
    </row>
    <row r="68" customFormat="false" ht="12.8" hidden="false" customHeight="false" outlineLevel="0" collapsed="false">
      <c r="A68" s="10" t="n">
        <v>5.38461538461537</v>
      </c>
      <c r="B68" s="10" t="n">
        <f aca="false">LN(A68)</f>
        <v>1.68354588458782</v>
      </c>
      <c r="C68" s="10" t="n">
        <f aca="false">B68-C67</f>
        <v>1.13157549771677</v>
      </c>
      <c r="D68" s="10" t="n">
        <f aca="false">A68-A67</f>
        <v>0</v>
      </c>
      <c r="E68" s="11" t="e">
        <f aca="false">LN(D68)</f>
        <v>#VALUE!</v>
      </c>
    </row>
    <row r="69" customFormat="false" ht="12.8" hidden="false" customHeight="false" outlineLevel="0" collapsed="false">
      <c r="A69" s="10" t="n">
        <v>4.03846153846153</v>
      </c>
      <c r="B69" s="10" t="n">
        <f aca="false">LN(A69)</f>
        <v>1.39586381213604</v>
      </c>
      <c r="C69" s="10" t="n">
        <f aca="false">B69-C68</f>
        <v>0.264288314419268</v>
      </c>
      <c r="D69" s="10" t="n">
        <f aca="false">A69-A68</f>
        <v>-1.34615384615384</v>
      </c>
      <c r="E69" s="11" t="e">
        <f aca="false">LN(D69)</f>
        <v>#VALUE!</v>
      </c>
    </row>
    <row r="70" customFormat="false" ht="12.8" hidden="false" customHeight="false" outlineLevel="0" collapsed="false">
      <c r="A70" s="10" t="n">
        <v>4.03846153846153</v>
      </c>
      <c r="B70" s="10" t="n">
        <f aca="false">LN(A70)</f>
        <v>1.39586381213604</v>
      </c>
      <c r="C70" s="10" t="n">
        <f aca="false">B70-C69</f>
        <v>1.13157549771677</v>
      </c>
      <c r="D70" s="10" t="n">
        <f aca="false">A70-A69</f>
        <v>0</v>
      </c>
      <c r="E70" s="11" t="e">
        <f aca="false">LN(D70)</f>
        <v>#VALUE!</v>
      </c>
    </row>
    <row r="71" customFormat="false" ht="12.8" hidden="false" customHeight="false" outlineLevel="0" collapsed="false">
      <c r="A71" s="10" t="n">
        <v>4.03846153846153</v>
      </c>
      <c r="B71" s="10" t="n">
        <f aca="false">LN(A71)</f>
        <v>1.39586381213604</v>
      </c>
      <c r="C71" s="10" t="n">
        <f aca="false">B71-C70</f>
        <v>0.264288314419268</v>
      </c>
      <c r="D71" s="10" t="n">
        <f aca="false">A71-A70</f>
        <v>0</v>
      </c>
      <c r="E71" s="11" t="e">
        <f aca="false">LN(D71)</f>
        <v>#VALUE!</v>
      </c>
    </row>
    <row r="72" customFormat="false" ht="12.8" hidden="false" customHeight="false" outlineLevel="0" collapsed="false">
      <c r="A72" s="10" t="n">
        <v>2.69230769230768</v>
      </c>
      <c r="B72" s="10" t="n">
        <f aca="false">LN(A72)</f>
        <v>0.990398704027872</v>
      </c>
      <c r="C72" s="10" t="n">
        <f aca="false">B72-C71</f>
        <v>0.726110389608605</v>
      </c>
      <c r="D72" s="10" t="n">
        <f aca="false">A72-A71</f>
        <v>-1.34615384615385</v>
      </c>
      <c r="E72" s="11" t="e">
        <f aca="false">LN(D72)</f>
        <v>#VALUE!</v>
      </c>
    </row>
    <row r="73" customFormat="false" ht="12.8" hidden="false" customHeight="false" outlineLevel="0" collapsed="false">
      <c r="A73" s="10" t="n">
        <v>2.69230769230768</v>
      </c>
      <c r="B73" s="10" t="n">
        <f aca="false">LN(A73)</f>
        <v>0.990398704027872</v>
      </c>
      <c r="C73" s="10" t="n">
        <f aca="false">B73-C72</f>
        <v>0.264288314419268</v>
      </c>
      <c r="D73" s="10" t="n">
        <f aca="false">A73-A72</f>
        <v>0</v>
      </c>
      <c r="E73" s="11" t="e">
        <f aca="false">LN(D73)</f>
        <v>#VALUE!</v>
      </c>
    </row>
    <row r="74" customFormat="false" ht="12.8" hidden="false" customHeight="false" outlineLevel="0" collapsed="false">
      <c r="A74" s="10" t="n">
        <v>2.69230769230768</v>
      </c>
      <c r="B74" s="10" t="n">
        <f aca="false">LN(A74)</f>
        <v>0.990398704027872</v>
      </c>
      <c r="C74" s="10" t="n">
        <f aca="false">B74-C73</f>
        <v>0.726110389608605</v>
      </c>
      <c r="D74" s="10" t="n">
        <f aca="false">A74-A73</f>
        <v>0</v>
      </c>
      <c r="E74" s="11" t="e">
        <f aca="false">LN(D74)</f>
        <v>#VALUE!</v>
      </c>
    </row>
    <row r="75" customFormat="false" ht="12.8" hidden="false" customHeight="false" outlineLevel="0" collapsed="false">
      <c r="A75" s="10" t="n">
        <v>2.69230769230768</v>
      </c>
      <c r="B75" s="10" t="n">
        <f aca="false">LN(A75)</f>
        <v>0.990398704027872</v>
      </c>
      <c r="C75" s="10" t="n">
        <f aca="false">B75-C74</f>
        <v>0.264288314419268</v>
      </c>
      <c r="D75" s="10" t="n">
        <f aca="false">A75-A74</f>
        <v>0</v>
      </c>
      <c r="E75" s="11" t="e">
        <f aca="false">LN(D75)</f>
        <v>#VALUE!</v>
      </c>
    </row>
    <row r="76" customFormat="false" ht="12.8" hidden="false" customHeight="false" outlineLevel="0" collapsed="false">
      <c r="A76" s="10" t="n">
        <v>2.69230769230768</v>
      </c>
      <c r="B76" s="10" t="n">
        <f aca="false">LN(A76)</f>
        <v>0.990398704027872</v>
      </c>
      <c r="C76" s="10" t="n">
        <f aca="false">B76-C75</f>
        <v>0.726110389608605</v>
      </c>
      <c r="D76" s="10" t="n">
        <f aca="false">A76-A75</f>
        <v>0</v>
      </c>
      <c r="E76" s="11" t="e">
        <f aca="false">LN(D76)</f>
        <v>#VALUE!</v>
      </c>
    </row>
    <row r="77" customFormat="false" ht="12.8" hidden="false" customHeight="false" outlineLevel="0" collapsed="false">
      <c r="A77" s="10" t="n">
        <v>2.69230769230768</v>
      </c>
      <c r="B77" s="10" t="n">
        <f aca="false">LN(A77)</f>
        <v>0.990398704027872</v>
      </c>
      <c r="C77" s="10" t="n">
        <f aca="false">B77-C76</f>
        <v>0.264288314419268</v>
      </c>
      <c r="D77" s="10" t="n">
        <f aca="false">A77-A76</f>
        <v>0</v>
      </c>
      <c r="E77" s="11" t="e">
        <f aca="false">LN(D77)</f>
        <v>#VALUE!</v>
      </c>
    </row>
    <row r="78" customFormat="false" ht="12.8" hidden="false" customHeight="false" outlineLevel="0" collapsed="false">
      <c r="A78" s="10" t="n">
        <v>1.34615384615383</v>
      </c>
      <c r="B78" s="10" t="n">
        <f aca="false">LN(A78)</f>
        <v>0.29725152346792</v>
      </c>
      <c r="C78" s="10" t="n">
        <f aca="false">B78-C77</f>
        <v>0.0329632090486519</v>
      </c>
      <c r="D78" s="10" t="n">
        <f aca="false">A78-A77</f>
        <v>-1.34615384615385</v>
      </c>
      <c r="E78" s="11" t="e">
        <f aca="false">LN(D78)</f>
        <v>#VALUE!</v>
      </c>
    </row>
    <row r="79" customFormat="false" ht="12.8" hidden="false" customHeight="false" outlineLevel="0" collapsed="false">
      <c r="A79" s="10" t="n">
        <v>1.34615384615383</v>
      </c>
      <c r="B79" s="10" t="n">
        <f aca="false">LN(A79)</f>
        <v>0.29725152346792</v>
      </c>
      <c r="C79" s="10" t="n">
        <f aca="false">B79-C78</f>
        <v>0.264288314419268</v>
      </c>
      <c r="D79" s="10" t="n">
        <f aca="false">A79-A78</f>
        <v>0</v>
      </c>
      <c r="E79" s="11" t="e">
        <f aca="false">LN(D79)</f>
        <v>#VALUE!</v>
      </c>
    </row>
    <row r="80" customFormat="false" ht="12.8" hidden="false" customHeight="false" outlineLevel="0" collapsed="false">
      <c r="A80" s="10" t="n">
        <v>1.34615384615383</v>
      </c>
      <c r="B80" s="10" t="n">
        <f aca="false">LN(A80)</f>
        <v>0.29725152346792</v>
      </c>
      <c r="C80" s="10" t="n">
        <f aca="false">B80-C79</f>
        <v>0.0329632090486519</v>
      </c>
      <c r="D80" s="10" t="n">
        <f aca="false">A80-A79</f>
        <v>0</v>
      </c>
      <c r="E80" s="11" t="e">
        <f aca="false">LN(D80)</f>
        <v>#VALUE!</v>
      </c>
    </row>
    <row r="81" customFormat="false" ht="12.8" hidden="false" customHeight="false" outlineLevel="0" collapsed="false">
      <c r="A81" s="10" t="n">
        <v>1.34615384615383</v>
      </c>
      <c r="B81" s="10" t="n">
        <f aca="false">LN(A81)</f>
        <v>0.29725152346792</v>
      </c>
      <c r="C81" s="10" t="n">
        <f aca="false">B81-C80</f>
        <v>0.264288314419268</v>
      </c>
      <c r="D81" s="10" t="n">
        <f aca="false">A81-A80</f>
        <v>0</v>
      </c>
      <c r="E81" s="11" t="e">
        <f aca="false">LN(D81)</f>
        <v>#VALUE!</v>
      </c>
    </row>
    <row r="82" customFormat="false" ht="12.8" hidden="false" customHeight="false" outlineLevel="0" collapsed="false">
      <c r="A82" s="10" t="n">
        <v>1.34615384615383</v>
      </c>
      <c r="B82" s="10" t="n">
        <f aca="false">LN(A82)</f>
        <v>0.29725152346792</v>
      </c>
      <c r="C82" s="10" t="n">
        <f aca="false">B82-C81</f>
        <v>0.0329632090486519</v>
      </c>
      <c r="D82" s="10" t="n">
        <f aca="false">A82-A81</f>
        <v>0</v>
      </c>
      <c r="E82" s="11" t="e">
        <f aca="false">LN(D82)</f>
        <v>#VALUE!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2233</TotalTime>
  <Application>LibreOffice/6.2.8.2$MacOSX_X86_64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2020-04-30T08:35:58Z</dcterms:created>
  <dc:creator/>
  <dc:description/>
  <dc:language>ja-JP</dc:language>
  <cp:lastModifiedBy/>
  <dcterms:modified xsi:type="dcterms:W3CDTF">2020-05-05T16:40:47Z</dcterms:modified>
  <cp:revision>55</cp:revision>
  <dc:subject/>
  <dc:title/>
</cp:coreProperties>
</file>