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E7A6E065-DAD9-43CC-ACC6-C08168A5A702}" xr6:coauthVersionLast="47" xr6:coauthVersionMax="47" xr10:uidLastSave="{00000000-0000-0000-0000-000000000000}"/>
  <bookViews>
    <workbookView xWindow="-19310" yWindow="-110" windowWidth="19420" windowHeight="10300" xr2:uid="{424B1575-38BF-47A1-8954-5EF06C5AA3B8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K64" i="1" s="1"/>
  <c r="H64" i="1"/>
  <c r="I64" i="1" s="1"/>
  <c r="G64" i="1"/>
  <c r="F64" i="1"/>
  <c r="D64" i="1"/>
  <c r="E64" i="1" s="1"/>
  <c r="B64" i="1"/>
  <c r="K63" i="1"/>
  <c r="K65" i="1" s="1"/>
  <c r="J63" i="1"/>
  <c r="I63" i="1"/>
  <c r="G63" i="1"/>
  <c r="F63" i="1"/>
  <c r="E63" i="1"/>
  <c r="B63" i="1"/>
  <c r="J62" i="1"/>
  <c r="K62" i="1" s="1"/>
  <c r="H62" i="1"/>
  <c r="I62" i="1" s="1"/>
  <c r="I65" i="1" s="1"/>
  <c r="G62" i="1"/>
  <c r="G65" i="1" s="1"/>
  <c r="F62" i="1"/>
  <c r="D62" i="1"/>
  <c r="E62" i="1" s="1"/>
  <c r="B62" i="1"/>
  <c r="C58" i="1"/>
  <c r="J53" i="1"/>
  <c r="K53" i="1" s="1"/>
  <c r="H53" i="1"/>
  <c r="I53" i="1" s="1"/>
  <c r="G53" i="1"/>
  <c r="F53" i="1"/>
  <c r="D53" i="1"/>
  <c r="E53" i="1" s="1"/>
  <c r="B53" i="1"/>
  <c r="K52" i="1"/>
  <c r="J52" i="1"/>
  <c r="I52" i="1"/>
  <c r="G52" i="1"/>
  <c r="F52" i="1"/>
  <c r="E52" i="1"/>
  <c r="E54" i="1" s="1"/>
  <c r="B52" i="1"/>
  <c r="J51" i="1"/>
  <c r="K51" i="1" s="1"/>
  <c r="H51" i="1"/>
  <c r="I51" i="1" s="1"/>
  <c r="G51" i="1"/>
  <c r="G54" i="1" s="1"/>
  <c r="E51" i="1"/>
  <c r="B51" i="1"/>
  <c r="C47" i="1"/>
  <c r="J42" i="1"/>
  <c r="K42" i="1" s="1"/>
  <c r="H42" i="1"/>
  <c r="I42" i="1" s="1"/>
  <c r="G42" i="1"/>
  <c r="E42" i="1"/>
  <c r="B42" i="1"/>
  <c r="J41" i="1"/>
  <c r="K41" i="1" s="1"/>
  <c r="H41" i="1"/>
  <c r="I41" i="1" s="1"/>
  <c r="G41" i="1"/>
  <c r="E41" i="1"/>
  <c r="B41" i="1"/>
  <c r="K40" i="1"/>
  <c r="J40" i="1"/>
  <c r="H40" i="1"/>
  <c r="I40" i="1" s="1"/>
  <c r="G40" i="1"/>
  <c r="G43" i="1" s="1"/>
  <c r="E40" i="1"/>
  <c r="E43" i="1" s="1"/>
  <c r="B40" i="1"/>
  <c r="C36" i="1"/>
  <c r="J30" i="1"/>
  <c r="K30" i="1" s="1"/>
  <c r="I30" i="1"/>
  <c r="H30" i="1"/>
  <c r="F30" i="1"/>
  <c r="G30" i="1" s="1"/>
  <c r="D30" i="1"/>
  <c r="E30" i="1" s="1"/>
  <c r="B30" i="1"/>
  <c r="J29" i="1"/>
  <c r="K29" i="1" s="1"/>
  <c r="K31" i="1" s="1"/>
  <c r="H29" i="1"/>
  <c r="I29" i="1" s="1"/>
  <c r="I31" i="1" s="1"/>
  <c r="G29" i="1"/>
  <c r="E29" i="1"/>
  <c r="B29" i="1"/>
  <c r="J28" i="1"/>
  <c r="K28" i="1" s="1"/>
  <c r="I28" i="1"/>
  <c r="H28" i="1"/>
  <c r="G28" i="1"/>
  <c r="E28" i="1"/>
  <c r="B28" i="1"/>
  <c r="C24" i="1"/>
  <c r="J19" i="1"/>
  <c r="K19" i="1" s="1"/>
  <c r="H19" i="1"/>
  <c r="I19" i="1" s="1"/>
  <c r="G19" i="1"/>
  <c r="E19" i="1"/>
  <c r="B19" i="1"/>
  <c r="J18" i="1"/>
  <c r="K18" i="1" s="1"/>
  <c r="I18" i="1"/>
  <c r="H18" i="1"/>
  <c r="G18" i="1"/>
  <c r="E18" i="1"/>
  <c r="B18" i="1"/>
  <c r="J17" i="1"/>
  <c r="K17" i="1" s="1"/>
  <c r="I17" i="1"/>
  <c r="G17" i="1"/>
  <c r="E17" i="1"/>
  <c r="B17" i="1"/>
  <c r="K16" i="1"/>
  <c r="J16" i="1"/>
  <c r="H16" i="1"/>
  <c r="I16" i="1" s="1"/>
  <c r="F16" i="1"/>
  <c r="G16" i="1" s="1"/>
  <c r="D16" i="1"/>
  <c r="E16" i="1" s="1"/>
  <c r="B16" i="1"/>
  <c r="J15" i="1"/>
  <c r="K15" i="1" s="1"/>
  <c r="H15" i="1"/>
  <c r="I15" i="1" s="1"/>
  <c r="G15" i="1"/>
  <c r="F15" i="1"/>
  <c r="E15" i="1"/>
  <c r="B15" i="1"/>
  <c r="J14" i="1"/>
  <c r="K14" i="1" s="1"/>
  <c r="I14" i="1"/>
  <c r="I20" i="1" s="1"/>
  <c r="G14" i="1"/>
  <c r="E14" i="1"/>
  <c r="B14" i="1"/>
  <c r="J13" i="1"/>
  <c r="K13" i="1" s="1"/>
  <c r="I13" i="1"/>
  <c r="G13" i="1"/>
  <c r="G20" i="1" s="1"/>
  <c r="E13" i="1"/>
  <c r="B13" i="1"/>
  <c r="C6" i="1"/>
  <c r="C5" i="1"/>
  <c r="C4" i="1"/>
  <c r="K20" i="1" l="1"/>
  <c r="I43" i="1"/>
  <c r="C43" i="1" s="1"/>
  <c r="C44" i="1" s="1"/>
  <c r="D5" i="1" s="1"/>
  <c r="E5" i="1" s="1"/>
  <c r="K43" i="1"/>
  <c r="I54" i="1"/>
  <c r="C54" i="1" s="1"/>
  <c r="C55" i="1" s="1"/>
  <c r="D6" i="1" s="1"/>
  <c r="E6" i="1" s="1"/>
  <c r="K54" i="1"/>
  <c r="E20" i="1"/>
  <c r="C20" i="1" s="1"/>
  <c r="C21" i="1" s="1"/>
  <c r="E31" i="1"/>
  <c r="E65" i="1"/>
  <c r="C65" i="1" s="1"/>
  <c r="C66" i="1" s="1"/>
  <c r="G31" i="1"/>
  <c r="C31" i="1" l="1"/>
  <c r="C32" i="1" s="1"/>
  <c r="D4" i="1" s="1"/>
  <c r="E4" i="1" s="1"/>
</calcChain>
</file>

<file path=xl/sharedStrings.xml><?xml version="1.0" encoding="utf-8"?>
<sst xmlns="http://schemas.openxmlformats.org/spreadsheetml/2006/main" count="97" uniqueCount="19">
  <si>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</si>
  <si>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</si>
  <si>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</si>
  <si>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</si>
  <si>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</si>
  <si>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</si>
  <si>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</si>
  <si>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</si>
  <si>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</si>
  <si>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</si>
  <si>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</si>
  <si>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</si>
  <si>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</si>
  <si>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</si>
  <si>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</si>
  <si>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</si>
  <si>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Maulen</t>
  </si>
  <si>
    <t>Munoz</t>
  </si>
  <si>
    <t>Carrasco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</si>
</sst>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12"/>
      <sheetName val="G13"/>
      <sheetName val="G14"/>
      <sheetName val="G15"/>
      <sheetName val="G16"/>
      <sheetName val="G17"/>
      <sheetName val="G18"/>
      <sheetName val="G19"/>
      <sheetName val="G20"/>
      <sheetName val="G21"/>
      <sheetName val="G22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C21">
            <v>5.4</v>
          </cell>
        </row>
      </sheetData>
      <sheetData sheetId="19"/>
      <sheetData sheetId="20"/>
      <sheetData sheetId="21"/>
      <sheetData sheetId="22"/>
      <sheetData sheetId="23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24"/>
      <sheetData sheetId="25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6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3D4-2C06-409F-A194-9AFBAAFDA714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16</v>
      </c>
      <c r="C4" s="9">
        <f>[1]G18!$C$21</f>
        <v>5.4</v>
      </c>
      <c r="D4" s="9">
        <f>$C$32</f>
        <v>6.4</v>
      </c>
      <c r="E4" s="10">
        <f>C4*C$2+D4*D$2</f>
        <v>5.65</v>
      </c>
      <c r="G4" s="11"/>
    </row>
    <row r="5" spans="1:12" x14ac:dyDescent="0.35">
      <c r="A5" s="7">
        <v>2</v>
      </c>
      <c r="B5" s="8" t="s">
        <v>17</v>
      </c>
      <c r="C5" s="9">
        <f>[1]G18!$C$21</f>
        <v>5.4</v>
      </c>
      <c r="D5" s="9">
        <f>C44</f>
        <v>6.4</v>
      </c>
      <c r="E5" s="10">
        <f t="shared" ref="E5:E6" si="0">C5*C$2+D5*D$2</f>
        <v>5.65</v>
      </c>
      <c r="G5" s="11"/>
    </row>
    <row r="6" spans="1:12" x14ac:dyDescent="0.35">
      <c r="A6" s="7">
        <v>3</v>
      </c>
      <c r="B6" s="8" t="s">
        <v>18</v>
      </c>
      <c r="C6" s="9">
        <f>[1]G18!$C$21</f>
        <v>5.4</v>
      </c>
      <c r="D6" s="9">
        <f>C55</f>
        <v>6.4</v>
      </c>
      <c r="E6" s="10">
        <f t="shared" si="0"/>
        <v>5.65</v>
      </c>
      <c r="G6" s="11"/>
    </row>
    <row r="7" spans="1:12" x14ac:dyDescent="0.35">
      <c r="B7" s="45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 t="s">
        <v>10</v>
      </c>
      <c r="G13" s="24">
        <f>IF(F13="X",60*0.1,"")</f>
        <v>6</v>
      </c>
      <c r="H13" s="24"/>
      <c r="I13" s="24" t="str">
        <f>IF(H13="X",30*0.1,"")</f>
        <v/>
      </c>
      <c r="J13" s="24" t="str">
        <f t="shared" ref="J13:J16" si="1">IF($C13=NL,"X","")</f>
        <v/>
      </c>
      <c r="K13" s="24" t="str">
        <f t="shared" ref="K13:K19" si="2">IF($J13="X",0,"")</f>
        <v/>
      </c>
      <c r="L13" s="25"/>
    </row>
    <row r="14" spans="1:12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 t="s">
        <v>10</v>
      </c>
      <c r="E14" s="24">
        <f>IF(D14="X",100*0.2,"")</f>
        <v>20</v>
      </c>
      <c r="F14" s="24"/>
      <c r="G14" s="24" t="str">
        <f>IF(F14="X",60*0.2,"")</f>
        <v/>
      </c>
      <c r="H14" s="24"/>
      <c r="I14" s="24" t="str">
        <f>IF(H14="X",30*0.2,"")</f>
        <v/>
      </c>
      <c r="J14" s="24" t="str">
        <f t="shared" si="1"/>
        <v/>
      </c>
      <c r="K14" s="24" t="str">
        <f t="shared" si="2"/>
        <v/>
      </c>
      <c r="L14" s="25"/>
    </row>
    <row r="15" spans="1:12" ht="26" customHeight="1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">
        <v>10</v>
      </c>
      <c r="E15" s="24">
        <f>IF(D15="X",100*0.05,"")</f>
        <v>5</v>
      </c>
      <c r="F15" s="24" t="str">
        <f t="shared" ref="F15:F16" si="3">IF($C15=L,"X","")</f>
        <v/>
      </c>
      <c r="G15" s="24" t="str">
        <f>IF(F15="X",60*0.05,"")</f>
        <v/>
      </c>
      <c r="H15" s="24" t="str">
        <f t="shared" ref="H15:H16" si="4">IF($C15=ML,"X","")</f>
        <v/>
      </c>
      <c r="I15" s="24" t="str">
        <f>IF(H15="X",30*0.05,"")</f>
        <v/>
      </c>
      <c r="J15" s="24" t="str">
        <f t="shared" si="1"/>
        <v/>
      </c>
      <c r="K15" s="24" t="str">
        <f t="shared" si="2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ref="D16" si="5">IF($C16=CL,"X","")</f>
        <v>X</v>
      </c>
      <c r="E16" s="24">
        <f>IF(D16="X",100*0.05,"")</f>
        <v>5</v>
      </c>
      <c r="F16" s="24" t="str">
        <f t="shared" si="3"/>
        <v/>
      </c>
      <c r="G16" s="24" t="str">
        <f>IF(F16="X",60*0.05,"")</f>
        <v/>
      </c>
      <c r="H16" s="24" t="str">
        <f t="shared" si="4"/>
        <v/>
      </c>
      <c r="I16" s="24" t="str">
        <f>IF(H16="X",30*0.05,"")</f>
        <v/>
      </c>
      <c r="J16" s="24" t="str">
        <f t="shared" si="1"/>
        <v/>
      </c>
      <c r="K16" s="24" t="str">
        <f t="shared" si="2"/>
        <v/>
      </c>
    </row>
    <row r="17" spans="1:12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 t="s">
        <v>10</v>
      </c>
      <c r="E17" s="24">
        <f>IF(D17="X",100*0.05,"")</f>
        <v>5</v>
      </c>
      <c r="F17" s="24"/>
      <c r="G17" s="24" t="str">
        <f>IF(F17="X",60*0.05,"")</f>
        <v/>
      </c>
      <c r="H17" s="24"/>
      <c r="I17" s="24" t="str">
        <f>IF(H17="X",30*0.05,"")</f>
        <v/>
      </c>
      <c r="J17" s="24" t="str">
        <f>IF($C17=NL,"X","")</f>
        <v/>
      </c>
      <c r="K17" s="24" t="str">
        <f t="shared" si="2"/>
        <v/>
      </c>
      <c r="L17" s="25"/>
    </row>
    <row r="18" spans="1:12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/>
      <c r="E18" s="24" t="str">
        <f>IF(D18="X",100*0.15,"")</f>
        <v/>
      </c>
      <c r="F18" s="24" t="s">
        <v>10</v>
      </c>
      <c r="G18" s="24">
        <f>IF(F18="X",60*0.15,"")</f>
        <v>9</v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2"/>
        <v/>
      </c>
      <c r="L18" s="25"/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/>
      <c r="E19" s="24" t="str">
        <f>IF(D19="X",100*0.15,"")</f>
        <v/>
      </c>
      <c r="F19" s="24" t="s">
        <v>10</v>
      </c>
      <c r="G19" s="24">
        <f>IF(F19="X",60*0.15,"")</f>
        <v>9</v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2"/>
        <v/>
      </c>
    </row>
    <row r="20" spans="1:12" ht="15.75" customHeight="1" outlineLevel="1" x14ac:dyDescent="0.45">
      <c r="A20" s="18"/>
      <c r="B20" s="26" t="s">
        <v>11</v>
      </c>
      <c r="C20" s="27">
        <f>E20+G20+I20+K20</f>
        <v>59</v>
      </c>
      <c r="D20" s="28"/>
      <c r="E20" s="28">
        <f>SUM(E13:E19)</f>
        <v>35</v>
      </c>
      <c r="F20" s="28"/>
      <c r="G20" s="28">
        <f>SUM(G13:G19)</f>
        <v>24</v>
      </c>
      <c r="H20" s="28"/>
      <c r="I20" s="28">
        <f>SUM(I13:I19)</f>
        <v>0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12</v>
      </c>
      <c r="C21" s="30">
        <f>VLOOKUP(C20,[1]ESCALA_IEP!A1:B152,2,FALSE)</f>
        <v>5.4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13</v>
      </c>
      <c r="C24" s="33" t="str">
        <f>$B$4</f>
        <v>Maulen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/>
      <c r="E28" s="24" t="str">
        <f>IF(D28="X",100*0.05,"")</f>
        <v/>
      </c>
      <c r="F28" s="24" t="s">
        <v>10</v>
      </c>
      <c r="G28" s="24">
        <f>IF(F28="X",60*0.05,"")</f>
        <v>3</v>
      </c>
      <c r="H28" s="24" t="str">
        <f t="shared" ref="H28:H30" si="6">IF($C28=ML,"X","")</f>
        <v/>
      </c>
      <c r="I28" s="24" t="str">
        <f>IF(H28="X",30*0.05,"")</f>
        <v/>
      </c>
      <c r="J28" s="24" t="str">
        <f t="shared" ref="J28:J30" si="7">IF($C28=NL,"X","")</f>
        <v/>
      </c>
      <c r="K28" s="24" t="str">
        <f t="shared" ref="K28:K30" si="8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">
        <v>10</v>
      </c>
      <c r="E29" s="24">
        <f>IF(D29="X",100*0.1,"")</f>
        <v>10</v>
      </c>
      <c r="F29" s="24"/>
      <c r="G29" s="24" t="str">
        <f>IF(F29="X",60*0.1,"")</f>
        <v/>
      </c>
      <c r="H29" s="24" t="str">
        <f t="shared" si="6"/>
        <v/>
      </c>
      <c r="I29" s="24" t="str">
        <f>IF(H29="X",30*0.1,"")</f>
        <v/>
      </c>
      <c r="J29" s="24" t="str">
        <f t="shared" si="7"/>
        <v/>
      </c>
      <c r="K29" s="24" t="str">
        <f t="shared" si="8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ref="D30:D32" si="9">IF($C30=CL,"X","")</f>
        <v>X</v>
      </c>
      <c r="E30" s="24">
        <f>IF(D30="X",100*0.1,"")</f>
        <v>10</v>
      </c>
      <c r="F30" s="24" t="str">
        <f t="shared" ref="F30:F32" si="10">IF($C30=L,"X","")</f>
        <v/>
      </c>
      <c r="G30" s="24" t="str">
        <f>IF(F30="X",60*0.1,"")</f>
        <v/>
      </c>
      <c r="H30" s="24" t="str">
        <f t="shared" si="6"/>
        <v/>
      </c>
      <c r="I30" s="24" t="str">
        <f>IF(H30="X",30*0.1,"")</f>
        <v/>
      </c>
      <c r="J30" s="24" t="str">
        <f t="shared" si="7"/>
        <v/>
      </c>
      <c r="K30" s="24" t="str">
        <f t="shared" si="8"/>
        <v/>
      </c>
    </row>
    <row r="31" spans="1:12" ht="15.75" customHeight="1" x14ac:dyDescent="0.45">
      <c r="A31" s="18"/>
      <c r="B31" s="40" t="s">
        <v>15</v>
      </c>
      <c r="C31" s="41">
        <f>E31+G31+I31+K31</f>
        <v>23</v>
      </c>
      <c r="D31" s="28"/>
      <c r="E31" s="28">
        <f>SUM(E28:E30)</f>
        <v>20</v>
      </c>
      <c r="F31" s="28"/>
      <c r="G31" s="28">
        <f>SUM(G28:G30)</f>
        <v>3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12</v>
      </c>
      <c r="C32" s="30">
        <f>VLOOKUP(C31,[1]ESCALA_TRAB_EQUIP!A1:B52,2,FALSE)</f>
        <v>6.4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Munoz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/>
      <c r="E40" s="24" t="str">
        <f>IF(D40="X",100*0.05,"")</f>
        <v/>
      </c>
      <c r="F40" s="24" t="s">
        <v>10</v>
      </c>
      <c r="G40" s="24">
        <f>IF(F40="X",60*0.05,"")</f>
        <v>3</v>
      </c>
      <c r="H40" s="24" t="str">
        <f t="shared" ref="H40:H41" si="11">IF($C40=ML,"X","")</f>
        <v/>
      </c>
      <c r="I40" s="24" t="str">
        <f>IF(H40="X",30*0.05,"")</f>
        <v/>
      </c>
      <c r="J40" s="24" t="str">
        <f t="shared" ref="J40:J42" si="12">IF($C40=NL,"X","")</f>
        <v/>
      </c>
      <c r="K40" s="24" t="str">
        <f t="shared" ref="K40:K42" si="13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">
        <v>10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1"/>
        <v/>
      </c>
      <c r="I41" s="24" t="str">
        <f>IF(H41="X",30*0.1,"")</f>
        <v/>
      </c>
      <c r="J41" s="24" t="str">
        <f t="shared" si="12"/>
        <v/>
      </c>
      <c r="K41" s="24" t="str">
        <f t="shared" si="13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 t="s">
        <v>10</v>
      </c>
      <c r="E42" s="24">
        <f>IF(D42="X",100*0.1,"")</f>
        <v>10</v>
      </c>
      <c r="F42" s="24"/>
      <c r="G42" s="24" t="str">
        <f>IF(F42="X",60*0.1,"")</f>
        <v/>
      </c>
      <c r="H42" s="24" t="str">
        <f>IF($C42=ML,"X","")</f>
        <v/>
      </c>
      <c r="I42" s="24" t="str">
        <f>IF(H42="X",30*0.1,"")</f>
        <v/>
      </c>
      <c r="J42" s="24" t="str">
        <f t="shared" si="12"/>
        <v/>
      </c>
      <c r="K42" s="24" t="str">
        <f t="shared" si="13"/>
        <v/>
      </c>
    </row>
    <row r="43" spans="1:11" ht="15.75" customHeight="1" x14ac:dyDescent="0.45">
      <c r="A43" s="18"/>
      <c r="B43" s="40" t="s">
        <v>15</v>
      </c>
      <c r="C43" s="41">
        <f>E43+G43+I43+K43</f>
        <v>23</v>
      </c>
      <c r="D43" s="28"/>
      <c r="E43" s="28">
        <f>SUM(E40:E42)</f>
        <v>20</v>
      </c>
      <c r="F43" s="28"/>
      <c r="G43" s="28">
        <f>SUM(G40:G42)</f>
        <v>3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6.4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 t="str">
        <f>B6</f>
        <v>Carrasco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/>
      <c r="E51" s="24" t="str">
        <f>IF(D51="X",100*0.05,"")</f>
        <v/>
      </c>
      <c r="F51" s="24" t="s">
        <v>10</v>
      </c>
      <c r="G51" s="24">
        <f>IF(F51="X",60*0.05,"")</f>
        <v>3</v>
      </c>
      <c r="H51" s="24" t="str">
        <f t="shared" ref="H51:H53" si="14">IF($C51=ML,"X","")</f>
        <v/>
      </c>
      <c r="I51" s="24" t="str">
        <f>IF(H51="X",30*0.05,"")</f>
        <v/>
      </c>
      <c r="J51" s="24" t="str">
        <f t="shared" ref="J51:J53" si="15">IF($C51=NL,"X","")</f>
        <v/>
      </c>
      <c r="K51" s="24" t="str">
        <f t="shared" ref="K51:K53" si="16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">
        <v>10</v>
      </c>
      <c r="E52" s="24">
        <f>IF(D52="X",100*0.1,"")</f>
        <v>10</v>
      </c>
      <c r="F52" s="24" t="str">
        <f t="shared" ref="F52:F54" si="17">IF($C52=L,"X","")</f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5"/>
        <v/>
      </c>
      <c r="K52" s="24" t="str">
        <f t="shared" si="16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ref="D53:D55" si="18">IF($C53=CL,"X","")</f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4"/>
        <v/>
      </c>
      <c r="I53" s="24" t="str">
        <f>IF(H53="X",30*0.1,"")</f>
        <v/>
      </c>
      <c r="J53" s="24" t="str">
        <f t="shared" si="15"/>
        <v/>
      </c>
      <c r="K53" s="24" t="str">
        <f t="shared" si="16"/>
        <v/>
      </c>
    </row>
    <row r="54" spans="1:11" ht="15.75" customHeight="1" x14ac:dyDescent="0.45">
      <c r="A54" s="18"/>
      <c r="B54" s="40" t="s">
        <v>15</v>
      </c>
      <c r="C54" s="41">
        <f>E54+G54+I54+K54</f>
        <v>23</v>
      </c>
      <c r="D54" s="28"/>
      <c r="E54" s="28">
        <f>SUM(E51:E53)</f>
        <v>20</v>
      </c>
      <c r="F54" s="28"/>
      <c r="G54" s="28">
        <f>SUM(G51:G53)</f>
        <v>3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6.4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>
      <c r="A58" s="31" t="s">
        <v>2</v>
      </c>
      <c r="B58" s="32" t="s">
        <v>13</v>
      </c>
      <c r="C58" s="33">
        <f>B7</f>
        <v>0</v>
      </c>
      <c r="D58" s="34"/>
      <c r="E58" s="34"/>
      <c r="F58" s="34"/>
      <c r="G58" s="34"/>
      <c r="H58" s="34"/>
      <c r="I58" s="34"/>
      <c r="J58" s="34"/>
      <c r="K58" s="35"/>
    </row>
    <row r="59" spans="1:11" ht="15.75" customHeight="1" x14ac:dyDescent="0.35">
      <c r="A59" s="18"/>
      <c r="B59" s="6"/>
      <c r="C59" s="36"/>
      <c r="D59" s="37"/>
      <c r="E59" s="37"/>
      <c r="F59" s="37"/>
      <c r="G59" s="37"/>
      <c r="H59" s="37"/>
      <c r="I59" s="37"/>
      <c r="J59" s="37"/>
      <c r="K59" s="38"/>
    </row>
    <row r="60" spans="1:11" ht="15.75" customHeight="1" x14ac:dyDescent="0.35">
      <c r="A60" s="18"/>
      <c r="B60" s="13" t="s">
        <v>14</v>
      </c>
      <c r="C60" s="14" t="s">
        <v>3</v>
      </c>
      <c r="D60" s="15" t="s">
        <v>4</v>
      </c>
      <c r="E60" s="16"/>
      <c r="F60" s="16"/>
      <c r="G60" s="16"/>
      <c r="H60" s="16"/>
      <c r="I60" s="16"/>
      <c r="J60" s="16"/>
      <c r="K60" s="17"/>
    </row>
    <row r="61" spans="1:11" ht="15.75" customHeight="1" x14ac:dyDescent="0.35">
      <c r="A61" s="18"/>
      <c r="B61" s="39" t="s">
        <v>5</v>
      </c>
      <c r="C61" s="6"/>
      <c r="D61" s="15" t="s">
        <v>6</v>
      </c>
      <c r="E61" s="17"/>
      <c r="F61" s="15" t="s">
        <v>7</v>
      </c>
      <c r="G61" s="17"/>
      <c r="H61" s="20" t="s">
        <v>8</v>
      </c>
      <c r="I61" s="17"/>
      <c r="J61" s="15" t="s">
        <v>9</v>
      </c>
      <c r="K61" s="17"/>
    </row>
    <row r="62" spans="1:11" ht="15.75" customHeight="1" x14ac:dyDescent="0.35">
      <c r="A62" s="18"/>
      <c r="B62" s="22">
        <f>[1]RUBRICA!A17</f>
        <v>0</v>
      </c>
      <c r="C62" s="23" t="s">
        <v>6</v>
      </c>
      <c r="D62" s="24" t="str">
        <f t="shared" ref="D62:D64" si="19">IF($C62=CL,"X","")</f>
        <v>X</v>
      </c>
      <c r="E62" s="24">
        <f>IF(D62="X",100*0.05,"")</f>
        <v>5</v>
      </c>
      <c r="F62" s="24" t="str">
        <f t="shared" ref="F62:F64" si="20">IF($C62=L,"X","")</f>
        <v/>
      </c>
      <c r="G62" s="24" t="str">
        <f>IF(F62="X",60*0.05,"")</f>
        <v/>
      </c>
      <c r="H62" s="24" t="str">
        <f t="shared" ref="H62:H64" si="21">IF($C62=ML,"X","")</f>
        <v/>
      </c>
      <c r="I62" s="24" t="str">
        <f>IF(H62="X",30*0.05,"")</f>
        <v/>
      </c>
      <c r="J62" s="24" t="str">
        <f t="shared" ref="J62:J64" si="22">IF($C62=NL,"X","")</f>
        <v/>
      </c>
      <c r="K62" s="24" t="str">
        <f t="shared" ref="K62:K64" si="23">IF($J62="X",0,"")</f>
        <v/>
      </c>
    </row>
    <row r="63" spans="1:11" ht="15.75" customHeight="1" x14ac:dyDescent="0.35">
      <c r="A63" s="18"/>
      <c r="B63" s="22">
        <f>[1]RUBRICA!A22</f>
        <v>0</v>
      </c>
      <c r="C63" s="23" t="s">
        <v>6</v>
      </c>
      <c r="D63" s="24" t="s">
        <v>10</v>
      </c>
      <c r="E63" s="24">
        <f>IF(D63="X",100*0.1,"")</f>
        <v>10</v>
      </c>
      <c r="F63" s="24" t="str">
        <f t="shared" si="20"/>
        <v/>
      </c>
      <c r="G63" s="24" t="str">
        <f>IF(F63="X",60*0.1,"")</f>
        <v/>
      </c>
      <c r="H63" s="24"/>
      <c r="I63" s="24" t="str">
        <f>IF(H63="X",30*0.1,"")</f>
        <v/>
      </c>
      <c r="J63" s="24" t="str">
        <f t="shared" si="22"/>
        <v/>
      </c>
      <c r="K63" s="24" t="str">
        <f t="shared" si="23"/>
        <v/>
      </c>
    </row>
    <row r="64" spans="1:11" ht="15.75" customHeight="1" x14ac:dyDescent="0.35">
      <c r="A64" s="18"/>
      <c r="B64" s="22">
        <f>[1]RUBRICA!A24</f>
        <v>0</v>
      </c>
      <c r="C64" s="23" t="s">
        <v>6</v>
      </c>
      <c r="D64" s="24" t="str">
        <f t="shared" si="19"/>
        <v>X</v>
      </c>
      <c r="E64" s="24">
        <f>IF(D64="X",100*0.1,"")</f>
        <v>10</v>
      </c>
      <c r="F64" s="24" t="str">
        <f t="shared" si="20"/>
        <v/>
      </c>
      <c r="G64" s="24" t="str">
        <f>IF(F64="X",60*0.1,"")</f>
        <v/>
      </c>
      <c r="H64" s="24" t="str">
        <f t="shared" si="21"/>
        <v/>
      </c>
      <c r="I64" s="24" t="str">
        <f>IF(H64="X",30*0.1,"")</f>
        <v/>
      </c>
      <c r="J64" s="24" t="str">
        <f t="shared" si="22"/>
        <v/>
      </c>
      <c r="K64" s="24" t="str">
        <f t="shared" si="23"/>
        <v/>
      </c>
    </row>
    <row r="65" spans="1:11" ht="15.75" customHeight="1" x14ac:dyDescent="0.45">
      <c r="A65" s="18"/>
      <c r="B65" s="40" t="s">
        <v>15</v>
      </c>
      <c r="C65" s="41">
        <f>E65+G65+I65+K65</f>
        <v>25</v>
      </c>
      <c r="D65" s="28"/>
      <c r="E65" s="28">
        <f>SUM(E62:E64)</f>
        <v>25</v>
      </c>
      <c r="F65" s="28"/>
      <c r="G65" s="28">
        <f>SUM(G62:G64)</f>
        <v>0</v>
      </c>
      <c r="H65" s="28"/>
      <c r="I65" s="28">
        <f>SUM(I62:I64)</f>
        <v>0</v>
      </c>
      <c r="J65" s="28"/>
      <c r="K65" s="28">
        <f>SUM(K63:K64)</f>
        <v>0</v>
      </c>
    </row>
    <row r="66" spans="1:11" ht="15.75" customHeight="1" x14ac:dyDescent="0.45">
      <c r="A66" s="6"/>
      <c r="B66" s="42" t="s">
        <v>12</v>
      </c>
      <c r="C66" s="30">
        <f>VLOOKUP(C65,[1]ESCALA_TRAB_EQUIP!A12:B63,2,FALSE)</f>
        <v>7</v>
      </c>
    </row>
    <row r="67" spans="1:11" ht="15.75" customHeight="1" x14ac:dyDescent="0.35"/>
    <row r="68" spans="1:11" ht="15.75" customHeight="1" x14ac:dyDescent="0.35"/>
    <row r="69" spans="1:11" ht="15.75" customHeight="1" x14ac:dyDescent="0.35"/>
    <row r="70" spans="1:11" ht="15.75" customHeight="1" x14ac:dyDescent="0.35"/>
    <row r="71" spans="1:11" ht="15.75" customHeight="1" x14ac:dyDescent="0.35"/>
    <row r="72" spans="1:11" ht="15.75" customHeight="1" x14ac:dyDescent="0.35"/>
    <row r="73" spans="1:11" ht="15.75" customHeight="1" x14ac:dyDescent="0.35"/>
    <row r="74" spans="1:11" ht="15.75" customHeight="1" x14ac:dyDescent="0.35"/>
    <row r="75" spans="1:11" ht="15.75" customHeight="1" x14ac:dyDescent="0.35"/>
    <row r="76" spans="1:11" ht="15.75" customHeight="1" x14ac:dyDescent="0.35"/>
    <row r="77" spans="1:11" ht="15.75" customHeight="1" x14ac:dyDescent="0.35"/>
    <row r="78" spans="1:11" ht="15.75" customHeight="1" x14ac:dyDescent="0.35"/>
    <row r="79" spans="1:11" ht="15.75" customHeight="1" x14ac:dyDescent="0.35"/>
    <row r="80" spans="1:1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44">
    <mergeCell ref="A58:A66"/>
    <mergeCell ref="B58:B59"/>
    <mergeCell ref="C58:K59"/>
    <mergeCell ref="C60:C61"/>
    <mergeCell ref="D60:K60"/>
    <mergeCell ref="D61:E61"/>
    <mergeCell ref="F61:G61"/>
    <mergeCell ref="H61:I61"/>
    <mergeCell ref="J61:K61"/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8A62BDC8-8F0C-47AC-A85A-D76B0CEF21A0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2024-12-07T15:44:15Z</dcterms:created>
  <dcterms:modified xsi:type="dcterms:W3CDTF">2024-12-07T15:49:31Z</dcterms:modified>
</cp:coreProperties>
</file>