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vail\FVR\Rédaction\annexes\"/>
    </mc:Choice>
  </mc:AlternateContent>
  <bookViews>
    <workbookView xWindow="-120" yWindow="-120" windowWidth="20730" windowHeight="11160"/>
  </bookViews>
  <sheets>
    <sheet name="Article_tableau_bilan_donnees_b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1" l="1"/>
  <c r="N24" i="1"/>
  <c r="K26" i="1"/>
  <c r="K24" i="1"/>
  <c r="H26" i="1"/>
  <c r="H24" i="1"/>
  <c r="E26" i="1"/>
  <c r="E24" i="1"/>
  <c r="B26" i="1"/>
  <c r="B24" i="1"/>
</calcChain>
</file>

<file path=xl/sharedStrings.xml><?xml version="1.0" encoding="utf-8"?>
<sst xmlns="http://schemas.openxmlformats.org/spreadsheetml/2006/main" count="183" uniqueCount="126">
  <si>
    <t>Species</t>
  </si>
  <si>
    <t>Ae. caspius</t>
  </si>
  <si>
    <t>NA</t>
  </si>
  <si>
    <t>Min - Max _x000D_
50 - 100</t>
  </si>
  <si>
    <t>Min - Max _x000D_
33.3 - 80</t>
  </si>
  <si>
    <t>Min - Max _x000D_
7.4 - 80</t>
  </si>
  <si>
    <t>Min - Max _x000D_
16.7 - 20</t>
  </si>
  <si>
    <t>Ae. detritus</t>
  </si>
  <si>
    <t>Min - Max _x000D_
15.8 - 90</t>
  </si>
  <si>
    <t>Min - Max _x000D_
20 - 100</t>
  </si>
  <si>
    <t>Min - Max _x000D_
0 - 90</t>
  </si>
  <si>
    <t>Min - Max _x000D_
0 - 100</t>
  </si>
  <si>
    <t>Min - Max _x000D_
0 - 37.5</t>
  </si>
  <si>
    <t>Ae. vexans</t>
  </si>
  <si>
    <t>Min - Max _x000D_
6.2 - 100</t>
  </si>
  <si>
    <t>Min - Max _x000D_
0 - 82.4</t>
  </si>
  <si>
    <t>Min - Max _x000D_
0 - 25</t>
  </si>
  <si>
    <t>Cx. pipiens</t>
  </si>
  <si>
    <t>Min - Max _x000D_
0 - 66.7</t>
  </si>
  <si>
    <t>Cx. theileri</t>
  </si>
  <si>
    <t>Min - Max _x000D_
53.3 - 100</t>
  </si>
  <si>
    <t>_x000D_Gad et al., 1987_x000D_
Lumley et al., 2018_x000D_
Turell et al., 1996</t>
  </si>
  <si>
    <t>_x000D_Lumley et al., 2018_x000D_
Turell et al., 1996</t>
  </si>
  <si>
    <t>_x000D_Lumley et al., 2018_x000D_
Moutailler et al., 2008_x000D_
Turell et al., 1996</t>
  </si>
  <si>
    <t>_x000D_Lumley et al., 2018</t>
  </si>
  <si>
    <t>_x000D_Lumley et al., 2018_x000D_
Moutailler et al., 2008</t>
  </si>
  <si>
    <t>_x000D_Brustolin et al., 2017_x000D_
Faran et al., 1988_x000D_
Gad et al., 1989_x000D_
Gargan et al., 1983_x000D_
Iranpour et al., 2011_x000D_
Lumley et al., 2018_x000D_
Meegan et al., 1980_x000D_
Patrican et al., 1989_x000D_
Romoser et al., 1992_x000D_
Talavera et al., 2018_x000D_
Turell et al, 1985_x000D_
Turell et al., 1984_x000D_
Turell et al., 1988_x000D_
Turell et al., 1991_x000D_
Turell et al., 1996_x000D_
Turell et al., 2008/01_x000D_
Turell et al., 2010_x000D_
Turell et al., 2014_x000D_
Vloet et al., 2017_x000D_
Zakhia et al., 2018</t>
  </si>
  <si>
    <t>_x000D_Brustolin et al., 2017_x000D_
Faran et al., 1988_x000D_
Iranpour et al., 2011_x000D_
Lumley et al., 2018_x000D_
Patrican et al., 1989_x000D_
Romoser et al., 1992_x000D_
Talavera et al., 2018_x000D_
Turell et al, 1985_x000D_
Turell et al., 1991_x000D_
Turell et al., 1996_x000D_
Turell et al., 2008/01_x000D_
Turell et al., 2010_x000D_
Turell et al., 2014_x000D_
Zakhia et al., 2018</t>
  </si>
  <si>
    <t>_x000D_Amraoui et al., 2012_x000D_
Brustolin et al., 2017_x000D_
Faran et al., 1987_x000D_
Faran et al., 1988_x000D_
Iranpour et al., 2011_x000D_
Lumley et al., 2018_x000D_
Moutailler et al., 2008_x000D_
Patrican et al., 1989_x000D_
Romoser et al., 1992_x000D_
Talavera et al., 2018_x000D_
Turell et al, 1985_x000D_
Turell et al., 1984_x000D_
Turell et al., 1991_x000D_
Turell et al., 1996_x000D_
Turell et al., 2008/01_x000D_
Turell et al., 2010_x000D_
Turell et al., 2014_x000D_
Zakhia et al., 2018</t>
  </si>
  <si>
    <t>_x000D_Brustolin et al., 2017_x000D_
Faran et al., 1987_x000D_
Faran et al., 1988_x000D_
Iranpour et al., 2011_x000D_
Lumley et al., 2018_x000D_
Talavera et al., 2018_x000D_
Turell et al, 1985_x000D_
Turell et al., 1987_x000D_
Turell et al., 1991_x000D_
Turell et al., 1996_x000D_
Turell et al., 2008/01_x000D_
Turell et al., 2010_x000D_
Zakhia et al., 2018</t>
  </si>
  <si>
    <t>_x000D_Amraoui et al., 2012_x000D_
Brustolin et al., 2017_x000D_
Faran et al., 1987_x000D_
Faran et al., 1988_x000D_
Gad et al., 1989_x000D_
Iranpour et al., 2011_x000D_
Lumley et al., 2018_x000D_
Meegan et al., 1980_x000D_
Niklasson et al., 1985_x000D_
Talavera et al., 2018_x000D_
Turell et al., 1984_x000D_
Turell et al., 1991_x000D_
Turell et al., 1996_x000D_
Turell et al., 2010_x000D_
Vloet et al., 2017_x000D_
Zakhia et al., 2018</t>
  </si>
  <si>
    <t>_x000D_McIntosh et al., 1973_x000D_
McIntosh et al., 1980</t>
  </si>
  <si>
    <t>IR</t>
  </si>
  <si>
    <t>DR/I</t>
  </si>
  <si>
    <t>DR</t>
  </si>
  <si>
    <t>TR/D</t>
  </si>
  <si>
    <t>TR</t>
  </si>
  <si>
    <r>
      <t xml:space="preserve">Min - Max _x000D_
</t>
    </r>
    <r>
      <rPr>
        <i/>
        <sz val="11"/>
        <color theme="1"/>
        <rFont val="Calibri"/>
        <family val="2"/>
        <scheme val="minor"/>
      </rPr>
      <t>NA</t>
    </r>
  </si>
  <si>
    <t>0 - 100</t>
  </si>
  <si>
    <t>0 - 90</t>
  </si>
  <si>
    <t>0 - 66.7</t>
  </si>
  <si>
    <t>_x000D_Birnberg et al., 2019
Hartman et al., 2021
Iranpour et al., 2011_x000D_
Ndiaye et al., 2016_x000D_
Turell et al., 2008/12_x000D_
Turell et al., 2010_x000D_
Turell et al., 2013</t>
  </si>
  <si>
    <t>_x000D_Birnberg et al., 201
Hartman et al., 2021
Iranpour et al., 2011_x000D_
Ndiaye et al., 2016_x000D_
Turell et al., 2008/12_x000D_
Turell et al., 2010_x000D_
Turell et al., 2013</t>
  </si>
  <si>
    <t>_x000D_Birnberg et al., 2019
Hartman et al., 2021
Iranpour et al., 2011_x000D_
Moutailler et al., 2008_x000D_
Moutailler et al., 2010_x000D_
Ndiaye et al., 2016_x000D_
Turell et al., 2008/12_x000D_
Turell et al., 2010_x000D_
Turell et al., 2013</t>
  </si>
  <si>
    <t>_x000D_Birnberg et al., 2019
Hartman et al., 2021
Ndiaye et al., 2016_x000D_
Turell et al., 2008/12_x000D_
Turell et al., 2010_x000D_
Turell et al., 2013</t>
  </si>
  <si>
    <t>_x000D_Birnberg et al., 2019
Hartman et al., 2021
Ndiaye et al., 2016_x000D_
Turell et al., 2008/12_x000D_
Turell et al., 2010</t>
  </si>
  <si>
    <t>Total</t>
  </si>
  <si>
    <t>n lots testés = 6</t>
  </si>
  <si>
    <t>n lots testés = 4</t>
  </si>
  <si>
    <t>n lots testés = 5</t>
  </si>
  <si>
    <t>n lots testés = 3</t>
  </si>
  <si>
    <t>n lots testés = 2</t>
  </si>
  <si>
    <t>n lots testés = 8</t>
  </si>
  <si>
    <t>n lots testés = 10</t>
  </si>
  <si>
    <t>n lots testés = 29</t>
  </si>
  <si>
    <t>n lots testés = 25</t>
  </si>
  <si>
    <t>n lots testés = 31</t>
  </si>
  <si>
    <t>n lots testés = 19</t>
  </si>
  <si>
    <t>n lots testés = 20</t>
  </si>
  <si>
    <t>n lots testés = 131</t>
  </si>
  <si>
    <t>n lots testés = 62</t>
  </si>
  <si>
    <t>n lots testés = 125</t>
  </si>
  <si>
    <t>n lots testés = 41</t>
  </si>
  <si>
    <t>n lots testés = 89</t>
  </si>
  <si>
    <t>n lots testés = 0</t>
  </si>
  <si>
    <t>n moustiques testés = 130</t>
  </si>
  <si>
    <t>n moustiques testés = 31</t>
  </si>
  <si>
    <t>n moustiques testés = 102</t>
  </si>
  <si>
    <t>n moustiques testés = 8</t>
  </si>
  <si>
    <t>n moustiques testés = 11</t>
  </si>
  <si>
    <t>n moustiques testés = 118</t>
  </si>
  <si>
    <t>n moustiques testés = 25</t>
  </si>
  <si>
    <t>n moustiques testés = 121</t>
  </si>
  <si>
    <t>n moustiques testés = 2</t>
  </si>
  <si>
    <t>n moustiques testés = 112</t>
  </si>
  <si>
    <t>n moustiques testés = 911</t>
  </si>
  <si>
    <t>n moustiques testés = 436</t>
  </si>
  <si>
    <t>n moustiques testés = 1843</t>
  </si>
  <si>
    <t>n moustiques testés = 129</t>
  </si>
  <si>
    <t>n moustiques testés = 655</t>
  </si>
  <si>
    <t>n moustiques testés = 6221</t>
  </si>
  <si>
    <t>n moustiques testés = 1593</t>
  </si>
  <si>
    <t>n moustiques testés = 4832</t>
  </si>
  <si>
    <t>n moustiques testés = 497</t>
  </si>
  <si>
    <t>n moustiques testés = 2453</t>
  </si>
  <si>
    <t>n moustiques testés = 359</t>
  </si>
  <si>
    <t>n moustiques testés = 0</t>
  </si>
  <si>
    <t>Moyenne (écart-type) _x000D_
84.9 (19.8)</t>
  </si>
  <si>
    <t>Moyenne (écart-type) _x000D_
46 (22.7)</t>
  </si>
  <si>
    <t>Moyenne (écart-type) _x000D_
35 (28)</t>
  </si>
  <si>
    <t>Moyenne (écart-type) _x000D_
83.3 (28.9)</t>
  </si>
  <si>
    <t>Moyenne (écart-type) _x000D_
18.3 (2.4)</t>
  </si>
  <si>
    <t>Moyenne (écart-type) _x000D_
43.8 (30.6)</t>
  </si>
  <si>
    <t>Moyenne (écart-type) _x000D_
63.3 (42.7)</t>
  </si>
  <si>
    <t>Moyenne (écart-type) _x000D_
28.4 (34.8)</t>
  </si>
  <si>
    <t>Moyenne (écart-type) _x000D_
50 (70.7)</t>
  </si>
  <si>
    <t>Moyenne (écart-type) _x000D_
10.3 (14.2)</t>
  </si>
  <si>
    <t>Moyenne (écart-type) _x000D_
49.8 (25.9)</t>
  </si>
  <si>
    <t>Moyenne (écart-type) _x000D_
29.7 (32.9)</t>
  </si>
  <si>
    <t>Moyenne (écart-type) _x000D_
17.1 (20.3)</t>
  </si>
  <si>
    <t>Moyenne (écart-type) _x000D_
35.3  (36.7)</t>
  </si>
  <si>
    <t>Moyenne (écart-type) _x000D_
4.6 (8.1)</t>
  </si>
  <si>
    <t>Moyenne (écart-type) _x000D_
63.8 (29.5)</t>
  </si>
  <si>
    <t>Moyenne (écart-type) _x000D_
27.7 (24.8)</t>
  </si>
  <si>
    <t>Moyenne (écart-type) _x000D_
15.4 (15.6)</t>
  </si>
  <si>
    <t>Moyenne (écart-type) _x000D_
85.6 (24.6)</t>
  </si>
  <si>
    <t>Moyenne (écart-type) _x000D_
15.3 (15.5)</t>
  </si>
  <si>
    <t>Moyenne (écart-type) _x000D_
81.4 (17.4)</t>
  </si>
  <si>
    <t>Moyenne (écart-type) _x000D_
NA</t>
  </si>
  <si>
    <t>_x000D_Égypte_x000D_
Royaume-Uni</t>
  </si>
  <si>
    <t>_x000D_
Égypte_x000D_
Royaume-Uni</t>
  </si>
  <si>
    <t>_x000D_Égypte_x000D_
Royaume-Uni_x000D_
France</t>
  </si>
  <si>
    <t>_x000D_Royaume-Uni</t>
  </si>
  <si>
    <t>_x000D_Royaume-Uni_x000D_
France</t>
  </si>
  <si>
    <t>_x000D_Canada_x000D_
Sénégal_x000D_
Espagne_x000D_
États-Unis</t>
  </si>
  <si>
    <t>_x000D_Sénégal_x000D_
Espagne_x000D_
États-Unis</t>
  </si>
  <si>
    <t>_x000D_Égypte_x000D_
Royaume-Uni_x000D_
Liban_x000D_
Pays-Bas_x000D_
Espagne_x000D_
États-Unis</t>
  </si>
  <si>
    <t>_x000D_Égypte_x000D_
Royaume-Uni_x000D_
Liban_x000D_
Espagne_x000D_
États-Unis</t>
  </si>
  <si>
    <t>_x000D_Afrique du Sud</t>
  </si>
  <si>
    <t>_x000D_Canada_x000D_
Allemagne_x000D_
Sénégal_x000D_
Espagne_x000D_
États-Unis</t>
  </si>
  <si>
    <t>_x000D_Algérie_x000D_
Chypre_x000D_
Égypte_x000D_
Royaume-Uni_x000D_
France_x000D_
Liban_x000D_
Maroc_x000D_
Espagne_x000D_
Tunisie_x000D_
États-Unis</t>
  </si>
  <si>
    <t>_x000D_Algérie_x000D_
Égypte_x000D_
Royaume-Uni_x000D_
Liban_x000D_
Maroc_x000D_
Pays-Bas_x000D_
Espagne_x000D_
Tunisie_x000D_
États-Unis</t>
  </si>
  <si>
    <t>Nombre total de lots testés</t>
  </si>
  <si>
    <t>Nombre total de moustiques testés</t>
  </si>
  <si>
    <t>Intervalle des valeurs du paramètre</t>
  </si>
  <si>
    <t>Récapitulatif des données inclues pour chaque paramètre étudié et pour chaque espèce de moustique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</si>
</sst>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top"/>
    </xf>
    <xf numFmtId="0" fontId="16" fillId="34" borderId="12" xfId="0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22" xfId="0" applyBorder="1" applyAlignment="1">
      <alignment vertical="top"/>
    </xf>
    <xf numFmtId="0" fontId="16" fillId="33" borderId="13" xfId="0" applyFont="1" applyFill="1" applyBorder="1" applyAlignment="1">
      <alignment horizontal="center"/>
    </xf>
    <xf numFmtId="0" fontId="16" fillId="0" borderId="22" xfId="0" applyFont="1" applyBorder="1" applyAlignment="1">
      <alignment horizontal="right" vertical="top" wrapText="1"/>
    </xf>
    <xf numFmtId="0" fontId="16" fillId="0" borderId="23" xfId="0" applyFont="1" applyBorder="1" applyAlignment="1">
      <alignment horizontal="left" vertical="top" wrapText="1"/>
    </xf>
    <xf numFmtId="0" fontId="16" fillId="0" borderId="24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center" vertical="top" wrapText="1"/>
    </xf>
    <xf numFmtId="0" fontId="16" fillId="0" borderId="24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right" vertical="top" wrapText="1"/>
    </xf>
    <xf numFmtId="0" fontId="16" fillId="33" borderId="14" xfId="0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33" borderId="15" xfId="0" applyFill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0" fontId="19" fillId="0" borderId="18" xfId="0" applyFont="1" applyBorder="1" applyAlignment="1">
      <alignment horizontal="center" vertical="top"/>
    </xf>
    <xf numFmtId="0" fontId="0" fillId="0" borderId="24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8" fillId="0" borderId="2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6" fillId="34" borderId="19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right" wrapText="1"/>
    </xf>
    <xf numFmtId="0" fontId="16" fillId="0" borderId="0" xfId="0" applyFont="1" applyBorder="1" applyAlignment="1">
      <alignment horizontal="right" wrapText="1"/>
    </xf>
    <xf numFmtId="0" fontId="16" fillId="0" borderId="20" xfId="0" applyFont="1" applyBorder="1" applyAlignment="1">
      <alignment horizontal="right" wrapText="1"/>
    </xf>
    <xf numFmtId="0" fontId="16" fillId="0" borderId="0" xfId="0" applyFont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70" zoomScaleNormal="70" workbookViewId="0">
      <selection sqref="A1:P1"/>
    </sheetView>
  </sheetViews>
  <sheetFormatPr baseColWidth="10" defaultRowHeight="15" x14ac:dyDescent="0.25"/>
  <cols>
    <col min="1" max="1" width="15" style="6" bestFit="1" customWidth="1"/>
    <col min="2" max="2" width="29.140625" style="1" bestFit="1" customWidth="1"/>
    <col min="3" max="3" width="14.7109375" style="4" bestFit="1" customWidth="1"/>
    <col min="4" max="4" width="21.42578125" style="4" bestFit="1" customWidth="1"/>
    <col min="5" max="5" width="29.140625" style="1" bestFit="1" customWidth="1"/>
    <col min="6" max="6" width="17" style="4" bestFit="1" customWidth="1"/>
    <col min="7" max="7" width="21" style="4" bestFit="1" customWidth="1"/>
    <col min="8" max="8" width="29.140625" style="1" bestFit="1" customWidth="1"/>
    <col min="9" max="9" width="15.42578125" style="4" bestFit="1" customWidth="1"/>
    <col min="10" max="10" width="21.7109375" style="4" bestFit="1" customWidth="1"/>
    <col min="11" max="11" width="29.140625" style="1" bestFit="1" customWidth="1"/>
    <col min="12" max="12" width="17.42578125" style="4" bestFit="1" customWidth="1"/>
    <col min="13" max="13" width="21" style="4" bestFit="1" customWidth="1"/>
    <col min="14" max="14" width="29.140625" style="1" bestFit="1" customWidth="1"/>
    <col min="15" max="15" width="15.5703125" style="4" bestFit="1" customWidth="1"/>
    <col min="16" max="16" width="20.85546875" style="4" bestFit="1" customWidth="1"/>
    <col min="17" max="16384" width="11.42578125" style="1"/>
  </cols>
  <sheetData>
    <row r="1" spans="1:16" ht="21" x14ac:dyDescent="0.25">
      <c r="A1" s="25" t="s">
        <v>125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25">
      <c r="A2" s="7" t="s">
        <v>0</v>
      </c>
      <c r="B2" s="38" t="s">
        <v>32</v>
      </c>
      <c r="C2" s="39"/>
      <c r="D2" s="40"/>
      <c r="E2" s="38" t="s">
        <v>33</v>
      </c>
      <c r="F2" s="39"/>
      <c r="G2" s="40"/>
      <c r="H2" s="38" t="s">
        <v>34</v>
      </c>
      <c r="I2" s="39"/>
      <c r="J2" s="40"/>
      <c r="K2" s="38" t="s">
        <v>35</v>
      </c>
      <c r="L2" s="39"/>
      <c r="M2" s="40"/>
      <c r="N2" s="38" t="s">
        <v>36</v>
      </c>
      <c r="O2" s="39"/>
      <c r="P2" s="40"/>
    </row>
    <row r="3" spans="1:16" x14ac:dyDescent="0.25">
      <c r="A3" s="41" t="s">
        <v>1</v>
      </c>
      <c r="B3" s="9" t="s">
        <v>47</v>
      </c>
      <c r="C3" s="35" t="s">
        <v>109</v>
      </c>
      <c r="D3" s="26" t="s">
        <v>21</v>
      </c>
      <c r="E3" s="9" t="s">
        <v>48</v>
      </c>
      <c r="F3" s="35" t="s">
        <v>110</v>
      </c>
      <c r="G3" s="26" t="s">
        <v>22</v>
      </c>
      <c r="H3" s="9" t="s">
        <v>49</v>
      </c>
      <c r="I3" s="35" t="s">
        <v>111</v>
      </c>
      <c r="J3" s="26" t="s">
        <v>23</v>
      </c>
      <c r="K3" s="9" t="s">
        <v>50</v>
      </c>
      <c r="L3" s="35" t="s">
        <v>109</v>
      </c>
      <c r="M3" s="26" t="s">
        <v>22</v>
      </c>
      <c r="N3" s="9" t="s">
        <v>51</v>
      </c>
      <c r="O3" s="35" t="s">
        <v>109</v>
      </c>
      <c r="P3" s="26" t="s">
        <v>22</v>
      </c>
    </row>
    <row r="4" spans="1:16" x14ac:dyDescent="0.25">
      <c r="A4" s="42"/>
      <c r="B4" s="8" t="s">
        <v>65</v>
      </c>
      <c r="C4" s="36"/>
      <c r="D4" s="27"/>
      <c r="E4" s="8" t="s">
        <v>66</v>
      </c>
      <c r="F4" s="36"/>
      <c r="G4" s="27"/>
      <c r="H4" s="8" t="s">
        <v>67</v>
      </c>
      <c r="I4" s="36"/>
      <c r="J4" s="27"/>
      <c r="K4" s="8" t="s">
        <v>68</v>
      </c>
      <c r="L4" s="36"/>
      <c r="M4" s="27"/>
      <c r="N4" s="8" t="s">
        <v>69</v>
      </c>
      <c r="O4" s="36"/>
      <c r="P4" s="27"/>
    </row>
    <row r="5" spans="1:16" ht="30" x14ac:dyDescent="0.25">
      <c r="A5" s="42"/>
      <c r="B5" s="2" t="s">
        <v>3</v>
      </c>
      <c r="C5" s="36"/>
      <c r="D5" s="27"/>
      <c r="E5" s="2" t="s">
        <v>4</v>
      </c>
      <c r="F5" s="36"/>
      <c r="G5" s="27"/>
      <c r="H5" s="2" t="s">
        <v>5</v>
      </c>
      <c r="I5" s="36"/>
      <c r="J5" s="27"/>
      <c r="K5" s="2" t="s">
        <v>3</v>
      </c>
      <c r="L5" s="36"/>
      <c r="M5" s="27"/>
      <c r="N5" s="2" t="s">
        <v>6</v>
      </c>
      <c r="O5" s="36"/>
      <c r="P5" s="27"/>
    </row>
    <row r="6" spans="1:16" ht="30" x14ac:dyDescent="0.25">
      <c r="A6" s="43"/>
      <c r="B6" s="3" t="s">
        <v>87</v>
      </c>
      <c r="C6" s="37"/>
      <c r="D6" s="28"/>
      <c r="E6" s="3" t="s">
        <v>88</v>
      </c>
      <c r="F6" s="37"/>
      <c r="G6" s="28"/>
      <c r="H6" s="3" t="s">
        <v>89</v>
      </c>
      <c r="I6" s="37"/>
      <c r="J6" s="28"/>
      <c r="K6" s="3" t="s">
        <v>90</v>
      </c>
      <c r="L6" s="37"/>
      <c r="M6" s="28"/>
      <c r="N6" s="3" t="s">
        <v>91</v>
      </c>
      <c r="O6" s="37"/>
      <c r="P6" s="28"/>
    </row>
    <row r="7" spans="1:16" x14ac:dyDescent="0.25">
      <c r="A7" s="41" t="s">
        <v>7</v>
      </c>
      <c r="B7" s="9" t="s">
        <v>52</v>
      </c>
      <c r="C7" s="35" t="s">
        <v>112</v>
      </c>
      <c r="D7" s="26" t="s">
        <v>24</v>
      </c>
      <c r="E7" s="9" t="s">
        <v>48</v>
      </c>
      <c r="F7" s="35" t="s">
        <v>112</v>
      </c>
      <c r="G7" s="26" t="s">
        <v>24</v>
      </c>
      <c r="H7" s="9" t="s">
        <v>53</v>
      </c>
      <c r="I7" s="35" t="s">
        <v>113</v>
      </c>
      <c r="J7" s="26" t="s">
        <v>25</v>
      </c>
      <c r="K7" s="9" t="s">
        <v>51</v>
      </c>
      <c r="L7" s="35" t="s">
        <v>112</v>
      </c>
      <c r="M7" s="26" t="s">
        <v>24</v>
      </c>
      <c r="N7" s="9" t="s">
        <v>52</v>
      </c>
      <c r="O7" s="35" t="s">
        <v>112</v>
      </c>
      <c r="P7" s="26" t="s">
        <v>24</v>
      </c>
    </row>
    <row r="8" spans="1:16" x14ac:dyDescent="0.25">
      <c r="A8" s="42"/>
      <c r="B8" s="8" t="s">
        <v>70</v>
      </c>
      <c r="C8" s="36"/>
      <c r="D8" s="27"/>
      <c r="E8" s="8" t="s">
        <v>71</v>
      </c>
      <c r="F8" s="36"/>
      <c r="G8" s="27"/>
      <c r="H8" s="8" t="s">
        <v>72</v>
      </c>
      <c r="I8" s="36"/>
      <c r="J8" s="27"/>
      <c r="K8" s="8" t="s">
        <v>73</v>
      </c>
      <c r="L8" s="36"/>
      <c r="M8" s="27"/>
      <c r="N8" s="8" t="s">
        <v>74</v>
      </c>
      <c r="O8" s="36"/>
      <c r="P8" s="27"/>
    </row>
    <row r="9" spans="1:16" ht="30" x14ac:dyDescent="0.25">
      <c r="A9" s="42"/>
      <c r="B9" s="2" t="s">
        <v>8</v>
      </c>
      <c r="C9" s="36"/>
      <c r="D9" s="27"/>
      <c r="E9" s="2" t="s">
        <v>9</v>
      </c>
      <c r="F9" s="36"/>
      <c r="G9" s="27"/>
      <c r="H9" s="2" t="s">
        <v>10</v>
      </c>
      <c r="I9" s="36"/>
      <c r="J9" s="27"/>
      <c r="K9" s="2" t="s">
        <v>11</v>
      </c>
      <c r="L9" s="36"/>
      <c r="M9" s="27"/>
      <c r="N9" s="2" t="s">
        <v>12</v>
      </c>
      <c r="O9" s="36"/>
      <c r="P9" s="27"/>
    </row>
    <row r="10" spans="1:16" ht="30" x14ac:dyDescent="0.25">
      <c r="A10" s="43"/>
      <c r="B10" s="3" t="s">
        <v>92</v>
      </c>
      <c r="C10" s="37"/>
      <c r="D10" s="28"/>
      <c r="E10" s="3" t="s">
        <v>93</v>
      </c>
      <c r="F10" s="37"/>
      <c r="G10" s="28"/>
      <c r="H10" s="3" t="s">
        <v>94</v>
      </c>
      <c r="I10" s="37"/>
      <c r="J10" s="28"/>
      <c r="K10" s="3" t="s">
        <v>95</v>
      </c>
      <c r="L10" s="37"/>
      <c r="M10" s="28"/>
      <c r="N10" s="3" t="s">
        <v>96</v>
      </c>
      <c r="O10" s="37"/>
      <c r="P10" s="28"/>
    </row>
    <row r="11" spans="1:16" x14ac:dyDescent="0.25">
      <c r="A11" s="41" t="s">
        <v>13</v>
      </c>
      <c r="B11" s="9" t="s">
        <v>54</v>
      </c>
      <c r="C11" s="35" t="s">
        <v>114</v>
      </c>
      <c r="D11" s="26" t="s">
        <v>41</v>
      </c>
      <c r="E11" s="9" t="s">
        <v>55</v>
      </c>
      <c r="F11" s="35" t="s">
        <v>114</v>
      </c>
      <c r="G11" s="26" t="s">
        <v>42</v>
      </c>
      <c r="H11" s="9" t="s">
        <v>56</v>
      </c>
      <c r="I11" s="35" t="s">
        <v>119</v>
      </c>
      <c r="J11" s="26" t="s">
        <v>43</v>
      </c>
      <c r="K11" s="9" t="s">
        <v>57</v>
      </c>
      <c r="L11" s="35" t="s">
        <v>115</v>
      </c>
      <c r="M11" s="26" t="s">
        <v>44</v>
      </c>
      <c r="N11" s="9" t="s">
        <v>58</v>
      </c>
      <c r="O11" s="35" t="s">
        <v>115</v>
      </c>
      <c r="P11" s="26" t="s">
        <v>45</v>
      </c>
    </row>
    <row r="12" spans="1:16" x14ac:dyDescent="0.25">
      <c r="A12" s="42"/>
      <c r="B12" s="8" t="s">
        <v>75</v>
      </c>
      <c r="C12" s="36"/>
      <c r="D12" s="27"/>
      <c r="E12" s="8" t="s">
        <v>76</v>
      </c>
      <c r="F12" s="36"/>
      <c r="G12" s="27"/>
      <c r="H12" s="8" t="s">
        <v>77</v>
      </c>
      <c r="I12" s="36"/>
      <c r="J12" s="27"/>
      <c r="K12" s="8" t="s">
        <v>78</v>
      </c>
      <c r="L12" s="36"/>
      <c r="M12" s="27"/>
      <c r="N12" s="8" t="s">
        <v>79</v>
      </c>
      <c r="O12" s="36"/>
      <c r="P12" s="27"/>
    </row>
    <row r="13" spans="1:16" ht="30" x14ac:dyDescent="0.25">
      <c r="A13" s="42"/>
      <c r="B13" s="2" t="s">
        <v>14</v>
      </c>
      <c r="C13" s="36"/>
      <c r="D13" s="27"/>
      <c r="E13" s="2" t="s">
        <v>11</v>
      </c>
      <c r="F13" s="36"/>
      <c r="G13" s="27"/>
      <c r="H13" s="2" t="s">
        <v>15</v>
      </c>
      <c r="I13" s="36"/>
      <c r="J13" s="27"/>
      <c r="K13" s="2" t="s">
        <v>11</v>
      </c>
      <c r="L13" s="36"/>
      <c r="M13" s="27"/>
      <c r="N13" s="2" t="s">
        <v>16</v>
      </c>
      <c r="O13" s="36"/>
      <c r="P13" s="27"/>
    </row>
    <row r="14" spans="1:16" ht="92.25" customHeight="1" x14ac:dyDescent="0.25">
      <c r="A14" s="43"/>
      <c r="B14" s="3" t="s">
        <v>97</v>
      </c>
      <c r="C14" s="37"/>
      <c r="D14" s="28"/>
      <c r="E14" s="3" t="s">
        <v>98</v>
      </c>
      <c r="F14" s="37"/>
      <c r="G14" s="28"/>
      <c r="H14" s="3" t="s">
        <v>99</v>
      </c>
      <c r="I14" s="37"/>
      <c r="J14" s="28"/>
      <c r="K14" s="3" t="s">
        <v>100</v>
      </c>
      <c r="L14" s="37"/>
      <c r="M14" s="28"/>
      <c r="N14" s="3" t="s">
        <v>101</v>
      </c>
      <c r="O14" s="37"/>
      <c r="P14" s="28"/>
    </row>
    <row r="15" spans="1:16" x14ac:dyDescent="0.25">
      <c r="A15" s="41" t="s">
        <v>17</v>
      </c>
      <c r="B15" s="9" t="s">
        <v>59</v>
      </c>
      <c r="C15" s="35" t="s">
        <v>116</v>
      </c>
      <c r="D15" s="26" t="s">
        <v>26</v>
      </c>
      <c r="E15" s="9" t="s">
        <v>60</v>
      </c>
      <c r="F15" s="35" t="s">
        <v>117</v>
      </c>
      <c r="G15" s="26" t="s">
        <v>27</v>
      </c>
      <c r="H15" s="9" t="s">
        <v>61</v>
      </c>
      <c r="I15" s="35" t="s">
        <v>120</v>
      </c>
      <c r="J15" s="26" t="s">
        <v>28</v>
      </c>
      <c r="K15" s="9" t="s">
        <v>62</v>
      </c>
      <c r="L15" s="35" t="s">
        <v>117</v>
      </c>
      <c r="M15" s="26" t="s">
        <v>29</v>
      </c>
      <c r="N15" s="9" t="s">
        <v>63</v>
      </c>
      <c r="O15" s="35" t="s">
        <v>121</v>
      </c>
      <c r="P15" s="26" t="s">
        <v>30</v>
      </c>
    </row>
    <row r="16" spans="1:16" x14ac:dyDescent="0.25">
      <c r="A16" s="42"/>
      <c r="B16" s="8" t="s">
        <v>80</v>
      </c>
      <c r="C16" s="36"/>
      <c r="D16" s="27"/>
      <c r="E16" s="8" t="s">
        <v>81</v>
      </c>
      <c r="F16" s="36"/>
      <c r="G16" s="27"/>
      <c r="H16" s="8" t="s">
        <v>82</v>
      </c>
      <c r="I16" s="36"/>
      <c r="J16" s="27"/>
      <c r="K16" s="8" t="s">
        <v>83</v>
      </c>
      <c r="L16" s="36"/>
      <c r="M16" s="27"/>
      <c r="N16" s="8" t="s">
        <v>84</v>
      </c>
      <c r="O16" s="36"/>
      <c r="P16" s="27"/>
    </row>
    <row r="17" spans="1:16" ht="30" x14ac:dyDescent="0.25">
      <c r="A17" s="42"/>
      <c r="B17" s="2" t="s">
        <v>11</v>
      </c>
      <c r="C17" s="36"/>
      <c r="D17" s="27"/>
      <c r="E17" s="2" t="s">
        <v>11</v>
      </c>
      <c r="F17" s="36"/>
      <c r="G17" s="27"/>
      <c r="H17" s="2" t="s">
        <v>18</v>
      </c>
      <c r="I17" s="36"/>
      <c r="J17" s="27"/>
      <c r="K17" s="2" t="s">
        <v>11</v>
      </c>
      <c r="L17" s="36"/>
      <c r="M17" s="27"/>
      <c r="N17" s="2" t="s">
        <v>18</v>
      </c>
      <c r="O17" s="36"/>
      <c r="P17" s="27"/>
    </row>
    <row r="18" spans="1:16" ht="254.25" customHeight="1" x14ac:dyDescent="0.25">
      <c r="A18" s="43"/>
      <c r="B18" s="3" t="s">
        <v>102</v>
      </c>
      <c r="C18" s="37"/>
      <c r="D18" s="28"/>
      <c r="E18" s="3" t="s">
        <v>103</v>
      </c>
      <c r="F18" s="37"/>
      <c r="G18" s="28"/>
      <c r="H18" s="3" t="s">
        <v>104</v>
      </c>
      <c r="I18" s="37"/>
      <c r="J18" s="28"/>
      <c r="K18" s="3" t="s">
        <v>105</v>
      </c>
      <c r="L18" s="37"/>
      <c r="M18" s="28"/>
      <c r="N18" s="3" t="s">
        <v>106</v>
      </c>
      <c r="O18" s="37"/>
      <c r="P18" s="28"/>
    </row>
    <row r="19" spans="1:16" x14ac:dyDescent="0.25">
      <c r="A19" s="41" t="s">
        <v>19</v>
      </c>
      <c r="B19" s="9" t="s">
        <v>52</v>
      </c>
      <c r="C19" s="35" t="s">
        <v>118</v>
      </c>
      <c r="D19" s="26" t="s">
        <v>31</v>
      </c>
      <c r="E19" s="9" t="s">
        <v>64</v>
      </c>
      <c r="F19" s="29" t="s">
        <v>2</v>
      </c>
      <c r="G19" s="32" t="s">
        <v>2</v>
      </c>
      <c r="H19" s="9" t="s">
        <v>64</v>
      </c>
      <c r="I19" s="29" t="s">
        <v>2</v>
      </c>
      <c r="J19" s="32" t="s">
        <v>2</v>
      </c>
      <c r="K19" s="9" t="s">
        <v>64</v>
      </c>
      <c r="L19" s="29" t="s">
        <v>2</v>
      </c>
      <c r="M19" s="32" t="s">
        <v>2</v>
      </c>
      <c r="N19" s="9" t="s">
        <v>64</v>
      </c>
      <c r="O19" s="29" t="s">
        <v>2</v>
      </c>
      <c r="P19" s="32" t="s">
        <v>2</v>
      </c>
    </row>
    <row r="20" spans="1:16" x14ac:dyDescent="0.25">
      <c r="A20" s="42"/>
      <c r="B20" s="8" t="s">
        <v>85</v>
      </c>
      <c r="C20" s="36"/>
      <c r="D20" s="27"/>
      <c r="E20" s="8" t="s">
        <v>86</v>
      </c>
      <c r="F20" s="30"/>
      <c r="G20" s="33"/>
      <c r="H20" s="8" t="s">
        <v>86</v>
      </c>
      <c r="I20" s="30"/>
      <c r="J20" s="33"/>
      <c r="K20" s="8" t="s">
        <v>86</v>
      </c>
      <c r="L20" s="30"/>
      <c r="M20" s="33"/>
      <c r="N20" s="8" t="s">
        <v>86</v>
      </c>
      <c r="O20" s="30"/>
      <c r="P20" s="33"/>
    </row>
    <row r="21" spans="1:16" ht="30" x14ac:dyDescent="0.25">
      <c r="A21" s="42"/>
      <c r="B21" s="2" t="s">
        <v>20</v>
      </c>
      <c r="C21" s="36"/>
      <c r="D21" s="27"/>
      <c r="E21" s="2" t="s">
        <v>37</v>
      </c>
      <c r="F21" s="30"/>
      <c r="G21" s="33"/>
      <c r="H21" s="2" t="s">
        <v>37</v>
      </c>
      <c r="I21" s="30"/>
      <c r="J21" s="33"/>
      <c r="K21" s="2" t="s">
        <v>37</v>
      </c>
      <c r="L21" s="30"/>
      <c r="M21" s="33"/>
      <c r="N21" s="2" t="s">
        <v>37</v>
      </c>
      <c r="O21" s="30"/>
      <c r="P21" s="33"/>
    </row>
    <row r="22" spans="1:16" ht="30" x14ac:dyDescent="0.25">
      <c r="A22" s="43"/>
      <c r="B22" s="3" t="s">
        <v>107</v>
      </c>
      <c r="C22" s="37"/>
      <c r="D22" s="28"/>
      <c r="E22" s="3" t="s">
        <v>108</v>
      </c>
      <c r="F22" s="31"/>
      <c r="G22" s="34"/>
      <c r="H22" s="3" t="s">
        <v>108</v>
      </c>
      <c r="I22" s="31"/>
      <c r="J22" s="34"/>
      <c r="K22" s="3" t="s">
        <v>108</v>
      </c>
      <c r="L22" s="31"/>
      <c r="M22" s="34"/>
      <c r="N22" s="3" t="s">
        <v>108</v>
      </c>
      <c r="O22" s="31"/>
      <c r="P22" s="34"/>
    </row>
    <row r="23" spans="1:16" s="5" customFormat="1" ht="29.25" customHeight="1" x14ac:dyDescent="0.25">
      <c r="A23" s="10" t="s">
        <v>46</v>
      </c>
      <c r="B23" s="11" t="s">
        <v>122</v>
      </c>
      <c r="C23" s="12"/>
      <c r="D23" s="13"/>
      <c r="E23" s="11" t="s">
        <v>122</v>
      </c>
      <c r="F23" s="14"/>
      <c r="G23" s="15"/>
      <c r="H23" s="11" t="s">
        <v>122</v>
      </c>
      <c r="I23" s="14"/>
      <c r="J23" s="15"/>
      <c r="K23" s="11" t="s">
        <v>122</v>
      </c>
      <c r="L23" s="14"/>
      <c r="M23" s="15"/>
      <c r="N23" s="16" t="s">
        <v>122</v>
      </c>
      <c r="O23" s="14"/>
      <c r="P23" s="15"/>
    </row>
    <row r="24" spans="1:16" x14ac:dyDescent="0.25">
      <c r="A24" s="17"/>
      <c r="B24" s="18">
        <f xml:space="preserve"> 6 + 8 + 29 + 131 + 8</f>
        <v>182</v>
      </c>
      <c r="C24" s="19"/>
      <c r="D24" s="20"/>
      <c r="E24" s="18">
        <f xml:space="preserve"> 4 + 4 + 25 + 62 + 0</f>
        <v>95</v>
      </c>
      <c r="F24" s="19"/>
      <c r="G24" s="20"/>
      <c r="H24" s="18">
        <f xml:space="preserve"> 5 + 10 + 31 + 125 + 0</f>
        <v>171</v>
      </c>
      <c r="I24" s="19"/>
      <c r="J24" s="20"/>
      <c r="K24" s="18">
        <f xml:space="preserve"> 3 + 2 + 19 + 41 + 0</f>
        <v>65</v>
      </c>
      <c r="L24" s="19"/>
      <c r="M24" s="20"/>
      <c r="N24" s="19">
        <f xml:space="preserve"> 2 + 8 + 20 + 89 + 0</f>
        <v>119</v>
      </c>
      <c r="O24" s="19"/>
      <c r="P24" s="20"/>
    </row>
    <row r="25" spans="1:16" s="48" customFormat="1" ht="30" x14ac:dyDescent="0.25">
      <c r="A25" s="44"/>
      <c r="B25" s="45" t="s">
        <v>123</v>
      </c>
      <c r="C25" s="46"/>
      <c r="D25" s="47"/>
      <c r="E25" s="45" t="s">
        <v>123</v>
      </c>
      <c r="F25" s="46"/>
      <c r="G25" s="47"/>
      <c r="H25" s="45" t="s">
        <v>123</v>
      </c>
      <c r="I25" s="46"/>
      <c r="J25" s="47"/>
      <c r="K25" s="45" t="s">
        <v>123</v>
      </c>
      <c r="L25" s="46"/>
      <c r="M25" s="47"/>
      <c r="N25" s="46" t="s">
        <v>123</v>
      </c>
      <c r="O25" s="46"/>
      <c r="P25" s="47"/>
    </row>
    <row r="26" spans="1:16" x14ac:dyDescent="0.25">
      <c r="A26" s="17"/>
      <c r="B26" s="18">
        <f xml:space="preserve"> 130 + 118 + 911 + 6221 + 359</f>
        <v>7739</v>
      </c>
      <c r="C26" s="19"/>
      <c r="D26" s="20"/>
      <c r="E26" s="18">
        <f xml:space="preserve"> 31 + 25 + 436 + 1593 + 0</f>
        <v>2085</v>
      </c>
      <c r="F26" s="19"/>
      <c r="G26" s="20"/>
      <c r="H26" s="18">
        <f xml:space="preserve"> 102 + 121 + 1843 + 4832 + 0</f>
        <v>6898</v>
      </c>
      <c r="I26" s="19"/>
      <c r="J26" s="20"/>
      <c r="K26" s="18">
        <f xml:space="preserve"> 8 + 2 + 129 + 497</f>
        <v>636</v>
      </c>
      <c r="L26" s="19"/>
      <c r="M26" s="20"/>
      <c r="N26" s="19">
        <f xml:space="preserve"> 11 + 112 + 655 + 2453 + 0</f>
        <v>3231</v>
      </c>
      <c r="O26" s="19"/>
      <c r="P26" s="20"/>
    </row>
    <row r="27" spans="1:16" s="48" customFormat="1" ht="30" x14ac:dyDescent="0.25">
      <c r="A27" s="44"/>
      <c r="B27" s="45" t="s">
        <v>124</v>
      </c>
      <c r="C27" s="46"/>
      <c r="D27" s="47"/>
      <c r="E27" s="45" t="s">
        <v>124</v>
      </c>
      <c r="F27" s="46"/>
      <c r="G27" s="47"/>
      <c r="H27" s="45" t="s">
        <v>124</v>
      </c>
      <c r="I27" s="46"/>
      <c r="J27" s="47"/>
      <c r="K27" s="45" t="s">
        <v>124</v>
      </c>
      <c r="L27" s="46"/>
      <c r="M27" s="47"/>
      <c r="N27" s="46" t="s">
        <v>124</v>
      </c>
      <c r="O27" s="46"/>
      <c r="P27" s="47"/>
    </row>
    <row r="28" spans="1:16" x14ac:dyDescent="0.25">
      <c r="A28" s="21"/>
      <c r="B28" s="22" t="s">
        <v>38</v>
      </c>
      <c r="C28" s="23"/>
      <c r="D28" s="24"/>
      <c r="E28" s="22" t="s">
        <v>38</v>
      </c>
      <c r="F28" s="23"/>
      <c r="G28" s="24"/>
      <c r="H28" s="22" t="s">
        <v>39</v>
      </c>
      <c r="I28" s="23"/>
      <c r="J28" s="24"/>
      <c r="K28" s="22" t="s">
        <v>38</v>
      </c>
      <c r="L28" s="23"/>
      <c r="M28" s="24"/>
      <c r="N28" s="23" t="s">
        <v>40</v>
      </c>
      <c r="O28" s="23"/>
      <c r="P28" s="24"/>
    </row>
  </sheetData>
  <mergeCells count="61">
    <mergeCell ref="C19:C22"/>
    <mergeCell ref="D19:D22"/>
    <mergeCell ref="A3:A6"/>
    <mergeCell ref="A7:A10"/>
    <mergeCell ref="A11:A14"/>
    <mergeCell ref="A15:A18"/>
    <mergeCell ref="A19:A22"/>
    <mergeCell ref="C7:C10"/>
    <mergeCell ref="D7:D10"/>
    <mergeCell ref="C15:C18"/>
    <mergeCell ref="D15:D18"/>
    <mergeCell ref="D11:D14"/>
    <mergeCell ref="C11:C14"/>
    <mergeCell ref="E2:G2"/>
    <mergeCell ref="H2:J2"/>
    <mergeCell ref="K2:M2"/>
    <mergeCell ref="N2:P2"/>
    <mergeCell ref="C3:C6"/>
    <mergeCell ref="D3:D6"/>
    <mergeCell ref="F3:F6"/>
    <mergeCell ref="G3:G6"/>
    <mergeCell ref="I3:I6"/>
    <mergeCell ref="J3:J6"/>
    <mergeCell ref="B2:D2"/>
    <mergeCell ref="L3:L6"/>
    <mergeCell ref="M3:M6"/>
    <mergeCell ref="O3:O6"/>
    <mergeCell ref="P3:P6"/>
    <mergeCell ref="F7:F10"/>
    <mergeCell ref="G7:G10"/>
    <mergeCell ref="I7:I10"/>
    <mergeCell ref="J7:J10"/>
    <mergeCell ref="M7:M10"/>
    <mergeCell ref="L7:L10"/>
    <mergeCell ref="F11:F14"/>
    <mergeCell ref="G11:G14"/>
    <mergeCell ref="I11:I14"/>
    <mergeCell ref="F15:F18"/>
    <mergeCell ref="G15:G18"/>
    <mergeCell ref="I15:I18"/>
    <mergeCell ref="P15:P18"/>
    <mergeCell ref="L11:L14"/>
    <mergeCell ref="M11:M14"/>
    <mergeCell ref="O11:O14"/>
    <mergeCell ref="P11:P14"/>
    <mergeCell ref="A1:P1"/>
    <mergeCell ref="P7:P10"/>
    <mergeCell ref="J11:J14"/>
    <mergeCell ref="O19:O22"/>
    <mergeCell ref="P19:P22"/>
    <mergeCell ref="F19:F22"/>
    <mergeCell ref="G19:G22"/>
    <mergeCell ref="I19:I22"/>
    <mergeCell ref="J19:J22"/>
    <mergeCell ref="L19:L22"/>
    <mergeCell ref="M19:M22"/>
    <mergeCell ref="J15:J18"/>
    <mergeCell ref="L15:L18"/>
    <mergeCell ref="M15:M18"/>
    <mergeCell ref="O15:O18"/>
    <mergeCell ref="O7:O10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Article_tableau_bilan_donnees_b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DROUIN Alex</dc:creator>
  <cp:lastModifiedBy>DROUIN Alex</cp:lastModifiedBy>
  <cp:lastPrinted>2023-06-21T15:39:48Z</cp:lastPrinted>
  <dcterms:created xsi:type="dcterms:W3CDTF">2021-08-18T08:56:15Z</dcterms:created>
  <dcterms:modified xsi:type="dcterms:W3CDTF">2023-06-21T15:48:56Z</dcterms:modified>
</cp:coreProperties>
</file>