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120" yWindow="-120" windowWidth="29040" windowHeight="15990" tabRatio="955" activeTab="1"/>
  </bookViews>
  <sheets>
    <sheet name="literatureSearch" sheetId="6" r:id="rId1"/>
    <sheet name="literatureSearchPaper" sheetId="34" r:id="rId2"/>
    <sheet name="modelEvaluation" sheetId="5" r:id="rId3"/>
    <sheet name="HGI" sheetId="1" r:id="rId4"/>
    <sheet name="HGICorr" sheetId="44" r:id="rId5"/>
    <sheet name="HGI25" sheetId="11" r:id="rId6"/>
    <sheet name="HGI50" sheetId="24" r:id="rId7"/>
    <sheet name="HGI75" sheetId="25" r:id="rId8"/>
    <sheet name="HGIDynPoles" sheetId="19" r:id="rId9"/>
    <sheet name="dimAllLexicons" sheetId="3" r:id="rId10"/>
    <sheet name="dimAllLexiconsCorr" sheetId="46" r:id="rId11"/>
    <sheet name="Lexicons" sheetId="28" r:id="rId12"/>
    <sheet name="antonymsG" sheetId="38" r:id="rId13"/>
    <sheet name="antonymsWBN" sheetId="39" r:id="rId14"/>
    <sheet name="antonymsR" sheetId="41" r:id="rId15"/>
    <sheet name="antonymsCI" sheetId="42" r:id="rId16"/>
    <sheet name="antonymsSES" sheetId="40" r:id="rId17"/>
    <sheet name="antonymsP" sheetId="29" r:id="rId18"/>
  </sheet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R19" i="46" l="1"/>
  <c r="Q19" i="46"/>
  <c r="P19" i="46"/>
  <c r="O19" i="46"/>
  <c r="N19" i="46"/>
  <c r="M19" i="46"/>
  <c r="L19" i="46"/>
  <c r="K19" i="46"/>
  <c r="J19" i="46"/>
  <c r="I19" i="46"/>
  <c r="H19" i="46"/>
  <c r="G19" i="46"/>
  <c r="F19" i="46"/>
  <c r="E19" i="46"/>
  <c r="D19" i="46"/>
  <c r="C19" i="46"/>
  <c r="B19" i="46"/>
  <c r="H9" i="44"/>
  <c r="G9" i="44"/>
  <c r="F9" i="44"/>
  <c r="E9" i="44"/>
  <c r="D9" i="44"/>
  <c r="C9" i="44"/>
  <c r="B20" i="46" l="1"/>
  <c r="F8" i="3" l="1"/>
  <c r="G8" i="3"/>
  <c r="H8" i="3"/>
  <c r="I8" i="3"/>
  <c r="J8" i="3"/>
  <c r="K8" i="3"/>
  <c r="L8" i="3"/>
  <c r="M8" i="3"/>
  <c r="N8" i="3"/>
  <c r="O8" i="3"/>
  <c r="P8" i="3"/>
  <c r="Q8" i="3"/>
  <c r="R8" i="3"/>
  <c r="S8" i="3"/>
  <c r="T8" i="3"/>
  <c r="U8" i="3"/>
  <c r="F9" i="3"/>
  <c r="G9" i="3"/>
  <c r="H9" i="3"/>
  <c r="I9" i="3"/>
  <c r="J9" i="3"/>
  <c r="K9" i="3"/>
  <c r="L9" i="3"/>
  <c r="M9" i="3"/>
  <c r="N9" i="3"/>
  <c r="O9" i="3"/>
  <c r="P9" i="3"/>
  <c r="Q9" i="3"/>
  <c r="R9" i="3"/>
  <c r="S9" i="3"/>
  <c r="T9" i="3"/>
  <c r="U9" i="3"/>
  <c r="F10" i="3"/>
  <c r="G10" i="3"/>
  <c r="H10" i="3"/>
  <c r="I10" i="3"/>
  <c r="J10" i="3"/>
  <c r="K10" i="3"/>
  <c r="L10" i="3"/>
  <c r="M10" i="3"/>
  <c r="N10" i="3"/>
  <c r="O10" i="3"/>
  <c r="P10" i="3"/>
  <c r="Q10" i="3"/>
  <c r="R10" i="3"/>
  <c r="S10" i="3"/>
  <c r="T10" i="3"/>
  <c r="U10" i="3"/>
  <c r="F11" i="3"/>
  <c r="G11" i="3"/>
  <c r="H11" i="3"/>
  <c r="I11" i="3"/>
  <c r="J11" i="3"/>
  <c r="K11" i="3"/>
  <c r="L11" i="3"/>
  <c r="M11" i="3"/>
  <c r="N11" i="3"/>
  <c r="O11" i="3"/>
  <c r="P11" i="3"/>
  <c r="Q11" i="3"/>
  <c r="R11" i="3"/>
  <c r="S11" i="3"/>
  <c r="T11" i="3"/>
  <c r="U11" i="3"/>
  <c r="F12" i="3"/>
  <c r="G12" i="3"/>
  <c r="H12" i="3"/>
  <c r="I12" i="3"/>
  <c r="J12" i="3"/>
  <c r="K12" i="3"/>
  <c r="L12" i="3"/>
  <c r="M12" i="3"/>
  <c r="N12" i="3"/>
  <c r="O12" i="3"/>
  <c r="P12" i="3"/>
  <c r="Q12" i="3"/>
  <c r="R12" i="3"/>
  <c r="S12" i="3"/>
  <c r="T12" i="3"/>
  <c r="U12" i="3"/>
  <c r="F13" i="3"/>
  <c r="G13" i="3"/>
  <c r="H13" i="3"/>
  <c r="I13" i="3"/>
  <c r="J13" i="3"/>
  <c r="K13" i="3"/>
  <c r="L13" i="3"/>
  <c r="M13" i="3"/>
  <c r="N13" i="3"/>
  <c r="O13" i="3"/>
  <c r="P13" i="3"/>
  <c r="Q13" i="3"/>
  <c r="R13" i="3"/>
  <c r="S13" i="3"/>
  <c r="T13" i="3"/>
  <c r="U13" i="3"/>
  <c r="F14" i="3"/>
  <c r="G14" i="3"/>
  <c r="H14" i="3"/>
  <c r="I14" i="3"/>
  <c r="J14" i="3"/>
  <c r="K14" i="3"/>
  <c r="L14" i="3"/>
  <c r="M14" i="3"/>
  <c r="N14" i="3"/>
  <c r="O14" i="3"/>
  <c r="P14" i="3"/>
  <c r="Q14" i="3"/>
  <c r="R14" i="3"/>
  <c r="S14" i="3"/>
  <c r="T14" i="3"/>
  <c r="U14" i="3"/>
  <c r="F15" i="3"/>
  <c r="G15" i="3"/>
  <c r="H15" i="3"/>
  <c r="I15" i="3"/>
  <c r="J15" i="3"/>
  <c r="K15" i="3"/>
  <c r="L15" i="3"/>
  <c r="M15" i="3"/>
  <c r="N15" i="3"/>
  <c r="O15" i="3"/>
  <c r="P15" i="3"/>
  <c r="Q15" i="3"/>
  <c r="R15" i="3"/>
  <c r="S15" i="3"/>
  <c r="T15" i="3"/>
  <c r="U15" i="3"/>
  <c r="F16" i="3"/>
  <c r="G16" i="3"/>
  <c r="H16" i="3"/>
  <c r="I16" i="3"/>
  <c r="J16" i="3"/>
  <c r="K16" i="3"/>
  <c r="L16" i="3"/>
  <c r="M16" i="3"/>
  <c r="N16" i="3"/>
  <c r="O16" i="3"/>
  <c r="P16" i="3"/>
  <c r="Q16" i="3"/>
  <c r="R16" i="3"/>
  <c r="S16" i="3"/>
  <c r="T16" i="3"/>
  <c r="U16" i="3"/>
  <c r="F17" i="3"/>
  <c r="G17" i="3"/>
  <c r="H17" i="3"/>
  <c r="I17" i="3"/>
  <c r="J17" i="3"/>
  <c r="K17" i="3"/>
  <c r="L17" i="3"/>
  <c r="M17" i="3"/>
  <c r="N17" i="3"/>
  <c r="O17" i="3"/>
  <c r="P17" i="3"/>
  <c r="Q17" i="3"/>
  <c r="R17" i="3"/>
  <c r="S17" i="3"/>
  <c r="T17" i="3"/>
  <c r="U17" i="3"/>
  <c r="F18" i="3"/>
  <c r="G18" i="3"/>
  <c r="H18" i="3"/>
  <c r="I18" i="3"/>
  <c r="J18" i="3"/>
  <c r="K18" i="3"/>
  <c r="L18" i="3"/>
  <c r="M18" i="3"/>
  <c r="N18" i="3"/>
  <c r="O18" i="3"/>
  <c r="P18" i="3"/>
  <c r="Q18" i="3"/>
  <c r="R18" i="3"/>
  <c r="S18" i="3"/>
  <c r="T18" i="3"/>
  <c r="U18" i="3"/>
  <c r="F19" i="3"/>
  <c r="G19" i="3"/>
  <c r="H19" i="3"/>
  <c r="I19" i="3"/>
  <c r="J19" i="3"/>
  <c r="K19" i="3"/>
  <c r="L19" i="3"/>
  <c r="M19" i="3"/>
  <c r="N19" i="3"/>
  <c r="O19" i="3"/>
  <c r="P19" i="3"/>
  <c r="Q19" i="3"/>
  <c r="R19" i="3"/>
  <c r="S19" i="3"/>
  <c r="T19" i="3"/>
  <c r="U19" i="3"/>
  <c r="F20" i="3"/>
  <c r="G20" i="3"/>
  <c r="H20" i="3"/>
  <c r="I20" i="3"/>
  <c r="J20" i="3"/>
  <c r="K20" i="3"/>
  <c r="L20" i="3"/>
  <c r="M20" i="3"/>
  <c r="N20" i="3"/>
  <c r="O20" i="3"/>
  <c r="P20" i="3"/>
  <c r="Q20" i="3"/>
  <c r="R20" i="3"/>
  <c r="S20" i="3"/>
  <c r="T20" i="3"/>
  <c r="U20" i="3"/>
  <c r="F21" i="3"/>
  <c r="G21" i="3"/>
  <c r="H21" i="3"/>
  <c r="I21" i="3"/>
  <c r="J21" i="3"/>
  <c r="K21" i="3"/>
  <c r="L21" i="3"/>
  <c r="M21" i="3"/>
  <c r="N21" i="3"/>
  <c r="O21" i="3"/>
  <c r="P21" i="3"/>
  <c r="Q21" i="3"/>
  <c r="R21" i="3"/>
  <c r="S21" i="3"/>
  <c r="T21" i="3"/>
  <c r="U21" i="3"/>
  <c r="F22" i="3"/>
  <c r="G22" i="3"/>
  <c r="H22" i="3"/>
  <c r="I22" i="3"/>
  <c r="J22" i="3"/>
  <c r="K22" i="3"/>
  <c r="L22" i="3"/>
  <c r="M22" i="3"/>
  <c r="N22" i="3"/>
  <c r="O22" i="3"/>
  <c r="P22" i="3"/>
  <c r="Q22" i="3"/>
  <c r="R22" i="3"/>
  <c r="S22" i="3"/>
  <c r="T22" i="3"/>
  <c r="U22" i="3"/>
  <c r="F23" i="3"/>
  <c r="G23" i="3"/>
  <c r="H23" i="3"/>
  <c r="I23" i="3"/>
  <c r="J23" i="3"/>
  <c r="K23" i="3"/>
  <c r="L23" i="3"/>
  <c r="M23" i="3"/>
  <c r="N23" i="3"/>
  <c r="O23" i="3"/>
  <c r="P23" i="3"/>
  <c r="Q23" i="3"/>
  <c r="R23" i="3"/>
  <c r="S23" i="3"/>
  <c r="T23" i="3"/>
  <c r="U23" i="3"/>
  <c r="F24" i="3"/>
  <c r="G24" i="3"/>
  <c r="H24" i="3"/>
  <c r="I24" i="3"/>
  <c r="J24" i="3"/>
  <c r="K24" i="3"/>
  <c r="L24" i="3"/>
  <c r="M24" i="3"/>
  <c r="N24" i="3"/>
  <c r="O24" i="3"/>
  <c r="P24" i="3"/>
  <c r="Q24" i="3"/>
  <c r="R24" i="3"/>
  <c r="S24" i="3"/>
  <c r="T24" i="3"/>
  <c r="U24" i="3"/>
  <c r="F25" i="3"/>
  <c r="G25" i="3"/>
  <c r="H25" i="3"/>
  <c r="I25" i="3"/>
  <c r="J25" i="3"/>
  <c r="K25" i="3"/>
  <c r="L25" i="3"/>
  <c r="M25" i="3"/>
  <c r="N25" i="3"/>
  <c r="O25" i="3"/>
  <c r="P25" i="3"/>
  <c r="Q25" i="3"/>
  <c r="R25" i="3"/>
  <c r="S25" i="3"/>
  <c r="T25" i="3"/>
  <c r="U25" i="3"/>
  <c r="F26" i="3"/>
  <c r="G26" i="3"/>
  <c r="H26" i="3"/>
  <c r="I26" i="3"/>
  <c r="J26" i="3"/>
  <c r="K26" i="3"/>
  <c r="L26" i="3"/>
  <c r="M26" i="3"/>
  <c r="N26" i="3"/>
  <c r="O26" i="3"/>
  <c r="P26" i="3"/>
  <c r="Q26" i="3"/>
  <c r="R26" i="3"/>
  <c r="S26" i="3"/>
  <c r="T26" i="3"/>
  <c r="U26" i="3"/>
  <c r="F27" i="3"/>
  <c r="G27" i="3"/>
  <c r="H27" i="3"/>
  <c r="I27" i="3"/>
  <c r="J27" i="3"/>
  <c r="K27" i="3"/>
  <c r="L27" i="3"/>
  <c r="M27" i="3"/>
  <c r="N27" i="3"/>
  <c r="O27" i="3"/>
  <c r="P27" i="3"/>
  <c r="Q27" i="3"/>
  <c r="R27" i="3"/>
  <c r="S27" i="3"/>
  <c r="T27" i="3"/>
  <c r="U27" i="3"/>
  <c r="E14" i="3"/>
  <c r="E15" i="3"/>
  <c r="E16" i="3"/>
  <c r="E17" i="3"/>
  <c r="E18" i="3"/>
  <c r="E19" i="3"/>
  <c r="E20" i="3"/>
  <c r="E21" i="3"/>
  <c r="E22" i="3"/>
  <c r="E23" i="3"/>
  <c r="E24" i="3"/>
  <c r="E25" i="3"/>
  <c r="E26" i="3"/>
  <c r="E27" i="3"/>
  <c r="E9" i="3"/>
  <c r="E10" i="3"/>
  <c r="E11" i="3"/>
  <c r="E12" i="3"/>
  <c r="E13" i="3"/>
  <c r="E8" i="3"/>
  <c r="E34" i="11" l="1"/>
  <c r="E39" i="11"/>
  <c r="B10" i="44" l="1"/>
  <c r="B9" i="44"/>
  <c r="E10" i="11" l="1"/>
  <c r="E15" i="11"/>
  <c r="E4" i="11"/>
  <c r="E5" i="11"/>
  <c r="E6" i="11"/>
  <c r="E7" i="11"/>
  <c r="E8" i="11"/>
  <c r="E9" i="11"/>
  <c r="E11" i="11"/>
  <c r="E12" i="11"/>
  <c r="E13" i="11"/>
  <c r="E14" i="11"/>
  <c r="E16" i="11"/>
  <c r="E17" i="11"/>
  <c r="E18" i="11"/>
  <c r="E19" i="11"/>
  <c r="E20" i="11"/>
  <c r="E21" i="11"/>
  <c r="E22" i="11"/>
  <c r="E23" i="11"/>
  <c r="L70" i="1" l="1"/>
  <c r="L69" i="1"/>
  <c r="L68" i="1"/>
  <c r="L67" i="1"/>
  <c r="L66" i="1"/>
  <c r="L65" i="1"/>
  <c r="L64" i="1"/>
  <c r="L63" i="1"/>
  <c r="L62" i="1"/>
  <c r="L61" i="1"/>
  <c r="L60" i="1"/>
  <c r="L59" i="1"/>
  <c r="L58" i="1"/>
  <c r="L57" i="1"/>
  <c r="L56" i="1"/>
  <c r="L55" i="1"/>
  <c r="L54" i="1"/>
  <c r="L53" i="1"/>
  <c r="L52" i="1"/>
  <c r="L51" i="1"/>
  <c r="C31" i="6" l="1"/>
  <c r="F30" i="6"/>
  <c r="F31" i="6" s="1"/>
  <c r="G30" i="6"/>
  <c r="G32" i="6" s="1"/>
  <c r="H30" i="6"/>
  <c r="H31" i="6" s="1"/>
  <c r="I30" i="6"/>
  <c r="I31" i="6" s="1"/>
  <c r="J30" i="6"/>
  <c r="J31" i="6" s="1"/>
  <c r="K30" i="6"/>
  <c r="K31" i="6" s="1"/>
  <c r="L30" i="6"/>
  <c r="L31" i="6" s="1"/>
  <c r="M30" i="6"/>
  <c r="M31" i="6" s="1"/>
  <c r="N30" i="6"/>
  <c r="N31" i="6" s="1"/>
  <c r="O30" i="6"/>
  <c r="O31" i="6" s="1"/>
  <c r="P30" i="6"/>
  <c r="P31" i="6" s="1"/>
  <c r="D30" i="6"/>
  <c r="D31" i="6" s="1"/>
  <c r="E30" i="6"/>
  <c r="E31" i="6" s="1"/>
  <c r="C30" i="6"/>
  <c r="G31" i="6" l="1"/>
  <c r="D32" i="6"/>
  <c r="K23" i="25"/>
  <c r="J23" i="25"/>
  <c r="I23" i="25"/>
  <c r="H23" i="25"/>
  <c r="G23" i="25"/>
  <c r="F23" i="25"/>
  <c r="E23" i="25"/>
  <c r="K22" i="25"/>
  <c r="J22" i="25"/>
  <c r="I22" i="25"/>
  <c r="H22" i="25"/>
  <c r="G22" i="25"/>
  <c r="F22" i="25"/>
  <c r="E22" i="25"/>
  <c r="K21" i="25"/>
  <c r="J21" i="25"/>
  <c r="I21" i="25"/>
  <c r="H21" i="25"/>
  <c r="G21" i="25"/>
  <c r="F21" i="25"/>
  <c r="E21" i="25"/>
  <c r="K20" i="25"/>
  <c r="J20" i="25"/>
  <c r="I20" i="25"/>
  <c r="H20" i="25"/>
  <c r="G20" i="25"/>
  <c r="F20" i="25"/>
  <c r="E20" i="25"/>
  <c r="K19" i="25"/>
  <c r="J19" i="25"/>
  <c r="I19" i="25"/>
  <c r="H19" i="25"/>
  <c r="G19" i="25"/>
  <c r="F19" i="25"/>
  <c r="E19" i="25"/>
  <c r="K18" i="25"/>
  <c r="J18" i="25"/>
  <c r="I18" i="25"/>
  <c r="H18" i="25"/>
  <c r="G18" i="25"/>
  <c r="F18" i="25"/>
  <c r="E18" i="25"/>
  <c r="K17" i="25"/>
  <c r="J17" i="25"/>
  <c r="I17" i="25"/>
  <c r="H17" i="25"/>
  <c r="G17" i="25"/>
  <c r="F17" i="25"/>
  <c r="E17" i="25"/>
  <c r="K16" i="25"/>
  <c r="J16" i="25"/>
  <c r="I16" i="25"/>
  <c r="H16" i="25"/>
  <c r="G16" i="25"/>
  <c r="F16" i="25"/>
  <c r="E16" i="25"/>
  <c r="K15" i="25"/>
  <c r="J15" i="25"/>
  <c r="I15" i="25"/>
  <c r="H15" i="25"/>
  <c r="G15" i="25"/>
  <c r="F15" i="25"/>
  <c r="E15" i="25"/>
  <c r="K14" i="25"/>
  <c r="J14" i="25"/>
  <c r="I14" i="25"/>
  <c r="H14" i="25"/>
  <c r="G14" i="25"/>
  <c r="F14" i="25"/>
  <c r="E14" i="25"/>
  <c r="K13" i="25"/>
  <c r="J13" i="25"/>
  <c r="I13" i="25"/>
  <c r="H13" i="25"/>
  <c r="G13" i="25"/>
  <c r="F13" i="25"/>
  <c r="E13" i="25"/>
  <c r="K12" i="25"/>
  <c r="J12" i="25"/>
  <c r="I12" i="25"/>
  <c r="H12" i="25"/>
  <c r="G12" i="25"/>
  <c r="F12" i="25"/>
  <c r="E12" i="25"/>
  <c r="K11" i="25"/>
  <c r="J11" i="25"/>
  <c r="I11" i="25"/>
  <c r="H11" i="25"/>
  <c r="G11" i="25"/>
  <c r="F11" i="25"/>
  <c r="E11" i="25"/>
  <c r="K10" i="25"/>
  <c r="J10" i="25"/>
  <c r="I10" i="25"/>
  <c r="H10" i="25"/>
  <c r="G10" i="25"/>
  <c r="F10" i="25"/>
  <c r="E10" i="25"/>
  <c r="K9" i="25"/>
  <c r="J9" i="25"/>
  <c r="I9" i="25"/>
  <c r="H9" i="25"/>
  <c r="G9" i="25"/>
  <c r="F9" i="25"/>
  <c r="E9" i="25"/>
  <c r="K8" i="25"/>
  <c r="J8" i="25"/>
  <c r="I8" i="25"/>
  <c r="H8" i="25"/>
  <c r="G8" i="25"/>
  <c r="F8" i="25"/>
  <c r="E8" i="25"/>
  <c r="K7" i="25"/>
  <c r="J7" i="25"/>
  <c r="I7" i="25"/>
  <c r="H7" i="25"/>
  <c r="G7" i="25"/>
  <c r="F7" i="25"/>
  <c r="E7" i="25"/>
  <c r="K6" i="25"/>
  <c r="J6" i="25"/>
  <c r="I6" i="25"/>
  <c r="H6" i="25"/>
  <c r="G6" i="25"/>
  <c r="F6" i="25"/>
  <c r="E6" i="25"/>
  <c r="K5" i="25"/>
  <c r="J5" i="25"/>
  <c r="I5" i="25"/>
  <c r="H5" i="25"/>
  <c r="G5" i="25"/>
  <c r="F5" i="25"/>
  <c r="E5" i="25"/>
  <c r="K4" i="25"/>
  <c r="J4" i="25"/>
  <c r="I4" i="25"/>
  <c r="H4" i="25"/>
  <c r="G4" i="25"/>
  <c r="F4" i="25"/>
  <c r="E4" i="25"/>
  <c r="K23" i="24"/>
  <c r="J23" i="24"/>
  <c r="I23" i="24"/>
  <c r="H23" i="24"/>
  <c r="G23" i="24"/>
  <c r="F23" i="24"/>
  <c r="E23" i="24"/>
  <c r="K22" i="24"/>
  <c r="J22" i="24"/>
  <c r="I22" i="24"/>
  <c r="H22" i="24"/>
  <c r="G22" i="24"/>
  <c r="F22" i="24"/>
  <c r="E22" i="24"/>
  <c r="K21" i="24"/>
  <c r="J21" i="24"/>
  <c r="I21" i="24"/>
  <c r="H21" i="24"/>
  <c r="G21" i="24"/>
  <c r="F21" i="24"/>
  <c r="E21" i="24"/>
  <c r="K20" i="24"/>
  <c r="J20" i="24"/>
  <c r="I20" i="24"/>
  <c r="H20" i="24"/>
  <c r="G20" i="24"/>
  <c r="F20" i="24"/>
  <c r="E20" i="24"/>
  <c r="K19" i="24"/>
  <c r="J19" i="24"/>
  <c r="I19" i="24"/>
  <c r="H19" i="24"/>
  <c r="G19" i="24"/>
  <c r="F19" i="24"/>
  <c r="E19" i="24"/>
  <c r="K18" i="24"/>
  <c r="J18" i="24"/>
  <c r="I18" i="24"/>
  <c r="H18" i="24"/>
  <c r="G18" i="24"/>
  <c r="F18" i="24"/>
  <c r="E18" i="24"/>
  <c r="K17" i="24"/>
  <c r="J17" i="24"/>
  <c r="I17" i="24"/>
  <c r="H17" i="24"/>
  <c r="G17" i="24"/>
  <c r="F17" i="24"/>
  <c r="E17" i="24"/>
  <c r="K16" i="24"/>
  <c r="J16" i="24"/>
  <c r="I16" i="24"/>
  <c r="H16" i="24"/>
  <c r="G16" i="24"/>
  <c r="F16" i="24"/>
  <c r="E16" i="24"/>
  <c r="K15" i="24"/>
  <c r="J15" i="24"/>
  <c r="I15" i="24"/>
  <c r="H15" i="24"/>
  <c r="G15" i="24"/>
  <c r="F15" i="24"/>
  <c r="E15" i="24"/>
  <c r="K14" i="24"/>
  <c r="J14" i="24"/>
  <c r="I14" i="24"/>
  <c r="H14" i="24"/>
  <c r="G14" i="24"/>
  <c r="F14" i="24"/>
  <c r="E14" i="24"/>
  <c r="K13" i="24"/>
  <c r="J13" i="24"/>
  <c r="I13" i="24"/>
  <c r="H13" i="24"/>
  <c r="G13" i="24"/>
  <c r="F13" i="24"/>
  <c r="E13" i="24"/>
  <c r="K12" i="24"/>
  <c r="J12" i="24"/>
  <c r="I12" i="24"/>
  <c r="H12" i="24"/>
  <c r="G12" i="24"/>
  <c r="F12" i="24"/>
  <c r="E12" i="24"/>
  <c r="K11" i="24"/>
  <c r="J11" i="24"/>
  <c r="I11" i="24"/>
  <c r="H11" i="24"/>
  <c r="G11" i="24"/>
  <c r="F11" i="24"/>
  <c r="E11" i="24"/>
  <c r="K10" i="24"/>
  <c r="J10" i="24"/>
  <c r="I10" i="24"/>
  <c r="H10" i="24"/>
  <c r="G10" i="24"/>
  <c r="F10" i="24"/>
  <c r="E10" i="24"/>
  <c r="K9" i="24"/>
  <c r="J9" i="24"/>
  <c r="I9" i="24"/>
  <c r="H9" i="24"/>
  <c r="G9" i="24"/>
  <c r="F9" i="24"/>
  <c r="E9" i="24"/>
  <c r="K8" i="24"/>
  <c r="J8" i="24"/>
  <c r="I8" i="24"/>
  <c r="H8" i="24"/>
  <c r="G8" i="24"/>
  <c r="F8" i="24"/>
  <c r="E8" i="24"/>
  <c r="K7" i="24"/>
  <c r="J7" i="24"/>
  <c r="I7" i="24"/>
  <c r="H7" i="24"/>
  <c r="G7" i="24"/>
  <c r="F7" i="24"/>
  <c r="E7" i="24"/>
  <c r="K6" i="24"/>
  <c r="J6" i="24"/>
  <c r="I6" i="24"/>
  <c r="H6" i="24"/>
  <c r="G6" i="24"/>
  <c r="F6" i="24"/>
  <c r="E6" i="24"/>
  <c r="K5" i="24"/>
  <c r="J5" i="24"/>
  <c r="I5" i="24"/>
  <c r="H5" i="24"/>
  <c r="G5" i="24"/>
  <c r="F5" i="24"/>
  <c r="E5" i="24"/>
  <c r="K4" i="24"/>
  <c r="J4" i="24"/>
  <c r="I4" i="24"/>
  <c r="H4" i="24"/>
  <c r="G4" i="24"/>
  <c r="F4" i="24"/>
  <c r="E4" i="24"/>
  <c r="F4" i="11"/>
  <c r="G4" i="11"/>
  <c r="H4" i="11"/>
  <c r="I4" i="11"/>
  <c r="J4" i="11"/>
  <c r="K4" i="11"/>
  <c r="F5" i="11"/>
  <c r="G5" i="11"/>
  <c r="H5" i="11"/>
  <c r="I5" i="11"/>
  <c r="J5" i="11"/>
  <c r="K5" i="11"/>
  <c r="F6" i="11"/>
  <c r="G6" i="11"/>
  <c r="H6" i="11"/>
  <c r="I6" i="11"/>
  <c r="J6" i="11"/>
  <c r="K6" i="11"/>
  <c r="F7" i="11"/>
  <c r="G7" i="11"/>
  <c r="H7" i="11"/>
  <c r="I7" i="11"/>
  <c r="J7" i="11"/>
  <c r="K7" i="11"/>
  <c r="F8" i="11"/>
  <c r="G8" i="11"/>
  <c r="H8" i="11"/>
  <c r="I8" i="11"/>
  <c r="J8" i="11"/>
  <c r="K8" i="11"/>
  <c r="F9" i="11"/>
  <c r="G9" i="11"/>
  <c r="H9" i="11"/>
  <c r="I9" i="11"/>
  <c r="J9" i="11"/>
  <c r="K9" i="11"/>
  <c r="F10" i="11"/>
  <c r="G10" i="11"/>
  <c r="H10" i="11"/>
  <c r="I10" i="11"/>
  <c r="J10" i="11"/>
  <c r="K10" i="11"/>
  <c r="F11" i="11"/>
  <c r="G11" i="11"/>
  <c r="H11" i="11"/>
  <c r="I11" i="11"/>
  <c r="J11" i="11"/>
  <c r="K11" i="11"/>
  <c r="F12" i="11"/>
  <c r="G12" i="11"/>
  <c r="H12" i="11"/>
  <c r="I12" i="11"/>
  <c r="J12" i="11"/>
  <c r="K12" i="11"/>
  <c r="F13" i="11"/>
  <c r="G13" i="11"/>
  <c r="H13" i="11"/>
  <c r="I13" i="11"/>
  <c r="J13" i="11"/>
  <c r="K13" i="11"/>
  <c r="F14" i="11"/>
  <c r="G14" i="11"/>
  <c r="H14" i="11"/>
  <c r="I14" i="11"/>
  <c r="J14" i="11"/>
  <c r="K14" i="11"/>
  <c r="F15" i="11"/>
  <c r="G15" i="11"/>
  <c r="H15" i="11"/>
  <c r="I15" i="11"/>
  <c r="J15" i="11"/>
  <c r="K15" i="11"/>
  <c r="F16" i="11"/>
  <c r="G16" i="11"/>
  <c r="H16" i="11"/>
  <c r="I16" i="11"/>
  <c r="J16" i="11"/>
  <c r="K16" i="11"/>
  <c r="F17" i="11"/>
  <c r="G17" i="11"/>
  <c r="H17" i="11"/>
  <c r="I17" i="11"/>
  <c r="J17" i="11"/>
  <c r="K17" i="11"/>
  <c r="F18" i="11"/>
  <c r="G18" i="11"/>
  <c r="H18" i="11"/>
  <c r="I18" i="11"/>
  <c r="J18" i="11"/>
  <c r="K18" i="11"/>
  <c r="F19" i="11"/>
  <c r="G19" i="11"/>
  <c r="H19" i="11"/>
  <c r="I19" i="11"/>
  <c r="J19" i="11"/>
  <c r="K19" i="11"/>
  <c r="F20" i="11"/>
  <c r="G20" i="11"/>
  <c r="H20" i="11"/>
  <c r="I20" i="11"/>
  <c r="J20" i="11"/>
  <c r="K20" i="11"/>
  <c r="F21" i="11"/>
  <c r="G21" i="11"/>
  <c r="H21" i="11"/>
  <c r="I21" i="11"/>
  <c r="J21" i="11"/>
  <c r="K21" i="11"/>
  <c r="F22" i="11"/>
  <c r="G22" i="11"/>
  <c r="H22" i="11"/>
  <c r="I22" i="11"/>
  <c r="J22" i="11"/>
  <c r="K22" i="11"/>
  <c r="F23" i="11"/>
  <c r="G23" i="11"/>
  <c r="H23" i="11"/>
  <c r="I23" i="11"/>
  <c r="J23" i="11"/>
  <c r="K23" i="11"/>
  <c r="G5" i="19"/>
  <c r="L5" i="24" l="1"/>
  <c r="L13" i="24"/>
  <c r="L21" i="24"/>
  <c r="L6" i="24"/>
  <c r="L14" i="24"/>
  <c r="L22" i="24"/>
  <c r="L10" i="25"/>
  <c r="L18" i="25"/>
  <c r="L5" i="25"/>
  <c r="L13" i="25"/>
  <c r="L21" i="25"/>
  <c r="L9" i="25"/>
  <c r="L17" i="25"/>
  <c r="L8" i="25"/>
  <c r="L16" i="25"/>
  <c r="L7" i="25"/>
  <c r="L15" i="25"/>
  <c r="L23" i="25"/>
  <c r="L6" i="25"/>
  <c r="L14" i="25"/>
  <c r="L22" i="25"/>
  <c r="L4" i="25"/>
  <c r="L12" i="25"/>
  <c r="L20" i="25"/>
  <c r="L11" i="25"/>
  <c r="L19" i="25"/>
  <c r="L4" i="24"/>
  <c r="L12" i="24"/>
  <c r="L20" i="24"/>
  <c r="L11" i="24"/>
  <c r="L19" i="24"/>
  <c r="L10" i="24"/>
  <c r="L18" i="24"/>
  <c r="L9" i="24"/>
  <c r="L17" i="24"/>
  <c r="L8" i="24"/>
  <c r="L16" i="24"/>
  <c r="L7" i="24"/>
  <c r="L15" i="24"/>
  <c r="L23" i="24"/>
  <c r="V9" i="3"/>
  <c r="V10" i="3"/>
  <c r="V11" i="3"/>
  <c r="V12" i="3"/>
  <c r="V13" i="3"/>
  <c r="V14" i="3"/>
  <c r="V15" i="3"/>
  <c r="V16" i="3"/>
  <c r="V17" i="3"/>
  <c r="V18" i="3"/>
  <c r="V19" i="3"/>
  <c r="V20" i="3"/>
  <c r="V21" i="3"/>
  <c r="V22" i="3"/>
  <c r="V23" i="3"/>
  <c r="V24" i="3"/>
  <c r="V25" i="3"/>
  <c r="V26" i="3"/>
  <c r="V27" i="3"/>
  <c r="V8" i="3"/>
  <c r="G24" i="19" l="1"/>
  <c r="G23" i="19"/>
  <c r="G22" i="19"/>
  <c r="G21" i="19"/>
  <c r="G20" i="19"/>
  <c r="G19" i="19"/>
  <c r="G18" i="19"/>
  <c r="G17" i="19"/>
  <c r="G16" i="19"/>
  <c r="G15" i="19"/>
  <c r="G14" i="19"/>
  <c r="G13" i="19"/>
  <c r="G12" i="19"/>
  <c r="G11" i="19"/>
  <c r="G10" i="19"/>
  <c r="G9" i="19"/>
  <c r="G8" i="19"/>
  <c r="G7" i="19"/>
  <c r="G6" i="19"/>
  <c r="G25" i="19" l="1"/>
  <c r="R23" i="1" l="1"/>
  <c r="Q23" i="1"/>
  <c r="P23" i="1"/>
  <c r="O23" i="1"/>
  <c r="N23" i="1"/>
  <c r="M23" i="1"/>
  <c r="L23" i="1"/>
  <c r="K23" i="1"/>
  <c r="J23" i="1"/>
  <c r="I23" i="1"/>
  <c r="H23" i="1"/>
  <c r="G23" i="1"/>
  <c r="F23" i="1"/>
  <c r="E23" i="1"/>
  <c r="R22" i="1"/>
  <c r="Q22" i="1"/>
  <c r="P22" i="1"/>
  <c r="O22" i="1"/>
  <c r="N22" i="1"/>
  <c r="M22" i="1"/>
  <c r="L22" i="1"/>
  <c r="K22" i="1"/>
  <c r="J22" i="1"/>
  <c r="I22" i="1"/>
  <c r="H22" i="1"/>
  <c r="G22" i="1"/>
  <c r="F22" i="1"/>
  <c r="E22" i="1"/>
  <c r="R21" i="1"/>
  <c r="Q21" i="1"/>
  <c r="P21" i="1"/>
  <c r="O21" i="1"/>
  <c r="N21" i="1"/>
  <c r="M21" i="1"/>
  <c r="L21" i="1"/>
  <c r="K21" i="1"/>
  <c r="J21" i="1"/>
  <c r="I21" i="1"/>
  <c r="H21" i="1"/>
  <c r="G21" i="1"/>
  <c r="F21" i="1"/>
  <c r="E21" i="1"/>
  <c r="R20" i="1"/>
  <c r="Q20" i="1"/>
  <c r="P20" i="1"/>
  <c r="O20" i="1"/>
  <c r="N20" i="1"/>
  <c r="M20" i="1"/>
  <c r="L20" i="1"/>
  <c r="K20" i="1"/>
  <c r="J20" i="1"/>
  <c r="I20" i="1"/>
  <c r="H20" i="1"/>
  <c r="G20" i="1"/>
  <c r="F20" i="1"/>
  <c r="E20" i="1"/>
  <c r="R19" i="1"/>
  <c r="Q19" i="1"/>
  <c r="P19" i="1"/>
  <c r="O19" i="1"/>
  <c r="N19" i="1"/>
  <c r="M19" i="1"/>
  <c r="L19" i="1"/>
  <c r="K19" i="1"/>
  <c r="J19" i="1"/>
  <c r="I19" i="1"/>
  <c r="H19" i="1"/>
  <c r="G19" i="1"/>
  <c r="F19" i="1"/>
  <c r="E19" i="1"/>
  <c r="R18" i="1"/>
  <c r="Q18" i="1"/>
  <c r="P18" i="1"/>
  <c r="O18" i="1"/>
  <c r="N18" i="1"/>
  <c r="M18" i="1"/>
  <c r="L18" i="1"/>
  <c r="K18" i="1"/>
  <c r="J18" i="1"/>
  <c r="I18" i="1"/>
  <c r="H18" i="1"/>
  <c r="G18" i="1"/>
  <c r="F18" i="1"/>
  <c r="E18" i="1"/>
  <c r="R17" i="1"/>
  <c r="Q17" i="1"/>
  <c r="P17" i="1"/>
  <c r="O17" i="1"/>
  <c r="N17" i="1"/>
  <c r="M17" i="1"/>
  <c r="L17" i="1"/>
  <c r="K17" i="1"/>
  <c r="J17" i="1"/>
  <c r="I17" i="1"/>
  <c r="H17" i="1"/>
  <c r="G17" i="1"/>
  <c r="F17" i="1"/>
  <c r="E17" i="1"/>
  <c r="R16" i="1"/>
  <c r="Q16" i="1"/>
  <c r="P16" i="1"/>
  <c r="O16" i="1"/>
  <c r="N16" i="1"/>
  <c r="M16" i="1"/>
  <c r="L16" i="1"/>
  <c r="K16" i="1"/>
  <c r="J16" i="1"/>
  <c r="I16" i="1"/>
  <c r="H16" i="1"/>
  <c r="G16" i="1"/>
  <c r="F16" i="1"/>
  <c r="E16" i="1"/>
  <c r="R15" i="1"/>
  <c r="Q15" i="1"/>
  <c r="P15" i="1"/>
  <c r="O15" i="1"/>
  <c r="N15" i="1"/>
  <c r="M15" i="1"/>
  <c r="L15" i="1"/>
  <c r="K15" i="1"/>
  <c r="J15" i="1"/>
  <c r="I15" i="1"/>
  <c r="H15" i="1"/>
  <c r="G15" i="1"/>
  <c r="F15" i="1"/>
  <c r="E15" i="1"/>
  <c r="R14" i="1"/>
  <c r="Q14" i="1"/>
  <c r="P14" i="1"/>
  <c r="O14" i="1"/>
  <c r="N14" i="1"/>
  <c r="M14" i="1"/>
  <c r="L14" i="1"/>
  <c r="K14" i="1"/>
  <c r="J14" i="1"/>
  <c r="I14" i="1"/>
  <c r="H14" i="1"/>
  <c r="G14" i="1"/>
  <c r="F14" i="1"/>
  <c r="E14" i="1"/>
  <c r="R13" i="1"/>
  <c r="Q13" i="1"/>
  <c r="P13" i="1"/>
  <c r="O13" i="1"/>
  <c r="N13" i="1"/>
  <c r="M13" i="1"/>
  <c r="L13" i="1"/>
  <c r="K13" i="1"/>
  <c r="J13" i="1"/>
  <c r="I13" i="1"/>
  <c r="H13" i="1"/>
  <c r="G13" i="1"/>
  <c r="F13" i="1"/>
  <c r="E13" i="1"/>
  <c r="R12" i="1"/>
  <c r="Q12" i="1"/>
  <c r="P12" i="1"/>
  <c r="O12" i="1"/>
  <c r="N12" i="1"/>
  <c r="M12" i="1"/>
  <c r="L12" i="1"/>
  <c r="K12" i="1"/>
  <c r="J12" i="1"/>
  <c r="I12" i="1"/>
  <c r="H12" i="1"/>
  <c r="G12" i="1"/>
  <c r="F12" i="1"/>
  <c r="E12" i="1"/>
  <c r="R11" i="1"/>
  <c r="Q11" i="1"/>
  <c r="P11" i="1"/>
  <c r="O11" i="1"/>
  <c r="N11" i="1"/>
  <c r="M11" i="1"/>
  <c r="L11" i="1"/>
  <c r="K11" i="1"/>
  <c r="J11" i="1"/>
  <c r="I11" i="1"/>
  <c r="H11" i="1"/>
  <c r="G11" i="1"/>
  <c r="F11" i="1"/>
  <c r="E11" i="1"/>
  <c r="R10" i="1"/>
  <c r="Q10" i="1"/>
  <c r="P10" i="1"/>
  <c r="O10" i="1"/>
  <c r="N10" i="1"/>
  <c r="M10" i="1"/>
  <c r="L10" i="1"/>
  <c r="K10" i="1"/>
  <c r="J10" i="1"/>
  <c r="I10" i="1"/>
  <c r="H10" i="1"/>
  <c r="G10" i="1"/>
  <c r="F10" i="1"/>
  <c r="E10" i="1"/>
  <c r="R9" i="1"/>
  <c r="Q9" i="1"/>
  <c r="P9" i="1"/>
  <c r="O9" i="1"/>
  <c r="N9" i="1"/>
  <c r="M9" i="1"/>
  <c r="L9" i="1"/>
  <c r="K9" i="1"/>
  <c r="J9" i="1"/>
  <c r="I9" i="1"/>
  <c r="H9" i="1"/>
  <c r="G9" i="1"/>
  <c r="F9" i="1"/>
  <c r="E9" i="1"/>
  <c r="R8" i="1"/>
  <c r="Q8" i="1"/>
  <c r="P8" i="1"/>
  <c r="O8" i="1"/>
  <c r="N8" i="1"/>
  <c r="M8" i="1"/>
  <c r="L8" i="1"/>
  <c r="K8" i="1"/>
  <c r="J8" i="1"/>
  <c r="I8" i="1"/>
  <c r="H8" i="1"/>
  <c r="G8" i="1"/>
  <c r="F8" i="1"/>
  <c r="E8" i="1"/>
  <c r="R7" i="1"/>
  <c r="Q7" i="1"/>
  <c r="P7" i="1"/>
  <c r="O7" i="1"/>
  <c r="N7" i="1"/>
  <c r="M7" i="1"/>
  <c r="L7" i="1"/>
  <c r="K7" i="1"/>
  <c r="J7" i="1"/>
  <c r="I7" i="1"/>
  <c r="H7" i="1"/>
  <c r="G7" i="1"/>
  <c r="F7" i="1"/>
  <c r="E7" i="1"/>
  <c r="R6" i="1"/>
  <c r="Q6" i="1"/>
  <c r="P6" i="1"/>
  <c r="O6" i="1"/>
  <c r="N6" i="1"/>
  <c r="M6" i="1"/>
  <c r="L6" i="1"/>
  <c r="K6" i="1"/>
  <c r="J6" i="1"/>
  <c r="I6" i="1"/>
  <c r="H6" i="1"/>
  <c r="G6" i="1"/>
  <c r="F6" i="1"/>
  <c r="E6" i="1"/>
  <c r="R5" i="1"/>
  <c r="Q5" i="1"/>
  <c r="P5" i="1"/>
  <c r="O5" i="1"/>
  <c r="N5" i="1"/>
  <c r="M5" i="1"/>
  <c r="L5" i="1"/>
  <c r="K5" i="1"/>
  <c r="J5" i="1"/>
  <c r="I5" i="1"/>
  <c r="H5" i="1"/>
  <c r="G5" i="1"/>
  <c r="F5" i="1"/>
  <c r="E5" i="1"/>
  <c r="R4" i="1"/>
  <c r="Q4" i="1"/>
  <c r="P4" i="1"/>
  <c r="O4" i="1"/>
  <c r="N4" i="1"/>
  <c r="M4" i="1"/>
  <c r="L4" i="1"/>
  <c r="K4" i="1"/>
  <c r="J4" i="1"/>
  <c r="I4" i="1"/>
  <c r="H4" i="1"/>
  <c r="G4" i="1"/>
  <c r="F4" i="1"/>
  <c r="E4" i="1"/>
  <c r="I21" i="5"/>
  <c r="H21" i="5"/>
  <c r="G21" i="5"/>
  <c r="F21" i="5"/>
  <c r="E21" i="5"/>
  <c r="D21" i="5"/>
  <c r="C21" i="5"/>
  <c r="S5" i="1" l="1"/>
  <c r="S9" i="1"/>
  <c r="S13" i="1"/>
  <c r="S17" i="1"/>
  <c r="S21" i="1"/>
  <c r="L15" i="11"/>
  <c r="S6" i="1"/>
  <c r="S10" i="1"/>
  <c r="S14" i="1"/>
  <c r="S18" i="1"/>
  <c r="S22" i="1"/>
  <c r="L8" i="11"/>
  <c r="L7" i="11"/>
  <c r="L5" i="11"/>
  <c r="L14" i="11"/>
  <c r="S4" i="1"/>
  <c r="S8" i="1"/>
  <c r="S12" i="1"/>
  <c r="S16" i="1"/>
  <c r="S20" i="1"/>
  <c r="L12" i="11"/>
  <c r="L21" i="11"/>
  <c r="S7" i="1"/>
  <c r="S11" i="1"/>
  <c r="S15" i="1"/>
  <c r="S19" i="1"/>
  <c r="S23" i="1"/>
  <c r="L10" i="11"/>
  <c r="L17" i="11"/>
  <c r="L9" i="11"/>
  <c r="L16" i="11"/>
  <c r="L23" i="11"/>
  <c r="L19" i="11"/>
  <c r="L22" i="11"/>
  <c r="L6" i="11"/>
  <c r="L20" i="11"/>
  <c r="L13" i="11"/>
  <c r="L4" i="11"/>
  <c r="L11" i="11"/>
  <c r="L18" i="11"/>
</calcChain>
</file>

<file path=xl/sharedStrings.xml><?xml version="1.0" encoding="utf-8"?>
<sst xmlns="http://schemas.openxmlformats.org/spreadsheetml/2006/main" count="2163" uniqueCount="1449">
  <si>
    <t>Axis Name</t>
  </si>
  <si>
    <t>Gender family roles</t>
  </si>
  <si>
    <t>Gender and young age</t>
  </si>
  <si>
    <t>Gender names</t>
  </si>
  <si>
    <t>Sexual orientation</t>
  </si>
  <si>
    <t>Religiosity</t>
  </si>
  <si>
    <t>Age</t>
  </si>
  <si>
    <t>Socioeconomic status</t>
  </si>
  <si>
    <t>Physical beauty</t>
  </si>
  <si>
    <t>personal ideology</t>
  </si>
  <si>
    <t>Party affiliation</t>
  </si>
  <si>
    <t>Presidential candidates</t>
  </si>
  <si>
    <t>Ideologies abstract</t>
  </si>
  <si>
    <t>Conservative and liberal personalities</t>
  </si>
  <si>
    <t>Word2vec trained on Google News</t>
  </si>
  <si>
    <t>Glove trained on Wikipedia + Gigaword</t>
  </si>
  <si>
    <t>Glove trained on Twitter corpus</t>
  </si>
  <si>
    <t>Glove trained on Common Crawl (large)</t>
  </si>
  <si>
    <t>Glove trained on Common Crawl (small)</t>
  </si>
  <si>
    <t>Fastext trained on Common Crawl</t>
  </si>
  <si>
    <t xml:space="preserve">Fastext trained on Wikipedia 2017, UMBC webbase corpus and statmt.org news dataset </t>
  </si>
  <si>
    <t>boy, boys</t>
  </si>
  <si>
    <t>girl, girls</t>
  </si>
  <si>
    <t>masculine, masculinity</t>
  </si>
  <si>
    <t>feminine, femininity</t>
  </si>
  <si>
    <t>Lexicon Name</t>
  </si>
  <si>
    <t>200   female names</t>
  </si>
  <si>
    <t>200 male names</t>
  </si>
  <si>
    <t xml:space="preserve">WEAT European names </t>
  </si>
  <si>
    <t>WEAT African-American names</t>
  </si>
  <si>
    <t xml:space="preserve">20 influential conservatives </t>
  </si>
  <si>
    <t xml:space="preserve">20 influential liberals </t>
  </si>
  <si>
    <t>Manuscript title</t>
  </si>
  <si>
    <t>Gender bias</t>
  </si>
  <si>
    <t>Gender bias detrimental to females</t>
  </si>
  <si>
    <t>Gender bias detrimental to males</t>
  </si>
  <si>
    <t>Race/ethnic bias</t>
  </si>
  <si>
    <t>Race/ethnic bias detrimental to minorities</t>
  </si>
  <si>
    <t>Religion</t>
  </si>
  <si>
    <t>Nationality</t>
  </si>
  <si>
    <t>Other bias types</t>
  </si>
  <si>
    <t>Bias unspecified</t>
  </si>
  <si>
    <t>An Unbiased Approach to Quantification of Gender Inclination using Interpretable Word Representations</t>
  </si>
  <si>
    <t>Attenuating Bias in Word Vectors</t>
  </si>
  <si>
    <t>Biased Embeddings from Wild Data: Measuring, Understanding and Removing</t>
  </si>
  <si>
    <t>Black is to Criminal as Caucasian is to Police:Detecting and Removing Multiclass Bias in Word Embeddings</t>
  </si>
  <si>
    <t>Equalizing Gender Biases in Neural Machine Translation with Word Embeddings Techniques</t>
  </si>
  <si>
    <t>Evaluating the Underlying Gender Bias in Contextualized Word Embeddings</t>
  </si>
  <si>
    <t>Examining the Presence of Gender Bias in Customer Reviews Using Word Embedding</t>
  </si>
  <si>
    <t>Finding Good Representations of Emotions for Text Classification</t>
  </si>
  <si>
    <t>Gender Bias in Contextualized Word Embeddings</t>
  </si>
  <si>
    <t>Gender Bias in Coreference Resolution: Evaluation and Debiasing Methods</t>
  </si>
  <si>
    <t>Gender Bias in Neural Natural Language Processing</t>
  </si>
  <si>
    <t>Is there Gender bias and stereotype in Portuguese Word Embeddings?</t>
  </si>
  <si>
    <t>Learning Gender-Neutral Word Embeddings</t>
  </si>
  <si>
    <t>Lipstick on a Pig: Debiasing Methods Cover up Systematic Gender Biases in Word Embeddings But do not Remove Them</t>
  </si>
  <si>
    <t>Man is to Computer Programmer as Woman is to Homemaker? Debiasing Word Embeddings</t>
  </si>
  <si>
    <t>On Measuring Social Biases in Sentence Encoders</t>
  </si>
  <si>
    <t>Quantifying and Reducing Stereotypes in Word Embeddings</t>
  </si>
  <si>
    <t>Reducing Gender Bias in Abusive Language Detection</t>
  </si>
  <si>
    <t>Reducing gender bias in word embeddings</t>
  </si>
  <si>
    <t>The Geometry of Culture: Analyzing Meaning through Word Embeddings</t>
  </si>
  <si>
    <t>Semantic and Context-aware Linguistic Model for Bias Detection</t>
  </si>
  <si>
    <t>Semantics derived automatically from language corpora contain human-like biases</t>
  </si>
  <si>
    <t>Understanding the Origins of Bias in Word Embeddings</t>
  </si>
  <si>
    <t>Universal Sentence Encoder</t>
  </si>
  <si>
    <t>Unsupervised detection of diachronic word sense evolution</t>
  </si>
  <si>
    <t>What are the biases in my word embedding?</t>
  </si>
  <si>
    <t>caste</t>
  </si>
  <si>
    <t>What's in a Name? Reducing Bias in Bios without Access to Protected Attributes</t>
  </si>
  <si>
    <t>Word embeddings quantify 100 years of gender and ethnic stereotypes</t>
  </si>
  <si>
    <t>Total</t>
  </si>
  <si>
    <t>%</t>
  </si>
  <si>
    <t>% relative to bias type</t>
  </si>
  <si>
    <t>♦</t>
  </si>
  <si>
    <t>Race/ehnic bias detrimental to non-minorities</t>
  </si>
  <si>
    <t>FastText trained on Common Crawl</t>
  </si>
  <si>
    <t>Model index</t>
  </si>
  <si>
    <t>Word embedding algorithm</t>
  </si>
  <si>
    <t>Glove</t>
  </si>
  <si>
    <t>Vector dimensions</t>
  </si>
  <si>
    <t>Training corpus name</t>
  </si>
  <si>
    <t>Google News</t>
  </si>
  <si>
    <t>Wikipedia + Gigaword</t>
  </si>
  <si>
    <t>Twitter</t>
  </si>
  <si>
    <t>Common Crawl</t>
  </si>
  <si>
    <t>Corpus size in number of tokens</t>
  </si>
  <si>
    <t>100B</t>
  </si>
  <si>
    <t>6B</t>
  </si>
  <si>
    <t>27B</t>
  </si>
  <si>
    <t>42B</t>
  </si>
  <si>
    <t>840B</t>
  </si>
  <si>
    <t>600B</t>
  </si>
  <si>
    <t>16B</t>
  </si>
  <si>
    <t>3M</t>
  </si>
  <si>
    <t>400K</t>
  </si>
  <si>
    <t>1.2M</t>
  </si>
  <si>
    <t>1.9M</t>
  </si>
  <si>
    <t>2.2M</t>
  </si>
  <si>
    <t>2M</t>
  </si>
  <si>
    <t>WordSim-353</t>
  </si>
  <si>
    <t>SimLex-999</t>
  </si>
  <si>
    <t>Google Semantic analogies</t>
  </si>
  <si>
    <t>Google Syntactic analogies</t>
  </si>
  <si>
    <t>BATS1 Inflectional Morphology analogies</t>
  </si>
  <si>
    <t>BATS2 Derivational Morphology analogies</t>
  </si>
  <si>
    <t>BATS3 Encyclopedic Semantics analogies</t>
  </si>
  <si>
    <t>BATS4 Lexicographic Semantics analogies</t>
  </si>
  <si>
    <t>AVERAGE</t>
  </si>
  <si>
    <t>Word2vec (Skip-Gram)</t>
  </si>
  <si>
    <t>FastText</t>
  </si>
  <si>
    <t>Model vocabulary size</t>
  </si>
  <si>
    <t>NRC Emotion Lexicon</t>
  </si>
  <si>
    <t>Opinion Lexicon</t>
  </si>
  <si>
    <t>Afinn Lexicon</t>
  </si>
  <si>
    <t>Positive/Negative Adjetives</t>
  </si>
  <si>
    <t>Happy/Sad Adjectives</t>
  </si>
  <si>
    <t>Nice/Mean Adjetives</t>
  </si>
  <si>
    <t>Inquire Conflict/Cooperation</t>
  </si>
  <si>
    <t>Inquirer Enlightenment Loss/Gain</t>
  </si>
  <si>
    <t>Inquirer Transaction Loss/Gain</t>
  </si>
  <si>
    <t>Inquirer Affect Negative/Positive</t>
  </si>
  <si>
    <t xml:space="preserve">Average </t>
  </si>
  <si>
    <t xml:space="preserve">Wikipedia 2017 + UMBC webbase + statmt.org news </t>
  </si>
  <si>
    <t>Size</t>
  </si>
  <si>
    <t>FastText trained on Wikipedia 2017, UMBC webbase and statmt.org news</t>
  </si>
  <si>
    <t>Harvard General Inquirer Positive/Negative Lexicon</t>
  </si>
  <si>
    <t>Vader  Lexicon</t>
  </si>
  <si>
    <t>WEAT Lexicon</t>
  </si>
  <si>
    <t>Positive/Negative adjetives</t>
  </si>
  <si>
    <t>Intelligent/Dull Adjetives</t>
  </si>
  <si>
    <t>Inquirer Vice/Virtue</t>
  </si>
  <si>
    <t>Inquirer Hostile/Affiliation</t>
  </si>
  <si>
    <t>Gender male/females</t>
  </si>
  <si>
    <t>Gender masculinity/femininity</t>
  </si>
  <si>
    <t>Religion christianity/islam</t>
  </si>
  <si>
    <t>Sample terms from Pole 1</t>
  </si>
  <si>
    <t>Sample terms from Pole 2</t>
  </si>
  <si>
    <t>Corr</t>
  </si>
  <si>
    <t>p</t>
  </si>
  <si>
    <t>AVE Corr</t>
  </si>
  <si>
    <t>nan</t>
  </si>
  <si>
    <t>Poles complete</t>
  </si>
  <si>
    <t>sd</t>
  </si>
  <si>
    <t>Poles with 25% of terms removed</t>
  </si>
  <si>
    <t>Poles with 50% of terms removed</t>
  </si>
  <si>
    <t>Poles with 75% of terms removed</t>
  </si>
  <si>
    <t>MEN similarity dataset</t>
  </si>
  <si>
    <t>500reps</t>
  </si>
  <si>
    <t>Common Crawl small</t>
  </si>
  <si>
    <t>Common Crawl large</t>
  </si>
  <si>
    <t>Political orientation bias</t>
  </si>
  <si>
    <t>Average Corr</t>
  </si>
  <si>
    <t>man, men</t>
  </si>
  <si>
    <t>father, son</t>
  </si>
  <si>
    <t>woman, women</t>
  </si>
  <si>
    <t>mother, daughter</t>
  </si>
  <si>
    <t>atheists, agnostics</t>
  </si>
  <si>
    <t>young, youth</t>
  </si>
  <si>
    <t>working class, middle class</t>
  </si>
  <si>
    <t>senior citizens, elders</t>
  </si>
  <si>
    <t>plain looking, unattractive</t>
  </si>
  <si>
    <t>upper-class, rich</t>
  </si>
  <si>
    <t>beautiful, handsome</t>
  </si>
  <si>
    <t>liberals, leftwinger</t>
  </si>
  <si>
    <t>conservatives, rightwinger</t>
  </si>
  <si>
    <t>Hillary Clinton, Barack Obama</t>
  </si>
  <si>
    <t>Donald Trump, Mitt Romney</t>
  </si>
  <si>
    <t>conservatism, neoconservatism</t>
  </si>
  <si>
    <t>liberalism, progressivism</t>
  </si>
  <si>
    <t>Preprocessing lexicon size</t>
  </si>
  <si>
    <t>Lexicon description and location</t>
  </si>
  <si>
    <t>WEAT</t>
  </si>
  <si>
    <t xml:space="preserve">Lexicon used by (8) for testing for bias in word embedding models https://science.sciencemag.org/content/sci/suppl/2017/04/12/356.6334.183.DC1/Caliskan-SM.pdf
</t>
  </si>
  <si>
    <t>Harvard General Inquirer IV-4 dictionary Positiv Negativ</t>
  </si>
  <si>
    <t>Positiv 1,915 words of positive outlook. Negativ 2,291 words of negative outlook 
http://www.wjh.harvard.edu/~inquirer/homecat.htm</t>
  </si>
  <si>
    <t>Vader Lexicon</t>
  </si>
  <si>
    <t>Empirically validated by multiple independent human judges. The VADER sentiment lexicon is sensitive both the polarity and the intensity of sentiments expressed in social media contexts, and is also generally applicable to sentiment analysis in other domains. Sentiment ratings from 10 independent human raters (all pre-screened, trained, and quality checked for optimal inter-rater reliability). Over 9,000 token features were rated on a scale from "[–4] Extremely Negative" to "[4] Extremely Positive", with allowance for "[0] Neutral (or Neither, N/A)". 
https://github.com/cjhutto/vaderSentiment</t>
  </si>
  <si>
    <t>The NRC Emotion Lexicon is a list of English words and their associations with eight basic emotions (anger, fear, anticipation, trust, surprise, sadness, joy, and disgust) and two sentiments (negative and positive). The annotations were manually done by crowdsourcing. 
http://saifmohammad.com/WebPages/lexicons.html</t>
  </si>
  <si>
    <t>Positive/Negative Character Traits</t>
  </si>
  <si>
    <t>A list of Positive/negative character traits and personality characteristics
https://www.listofcharactertraits.com/positive.php
https://www.listofcharactertraits.com/negative.php</t>
  </si>
  <si>
    <t xml:space="preserve">Lists of common adjectives that describe personality. 100 common personality adjectives that describe people negatively. 100 common personality adjectives that describe people positively
https://www.englishclub.com/vocabulary/adjectives-personality.htm
</t>
  </si>
  <si>
    <t>List Of Happy/Sad Character Traits &amp; Personality Characteristics
https://www.listofcharactertraits.com/happy.php
https://www.listofcharactertraits.com/sad.php</t>
  </si>
  <si>
    <t>List Of Nice/Mean Character Traits &amp; Personality Characteristics
https://www.listofcharactertraits.com/nice.php
https://www.listofcharactertraits.com/mean.php</t>
  </si>
  <si>
    <t>intelligent/Dull Adjetives</t>
  </si>
  <si>
    <t>List Of Intelligent/Dull adjectives
https://www.thesaurus.com/browse/intelligent
https://www.thesaurus.com/browse/unintelligent</t>
  </si>
  <si>
    <t xml:space="preserve">Inquirer Vice/Virtue </t>
  </si>
  <si>
    <t>719 words indicating an assessment of moral approval or good fortune, especially from the perspective of middle-class society. 685 words indicating an assessment of moral disapproval or misfortune
http://www.wjh.harvard.edu/~inquirer/homecat.htm</t>
  </si>
  <si>
    <t xml:space="preserve">Inquirer Hostile/Affiliation </t>
  </si>
  <si>
    <t>833 words words indicating an attitude or concern with hostility or aggressiveness. 557 words are also tagged Affil for words indicating affiliation or supportiveness. 
http://www.wjh.harvard.edu/~inquirer/homecat.htm</t>
  </si>
  <si>
    <t>228 words for ways of conflicting.  118 words for ways of cooperating
http://www.wjh.harvard.edu/~inquirer/homecat.htm</t>
  </si>
  <si>
    <t>146 words likely to reflect a gain in enlightenment through thought, education, etc. 27 words reflecting misunderstanding, being misguided, or oversimplified
http://www.wjh.harvard.edu/~inquirer/homecat.htm</t>
  </si>
  <si>
    <t xml:space="preserve"> Transaction gain, 129 general words of accomplishment. Transaction loss, 113 general words of not accomplishing, but having setbacks instead. 
http://www.wjh.harvard.edu/~inquirer/homecat.htm</t>
  </si>
  <si>
    <t>193 words of negative affect "denoting negative feelings and emotional rejection. 126 words of positive affect "denoting positive feelings, acceptance, appreciation and emotional support."
http://www.wjh.harvard.edu/~inquirer/homecat.htm</t>
  </si>
  <si>
    <t>Postprocessing lexicon size</t>
  </si>
  <si>
    <t>AFINN is a list of English words rated for valence with an integer between minus five (negative) and plus five (positive). The words have been manually labeled by Finn Årup Nielsen in 2009-2011. 
http://www2.imm.dtu.dk/pubdb/views/publication_details.php?id=6010</t>
  </si>
  <si>
    <t xml:space="preserve"> A list of English positive and negative opinion words or sentiment words. This list was compiled over many years starting from authors first paper (Hu and Liu, KDD-2004). 
https://www.cs.uic.edu/~liub/FBS/sentiment-analysis.html#lexicon</t>
  </si>
  <si>
    <t>index</t>
  </si>
  <si>
    <t>Rank</t>
  </si>
  <si>
    <t>Pole1 (conservatives) –– Pole2 (liberals)</t>
  </si>
  <si>
    <t>Race Whites/African-Americans</t>
  </si>
  <si>
    <t>Race European/African-American given names</t>
  </si>
  <si>
    <t>Race Whites/Asians</t>
  </si>
  <si>
    <t>Race Whites/Hispanics</t>
  </si>
  <si>
    <t>Blacks, African American</t>
  </si>
  <si>
    <t>White, Whites</t>
  </si>
  <si>
    <t>Hispanic, Hispanic_Americans</t>
  </si>
  <si>
    <t>Asians, Asian_American</t>
  </si>
  <si>
    <t>heterosexual, heterosexuality</t>
  </si>
  <si>
    <t>homosexual, homosexuality</t>
  </si>
  <si>
    <t>Republicans, Republican Party</t>
  </si>
  <si>
    <t>Democrats, Democratic Party</t>
  </si>
  <si>
    <t>Muslims, Islam</t>
  </si>
  <si>
    <t>Christians, Christianity</t>
  </si>
  <si>
    <t>Christians, Jews</t>
  </si>
  <si>
    <t>Fastext trained on Wikipedia 2017 + UMBC + statmt.org</t>
  </si>
  <si>
    <t>For correlation calculation</t>
  </si>
  <si>
    <t>Pole1 (males) –– Pole2 (females)</t>
  </si>
  <si>
    <t>Pole1 (Christians) –– Pole2 (Muslims)</t>
  </si>
  <si>
    <t>Pole1 (working/middle class) –– Pole2 (upper-class)</t>
  </si>
  <si>
    <t>Pole1 (religiosity) –– Pole2 (non-religiosity)</t>
  </si>
  <si>
    <t>conservative–liberal (0.51)</t>
  </si>
  <si>
    <t>conservative–liberal (0.43)</t>
  </si>
  <si>
    <t>regressive–progressive (0.21)</t>
  </si>
  <si>
    <t>regressive–progressive (0.27)</t>
  </si>
  <si>
    <t>regressive–progressive (0.28)</t>
  </si>
  <si>
    <t>homeopathic–allopathic (0.2)</t>
  </si>
  <si>
    <t>ineffective–effective (0.19)</t>
  </si>
  <si>
    <t>stingy–generous (0.23)</t>
  </si>
  <si>
    <t>rural–urban (0.17)</t>
  </si>
  <si>
    <t>unenlightened–enlightened (0.22)</t>
  </si>
  <si>
    <t>racial–nonracial (0.17)</t>
  </si>
  <si>
    <t>holy–unholy (0.16)</t>
  </si>
  <si>
    <t>undignified–dignified (0.21)</t>
  </si>
  <si>
    <t>polygamous–monogamous (0.16)</t>
  </si>
  <si>
    <t>inhumane–humane (0.24)</t>
  </si>
  <si>
    <t>unlivable–livable (0.16)</t>
  </si>
  <si>
    <t>acknowledged–unacknowledged (0.16)</t>
  </si>
  <si>
    <t>unproductive–productive (0.21)</t>
  </si>
  <si>
    <t>centrifugal–centripetal (0.16)</t>
  </si>
  <si>
    <t>inoperable–operable (0.16)</t>
  </si>
  <si>
    <t>counterrevolutionary–revolutionary (0.2)</t>
  </si>
  <si>
    <t>tasteless–tasteful (0.15)</t>
  </si>
  <si>
    <t>uneducated–educated (0.21)</t>
  </si>
  <si>
    <t>thin–full (0.15)</t>
  </si>
  <si>
    <t>intolerant–tolerant (0.2)</t>
  </si>
  <si>
    <t>respectable–unrespectable (0.15)</t>
  </si>
  <si>
    <t>uncompassionate–compassionate (0.19)</t>
  </si>
  <si>
    <t>adorned–unadorned (0.15)</t>
  </si>
  <si>
    <t>sectarian–nonsectarian (0.17)</t>
  </si>
  <si>
    <t>meaningless–meaningful (0.19)</t>
  </si>
  <si>
    <t>uniform–multiform (0.15)</t>
  </si>
  <si>
    <t>unproductive–productive (0.19)</t>
  </si>
  <si>
    <t>restricted–unrestricted (0.15)</t>
  </si>
  <si>
    <t>undemocratic–democratic (0.19)</t>
  </si>
  <si>
    <t>infelicitous–felicitous (0.19)</t>
  </si>
  <si>
    <t>uncooperative–cooperative (0.15)</t>
  </si>
  <si>
    <t>juicy–juiceless (0.15)</t>
  </si>
  <si>
    <t>homosexual–bisexual (0.16)</t>
  </si>
  <si>
    <t>unhappy–happy (0.19)</t>
  </si>
  <si>
    <t>dishonest–honest (0.19)</t>
  </si>
  <si>
    <t>free–unfree (0.14)</t>
  </si>
  <si>
    <t>disrespectful–respectful (0.18)</t>
  </si>
  <si>
    <t>judgmental–nonjudgmental (0.18)</t>
  </si>
  <si>
    <t>premeditated–unpremeditated (0.14)</t>
  </si>
  <si>
    <t>centralizing–decentralizing (0.14)</t>
  </si>
  <si>
    <t>inflexible–flexible (0.18)</t>
  </si>
  <si>
    <t>inappropriate–appropriate (0.14)</t>
  </si>
  <si>
    <t>collateral–lineal (0.16)</t>
  </si>
  <si>
    <t>dominant–recessive (0.14)</t>
  </si>
  <si>
    <t>shut–open (0.18)</t>
  </si>
  <si>
    <t>illiterate–literate (0.14)</t>
  </si>
  <si>
    <t>incoherent–coherent (0.16)</t>
  </si>
  <si>
    <t>extrinsic–intrinsic (0.14)</t>
  </si>
  <si>
    <t>federal–unitary (0.14)</t>
  </si>
  <si>
    <t>inaccessible–accessible (0.14)</t>
  </si>
  <si>
    <t>unmanageable–manageable (0.18)</t>
  </si>
  <si>
    <t>violent–nonviolent (0.18)</t>
  </si>
  <si>
    <t>inaccurate–accurate (0.14)</t>
  </si>
  <si>
    <t>male–female (0.73)</t>
  </si>
  <si>
    <t>male–female (0.63)</t>
  </si>
  <si>
    <t>male–female (0.6)</t>
  </si>
  <si>
    <t>male–female (0.72)</t>
  </si>
  <si>
    <t>male–female (0.75)</t>
  </si>
  <si>
    <t>male–female (0.7)</t>
  </si>
  <si>
    <t>brotherly–sisterly (0.41)</t>
  </si>
  <si>
    <t>masculine–feminine (0.35)</t>
  </si>
  <si>
    <t>anterior–posterior (0.28)</t>
  </si>
  <si>
    <t>masculine–feminine (0.45)</t>
  </si>
  <si>
    <t>masculine–feminine (0.5)</t>
  </si>
  <si>
    <t>brotherly–sisterly (0.51)</t>
  </si>
  <si>
    <t>masculine–feminine (0.33)</t>
  </si>
  <si>
    <t>taciturn–voluble (0.22)</t>
  </si>
  <si>
    <t>mental–physical (0.27)</t>
  </si>
  <si>
    <t>brotherly–sisterly (0.27)</t>
  </si>
  <si>
    <t>brotherly–sisterly (0.46)</t>
  </si>
  <si>
    <t>masculine–feminine (0.51)</t>
  </si>
  <si>
    <t>masculine–feminine (0.38)</t>
  </si>
  <si>
    <t>paternal–maternal (0.28)</t>
  </si>
  <si>
    <t>partisan–nonpartisan (0.2)</t>
  </si>
  <si>
    <t>net–gross (0.27)</t>
  </si>
  <si>
    <t>paternal–maternal (0.24)</t>
  </si>
  <si>
    <t>paternal–maternal (0.26)</t>
  </si>
  <si>
    <t>paternal–maternal (0.4)</t>
  </si>
  <si>
    <t>paternal–maternal (0.37)</t>
  </si>
  <si>
    <t>unshapely–shapely (0.24)</t>
  </si>
  <si>
    <t>crossed–uncrossed (0.19)</t>
  </si>
  <si>
    <t>bare–covered (0.26)</t>
  </si>
  <si>
    <t>homosexual–bisexual (0.25)</t>
  </si>
  <si>
    <t>atomistic–holistic (0.23)</t>
  </si>
  <si>
    <t>homosexual–bisexual (0.22)</t>
  </si>
  <si>
    <t>unfashionable–fashionable (0.21)</t>
  </si>
  <si>
    <t>disenfranchised–enfranchised (0.19)</t>
  </si>
  <si>
    <t>full–empty (0.25)</t>
  </si>
  <si>
    <t>hardened–soft (0.2)</t>
  </si>
  <si>
    <t>sleeved–sleeveless (0.22)</t>
  </si>
  <si>
    <t>hierarchical–nonhierarchical (0.22)</t>
  </si>
  <si>
    <t>gutless–gutsy (0.18)</t>
  </si>
  <si>
    <t>rugged–delicate (0.18)</t>
  </si>
  <si>
    <t>porous–nonporous (0.18)</t>
  </si>
  <si>
    <t>liberal–conservative (0.24)</t>
  </si>
  <si>
    <t>atomistic–holistic (0.19)</t>
  </si>
  <si>
    <t>three-piece–one-piece (0.2)</t>
  </si>
  <si>
    <t>inarticulate–articulate (0.21)</t>
  </si>
  <si>
    <t>prescription–nonprescription (0.18)</t>
  </si>
  <si>
    <t>atomistic–holistic (0.18)</t>
  </si>
  <si>
    <t>traditional–nontraditional (0.18)</t>
  </si>
  <si>
    <t>full–thin (0.24)</t>
  </si>
  <si>
    <t>hatless–hatted (0.19)</t>
  </si>
  <si>
    <t>filial–parental (0.2)</t>
  </si>
  <si>
    <t>gutless–gutsy (0.21)</t>
  </si>
  <si>
    <t>traditional–nontraditional (0.17)</t>
  </si>
  <si>
    <t>backed–backless (0.18)</t>
  </si>
  <si>
    <t>purifying–adulterating (0.18)</t>
  </si>
  <si>
    <t>top–bottom (0.23)</t>
  </si>
  <si>
    <t>husbandly–wifely (0.2)</t>
  </si>
  <si>
    <t>consonantal–vocalic (0.19)</t>
  </si>
  <si>
    <t>unimproved–improved (0.16)</t>
  </si>
  <si>
    <t>inorganic–organic (0.17)</t>
  </si>
  <si>
    <t>tangled–untangled (0.17)</t>
  </si>
  <si>
    <t>far–near (0.22)</t>
  </si>
  <si>
    <t>three-piece–one-piece (0.18)</t>
  </si>
  <si>
    <t>foul–fair (0.19)</t>
  </si>
  <si>
    <t>desensitizing–sensitizing (0.19)</t>
  </si>
  <si>
    <t>sterile–fertile (0.16)</t>
  </si>
  <si>
    <t>old–new (0.17)</t>
  </si>
  <si>
    <t>late–early (0.21)</t>
  </si>
  <si>
    <t>unshapely–shapely (0.18)</t>
  </si>
  <si>
    <t>patriarchal–matriarchal (0.18)</t>
  </si>
  <si>
    <t>unsalable–salable (0.18)</t>
  </si>
  <si>
    <t>surface-to-air–air-to-surface (0.16)</t>
  </si>
  <si>
    <t>unemotional–emotional (0.17)</t>
  </si>
  <si>
    <t>corrupt–incorrupt (0.17)</t>
  </si>
  <si>
    <t>same–other (0.21)</t>
  </si>
  <si>
    <t>homosexual–bisexual (0.18)</t>
  </si>
  <si>
    <t>topped–topless (0.18)</t>
  </si>
  <si>
    <t>unshapely–shapely (0.17)</t>
  </si>
  <si>
    <t>typical–atypical (0.16)</t>
  </si>
  <si>
    <t>cerebral–emotional (0.17)</t>
  </si>
  <si>
    <t>usual–unusual (0.17)</t>
  </si>
  <si>
    <t>best–worst (0.21)</t>
  </si>
  <si>
    <t>headed–unheaded (0.17)</t>
  </si>
  <si>
    <t>homosexual–bisexual (0.17)</t>
  </si>
  <si>
    <t>invulnerable–vulnerable (0.16)</t>
  </si>
  <si>
    <t>blond–brunet (0.16)</t>
  </si>
  <si>
    <t>tempered–untempered (0.17)</t>
  </si>
  <si>
    <t>same–different (0.2)</t>
  </si>
  <si>
    <t>offside–onside (0.17)</t>
  </si>
  <si>
    <t>desensitizing–sensitizing (0.18)</t>
  </si>
  <si>
    <t>pessimistic–optimistic (0.16)</t>
  </si>
  <si>
    <t>nonmoving–moving (0.15)</t>
  </si>
  <si>
    <t>unpublishable–publishable (0.16)</t>
  </si>
  <si>
    <t>paternal–maternal (0.17)</t>
  </si>
  <si>
    <t>united–divided (0.2)</t>
  </si>
  <si>
    <t>spiritless–spirited (0.17)</t>
  </si>
  <si>
    <t>cold–hot (0.18)</t>
  </si>
  <si>
    <t>rugged–delicate (0.16)</t>
  </si>
  <si>
    <t>fatty–nonfat (0.15)</t>
  </si>
  <si>
    <t>unsocial–social (0.16)</t>
  </si>
  <si>
    <t>fatty–nonfat (0.16)</t>
  </si>
  <si>
    <t>happy–unhappy (0.2)</t>
  </si>
  <si>
    <t>insoluble–soluble (0.17)</t>
  </si>
  <si>
    <t>clothed–unclothed (0.17)</t>
  </si>
  <si>
    <t>three-piece–one-piece (0.16)</t>
  </si>
  <si>
    <t>insatiate–satiate (0.15)</t>
  </si>
  <si>
    <t>nonpregnant–pregnant (0.16)</t>
  </si>
  <si>
    <t>handed–handless (0.16)</t>
  </si>
  <si>
    <t>like–unlike (0.2)</t>
  </si>
  <si>
    <t>unwholesome–wholesome (0.17)</t>
  </si>
  <si>
    <t>immutable–mutable (0.17)</t>
  </si>
  <si>
    <t>uncut–cut (0.16)</t>
  </si>
  <si>
    <t>sleeved–sleeveless (0.15)</t>
  </si>
  <si>
    <t>outboard–inboard (0.16)</t>
  </si>
  <si>
    <t>nice–nasty (0.19)</t>
  </si>
  <si>
    <t>argillaceous–arenaceous (0.17)</t>
  </si>
  <si>
    <t>rigged–unrigged (0.17)</t>
  </si>
  <si>
    <t>inflexible–flexible (0.16)</t>
  </si>
  <si>
    <t>unimpaired–impaired (0.15)</t>
  </si>
  <si>
    <t>side–top (0.15)</t>
  </si>
  <si>
    <t>jawed–jawless (0.16)</t>
  </si>
  <si>
    <t>active–quiet (0.19)</t>
  </si>
  <si>
    <t>guilty–innocent (0.17)</t>
  </si>
  <si>
    <t>hardened–soft (0.17)</t>
  </si>
  <si>
    <t>black-and-white–color (0.16)</t>
  </si>
  <si>
    <t>proprietary–nonproprietary (0.15)</t>
  </si>
  <si>
    <t>prolate–oblate (0.15)</t>
  </si>
  <si>
    <t>unemployable–employable (0.16)</t>
  </si>
  <si>
    <t>acceptable–unacceptable (0.19)</t>
  </si>
  <si>
    <t>exocrine–endocrine (0.17)</t>
  </si>
  <si>
    <t>argillaceous–arenaceous (0.16)</t>
  </si>
  <si>
    <t>hopeless–hopeful (0.16)</t>
  </si>
  <si>
    <t>analogue–digital (0.15)</t>
  </si>
  <si>
    <t>unwomanly–womanly (0.15)</t>
  </si>
  <si>
    <t>plowed–unplowed (0.15)</t>
  </si>
  <si>
    <t>unashamed–ashamed (0.19)</t>
  </si>
  <si>
    <t>dull–lively (0.16)</t>
  </si>
  <si>
    <t>guilty–innocent (0.16)</t>
  </si>
  <si>
    <t>salaried–freelance (0.15)</t>
  </si>
  <si>
    <t>impenitent–penitent (0.15)</t>
  </si>
  <si>
    <t>unshaven–shaven (0.15)</t>
  </si>
  <si>
    <t>off-site–on-site (0.15)</t>
  </si>
  <si>
    <t>born–unborn (0.16)</t>
  </si>
  <si>
    <t>immature–mature (0.16)</t>
  </si>
  <si>
    <t>diffident–confident (0.15)</t>
  </si>
  <si>
    <t>clear–opaque (0.15)</t>
  </si>
  <si>
    <t>harmless–harmful (0.15)</t>
  </si>
  <si>
    <t>rugged–delicate (0.15)</t>
  </si>
  <si>
    <t>no–all (0.18)</t>
  </si>
  <si>
    <t>cold–hot (0.16)</t>
  </si>
  <si>
    <t>encumbered–unencumbered (0.16)</t>
  </si>
  <si>
    <t>suppressed–publicized (0.15)</t>
  </si>
  <si>
    <t>beneficent–maleficent (0.14)</t>
  </si>
  <si>
    <t>implicit–explicit (0.15)</t>
  </si>
  <si>
    <t>single–multiple (0.18)</t>
  </si>
  <si>
    <t>cyclic–noncyclic (0.16)</t>
  </si>
  <si>
    <t>anterior–posterior (0.15)</t>
  </si>
  <si>
    <t>taciturn–voluble (0.15)</t>
  </si>
  <si>
    <t>north–south (0.14)</t>
  </si>
  <si>
    <t>unconquerable–conquerable (0.15)</t>
  </si>
  <si>
    <t>symmetrical–asymmetrical (0.15)</t>
  </si>
  <si>
    <t>detached–attached (0.18)</t>
  </si>
  <si>
    <t>clothed–unclothed (0.16)</t>
  </si>
  <si>
    <t>unchangeable–changeable (0.15)</t>
  </si>
  <si>
    <t>unscalable–scalable (0.15)</t>
  </si>
  <si>
    <t>lidless–lidded (0.14)</t>
  </si>
  <si>
    <t>hearing–deaf (0.15)</t>
  </si>
  <si>
    <t>last–first (0.15)</t>
  </si>
  <si>
    <t>popular–unpopular (0.18)</t>
  </si>
  <si>
    <t>dead–alive (0.16)</t>
  </si>
  <si>
    <t>invulnerable–vulnerable (0.15)</t>
  </si>
  <si>
    <t>noncommissioned–commissioned (0.15)</t>
  </si>
  <si>
    <t>intraspecies–interspecies (0.14)</t>
  </si>
  <si>
    <t>uninspiring–inspiring (0.15)</t>
  </si>
  <si>
    <t>monoclinic–triclinic (0.15)</t>
  </si>
  <si>
    <t>manual–automatic (0.18)</t>
  </si>
  <si>
    <t>commodious–incommodious (0.16)</t>
  </si>
  <si>
    <t>meaningless–meaningful (0.15)</t>
  </si>
  <si>
    <t>unnatural–natural (0.15)</t>
  </si>
  <si>
    <t>high-tension–low-tension (0.14)</t>
  </si>
  <si>
    <t>centralizing–decentralizing (0.15)</t>
  </si>
  <si>
    <t>nondeductible–deductible (0.15)</t>
  </si>
  <si>
    <t>live–recorded (0.18)</t>
  </si>
  <si>
    <t>footed–footless (0.15)</t>
  </si>
  <si>
    <t>bottle-fed–breast-fed (0.15)</t>
  </si>
  <si>
    <t>leeward–windward (0.14)</t>
  </si>
  <si>
    <t>unresponsive–responsive (0.14)</t>
  </si>
  <si>
    <t>uncommunicative–communicative (0.15)</t>
  </si>
  <si>
    <t>dull–lively (0.18)</t>
  </si>
  <si>
    <t>awkward–graceful (0.16)</t>
  </si>
  <si>
    <t>unmoved–moved (0.15)</t>
  </si>
  <si>
    <t>double-breasted–single-breasted (0.14)</t>
  </si>
  <si>
    <t>malodorous–fragrant (0.14)</t>
  </si>
  <si>
    <t>heavy-duty–light-duty (0.15)</t>
  </si>
  <si>
    <t>back–front (0.18)</t>
  </si>
  <si>
    <t>exterior–interior (0.16)</t>
  </si>
  <si>
    <t>northern–southern (0.15)</t>
  </si>
  <si>
    <t>sectarian–nonsectarian (0.15)</t>
  </si>
  <si>
    <t>prewar–postwar (0.14)</t>
  </si>
  <si>
    <t>Pole1 (popular White given names) –– Pole2 (popular African-American given names)</t>
  </si>
  <si>
    <t>financial–nonfinancial (0.5)</t>
  </si>
  <si>
    <t>interesting–uninteresting (0.52)</t>
  </si>
  <si>
    <t>surprised–unsurprised (0.52)</t>
  </si>
  <si>
    <t>surprised–unsurprised (0.5)</t>
  </si>
  <si>
    <t>material–immaterial (0.48)</t>
  </si>
  <si>
    <t>excited–unexcited (0.51)</t>
  </si>
  <si>
    <t>surprised–unsurprised (0.51)</t>
  </si>
  <si>
    <t>go–no-go (0.5)</t>
  </si>
  <si>
    <t>impressive–unimpressive (0.47)</t>
  </si>
  <si>
    <t>concerned–unconcerned (0.47)</t>
  </si>
  <si>
    <t>christian–unchristian (0.2)</t>
  </si>
  <si>
    <t>shared–unshared (0.48)</t>
  </si>
  <si>
    <t>sexy–unsexy (0.47)</t>
  </si>
  <si>
    <t>convinced–unconvinced (0.45)</t>
  </si>
  <si>
    <t>original–unoriginal (0.46)</t>
  </si>
  <si>
    <t>kind–unkind (0.47)</t>
  </si>
  <si>
    <t>obvious–unobvious (0.45)</t>
  </si>
  <si>
    <t>ready–unready (0.49)</t>
  </si>
  <si>
    <t>dramatic–undramatic (0.46)</t>
  </si>
  <si>
    <t>exciting–unexciting (0.46)</t>
  </si>
  <si>
    <t>functional–nonfunctional (0.44)</t>
  </si>
  <si>
    <t>excited–unexcited (0.49)</t>
  </si>
  <si>
    <t>kind–unkind (0.46)</t>
  </si>
  <si>
    <t>social–unsocial (0.45)</t>
  </si>
  <si>
    <t>creative–uncreative (0.44)</t>
  </si>
  <si>
    <t>anal–oral (0.18)</t>
  </si>
  <si>
    <t>surprising–unsurprising (0.46)</t>
  </si>
  <si>
    <t>pleased–displeased (0.45)</t>
  </si>
  <si>
    <t>curious–incurious (0.44)</t>
  </si>
  <si>
    <t>curious–incurious (0.48)</t>
  </si>
  <si>
    <t>critical–noncritical (0.46)</t>
  </si>
  <si>
    <t>go–no-go (0.45)</t>
  </si>
  <si>
    <t>shared–unshared (0.44)</t>
  </si>
  <si>
    <t>made–unmade (0.45)</t>
  </si>
  <si>
    <t>civil–uncivil (0.45)</t>
  </si>
  <si>
    <t>fictional–nonfictional (0.45)</t>
  </si>
  <si>
    <t>surprised–unsurprised (0.44)</t>
  </si>
  <si>
    <t>musical–unmusical (0.43)</t>
  </si>
  <si>
    <t>musical–unmusical (0.45)</t>
  </si>
  <si>
    <t>forward–backward (0.44)</t>
  </si>
  <si>
    <t>standard–nonstandard (0.43)</t>
  </si>
  <si>
    <t>primary–secondary (0.2)</t>
  </si>
  <si>
    <t>just–unjust (0.43)</t>
  </si>
  <si>
    <t>bloody–bloodless (0.44)</t>
  </si>
  <si>
    <t>confident–diffident (0.43)</t>
  </si>
  <si>
    <t>welcome–unwelcome (0.44)</t>
  </si>
  <si>
    <t>enthusiastic–unenthusiastic (0.42)</t>
  </si>
  <si>
    <t>involved–uninvolved (0.43)</t>
  </si>
  <si>
    <t>just–unjust (0.44)</t>
  </si>
  <si>
    <t>surprising–unsurprising (0.42)</t>
  </si>
  <si>
    <t>aggressive–unaggressive (0.43)</t>
  </si>
  <si>
    <t>excited–unexcited (0.44)</t>
  </si>
  <si>
    <t>headed–unheaded (0.42)</t>
  </si>
  <si>
    <t>absolute–relative (0.17)</t>
  </si>
  <si>
    <t>human–nonhuman (0.42)</t>
  </si>
  <si>
    <t>similar–dissimilar (0.43)</t>
  </si>
  <si>
    <t>active–stative (0.42)</t>
  </si>
  <si>
    <t>sober–intoxicated (0.17)</t>
  </si>
  <si>
    <t>ambitious–unambitious (0.42)</t>
  </si>
  <si>
    <t>sound–unsound (0.43)</t>
  </si>
  <si>
    <t>social–unsocial (0.42)</t>
  </si>
  <si>
    <t>material–immaterial (0.42)</t>
  </si>
  <si>
    <t>ready–unready (0.43)</t>
  </si>
  <si>
    <t>crossed–uncrossed (0.42)</t>
  </si>
  <si>
    <t>moving–unmoving (0.42)</t>
  </si>
  <si>
    <t>effective–ineffective (0.43)</t>
  </si>
  <si>
    <t>afraid–unafraid (0.41)</t>
  </si>
  <si>
    <t>specific–nonspecific (0.42)</t>
  </si>
  <si>
    <t>digital–analogue (0.43)</t>
  </si>
  <si>
    <t>exciting–unexciting (0.41)</t>
  </si>
  <si>
    <t>owned–unowned (0.42)</t>
  </si>
  <si>
    <t>progressive–regressive (0.42)</t>
  </si>
  <si>
    <t>political–nonpolitical (0.41)</t>
  </si>
  <si>
    <t>christian–unchristian (0.42)</t>
  </si>
  <si>
    <t>original–unoriginal (0.42)</t>
  </si>
  <si>
    <t>confused–clearheaded (0.41)</t>
  </si>
  <si>
    <t>ready–unready (0.42)</t>
  </si>
  <si>
    <t>popular–unpopular (0.42)</t>
  </si>
  <si>
    <t>extended–unextended (0.4)</t>
  </si>
  <si>
    <t>established–unestablished (0.42)</t>
  </si>
  <si>
    <t>creative–uncreative (0.42)</t>
  </si>
  <si>
    <t>specific–nonspecific (0.4)</t>
  </si>
  <si>
    <t>historical–ahistorical (0.41)</t>
  </si>
  <si>
    <t>whole–fractional (0.42)</t>
  </si>
  <si>
    <t>competitive–noncompetitive (0.4)</t>
  </si>
  <si>
    <t>creative–uncreative (0.41)</t>
  </si>
  <si>
    <t>complete–incomplete (0.41)</t>
  </si>
  <si>
    <t>interesting–uninteresting (0.4)</t>
  </si>
  <si>
    <t>excited–unexcited (0.41)</t>
  </si>
  <si>
    <t>christian–unchristian (0.41)</t>
  </si>
  <si>
    <t>current–noncurrent (0.4)</t>
  </si>
  <si>
    <t>voiced–unvoiced (0.41)</t>
  </si>
  <si>
    <t>literal–figurative (0.41)</t>
  </si>
  <si>
    <t>critical–uncritical (0.41)</t>
  </si>
  <si>
    <t>liked–disliked (0.41)</t>
  </si>
  <si>
    <t>christian–unchristian (0.39)</t>
  </si>
  <si>
    <t>interesting–uninteresting (0.32)</t>
  </si>
  <si>
    <t>go–no-go (0.3)</t>
  </si>
  <si>
    <t>civil–uncivil (0.39)</t>
  </si>
  <si>
    <t>willing–unwilling (0.28)</t>
  </si>
  <si>
    <t>christian–unchristian (0.22)</t>
  </si>
  <si>
    <t>sexy–unsexy (0.37)</t>
  </si>
  <si>
    <t>green–ripe (0.28)</t>
  </si>
  <si>
    <t>diplomatic–undiplomatic (0.36)</t>
  </si>
  <si>
    <t>declared–undeclared (0.28)</t>
  </si>
  <si>
    <t>female–androgynous (0.36)</t>
  </si>
  <si>
    <t>friendly–unfriendly (0.28)</t>
  </si>
  <si>
    <t>studied–unstudied (0.36)</t>
  </si>
  <si>
    <t>informed–uninformed (0.38)</t>
  </si>
  <si>
    <t>exact–inexact (0.35)</t>
  </si>
  <si>
    <t>buried–unburied (0.35)</t>
  </si>
  <si>
    <t>unprincipled–principled (0.19)</t>
  </si>
  <si>
    <t>sacred–profane (0.35)</t>
  </si>
  <si>
    <t>religious–secular (0.18)</t>
  </si>
  <si>
    <t>ready–unready (0.27)</t>
  </si>
  <si>
    <t>moved–unmoved (0.35)</t>
  </si>
  <si>
    <t>shared–unshared (0.26)</t>
  </si>
  <si>
    <t>troubled–untroubled (0.34)</t>
  </si>
  <si>
    <t>federal–unitary (0.26)</t>
  </si>
  <si>
    <t>holy–unholy (0.34)</t>
  </si>
  <si>
    <t>straight–curved (0.26)</t>
  </si>
  <si>
    <t>affected–unaffected (0.25)</t>
  </si>
  <si>
    <t>inviting–uninviting (0.33)</t>
  </si>
  <si>
    <t>disrespectful–respectful (0.17)</t>
  </si>
  <si>
    <t>probable–improbable (0.25)</t>
  </si>
  <si>
    <t>herbivorous–omnivorous (0.17)</t>
  </si>
  <si>
    <t>significant–nonsignificant (0.33)</t>
  </si>
  <si>
    <t>loving–unloving (0.33)</t>
  </si>
  <si>
    <t>christian–unchristian (0.27)</t>
  </si>
  <si>
    <t>physical–mental (0.24)</t>
  </si>
  <si>
    <t>consecrated–desecrated (0.24)</t>
  </si>
  <si>
    <t>classified–unclassified (0.22)</t>
  </si>
  <si>
    <t>go–no-go (0.22)</t>
  </si>
  <si>
    <t>consecrated–desecrated (0.2)</t>
  </si>
  <si>
    <t>centralizing–decentralizing (0.21)</t>
  </si>
  <si>
    <t>interspecies–intraspecies (0.21)</t>
  </si>
  <si>
    <t>maxi–mini (0.21)</t>
  </si>
  <si>
    <t>inverse–direct (0.2)</t>
  </si>
  <si>
    <t>grateful–ungrateful (0.21)</t>
  </si>
  <si>
    <t>esoteric–exoteric (0.2)</t>
  </si>
  <si>
    <t>undignified–dignified (0.19)</t>
  </si>
  <si>
    <t>military–civilian (0.2)</t>
  </si>
  <si>
    <t>machine-made–handmade (0.19)</t>
  </si>
  <si>
    <t>armless–armed (0.19)</t>
  </si>
  <si>
    <t>sober–intoxicated (0.16)</t>
  </si>
  <si>
    <t>incorrupt–corrupt (0.19)</t>
  </si>
  <si>
    <t>edible–inedible (0.19)</t>
  </si>
  <si>
    <t>overt–covert (0.19)</t>
  </si>
  <si>
    <t>dirty–clean (0.19)</t>
  </si>
  <si>
    <t>popular–unpopular (0.19)</t>
  </si>
  <si>
    <t>esoteric–exoteric (0.16)</t>
  </si>
  <si>
    <t>abstract–concrete (0.18)</t>
  </si>
  <si>
    <t>optional–obligatory (0.19)</t>
  </si>
  <si>
    <t>clement–inclement (0.19)</t>
  </si>
  <si>
    <t>unsuspected–suspected (0.18)</t>
  </si>
  <si>
    <t>eligible–ineligible (0.19)</t>
  </si>
  <si>
    <t>early–middle (0.19)</t>
  </si>
  <si>
    <t>baptized–unbaptized (0.17)</t>
  </si>
  <si>
    <t>uneducated–educated (0.18)</t>
  </si>
  <si>
    <t>simple–compound (0.19)</t>
  </si>
  <si>
    <t>latter–former (0.17)</t>
  </si>
  <si>
    <t>undetected–detected (0.18)</t>
  </si>
  <si>
    <t>definite–indefinite (0.18)</t>
  </si>
  <si>
    <t>defensive–offensive (0.17)</t>
  </si>
  <si>
    <t>onside–offside (0.17)</t>
  </si>
  <si>
    <t>edifying–unedifying (0.18)</t>
  </si>
  <si>
    <t>humane–inhumane (0.16)</t>
  </si>
  <si>
    <t>middle-class–upper-class (0.16)</t>
  </si>
  <si>
    <t>polished–unpolished (0.17)</t>
  </si>
  <si>
    <t>oblate–prolate (0.18)</t>
  </si>
  <si>
    <t>sober–intoxicated (0.14)</t>
  </si>
  <si>
    <t>multiform–uniform (0.16)</t>
  </si>
  <si>
    <t>chromatic–achromatic (0.17)</t>
  </si>
  <si>
    <t>grateful–ungrateful (0.15)</t>
  </si>
  <si>
    <t>communicative–uncommunicative (0.16)</t>
  </si>
  <si>
    <t>principled–unprincipled (0.17)</t>
  </si>
  <si>
    <t>early–late (0.17)</t>
  </si>
  <si>
    <t>metallic–nonmetallic (0.16)</t>
  </si>
  <si>
    <t>conservative–liberal (0.17)</t>
  </si>
  <si>
    <t>concise–prolix (0.17)</t>
  </si>
  <si>
    <t>rugged–delicate (0.14)</t>
  </si>
  <si>
    <t>early–late (0.16)</t>
  </si>
  <si>
    <t>worst–best (0.17)</t>
  </si>
  <si>
    <t>faithful–unfaithful (0.17)</t>
  </si>
  <si>
    <t>nonviolent–violent (0.16)</t>
  </si>
  <si>
    <t>involuntary–voluntary (0.16)</t>
  </si>
  <si>
    <t>blessed–cursed (0.17)</t>
  </si>
  <si>
    <t>blessed–cursed (0.16)</t>
  </si>
  <si>
    <t>round–square (0.16)</t>
  </si>
  <si>
    <t>institutional–noninstitutional (0.17)</t>
  </si>
  <si>
    <t>first–last (0.16)</t>
  </si>
  <si>
    <t>profitable–unprofitable (0.15)</t>
  </si>
  <si>
    <t>colorful–colorless (0.17)</t>
  </si>
  <si>
    <t>junior–senior (0.16)</t>
  </si>
  <si>
    <t>pro-life–pro-choice (0.15)</t>
  </si>
  <si>
    <t>aesthetic–inaesthetic (0.16)</t>
  </si>
  <si>
    <t>go–no-go (0.13)</t>
  </si>
  <si>
    <t>fortunate–unfortunate (0.16)</t>
  </si>
  <si>
    <t>asleep–awake (0.15)</t>
  </si>
  <si>
    <t>uncharged–charged (0.15)</t>
  </si>
  <si>
    <t>quiet–noisy (0.15)</t>
  </si>
  <si>
    <t>familiar–unfamiliar (0.16)</t>
  </si>
  <si>
    <t>preserved–fresh (0.15)</t>
  </si>
  <si>
    <t>compromising–uncompromising (0.15)</t>
  </si>
  <si>
    <t>gnostic–agnostic (0.16)</t>
  </si>
  <si>
    <t>nonfatal–fatal (0.15)</t>
  </si>
  <si>
    <t>nasty–nice (0.15)</t>
  </si>
  <si>
    <t>enlightening–unenlightening (0.15)</t>
  </si>
  <si>
    <t>supernatural–natural (0.15)</t>
  </si>
  <si>
    <t>empty–full (0.15)</t>
  </si>
  <si>
    <t>tonic–atonic (0.15)</t>
  </si>
  <si>
    <t>nonresidential–residential (0.15)</t>
  </si>
  <si>
    <t>infallible–fallible (0.15)</t>
  </si>
  <si>
    <t>eucaryotic–procaryotic (0.15)</t>
  </si>
  <si>
    <t>atrophied–hypertrophied (0.14)</t>
  </si>
  <si>
    <t>inexplicable–explicable (0.15)</t>
  </si>
  <si>
    <t>womanly–unwomanly (0.15)</t>
  </si>
  <si>
    <t>upstream–downstream (0.13)</t>
  </si>
  <si>
    <t>cauline–radical (0.14)</t>
  </si>
  <si>
    <t>uneven–even (0.15)</t>
  </si>
  <si>
    <t>beaked–beakless (0.15)</t>
  </si>
  <si>
    <t>lean–rich (0.38)</t>
  </si>
  <si>
    <t>poor–rich (0.32)</t>
  </si>
  <si>
    <t>nonexempt–exempt (0.25)</t>
  </si>
  <si>
    <t>inelegant–elegant (0.23)</t>
  </si>
  <si>
    <t>moneyless–moneyed (0.23)</t>
  </si>
  <si>
    <t>unsociable–sociable (0.23)</t>
  </si>
  <si>
    <t>provincial–cosmopolitan (0.22)</t>
  </si>
  <si>
    <t>salaried–freelance (0.21)</t>
  </si>
  <si>
    <t>noncritical–critical (0.21)</t>
  </si>
  <si>
    <t>civilian–military (0.21)</t>
  </si>
  <si>
    <t>unenlightened–enlightened (0.2)</t>
  </si>
  <si>
    <t>closing–opening (0.2)</t>
  </si>
  <si>
    <t>leafless–leafy (0.2)</t>
  </si>
  <si>
    <t>unattractive–attractive (0.2)</t>
  </si>
  <si>
    <t>unprofitable–profitable (0.2)</t>
  </si>
  <si>
    <t>ugly–beautiful (0.19)</t>
  </si>
  <si>
    <t>nonfinancial–financial (0.19)</t>
  </si>
  <si>
    <t>retroactive–proactive (0.19)</t>
  </si>
  <si>
    <t>intangible–tangible (0.18)</t>
  </si>
  <si>
    <t>unselfish–selfish (0.18)</t>
  </si>
  <si>
    <t>unfunded–funded (0.18)</t>
  </si>
  <si>
    <t>unorganized–organized (0.18)</t>
  </si>
  <si>
    <t>noncommissioned–commissioned (0.18)</t>
  </si>
  <si>
    <t>contaminated–uncontaminated (0.17)</t>
  </si>
  <si>
    <t>unenlightening–enlightening (0.17)</t>
  </si>
  <si>
    <t>unfashionable–fashionable (0.17)</t>
  </si>
  <si>
    <t>shut–open (0.17)</t>
  </si>
  <si>
    <t>diluted–undiluted (0.17)</t>
  </si>
  <si>
    <t>decreasing–increasing (0.17)</t>
  </si>
  <si>
    <t>inattentive–attentive (0.17)</t>
  </si>
  <si>
    <t>pleased–displeased (0.43)</t>
  </si>
  <si>
    <t>intelligent–unintelligent (0.4)</t>
  </si>
  <si>
    <t>informative–uninformative (0.4)</t>
  </si>
  <si>
    <t>religious–irreligious (0.55)</t>
  </si>
  <si>
    <t>religious–irreligious (0.54)</t>
  </si>
  <si>
    <t>christian–unchristian (0.44)</t>
  </si>
  <si>
    <t>historical–ahistorical (0.48)</t>
  </si>
  <si>
    <t>religious–secular (0.36)</t>
  </si>
  <si>
    <t>original–unoriginal (0.43)</t>
  </si>
  <si>
    <t>concerned–unconcerned (0.41)</t>
  </si>
  <si>
    <t>important–unimportant (0.42)</t>
  </si>
  <si>
    <t>made–unmade (0.31)</t>
  </si>
  <si>
    <t>involved–uninvolved (0.42)</t>
  </si>
  <si>
    <t>native–nonnative (0.42)</t>
  </si>
  <si>
    <t>medical–surgical (0.28)</t>
  </si>
  <si>
    <t>occupied–unoccupied (0.37)</t>
  </si>
  <si>
    <t>made–unmade (0.41)</t>
  </si>
  <si>
    <t>involved–uninvolved (0.36)</t>
  </si>
  <si>
    <t>religious–secular (0.4)</t>
  </si>
  <si>
    <t>essential–inessential (0.39)</t>
  </si>
  <si>
    <t>considerable–inconsiderable (0.39)</t>
  </si>
  <si>
    <t>important–unimportant (0.27)</t>
  </si>
  <si>
    <t>historical–ahistorical (0.39)</t>
  </si>
  <si>
    <t>damaged–undamaged (0.27)</t>
  </si>
  <si>
    <t>established–unestablished (0.36)</t>
  </si>
  <si>
    <t>focused–unfocused (0.39)</t>
  </si>
  <si>
    <t>planned–unplanned (0.27)</t>
  </si>
  <si>
    <t>musical–unmusical (0.39)</t>
  </si>
  <si>
    <t>happy–unhappy (0.26)</t>
  </si>
  <si>
    <t>convinced–unconvinced (0.26)</t>
  </si>
  <si>
    <t>formed–unformed (0.38)</t>
  </si>
  <si>
    <t>free–unfree (0.26)</t>
  </si>
  <si>
    <t>specific–nonspecific (0.38)</t>
  </si>
  <si>
    <t>formed–unformed (0.35)</t>
  </si>
  <si>
    <t>bound–unbound (0.38)</t>
  </si>
  <si>
    <t>sent–unsent (0.26)</t>
  </si>
  <si>
    <t>original–unoriginal (0.35)</t>
  </si>
  <si>
    <t>political–nonpolitical (0.37)</t>
  </si>
  <si>
    <t>convinced–unconvinced (0.35)</t>
  </si>
  <si>
    <t>holy–unholy (0.26)</t>
  </si>
  <si>
    <t>political–nonpolitical (0.34)</t>
  </si>
  <si>
    <t>financial–nonfinancial (0.37)</t>
  </si>
  <si>
    <t>moving–unmoving (0.26)</t>
  </si>
  <si>
    <t>moved–unmoved (0.37)</t>
  </si>
  <si>
    <t>gathered–ungathered (0.34)</t>
  </si>
  <si>
    <t>traveled–untraveled (0.37)</t>
  </si>
  <si>
    <t>available–unavailable (0.26)</t>
  </si>
  <si>
    <t>sacred–profane (0.37)</t>
  </si>
  <si>
    <t>central–peripheral (0.25)</t>
  </si>
  <si>
    <t>loving–unloving (0.34)</t>
  </si>
  <si>
    <t>shared–unshared (0.37)</t>
  </si>
  <si>
    <t>loved–unloved (0.25)</t>
  </si>
  <si>
    <t>musical–unmusical (0.33)</t>
  </si>
  <si>
    <t>controversial–uncontroversial (0.37)</t>
  </si>
  <si>
    <t>organized–disorganized (0.36)</t>
  </si>
  <si>
    <t>crossed–uncrossed (0.36)</t>
  </si>
  <si>
    <t>injured–uninjured (0.25)</t>
  </si>
  <si>
    <t>dramatic–undramatic (0.33)</t>
  </si>
  <si>
    <t>motivated–unmotivated (0.36)</t>
  </si>
  <si>
    <t>funded–unfunded (0.25)</t>
  </si>
  <si>
    <t>proved–unproved (0.33)</t>
  </si>
  <si>
    <t>unpaid–paid (0.36)</t>
  </si>
  <si>
    <t>poor–rich (0.33)</t>
  </si>
  <si>
    <t>poor–rich (0.36)</t>
  </si>
  <si>
    <t>middle-class–upper-class (0.4)</t>
  </si>
  <si>
    <t>poor–rich (0.29)</t>
  </si>
  <si>
    <t>poor–rich (0.35)</t>
  </si>
  <si>
    <t>unconnected–connected (0.35)</t>
  </si>
  <si>
    <t>middle-class–upper-class (0.32)</t>
  </si>
  <si>
    <t>lean–rich (0.36)</t>
  </si>
  <si>
    <t>poor–rich (0.31)</t>
  </si>
  <si>
    <t>middle-class–upper-class (0.29)</t>
  </si>
  <si>
    <t>no-go–go (0.34)</t>
  </si>
  <si>
    <t>fewer–more (0.33)</t>
  </si>
  <si>
    <t>lean–rich (0.31)</t>
  </si>
  <si>
    <t>middle-class–upper-class (0.34)</t>
  </si>
  <si>
    <t>lean–rich (0.29)</t>
  </si>
  <si>
    <t>inelegant–elegant (0.33)</t>
  </si>
  <si>
    <t>unsurprised–surprised (0.32)</t>
  </si>
  <si>
    <t>unenlightened–enlightened (0.29)</t>
  </si>
  <si>
    <t>inelegant–elegant (0.31)</t>
  </si>
  <si>
    <t>ordinary–extraordinary (0.26)</t>
  </si>
  <si>
    <t>unrewarding–rewarding (0.25)</t>
  </si>
  <si>
    <t>unfree–free (0.33)</t>
  </si>
  <si>
    <t>fewest–most (0.32)</t>
  </si>
  <si>
    <t>unskilled–skilled (0.29)</t>
  </si>
  <si>
    <t>unstimulating–stimulating (0.31)</t>
  </si>
  <si>
    <t>unadorned–adorned (0.25)</t>
  </si>
  <si>
    <t>moral–immoral (0.24)</t>
  </si>
  <si>
    <t>unrewarding–rewarding (0.32)</t>
  </si>
  <si>
    <t>fractional–whole (0.32)</t>
  </si>
  <si>
    <t>unexciting–exciting (0.28)</t>
  </si>
  <si>
    <t>unprofitable–profitable (0.3)</t>
  </si>
  <si>
    <t>unenlightened–enlightened (0.24)</t>
  </si>
  <si>
    <t>unskilled–skilled (0.23)</t>
  </si>
  <si>
    <t>moneyless–moneyed (0.32)</t>
  </si>
  <si>
    <t>worsening–bettering (0.32)</t>
  </si>
  <si>
    <t>inelegant–elegant (0.28)</t>
  </si>
  <si>
    <t>unenlightened–enlightened (0.3)</t>
  </si>
  <si>
    <t>unmodulated–modulated (0.23)</t>
  </si>
  <si>
    <t>fewest–most (0.22)</t>
  </si>
  <si>
    <t>unexcited–excited (0.3)</t>
  </si>
  <si>
    <t>unsent–sent (0.31)</t>
  </si>
  <si>
    <t>unimpressive–impressive (0.27)</t>
  </si>
  <si>
    <t>inharmonious–harmonious (0.3)</t>
  </si>
  <si>
    <t>joyless–joyous (0.23)</t>
  </si>
  <si>
    <t>noncommissioned–commissioned (0.22)</t>
  </si>
  <si>
    <t>fewest–most (0.3)</t>
  </si>
  <si>
    <t>reverse–forward (0.3)</t>
  </si>
  <si>
    <t>fewest–most (0.27)</t>
  </si>
  <si>
    <t>inauspicious–auspicious (0.3)</t>
  </si>
  <si>
    <t>earthly–heavenly (0.23)</t>
  </si>
  <si>
    <t>nonexempt–exempt (0.22)</t>
  </si>
  <si>
    <t>unowned–owned (0.3)</t>
  </si>
  <si>
    <t>unsold–sold (0.3)</t>
  </si>
  <si>
    <t>powerless–powerful (0.26)</t>
  </si>
  <si>
    <t>unrewarding–rewarding (0.3)</t>
  </si>
  <si>
    <t>unleaded–leaded (0.23)</t>
  </si>
  <si>
    <t>merciless–merciful (0.21)</t>
  </si>
  <si>
    <t>supernatural–natural (0.29)</t>
  </si>
  <si>
    <t>unlisted–listed (0.29)</t>
  </si>
  <si>
    <t>unadorned–adorned (0.26)</t>
  </si>
  <si>
    <t>unfilled–filled (0.29)</t>
  </si>
  <si>
    <t>nonproprietary–proprietary (0.23)</t>
  </si>
  <si>
    <t>nonpregnant–pregnant (0.21)</t>
  </si>
  <si>
    <t>nonpolitical–political (0.28)</t>
  </si>
  <si>
    <t>undetermined–determined (0.29)</t>
  </si>
  <si>
    <t>unbranded–branded (0.25)</t>
  </si>
  <si>
    <t>ungracious–gracious (0.29)</t>
  </si>
  <si>
    <t>lyric–dramatic (0.23)</t>
  </si>
  <si>
    <t>preventive–permissive (0.21)</t>
  </si>
  <si>
    <t>uninterested–interested (0.28)</t>
  </si>
  <si>
    <t>unavailable–available (0.29)</t>
  </si>
  <si>
    <t>inauspicious–auspicious (0.25)</t>
  </si>
  <si>
    <t>uninviting–inviting (0.29)</t>
  </si>
  <si>
    <t>inglorious–glorious (0.22)</t>
  </si>
  <si>
    <t>malign–benign (0.21)</t>
  </si>
  <si>
    <t>undemanding–demanding (0.28)</t>
  </si>
  <si>
    <t>unproductive–productive (0.29)</t>
  </si>
  <si>
    <t>forgettable–unforgettable (0.25)</t>
  </si>
  <si>
    <t>fewest–most (0.29)</t>
  </si>
  <si>
    <t>religious–irreligious (0.2)</t>
  </si>
  <si>
    <t>nonfinancial–financial (0.27)</t>
  </si>
  <si>
    <t>unmade–made (0.29)</t>
  </si>
  <si>
    <t>undocumented–documented (0.25)</t>
  </si>
  <si>
    <t>unskilled–skilled (0.28)</t>
  </si>
  <si>
    <t>nonfatal–fatal (0.22)</t>
  </si>
  <si>
    <t>fewer–more (0.2)</t>
  </si>
  <si>
    <t>unnatural–natural (0.27)</t>
  </si>
  <si>
    <t>no-go–go (0.28)</t>
  </si>
  <si>
    <t>unrewarding–rewarding (0.24)</t>
  </si>
  <si>
    <t>unendowed–endowed (0.28)</t>
  </si>
  <si>
    <t>unambitious–ambitious (0.21)</t>
  </si>
  <si>
    <t>limbless–limbed (0.19)</t>
  </si>
  <si>
    <t>nonexempt–exempt (0.26)</t>
  </si>
  <si>
    <t>unconcerned–concerned (0.28)</t>
  </si>
  <si>
    <t>noncommissioned–commissioned (0.24)</t>
  </si>
  <si>
    <t>styleless–stylish (0.27)</t>
  </si>
  <si>
    <t>out–safe (0.21)</t>
  </si>
  <si>
    <t>vertical–inclined (0.19)</t>
  </si>
  <si>
    <t>unhelpful–helpful (0.26)</t>
  </si>
  <si>
    <t>coarse–fine (0.28)</t>
  </si>
  <si>
    <t>uncarved–carved (0.24)</t>
  </si>
  <si>
    <t>small–large (0.21)</t>
  </si>
  <si>
    <t>nonfatal–fatal (0.19)</t>
  </si>
  <si>
    <t>repulsive–attractive (0.26)</t>
  </si>
  <si>
    <t>nonhuman–human (0.28)</t>
  </si>
  <si>
    <t>unafraid–afraid (0.24)</t>
  </si>
  <si>
    <t>lowborn–noble (0.27)</t>
  </si>
  <si>
    <t>joyless–joyous (0.19)</t>
  </si>
  <si>
    <t>unrefined–refined (0.26)</t>
  </si>
  <si>
    <t>inverse–direct (0.27)</t>
  </si>
  <si>
    <t>unhelpful–helpful (0.24)</t>
  </si>
  <si>
    <t>unexciting–exciting (0.27)</t>
  </si>
  <si>
    <t>moral–immoral (0.21)</t>
  </si>
  <si>
    <t>unblemished–blemished (0.19)</t>
  </si>
  <si>
    <t>unplanned–planned (0.26)</t>
  </si>
  <si>
    <t>sorrowful–joyful (0.27)</t>
  </si>
  <si>
    <t>nonsignificant–significant (0.23)</t>
  </si>
  <si>
    <t>underprivileged–privileged (0.27)</t>
  </si>
  <si>
    <t>unskilled–skilled (0.21)</t>
  </si>
  <si>
    <t>unadjusted–adjusted (0.19)</t>
  </si>
  <si>
    <t>unaccompanied–accompanied (0.25)</t>
  </si>
  <si>
    <t>unsound–sound (0.27)</t>
  </si>
  <si>
    <t>nonprofessional–professional (0.23)</t>
  </si>
  <si>
    <t>leafless–leafy (0.26)</t>
  </si>
  <si>
    <t>unprofitable–profitable (0.21)</t>
  </si>
  <si>
    <t>malignant–benign (0.19)</t>
  </si>
  <si>
    <t>unpaid–paid (0.25)</t>
  </si>
  <si>
    <t>inattentive–attentive (0.27)</t>
  </si>
  <si>
    <t>civilian–military (0.23)</t>
  </si>
  <si>
    <t>nonprofessional–professional (0.26)</t>
  </si>
  <si>
    <t>maladroit–adroit (0.21)</t>
  </si>
  <si>
    <t>moneyless–moneyed (0.18)</t>
  </si>
  <si>
    <t>uninteresting–interesting (0.25)</t>
  </si>
  <si>
    <t>unsuccessful–successful (0.27)</t>
  </si>
  <si>
    <t>underprivileged–privileged (0.23)</t>
  </si>
  <si>
    <t>unenlightening–enlightening (0.26)</t>
  </si>
  <si>
    <t>powerless–powerful (0.2)</t>
  </si>
  <si>
    <t>ugly–beautiful (0.18)</t>
  </si>
  <si>
    <t>unattractive–attractive (0.25)</t>
  </si>
  <si>
    <t>unfilled–filled (0.27)</t>
  </si>
  <si>
    <t>uninformative–informative (0.23)</t>
  </si>
  <si>
    <t>grassless–grassy (0.26)</t>
  </si>
  <si>
    <t>maleficent–beneficent (0.2)</t>
  </si>
  <si>
    <t>powerless–powerful (0.18)</t>
  </si>
  <si>
    <t>middle-class–upper-class (0.25)</t>
  </si>
  <si>
    <t>unwelcome–welcome (0.27)</t>
  </si>
  <si>
    <t>unfunded–funded (0.26)</t>
  </si>
  <si>
    <t>nonviolent–violent (0.2)</t>
  </si>
  <si>
    <t>depressant–stimulative (0.18)</t>
  </si>
  <si>
    <t>unprofitable–profitable (0.25)</t>
  </si>
  <si>
    <t>headless–headed (0.26)</t>
  </si>
  <si>
    <t>unstimulating–stimulating (0.23)</t>
  </si>
  <si>
    <t>uncarved–carved (0.26)</t>
  </si>
  <si>
    <t>untucked–tucked (0.2)</t>
  </si>
  <si>
    <t>provincial–cosmopolitan (0.18)</t>
  </si>
  <si>
    <t>unequipped–equipped (0.25)</t>
  </si>
  <si>
    <t>immaterial–material (0.26)</t>
  </si>
  <si>
    <t>unostentatious–ostentatious (0.23)</t>
  </si>
  <si>
    <t>unadventurous–adventurous (0.26)</t>
  </si>
  <si>
    <t>implicit–explicit (0.2)</t>
  </si>
  <si>
    <t>unpaid–paid (0.18)</t>
  </si>
  <si>
    <t>unambitious–ambitious (0.25)</t>
  </si>
  <si>
    <t>unable–able (0.26)</t>
  </si>
  <si>
    <t>uninteresting–interesting (0.23)</t>
  </si>
  <si>
    <t>disadvantageous–advantageous (0.25)</t>
  </si>
  <si>
    <t>toneless–toned (0.2)</t>
  </si>
  <si>
    <t>disadvantageous–advantageous (0.18)</t>
  </si>
  <si>
    <t>unestablished–established (0.25)</t>
  </si>
  <si>
    <t>uncrossed–crossed (0.26)</t>
  </si>
  <si>
    <t>ungracious–gracious (0.23)</t>
  </si>
  <si>
    <t>nonindulgent–indulgent (0.25)</t>
  </si>
  <si>
    <t>downmarket–upmarket (0.2)</t>
  </si>
  <si>
    <t>unpainted–painted (0.18)</t>
  </si>
  <si>
    <t>literate–illiterate (0.24)</t>
  </si>
  <si>
    <t>exculpatory–inculpatory (0.26)</t>
  </si>
  <si>
    <t>north–south (0.23)</t>
  </si>
  <si>
    <t>new–old (0.22)</t>
  </si>
  <si>
    <t>obvious–unobvious (0.52)</t>
  </si>
  <si>
    <t>white–black (0.26)</t>
  </si>
  <si>
    <t>blond–brunet (0.23)</t>
  </si>
  <si>
    <t>ventilated–unventilated (0.19)</t>
  </si>
  <si>
    <t>critical–noncritical (0.52)</t>
  </si>
  <si>
    <t>permissible–impermissible (0.2)</t>
  </si>
  <si>
    <t>omnivorous–insectivorous (0.2)</t>
  </si>
  <si>
    <t>mindful–unmindful (0.18)</t>
  </si>
  <si>
    <t>implausible–plausible (0.19)</t>
  </si>
  <si>
    <t>commissioned–noncommissioned (0.2)</t>
  </si>
  <si>
    <t>esoteric–exoteric (0.18)</t>
  </si>
  <si>
    <t>privileged–underprivileged (0.17)</t>
  </si>
  <si>
    <t>anonymous–onymous (0.49)</t>
  </si>
  <si>
    <t>fair–foul (0.19)</t>
  </si>
  <si>
    <t>monogamous–polygamous (0.18)</t>
  </si>
  <si>
    <t>joyless–joyous (0.16)</t>
  </si>
  <si>
    <t>extended–unextended (0.49)</t>
  </si>
  <si>
    <t>indispensable–dispensable (0.19)</t>
  </si>
  <si>
    <t>necked–neckless (0.17)</t>
  </si>
  <si>
    <t>northern–southern (0.17)</t>
  </si>
  <si>
    <t>left–center (0.17)</t>
  </si>
  <si>
    <t>sensible–insensible (0.16)</t>
  </si>
  <si>
    <t>current–noncurrent (0.48)</t>
  </si>
  <si>
    <t>upper-class–lower-class (0.16)</t>
  </si>
  <si>
    <t>quantitative–syllabic (0.16)</t>
  </si>
  <si>
    <t>representative–nonrepresentative (0.48)</t>
  </si>
  <si>
    <t>noble–lowborn (0.17)</t>
  </si>
  <si>
    <t>conquerable–unconquerable (0.16)</t>
  </si>
  <si>
    <t>north–south (0.16)</t>
  </si>
  <si>
    <t>permissive–preventive (0.15)</t>
  </si>
  <si>
    <t>active–inactive (0.16)</t>
  </si>
  <si>
    <t>musical–unmusical (0.47)</t>
  </si>
  <si>
    <t>carnivorous–herbivorous (0.16)</t>
  </si>
  <si>
    <t>integrated–segregated (0.15)</t>
  </si>
  <si>
    <t>downtown–uptown (0.16)</t>
  </si>
  <si>
    <t>intellectual–nonintellectual (0.47)</t>
  </si>
  <si>
    <t>concise–prolix (0.16)</t>
  </si>
  <si>
    <t>minuscule–majuscule (0.15)</t>
  </si>
  <si>
    <t>robust–frail (0.16)</t>
  </si>
  <si>
    <t>random–nonrandom (0.47)</t>
  </si>
  <si>
    <t>careful–careless (0.16)</t>
  </si>
  <si>
    <t>starry–starless (0.15)</t>
  </si>
  <si>
    <t>inoffensive–offensive (0.15)</t>
  </si>
  <si>
    <t>inevitable–evitable (0.47)</t>
  </si>
  <si>
    <t>educated–uneducated (0.15)</t>
  </si>
  <si>
    <t>sent–unsent (0.47)</t>
  </si>
  <si>
    <t>privileged–underprivileged (0.16)</t>
  </si>
  <si>
    <t>loose–compact (0.15)</t>
  </si>
  <si>
    <t>desensitizing–sensitizing (0.15)</t>
  </si>
  <si>
    <t>frozen–unfrozen (0.46)</t>
  </si>
  <si>
    <t>mononuclear–binucleate (0.15)</t>
  </si>
  <si>
    <t>posterior–anterior (0.15)</t>
  </si>
  <si>
    <t>intelligible–unintelligible (0.15)</t>
  </si>
  <si>
    <t>exact–inexact (0.46)</t>
  </si>
  <si>
    <t>idiographic–nomothetic (0.15)</t>
  </si>
  <si>
    <t>away–home (0.15)</t>
  </si>
  <si>
    <t>advantageous–disadvantageous (0.15)</t>
  </si>
  <si>
    <t>professional–nonprofessional (0.46)</t>
  </si>
  <si>
    <t>quantitative–syllabic (0.15)</t>
  </si>
  <si>
    <t>exculpatory–inculpatory (0.15)</t>
  </si>
  <si>
    <t>backed–backless (0.15)</t>
  </si>
  <si>
    <t>human–nonhuman (0.46)</t>
  </si>
  <si>
    <t>isotropic–anisotropic (0.15)</t>
  </si>
  <si>
    <t>simple–complex (0.15)</t>
  </si>
  <si>
    <t>commissioned–noncommissioned (0.14)</t>
  </si>
  <si>
    <t>surprising–unsurprising (0.45)</t>
  </si>
  <si>
    <t>apropos–malapropos (0.15)</t>
  </si>
  <si>
    <t>tonic–atonic (0.14)</t>
  </si>
  <si>
    <t>rimless–rimmed (0.14)</t>
  </si>
  <si>
    <t>political–nonpolitical (0.45)</t>
  </si>
  <si>
    <t>seaworthy–unseaworthy (0.15)</t>
  </si>
  <si>
    <t>isotropic–anisotropic (0.14)</t>
  </si>
  <si>
    <t>integrated–segregated (0.14)</t>
  </si>
  <si>
    <t>creative–uncreative (0.45)</t>
  </si>
  <si>
    <t>cathodic–anodic (0.15)</t>
  </si>
  <si>
    <t>lubricated–unlubricated (0.14)</t>
  </si>
  <si>
    <t>undynamic–dynamic (0.14)</t>
  </si>
  <si>
    <t>gathered–ungathered (0.45)</t>
  </si>
  <si>
    <t>reciprocal–nonreciprocal (0.15)</t>
  </si>
  <si>
    <t>piano–forte (0.14)</t>
  </si>
  <si>
    <t>carnivorous–herbivorous (0.14)</t>
  </si>
  <si>
    <t>dry–phlegmy (0.45)</t>
  </si>
  <si>
    <t>postprandial–preprandial (0.14)</t>
  </si>
  <si>
    <t>permissive–preventive (0.14)</t>
  </si>
  <si>
    <t>proved–unproved (0.45)</t>
  </si>
  <si>
    <t>adjusted–maladjusted (0.14)</t>
  </si>
  <si>
    <t>spineless–spinous (0.14)</t>
  </si>
  <si>
    <t>dynamic–undynamic (0.45)</t>
  </si>
  <si>
    <t>orderly–disorderly (0.15)</t>
  </si>
  <si>
    <t>radiopaque–radiolucent (0.14)</t>
  </si>
  <si>
    <t>unshockable–shockable (0.14)</t>
  </si>
  <si>
    <t>speaking–nonspeaking (0.44)</t>
  </si>
  <si>
    <t>exempt–nonexempt (0.14)</t>
  </si>
  <si>
    <t>single-lane–multilane (0.14)</t>
  </si>
  <si>
    <t>laced–unlaced (0.14)</t>
  </si>
  <si>
    <t>hardhearted–softhearted (0.14)</t>
  </si>
  <si>
    <t>exterior–interior (0.14)</t>
  </si>
  <si>
    <t>polar–equatorial (0.14)</t>
  </si>
  <si>
    <t>geared–ungeared (0.44)</t>
  </si>
  <si>
    <t>blond–brunet (0.14)</t>
  </si>
  <si>
    <t>boneless–bony (0.14)</t>
  </si>
  <si>
    <t>religious–irreligious (0.24)</t>
  </si>
  <si>
    <t>gnostic–agnostic (0.26)</t>
  </si>
  <si>
    <t>orthodox–unorthodox (0.18)</t>
  </si>
  <si>
    <t>pro-life–pro-choice (0.2)</t>
  </si>
  <si>
    <t>herbivorous–omnivorous (0.19)</t>
  </si>
  <si>
    <t>curable–incurable (0.17)</t>
  </si>
  <si>
    <t>concerned–unconcerned (0.17)</t>
  </si>
  <si>
    <t>nonsteroidal–steroidal (0.17)</t>
  </si>
  <si>
    <t>musical–unmusical (0.18)</t>
  </si>
  <si>
    <t>carved–uncarved (0.32)</t>
  </si>
  <si>
    <t>formed–unformed (0.18)</t>
  </si>
  <si>
    <t>confined–unconfined (0.17)</t>
  </si>
  <si>
    <t>married–unmarried (0.16)</t>
  </si>
  <si>
    <t>grateful–ungrateful (0.17)</t>
  </si>
  <si>
    <t>oriented–unoriented (0.15)</t>
  </si>
  <si>
    <t>sweet–sour (0.14)</t>
  </si>
  <si>
    <t>consecrated–desecrated (0.14)</t>
  </si>
  <si>
    <t>taciturn–voluble (0.14)</t>
  </si>
  <si>
    <t>efficacious–inefficacious (0.14)</t>
  </si>
  <si>
    <t>antecedent–subsequent (0.13)</t>
  </si>
  <si>
    <t>undemanding–demanding (0.13)</t>
  </si>
  <si>
    <t>conservative–liberal (0.41)</t>
  </si>
  <si>
    <t>conservative–liberal (0.44)</t>
  </si>
  <si>
    <t>conservative–liberal (0.54)</t>
  </si>
  <si>
    <t>conservative–liberal (0.38)</t>
  </si>
  <si>
    <t>conservative–liberal (0.37)</t>
  </si>
  <si>
    <t>atomistic–holistic (0.22)</t>
  </si>
  <si>
    <t>religious–secular (0.29)</t>
  </si>
  <si>
    <t>regressive–progressive (0.36)</t>
  </si>
  <si>
    <t>unsocial–social (0.22)</t>
  </si>
  <si>
    <t>ordered–disordered (0.25)</t>
  </si>
  <si>
    <t>sectarian–nonsectarian (0.25)</t>
  </si>
  <si>
    <t>religious–secular (0.31)</t>
  </si>
  <si>
    <t>negative–positive (0.24)</t>
  </si>
  <si>
    <t>dull–lively (0.21)</t>
  </si>
  <si>
    <t>cubic–linear (0.25)</t>
  </si>
  <si>
    <t>narrow-minded–broad-minded (0.28)</t>
  </si>
  <si>
    <t>negative–positive (0.21)</t>
  </si>
  <si>
    <t>narrow-minded–broad-minded (0.24)</t>
  </si>
  <si>
    <t>least–most (0.2)</t>
  </si>
  <si>
    <t>ambiguous–unambiguous (0.24)</t>
  </si>
  <si>
    <t>incomprehensible–comprehensible (0.22)</t>
  </si>
  <si>
    <t>intolerant–tolerant (0.25)</t>
  </si>
  <si>
    <t>unlivable–livable (0.21)</t>
  </si>
  <si>
    <t>unsupportive–supportive (0.23)</t>
  </si>
  <si>
    <t>right–left (0.19)</t>
  </si>
  <si>
    <t>regressive–progressive (0.22)</t>
  </si>
  <si>
    <t>anaerobic–aerobic (0.2)</t>
  </si>
  <si>
    <t>uncompassionate–compassionate (0.2)</t>
  </si>
  <si>
    <t>inhumane–humane (0.22)</t>
  </si>
  <si>
    <t>prejudiced–unprejudiced (0.19)</t>
  </si>
  <si>
    <t>complex–simple (0.2)</t>
  </si>
  <si>
    <t>illogical–logical (0.2)</t>
  </si>
  <si>
    <t>uncompassionate–compassionate (0.24)</t>
  </si>
  <si>
    <t>illiterate–literate (0.2)</t>
  </si>
  <si>
    <t>regressive–progressive (0.18)</t>
  </si>
  <si>
    <t>injured–uninjured (0.2)</t>
  </si>
  <si>
    <t>violent–nonviolent (0.22)</t>
  </si>
  <si>
    <t>unsupportive–supportive (0.2)</t>
  </si>
  <si>
    <t>uninformed–informed (0.21)</t>
  </si>
  <si>
    <t>potential–actual (0.2)</t>
  </si>
  <si>
    <t>extramural–intramural (0.18)</t>
  </si>
  <si>
    <t>half–whole (0.2)</t>
  </si>
  <si>
    <t>stingy–generous (0.19)</t>
  </si>
  <si>
    <t>uncreative–creative (0.21)</t>
  </si>
  <si>
    <t>unmerited–merited (0.18)</t>
  </si>
  <si>
    <t>undesirable–desirable (0.19)</t>
  </si>
  <si>
    <t>uncommunicative–communicative (0.2)</t>
  </si>
  <si>
    <t>religious–secular (0.19)</t>
  </si>
  <si>
    <t>white–black (0.21)</t>
  </si>
  <si>
    <t>unreal–real (0.17)</t>
  </si>
  <si>
    <t>unfrozen–frozen (0.18)</t>
  </si>
  <si>
    <t>displeased–pleased (0.18)</t>
  </si>
  <si>
    <t>unprofessional–professional (0.19)</t>
  </si>
  <si>
    <t>disingenuous–ingenuous (0.21)</t>
  </si>
  <si>
    <t>unmusical–musical (0.17)</t>
  </si>
  <si>
    <t>unsociable–sociable (0.18)</t>
  </si>
  <si>
    <t>unstructured–structured (0.18)</t>
  </si>
  <si>
    <t>tuneless–tuneful (0.2)</t>
  </si>
  <si>
    <t>unfruitful–fruitful (0.2)</t>
  </si>
  <si>
    <t>found–lost (0.17)</t>
  </si>
  <si>
    <t>dishonest–honest (0.18)</t>
  </si>
  <si>
    <t>intolerant–tolerant (0.19)</t>
  </si>
  <si>
    <t>unscholarly–scholarly (0.2)</t>
  </si>
  <si>
    <t>retroactive–proactive (0.17)</t>
  </si>
  <si>
    <t>dishonorable–honorable (0.17)</t>
  </si>
  <si>
    <t>inequitable–equitable (0.19)</t>
  </si>
  <si>
    <t>saved–lost (0.16)</t>
  </si>
  <si>
    <t>punished–unpunished (0.18)</t>
  </si>
  <si>
    <t>unintelligent–intelligent (0.17)</t>
  </si>
  <si>
    <t>inconsiderate–considerate (0.19)</t>
  </si>
  <si>
    <t>pro-life–pro-choice (0.18)</t>
  </si>
  <si>
    <t>inaccessible–accessible (0.16)</t>
  </si>
  <si>
    <t>prolix–concise (0.16)</t>
  </si>
  <si>
    <t>dependent–independent (0.17)</t>
  </si>
  <si>
    <t>counterrevolutionary–revolutionary (0.17)</t>
  </si>
  <si>
    <t>dystopian–utopian (0.19)</t>
  </si>
  <si>
    <t>downmarket–upmarket (0.18)</t>
  </si>
  <si>
    <t>monoclinic–triclinic (0.19)</t>
  </si>
  <si>
    <t>predicative–attributive (0.16)</t>
  </si>
  <si>
    <t>suspected–unsuspected (0.17)</t>
  </si>
  <si>
    <t>anticlinal–synclinal (0.17)</t>
  </si>
  <si>
    <t>exclusive–inclusive (0.18)</t>
  </si>
  <si>
    <t>unedifying–edifying (0.19)</t>
  </si>
  <si>
    <t>homogeneous–heterogeneous (0.16)</t>
  </si>
  <si>
    <t>questionable–unquestionable (0.17)</t>
  </si>
  <si>
    <t>downstairs–upstairs (0.17)</t>
  </si>
  <si>
    <t>impolitic–politic (0.18)</t>
  </si>
  <si>
    <t>unpleasant–pleasant (0.17)</t>
  </si>
  <si>
    <t>unscientific–scientific (0.17)</t>
  </si>
  <si>
    <t>intraspecies–interspecies (0.18)</t>
  </si>
  <si>
    <t>exclusive–inclusive (0.19)</t>
  </si>
  <si>
    <t>destructive–constructive (0.15)</t>
  </si>
  <si>
    <t>unlawful–lawful (0.17)</t>
  </si>
  <si>
    <t>uncooperative–cooperative (0.16)</t>
  </si>
  <si>
    <t>judgmental–nonjudgmental (0.17)</t>
  </si>
  <si>
    <t>prolix–concise (0.17)</t>
  </si>
  <si>
    <t>meaningless–meaningful (0.18)</t>
  </si>
  <si>
    <t>anal–oral (0.15)</t>
  </si>
  <si>
    <t>low–high (0.17)</t>
  </si>
  <si>
    <t>lossy–lossless (0.16)</t>
  </si>
  <si>
    <t>southern–northern (0.17)</t>
  </si>
  <si>
    <t>unreasonable–reasonable (0.17)</t>
  </si>
  <si>
    <t>extinct–active (0.18)</t>
  </si>
  <si>
    <t>undiscriminating–discriminating (0.15)</t>
  </si>
  <si>
    <t>incredulous–credulous (0.17)</t>
  </si>
  <si>
    <t>narrow-minded–broad-minded (0.16)</t>
  </si>
  <si>
    <t>tactless–tactful (0.17)</t>
  </si>
  <si>
    <t>unwearable–wearable (0.17)</t>
  </si>
  <si>
    <t>inarticulate–articulate (0.15)</t>
  </si>
  <si>
    <t>unleaded–leaded (0.17)</t>
  </si>
  <si>
    <t>inequitable–equitable (0.16)</t>
  </si>
  <si>
    <t>uncomfortable–comfortable (0.17)</t>
  </si>
  <si>
    <t>same–other (0.15)</t>
  </si>
  <si>
    <t>capitalistic–socialistic (0.16)</t>
  </si>
  <si>
    <t>assertive–unassertive (0.16)</t>
  </si>
  <si>
    <t>premeditated–unpremeditated (0.17)</t>
  </si>
  <si>
    <t>unproductive–productive (0.17)</t>
  </si>
  <si>
    <t>salty–fresh (0.18)</t>
  </si>
  <si>
    <t>elastic–inelastic (0.15)</t>
  </si>
  <si>
    <t>inhibited–uninhibited (0.16)</t>
  </si>
  <si>
    <t>prewar–postwar (0.16)</t>
  </si>
  <si>
    <t>undemocratic–democratic (0.17)</t>
  </si>
  <si>
    <t>uncomplimentary–complimentary (0.18)</t>
  </si>
  <si>
    <t>minus–plus (0.15)</t>
  </si>
  <si>
    <t>meaningless–meaningful (0.16)</t>
  </si>
  <si>
    <t>inharmonious–harmonious (0.16)</t>
  </si>
  <si>
    <t>uninflected–inflected (0.17)</t>
  </si>
  <si>
    <t>supernatural–natural (0.17)</t>
  </si>
  <si>
    <t>uncompassionate–compassionate (0.18)</t>
  </si>
  <si>
    <t>attachable–detachable (0.15)</t>
  </si>
  <si>
    <t>horned–hornless (0.16)</t>
  </si>
  <si>
    <t>disrespectful–respectful (0.16)</t>
  </si>
  <si>
    <t>nonfunctional–functional (0.17)</t>
  </si>
  <si>
    <t>viviparous–oviparous (0.16)</t>
  </si>
  <si>
    <t>upstage–downstage (0.16)</t>
  </si>
  <si>
    <t>inhumane–humane (0.17)</t>
  </si>
  <si>
    <t>Gender given names</t>
  </si>
  <si>
    <t xml:space="preserve">Manuscript title        </t>
  </si>
  <si>
    <t>U.S. Presidents</t>
  </si>
  <si>
    <t>Eisenhower, Nixon</t>
  </si>
  <si>
    <t>Roosevelt, Truman</t>
  </si>
  <si>
    <t>adjusting P values for multiple tests</t>
  </si>
  <si>
    <t>"'</t>
  </si>
  <si>
    <t xml:space="preserve">Fastext trained on Wikipedia 2017 + UMBC + statmt.org news </t>
  </si>
  <si>
    <r>
      <t xml:space="preserve">conservatism, </t>
    </r>
    <r>
      <rPr>
        <sz val="10"/>
        <color rgb="FF000000"/>
        <rFont val="Calibri"/>
        <family val="2"/>
        <scheme val="minor"/>
      </rPr>
      <t>neoconservatism</t>
    </r>
  </si>
  <si>
    <t>Christianity and Islam</t>
  </si>
  <si>
    <t>Ethnicity Whites/African-Americans</t>
  </si>
  <si>
    <t>Ethnicity European/African-American given names</t>
  </si>
  <si>
    <t>Ethnicity Whites/Hispanics</t>
  </si>
  <si>
    <t>Ethnicity Whites/Asians</t>
  </si>
  <si>
    <t>Personal ideology</t>
  </si>
  <si>
    <t>gnostic–agnostic (0.33)</t>
  </si>
  <si>
    <t>religious–secular (0.44)</t>
  </si>
  <si>
    <t>religious–irreligious (0.29)</t>
  </si>
  <si>
    <t>herbivorous–omnivorous (0.26)</t>
  </si>
  <si>
    <t>exoteric–esoteric (0.23)</t>
  </si>
  <si>
    <t>historical–ahistorical (0.38)</t>
  </si>
  <si>
    <t>orthodox–unorthodox (0.23)</t>
  </si>
  <si>
    <t>sent–unsent (0.25)</t>
  </si>
  <si>
    <t>heedful–heedless (0.22)</t>
  </si>
  <si>
    <t>sacred–profane (0.23)</t>
  </si>
  <si>
    <t>dissuasive–persuasive (0.21)</t>
  </si>
  <si>
    <t>orthodox–unorthodox (0.32)</t>
  </si>
  <si>
    <t>female–androgynous (0.21)</t>
  </si>
  <si>
    <t>classical–nonclassical (0.24)</t>
  </si>
  <si>
    <t>polygamous–monogamous (0.2)</t>
  </si>
  <si>
    <t>occupied–unoccupied (0.32)</t>
  </si>
  <si>
    <t>politic–impolitic (0.2)</t>
  </si>
  <si>
    <t>female–androgynous (0.23)</t>
  </si>
  <si>
    <t>shaven–unshaven (0.2)</t>
  </si>
  <si>
    <t>christian–unchristian (0.32)</t>
  </si>
  <si>
    <t>pro-life–pro-choice (0.19)</t>
  </si>
  <si>
    <t>animate–inanimate (0.22)</t>
  </si>
  <si>
    <t>affected–unaffected (0.2)</t>
  </si>
  <si>
    <t>windward–leeward (0.19)</t>
  </si>
  <si>
    <t>moved–unmoved (0.22)</t>
  </si>
  <si>
    <t>contemptible–estimable (0.2)</t>
  </si>
  <si>
    <t>convinced–unconvinced (0.32)</t>
  </si>
  <si>
    <t>west–east (0.19)</t>
  </si>
  <si>
    <t>studied–unstudied (0.21)</t>
  </si>
  <si>
    <t>thoughtless–thoughtful (0.19)</t>
  </si>
  <si>
    <t>political–nonpolitical (0.31)</t>
  </si>
  <si>
    <t>convinced–unconvinced (0.19)</t>
  </si>
  <si>
    <t>articulated–unarticulated (0.21)</t>
  </si>
  <si>
    <t>sexy–unsexy (0.31)</t>
  </si>
  <si>
    <t>traditional–nontraditional (0.19)</t>
  </si>
  <si>
    <t>convinced–unconvinced (0.21)</t>
  </si>
  <si>
    <t>unmotorized–motorized (0.19)</t>
  </si>
  <si>
    <t>holy–unholy (0.3)</t>
  </si>
  <si>
    <t>malignant–benign (0.18)</t>
  </si>
  <si>
    <t>guided–unguided (0.21)</t>
  </si>
  <si>
    <t>soluble–insoluble (0.18)</t>
  </si>
  <si>
    <t>concerned–unconcerned (0.3)</t>
  </si>
  <si>
    <t>commercial–noncommercial (0.18)</t>
  </si>
  <si>
    <t>incalculable–calculable (0.2)</t>
  </si>
  <si>
    <t>christian–unchristian (0.18)</t>
  </si>
  <si>
    <t>involved–uninvolved (0.29)</t>
  </si>
  <si>
    <t>published–unpublished (0.18)</t>
  </si>
  <si>
    <t>stained–unstained (0.2)</t>
  </si>
  <si>
    <t>moved–unmoved (0.29)</t>
  </si>
  <si>
    <t>corporeal–incorporeal (0.17)</t>
  </si>
  <si>
    <t>manual–automatic (0.19)</t>
  </si>
  <si>
    <t>musical–unmusical (0.29)</t>
  </si>
  <si>
    <t>moved–unmoved (0.17)</t>
  </si>
  <si>
    <t>affected–unaffected (0.19)</t>
  </si>
  <si>
    <t>sacred–profane (0.17)</t>
  </si>
  <si>
    <t>sympathetic–unsympathetic (0.29)</t>
  </si>
  <si>
    <t>established–unestablished (0.19)</t>
  </si>
  <si>
    <t>studied–unstudied (0.29)</t>
  </si>
  <si>
    <t>operative–inoperative (0.17)</t>
  </si>
  <si>
    <t>homologous–analogous (0.17)</t>
  </si>
  <si>
    <t>surprised–unsurprised (0.29)</t>
  </si>
  <si>
    <t>manual–automatic (0.17)</t>
  </si>
  <si>
    <t>noble–ignoble (0.19)</t>
  </si>
  <si>
    <t>uneducated–educated (0.17)</t>
  </si>
  <si>
    <t>moving–nonmoving (0.29)</t>
  </si>
  <si>
    <t>hydrophilic–hydrophobic (0.17)</t>
  </si>
  <si>
    <t>unprincipled–principled (0.17)</t>
  </si>
  <si>
    <t>settled–unsettled (0.28)</t>
  </si>
  <si>
    <t>native–nonnative (0.18)</t>
  </si>
  <si>
    <t>insectivorous–carnivorous (0.17)</t>
  </si>
  <si>
    <t>speaking–nonspeaking (0.28)</t>
  </si>
  <si>
    <t>adulterating–purifying (0.17)</t>
  </si>
  <si>
    <t>maleficent–beneficent (0.17)</t>
  </si>
  <si>
    <t>emotional–unemotional (0.28)</t>
  </si>
  <si>
    <t>interior–exterior (0.17)</t>
  </si>
  <si>
    <t>myelinated–unmyelinated (0.18)</t>
  </si>
  <si>
    <t>ashamed–unashamed (0.17)</t>
  </si>
  <si>
    <t>moving–unmoving (0.28)</t>
  </si>
  <si>
    <t>affected–unaffected (0.17)</t>
  </si>
  <si>
    <t>deciduous–evergreen (0.16)</t>
  </si>
  <si>
    <t>civil–uncivil (0.28)</t>
  </si>
  <si>
    <t>conductive–nonconductive (0.17)</t>
  </si>
  <si>
    <t>concerned–unconcerned (0.18)</t>
  </si>
  <si>
    <t>politic–impolitic (0.16)</t>
  </si>
  <si>
    <t>on-line–off-line (0.28)</t>
  </si>
  <si>
    <t>politic–impolitic (0.17)</t>
  </si>
  <si>
    <t>cheap–expensive (0.16)</t>
  </si>
  <si>
    <t>inhabited–uninhabited (0.28)</t>
  </si>
  <si>
    <t>hot–cold (0.16)</t>
  </si>
  <si>
    <t>designed–undesigned (0.17)</t>
  </si>
  <si>
    <t>orthodox–unorthodox (0.16)</t>
  </si>
  <si>
    <t>excited–unexcited (0.28)</t>
  </si>
  <si>
    <t>guided–unguided (0.16)</t>
  </si>
  <si>
    <t>moving–unmoving (0.17)</t>
  </si>
  <si>
    <t>clement–inclement (0.16)</t>
  </si>
  <si>
    <t>female–androgynous (0.28)</t>
  </si>
  <si>
    <t>interested–uninterested (0.17)</t>
  </si>
  <si>
    <t>convinced–unconvinced (0.16)</t>
  </si>
  <si>
    <t>social–unsocial (0.28)</t>
  </si>
  <si>
    <t>settled–unsettled (0.16)</t>
  </si>
  <si>
    <t>nonsectarian–sectarian (0.2)</t>
  </si>
  <si>
    <t>bottle-fed–breast-fed (0.23)</t>
  </si>
  <si>
    <t>consecrated–desecrated (0.18)</t>
  </si>
  <si>
    <t>military–civilian (0.19)</t>
  </si>
  <si>
    <t>pro-life–pro-choice (0.17)</t>
  </si>
  <si>
    <t>outdoor–indoor (0.17)</t>
  </si>
  <si>
    <t>unholy–holy (0.17)</t>
  </si>
  <si>
    <t>christian–unchristian (0.19)</t>
  </si>
  <si>
    <t>monogamous–polygamous (0.17)</t>
  </si>
  <si>
    <t>persuasive–dissuasive (0.17)</t>
  </si>
  <si>
    <t>mindful–unmindful (0.16)</t>
  </si>
  <si>
    <t>pure–impure (0.16)</t>
  </si>
  <si>
    <t>shod–unshod (0.16)</t>
  </si>
  <si>
    <t>go–no-go (0.18)</t>
  </si>
  <si>
    <t>unsworn–sworn (0.15)</t>
  </si>
  <si>
    <t>androgynous–male (0.16)</t>
  </si>
  <si>
    <t>early–late (0.18)</t>
  </si>
  <si>
    <t>radiopaque–radiolucent (0.15)</t>
  </si>
  <si>
    <t>polyphonic–monophonic (0.16)</t>
  </si>
  <si>
    <t>definite–indefinite (0.17)</t>
  </si>
  <si>
    <t>unearned–earned (0.15)</t>
  </si>
  <si>
    <t>blue-collar–white-collar (0.15)</t>
  </si>
  <si>
    <t>unmined–mined (0.15)</t>
  </si>
  <si>
    <t>euphonious–cacophonous (0.15)</t>
  </si>
  <si>
    <t>superhuman–subhuman (0.17)</t>
  </si>
  <si>
    <t>solid–liquid (0.15)</t>
  </si>
  <si>
    <t>influential–uninfluential (0.15)</t>
  </si>
  <si>
    <t>traceable–untraceable (0.14)</t>
  </si>
  <si>
    <t>pro-American–anti-American (0.15)</t>
  </si>
  <si>
    <t>symmetrical–asymmetrical (0.14)</t>
  </si>
  <si>
    <t>multilateral–unilateral (0.14)</t>
  </si>
  <si>
    <t>heterozygous–homozygous (0.14)</t>
  </si>
  <si>
    <t>nourished–malnourished (0.15)</t>
  </si>
  <si>
    <t>conventional–nuclear (0.14)</t>
  </si>
  <si>
    <t>cephalic–caudal (0.14)</t>
  </si>
  <si>
    <t>literate–illiterate (0.14)</t>
  </si>
  <si>
    <t>thematic–unthematic (0.15)</t>
  </si>
  <si>
    <t>quotable–unquotable (0.14)</t>
  </si>
  <si>
    <t>apologetic–unapologetic (0.14)</t>
  </si>
  <si>
    <t>joyful–sorrowful (0.14)</t>
  </si>
  <si>
    <t>literate–illiterate (0.15)</t>
  </si>
  <si>
    <t>woody–nonwoody (0.14)</t>
  </si>
  <si>
    <t>autogamous–endogamous (0.14)</t>
  </si>
  <si>
    <t>clement–inclement (0.15)</t>
  </si>
  <si>
    <t>inshore–offshore (0.14)</t>
  </si>
  <si>
    <t>rural–urban (0.14)</t>
  </si>
  <si>
    <t>simple–compound (0.14)</t>
  </si>
  <si>
    <t>cationic–anionic (0.13)</t>
  </si>
  <si>
    <t>unmerited–merited (0.13)</t>
  </si>
  <si>
    <t>apologetic–unapologetic (0.13)</t>
  </si>
  <si>
    <t>multiform–uniform (0.14)</t>
  </si>
  <si>
    <t>endogenous–exogenous (0.13)</t>
  </si>
  <si>
    <t>audible–inaudible (0.14)</t>
  </si>
  <si>
    <t>unregenerate–regenerate (0.13)</t>
  </si>
  <si>
    <t>conservative–liberal (0.13)</t>
  </si>
  <si>
    <t>binaural–monaural (0.14)</t>
  </si>
  <si>
    <t>glorious–inglorious (0.13)</t>
  </si>
  <si>
    <t>metallic–nonmetallic (0.14)</t>
  </si>
  <si>
    <t>chromatic–achromatic (0.13)</t>
  </si>
  <si>
    <t>homosexual–bisexual (0.13)</t>
  </si>
  <si>
    <t>wholesome–unwholesome (0.14)</t>
  </si>
  <si>
    <t>mismatched–matched (0.13)</t>
  </si>
  <si>
    <t>unrenewable–renewable (0.13)</t>
  </si>
  <si>
    <t>reflective–nonreflective (0.14)</t>
  </si>
  <si>
    <t>off-street–on-street (0.12)</t>
  </si>
  <si>
    <t>conventional–nuclear (0.13)</t>
  </si>
  <si>
    <t>social–unsocial (0.12)</t>
  </si>
  <si>
    <t>humane–inhumane (0.14)</t>
  </si>
  <si>
    <t>edifying–unedifying (0.12)</t>
  </si>
  <si>
    <t>monogamous–polygamous (0.13)</t>
  </si>
  <si>
    <t>de_facto–de_jure (0.12)</t>
  </si>
  <si>
    <t>persuasive–dissuasive (0.14)</t>
  </si>
  <si>
    <t>connotative–denotative (0.12)</t>
  </si>
  <si>
    <t>planted–unplanted (0.13)</t>
  </si>
  <si>
    <t>heuristic–algorithmic (0.12)</t>
  </si>
  <si>
    <t>blessed–cursed (0.13)</t>
  </si>
  <si>
    <t>bloodless–bloody (0.12)</t>
  </si>
  <si>
    <t>definite–indefinite (0.13)</t>
  </si>
  <si>
    <t>ascending–descending (0.12)</t>
  </si>
  <si>
    <t>filled–unfilled (0.13)</t>
  </si>
  <si>
    <t>humble–proud (0.12)</t>
  </si>
  <si>
    <t>ethical–unethical (0.12)</t>
  </si>
  <si>
    <t>repentant–unrepentant (0.12)</t>
  </si>
  <si>
    <t>dextral–sinistral (0.13)</t>
  </si>
  <si>
    <t>practical–impractical (0.12)</t>
  </si>
  <si>
    <t>igneous–aqueous (0.12)</t>
  </si>
  <si>
    <t>chaste–unchaste (0.12)</t>
  </si>
  <si>
    <t>homeopathic–allopathic (0.13)</t>
  </si>
  <si>
    <t>go–no-go (0.12)</t>
  </si>
  <si>
    <t>diatonic–chromatic (0.12)</t>
  </si>
  <si>
    <t>disordered–ordered (0.12)</t>
  </si>
  <si>
    <t>continual–sporadic (0.13)</t>
  </si>
  <si>
    <t>seeded–unseeded (0.12)</t>
  </si>
  <si>
    <t>inanimate–animate (0.12)</t>
  </si>
  <si>
    <t>military–civilian (0.12)</t>
  </si>
  <si>
    <t>igneous–aqueous (0.13)</t>
  </si>
  <si>
    <t>clothed–unclothed (0.12)</t>
  </si>
  <si>
    <t>esoteric–exoteric (0.12)</t>
  </si>
  <si>
    <t>Religion Christianity/Islam</t>
  </si>
  <si>
    <t>p-values without adjustment</t>
  </si>
  <si>
    <t>violent–nonviolent (0.2)</t>
  </si>
  <si>
    <t>Physical appearance</t>
  </si>
  <si>
    <t>ideologies abstract</t>
  </si>
  <si>
    <t>U.S. presidents</t>
  </si>
  <si>
    <t>Column average excluding self correlation</t>
  </si>
  <si>
    <t>Total average excluding self correlation</t>
  </si>
  <si>
    <t>Average correlation excluding self correlation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</si>
</sst>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9" x14ac:knownFonts="1">
    <font>
      <sz val="11"/>
      <color theme="1"/>
      <name val="Calibri"/>
      <family val="2"/>
      <scheme val="minor"/>
    </font>
    <font>
      <sz val="10"/>
      <color theme="1"/>
      <name val="Calibri"/>
      <family val="2"/>
      <scheme val="minor"/>
    </font>
    <font>
      <sz val="8"/>
      <color theme="1"/>
      <name val="Calibri"/>
      <family val="2"/>
      <scheme val="minor"/>
    </font>
    <font>
      <sz val="10"/>
      <color rgb="FF000000"/>
      <name val="Calibri"/>
      <family val="2"/>
      <scheme val="minor"/>
    </font>
    <font>
      <sz val="11"/>
      <color rgb="FF000000"/>
      <name val="Calibri"/>
      <family val="2"/>
      <scheme val="minor"/>
    </font>
    <font>
      <sz val="9"/>
      <color rgb="FF000000"/>
      <name val="Calibri"/>
      <family val="2"/>
      <scheme val="minor"/>
    </font>
    <font>
      <sz val="9"/>
      <color theme="1"/>
      <name val="Calibri"/>
      <family val="2"/>
      <scheme val="minor"/>
    </font>
    <font>
      <b/>
      <sz val="8"/>
      <color theme="1"/>
      <name val="Calibri"/>
      <family val="2"/>
      <scheme val="minor"/>
    </font>
    <font>
      <b/>
      <sz val="10"/>
      <color theme="1"/>
      <name val="Calibri"/>
      <family val="2"/>
      <scheme val="minor"/>
    </font>
    <font>
      <b/>
      <sz val="11"/>
      <color theme="1"/>
      <name val="Calibri"/>
      <family val="2"/>
      <scheme val="minor"/>
    </font>
    <font>
      <sz val="11"/>
      <name val="Calibri"/>
      <family val="2"/>
      <scheme val="minor"/>
    </font>
    <font>
      <b/>
      <sz val="12"/>
      <name val="Calibri"/>
      <family val="2"/>
      <scheme val="minor"/>
    </font>
    <font>
      <b/>
      <sz val="12"/>
      <color theme="1"/>
      <name val="Calibri"/>
      <family val="2"/>
      <scheme val="minor"/>
    </font>
    <font>
      <b/>
      <sz val="12"/>
      <color rgb="FF000000"/>
      <name val="Calibri"/>
      <family val="2"/>
      <scheme val="minor"/>
    </font>
    <font>
      <b/>
      <sz val="11"/>
      <color rgb="FF000000"/>
      <name val="Calibri"/>
      <family val="2"/>
      <scheme val="minor"/>
    </font>
    <font>
      <sz val="11"/>
      <color theme="1"/>
      <name val="Calibri"/>
      <family val="2"/>
    </font>
    <font>
      <b/>
      <sz val="14"/>
      <name val="Calibri"/>
      <family val="2"/>
      <scheme val="minor"/>
    </font>
    <font>
      <sz val="14"/>
      <color theme="1"/>
      <name val="Calibri"/>
      <family val="2"/>
      <scheme val="minor"/>
    </font>
    <font>
      <sz val="8"/>
      <color rgb="FF000000"/>
      <name val="Calibri"/>
      <family val="2"/>
      <scheme val="minor"/>
    </font>
    <font>
      <i/>
      <sz val="11"/>
      <color theme="1"/>
      <name val="Calibri"/>
      <family val="2"/>
      <scheme val="minor"/>
    </font>
    <font>
      <sz val="16"/>
      <color theme="1"/>
      <name val="Calibri"/>
      <family val="2"/>
      <scheme val="minor"/>
    </font>
    <font>
      <sz val="16"/>
      <color rgb="FF000000"/>
      <name val="Calibri"/>
      <family val="2"/>
      <scheme val="minor"/>
    </font>
    <font>
      <b/>
      <sz val="10"/>
      <color rgb="FF000000"/>
      <name val="Calibri"/>
      <family val="2"/>
      <scheme val="minor"/>
    </font>
    <font>
      <sz val="20"/>
      <color theme="1"/>
      <name val="Calibri"/>
      <family val="2"/>
      <scheme val="minor"/>
    </font>
    <font>
      <sz val="12"/>
      <color theme="1"/>
      <name val="Calibri"/>
      <family val="2"/>
      <scheme val="minor"/>
    </font>
    <font>
      <sz val="12"/>
      <color rgb="FF000000"/>
      <name val="Calibri"/>
      <family val="2"/>
      <scheme val="minor"/>
    </font>
    <font>
      <sz val="18"/>
      <color theme="1"/>
      <name val="Calibri"/>
      <family val="2"/>
      <scheme val="minor"/>
    </font>
    <font>
      <sz val="14"/>
      <color rgb="FF000000"/>
      <name val="Calibri"/>
      <family val="2"/>
      <scheme val="minor"/>
    </font>
    <font>
      <sz val="14"/>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0" tint="-0.249977111117893"/>
        <bgColor indexed="64"/>
      </patternFill>
    </fill>
    <fill>
      <patternFill patternType="solid">
        <fgColor theme="0"/>
        <bgColor indexed="64"/>
      </patternFill>
    </fill>
  </fills>
  <borders count="46">
    <border>
      <left/>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right/>
      <top style="medium">
        <color indexed="64"/>
      </top>
      <bottom style="thin">
        <color indexed="64"/>
      </bottom>
      <diagonal/>
    </border>
    <border>
      <left/>
      <right/>
      <top/>
      <bottom style="medium">
        <color indexed="64"/>
      </bottom>
      <diagonal/>
    </border>
    <border>
      <left style="medium">
        <color indexed="64"/>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diagonal/>
    </border>
    <border>
      <left style="medium">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s>
  <cellStyleXfs count="1">
    <xf numFmtId="0" fontId="0" fillId="0" borderId="0"/>
  </cellStyleXfs>
  <cellXfs count="224">
    <xf numFmtId="0" fontId="0" fillId="0" borderId="0" xfId="0"/>
    <xf numFmtId="2" fontId="0" fillId="0" borderId="2" xfId="0" applyNumberFormat="1" applyBorder="1"/>
    <xf numFmtId="0" fontId="0" fillId="0" borderId="2" xfId="0" applyBorder="1"/>
    <xf numFmtId="0" fontId="4" fillId="0" borderId="0" xfId="0" applyFont="1"/>
    <xf numFmtId="0" fontId="1" fillId="0" borderId="0" xfId="0" applyFont="1"/>
    <xf numFmtId="0" fontId="6" fillId="0" borderId="0" xfId="0" applyFont="1"/>
    <xf numFmtId="0" fontId="10" fillId="0" borderId="2" xfId="0" applyFont="1" applyBorder="1"/>
    <xf numFmtId="1" fontId="0" fillId="0" borderId="0" xfId="0" applyNumberFormat="1"/>
    <xf numFmtId="0" fontId="9" fillId="0" borderId="0" xfId="0" applyFont="1" applyAlignment="1">
      <alignment horizontal="right"/>
    </xf>
    <xf numFmtId="0" fontId="12" fillId="0" borderId="2" xfId="0" applyFont="1" applyBorder="1" applyAlignment="1">
      <alignment horizontal="center" vertical="center"/>
    </xf>
    <xf numFmtId="0" fontId="13" fillId="0" borderId="2" xfId="0" applyFont="1" applyBorder="1" applyAlignment="1">
      <alignment horizontal="center" vertical="center" wrapText="1"/>
    </xf>
    <xf numFmtId="0" fontId="13" fillId="0" borderId="2" xfId="0" applyFont="1" applyBorder="1" applyAlignment="1">
      <alignment horizontal="center" vertical="center"/>
    </xf>
    <xf numFmtId="0" fontId="14" fillId="0" borderId="2" xfId="0" applyFont="1" applyBorder="1" applyAlignment="1">
      <alignment horizontal="center" vertical="center"/>
    </xf>
    <xf numFmtId="0" fontId="14" fillId="2" borderId="2" xfId="0" applyFont="1" applyFill="1" applyBorder="1" applyAlignment="1">
      <alignment wrapText="1"/>
    </xf>
    <xf numFmtId="0" fontId="9" fillId="2" borderId="2" xfId="0" applyNumberFormat="1" applyFont="1" applyFill="1" applyBorder="1" applyAlignment="1">
      <alignment horizontal="right"/>
    </xf>
    <xf numFmtId="0" fontId="4" fillId="2" borderId="2" xfId="0" applyFont="1" applyFill="1" applyBorder="1" applyAlignment="1">
      <alignment horizontal="right"/>
    </xf>
    <xf numFmtId="0" fontId="0" fillId="2" borderId="2" xfId="0" applyFill="1" applyBorder="1" applyAlignment="1">
      <alignment horizontal="right" wrapText="1"/>
    </xf>
    <xf numFmtId="0" fontId="0" fillId="2" borderId="2" xfId="0" applyFont="1" applyFill="1" applyBorder="1" applyAlignment="1">
      <alignment horizontal="right" wrapText="1"/>
    </xf>
    <xf numFmtId="0" fontId="1" fillId="2" borderId="2" xfId="0" applyFont="1" applyFill="1" applyBorder="1" applyAlignment="1">
      <alignment horizontal="right" wrapText="1"/>
    </xf>
    <xf numFmtId="0" fontId="3" fillId="2" borderId="2" xfId="0" applyFont="1" applyFill="1" applyBorder="1" applyAlignment="1">
      <alignment horizontal="right" wrapText="1"/>
    </xf>
    <xf numFmtId="0" fontId="0" fillId="2" borderId="2" xfId="0" applyFill="1" applyBorder="1" applyAlignment="1">
      <alignment horizontal="right"/>
    </xf>
    <xf numFmtId="0" fontId="3" fillId="2" borderId="2" xfId="0" applyFont="1" applyFill="1" applyBorder="1" applyAlignment="1">
      <alignment horizontal="right"/>
    </xf>
    <xf numFmtId="0" fontId="1" fillId="2" borderId="2" xfId="0" applyFont="1" applyFill="1" applyBorder="1" applyAlignment="1">
      <alignment horizontal="right"/>
    </xf>
    <xf numFmtId="0" fontId="1" fillId="0" borderId="2" xfId="0" applyFont="1" applyBorder="1"/>
    <xf numFmtId="2" fontId="0" fillId="0" borderId="2" xfId="0" applyNumberFormat="1" applyFont="1" applyBorder="1" applyAlignment="1">
      <alignment horizontal="right" vertical="center" wrapText="1"/>
    </xf>
    <xf numFmtId="2" fontId="15" fillId="0" borderId="2" xfId="0" applyNumberFormat="1" applyFont="1" applyBorder="1" applyAlignment="1">
      <alignment horizontal="right" vertical="center"/>
    </xf>
    <xf numFmtId="0" fontId="1" fillId="0" borderId="2" xfId="0" applyFont="1" applyBorder="1" applyAlignment="1">
      <alignment wrapText="1"/>
    </xf>
    <xf numFmtId="2" fontId="0" fillId="0" borderId="2" xfId="0" applyNumberFormat="1" applyFont="1" applyFill="1" applyBorder="1" applyAlignment="1">
      <alignment wrapText="1"/>
    </xf>
    <xf numFmtId="2" fontId="0" fillId="0" borderId="2" xfId="0" applyNumberFormat="1" applyFont="1" applyFill="1" applyBorder="1" applyAlignment="1">
      <alignment horizontal="right"/>
    </xf>
    <xf numFmtId="2" fontId="0" fillId="0" borderId="2" xfId="0" applyNumberFormat="1" applyFont="1" applyBorder="1"/>
    <xf numFmtId="0" fontId="2" fillId="0" borderId="2" xfId="0" applyFont="1" applyBorder="1" applyAlignment="1">
      <alignment horizontal="left" vertical="center"/>
    </xf>
    <xf numFmtId="0" fontId="2" fillId="0" borderId="2" xfId="0" applyFont="1" applyBorder="1"/>
    <xf numFmtId="0" fontId="14" fillId="0" borderId="2" xfId="0" applyFont="1" applyBorder="1" applyAlignment="1">
      <alignment wrapText="1"/>
    </xf>
    <xf numFmtId="2" fontId="9" fillId="0" borderId="2" xfId="0" applyNumberFormat="1" applyFont="1" applyBorder="1"/>
    <xf numFmtId="0" fontId="16" fillId="0" borderId="0" xfId="0" applyFont="1" applyAlignment="1">
      <alignment horizontal="right"/>
    </xf>
    <xf numFmtId="0" fontId="17" fillId="0" borderId="0" xfId="0" applyFont="1"/>
    <xf numFmtId="2" fontId="6" fillId="0" borderId="0" xfId="0" applyNumberFormat="1" applyFont="1"/>
    <xf numFmtId="0" fontId="3" fillId="0" borderId="0" xfId="0" applyFont="1" applyFill="1" applyBorder="1" applyAlignment="1">
      <alignment textRotation="90"/>
    </xf>
    <xf numFmtId="0" fontId="12" fillId="0" borderId="5" xfId="0" applyFont="1" applyBorder="1" applyAlignment="1">
      <alignment horizontal="center" vertical="center"/>
    </xf>
    <xf numFmtId="0" fontId="12" fillId="0" borderId="8" xfId="0" applyFont="1" applyBorder="1" applyAlignment="1">
      <alignment horizontal="center" vertical="center"/>
    </xf>
    <xf numFmtId="0" fontId="12" fillId="0" borderId="9" xfId="0" applyFont="1" applyBorder="1" applyAlignment="1">
      <alignment horizontal="center" vertical="center"/>
    </xf>
    <xf numFmtId="0" fontId="11" fillId="0" borderId="9" xfId="0" applyFont="1" applyBorder="1" applyAlignment="1">
      <alignment horizontal="center" vertical="center"/>
    </xf>
    <xf numFmtId="0" fontId="17" fillId="0" borderId="2" xfId="0" applyFont="1" applyBorder="1"/>
    <xf numFmtId="0" fontId="17" fillId="0" borderId="8" xfId="0" applyFont="1" applyBorder="1"/>
    <xf numFmtId="0" fontId="17" fillId="0" borderId="9" xfId="0" applyFont="1" applyBorder="1"/>
    <xf numFmtId="1" fontId="17" fillId="0" borderId="10" xfId="0" applyNumberFormat="1" applyFont="1" applyBorder="1"/>
    <xf numFmtId="1" fontId="17" fillId="0" borderId="12" xfId="0" applyNumberFormat="1" applyFont="1" applyBorder="1"/>
    <xf numFmtId="0" fontId="17" fillId="0" borderId="10" xfId="0" applyFont="1" applyBorder="1"/>
    <xf numFmtId="0" fontId="17" fillId="0" borderId="5" xfId="0" applyFont="1" applyBorder="1"/>
    <xf numFmtId="0" fontId="12" fillId="0" borderId="7" xfId="0" applyFont="1" applyBorder="1" applyAlignment="1">
      <alignment horizontal="center" vertical="center"/>
    </xf>
    <xf numFmtId="0" fontId="18" fillId="2" borderId="2" xfId="0" applyFont="1" applyFill="1" applyBorder="1" applyAlignment="1">
      <alignment horizontal="right" wrapText="1"/>
    </xf>
    <xf numFmtId="0" fontId="1" fillId="2" borderId="3" xfId="0" applyFont="1" applyFill="1" applyBorder="1" applyAlignment="1">
      <alignment horizontal="right" wrapText="1"/>
    </xf>
    <xf numFmtId="0" fontId="1" fillId="2" borderId="1" xfId="0" applyFont="1" applyFill="1" applyBorder="1" applyAlignment="1">
      <alignment horizontal="right" wrapText="1"/>
    </xf>
    <xf numFmtId="0" fontId="1" fillId="2" borderId="2" xfId="0" applyFont="1" applyFill="1" applyBorder="1" applyAlignment="1">
      <alignment wrapText="1"/>
    </xf>
    <xf numFmtId="2" fontId="0" fillId="0" borderId="0" xfId="0" applyNumberFormat="1"/>
    <xf numFmtId="0" fontId="4" fillId="0" borderId="0" xfId="0" applyFont="1" applyAlignment="1">
      <alignment wrapText="1"/>
    </xf>
    <xf numFmtId="0" fontId="0" fillId="0" borderId="0" xfId="0" applyAlignment="1">
      <alignment horizontal="right"/>
    </xf>
    <xf numFmtId="0" fontId="7" fillId="2" borderId="1" xfId="0" applyFont="1" applyFill="1" applyBorder="1" applyAlignment="1">
      <alignment wrapText="1"/>
    </xf>
    <xf numFmtId="0" fontId="2" fillId="2" borderId="1" xfId="0" applyFont="1" applyFill="1" applyBorder="1" applyAlignment="1">
      <alignment wrapText="1"/>
    </xf>
    <xf numFmtId="0" fontId="0" fillId="2" borderId="1" xfId="0" applyFill="1" applyBorder="1" applyAlignment="1">
      <alignment wrapText="1"/>
    </xf>
    <xf numFmtId="0" fontId="1" fillId="4" borderId="2" xfId="0" applyFont="1" applyFill="1" applyBorder="1" applyAlignment="1">
      <alignment horizontal="right" wrapText="1"/>
    </xf>
    <xf numFmtId="0" fontId="2" fillId="4" borderId="2" xfId="0" applyFont="1" applyFill="1" applyBorder="1" applyAlignment="1">
      <alignment wrapText="1"/>
    </xf>
    <xf numFmtId="0" fontId="3" fillId="4" borderId="2" xfId="0" applyFont="1" applyFill="1" applyBorder="1" applyAlignment="1">
      <alignment horizontal="right" wrapText="1"/>
    </xf>
    <xf numFmtId="2" fontId="0" fillId="0" borderId="3" xfId="0" applyNumberFormat="1" applyBorder="1"/>
    <xf numFmtId="2" fontId="14" fillId="0" borderId="18" xfId="0" applyNumberFormat="1" applyFont="1" applyBorder="1"/>
    <xf numFmtId="11" fontId="0" fillId="0" borderId="0" xfId="0" applyNumberFormat="1"/>
    <xf numFmtId="0" fontId="0" fillId="2" borderId="2" xfId="0" applyFill="1" applyBorder="1" applyAlignment="1">
      <alignment horizontal="center" wrapText="1"/>
    </xf>
    <xf numFmtId="0" fontId="0" fillId="2" borderId="3" xfId="0" applyFill="1" applyBorder="1" applyAlignment="1">
      <alignment horizontal="center" wrapText="1"/>
    </xf>
    <xf numFmtId="0" fontId="5" fillId="0" borderId="0" xfId="0" applyFont="1" applyBorder="1" applyAlignment="1">
      <alignment wrapText="1"/>
    </xf>
    <xf numFmtId="0" fontId="4" fillId="0" borderId="0" xfId="0" applyFont="1" applyBorder="1"/>
    <xf numFmtId="0" fontId="4" fillId="0" borderId="0" xfId="0" applyFont="1" applyBorder="1" applyAlignment="1">
      <alignment wrapText="1"/>
    </xf>
    <xf numFmtId="0" fontId="0" fillId="0" borderId="0" xfId="0" applyBorder="1"/>
    <xf numFmtId="2" fontId="4" fillId="0" borderId="3" xfId="0" applyNumberFormat="1" applyFont="1" applyBorder="1"/>
    <xf numFmtId="2" fontId="0" fillId="0" borderId="0" xfId="0" applyNumberFormat="1" applyBorder="1"/>
    <xf numFmtId="0" fontId="4" fillId="0" borderId="0" xfId="0" applyFont="1" applyFill="1" applyBorder="1" applyAlignment="1">
      <alignment wrapText="1"/>
    </xf>
    <xf numFmtId="0" fontId="3" fillId="2" borderId="2" xfId="0" applyFont="1" applyFill="1" applyBorder="1" applyAlignment="1">
      <alignment horizontal="center" textRotation="90" wrapText="1"/>
    </xf>
    <xf numFmtId="0" fontId="1" fillId="2" borderId="2" xfId="0" applyFont="1" applyFill="1" applyBorder="1" applyAlignment="1">
      <alignment horizontal="center" textRotation="90" wrapText="1"/>
    </xf>
    <xf numFmtId="0" fontId="2" fillId="2" borderId="2" xfId="0" applyFont="1" applyFill="1" applyBorder="1" applyAlignment="1">
      <alignment horizontal="center" textRotation="90" wrapText="1"/>
    </xf>
    <xf numFmtId="0" fontId="0" fillId="0" borderId="0" xfId="0" applyFill="1" applyBorder="1" applyAlignment="1"/>
    <xf numFmtId="0" fontId="0" fillId="0" borderId="17" xfId="0" applyFill="1" applyBorder="1" applyAlignment="1"/>
    <xf numFmtId="0" fontId="0" fillId="0" borderId="16" xfId="0" applyFont="1" applyFill="1" applyBorder="1" applyAlignment="1">
      <alignment horizontal="center" wrapText="1"/>
    </xf>
    <xf numFmtId="0" fontId="22" fillId="2" borderId="4" xfId="0" applyFont="1" applyFill="1" applyBorder="1" applyAlignment="1">
      <alignment horizontal="right" wrapText="1"/>
    </xf>
    <xf numFmtId="0" fontId="1" fillId="2" borderId="3" xfId="0" applyFont="1" applyFill="1" applyBorder="1" applyAlignment="1">
      <alignment horizontal="center" textRotation="90" wrapText="1"/>
    </xf>
    <xf numFmtId="0" fontId="4" fillId="0" borderId="2" xfId="0" applyFont="1" applyBorder="1"/>
    <xf numFmtId="0" fontId="4" fillId="0" borderId="2" xfId="0" applyFont="1" applyBorder="1" applyAlignment="1">
      <alignment wrapText="1"/>
    </xf>
    <xf numFmtId="0" fontId="1" fillId="0" borderId="2" xfId="0" applyFont="1" applyBorder="1" applyAlignment="1">
      <alignment horizontal="left" wrapText="1"/>
    </xf>
    <xf numFmtId="0" fontId="3" fillId="0" borderId="2" xfId="0" applyFont="1" applyBorder="1" applyAlignment="1">
      <alignment horizontal="right" wrapText="1"/>
    </xf>
    <xf numFmtId="0" fontId="0" fillId="0" borderId="2" xfId="0" applyBorder="1" applyAlignment="1">
      <alignment vertical="top" wrapText="1"/>
    </xf>
    <xf numFmtId="9" fontId="17" fillId="0" borderId="8" xfId="0" applyNumberFormat="1" applyFont="1" applyBorder="1"/>
    <xf numFmtId="9" fontId="17" fillId="0" borderId="11" xfId="0" applyNumberFormat="1" applyFont="1" applyBorder="1"/>
    <xf numFmtId="9" fontId="17" fillId="0" borderId="5" xfId="0" applyNumberFormat="1" applyFont="1" applyBorder="1"/>
    <xf numFmtId="9" fontId="17" fillId="0" borderId="2" xfId="0" applyNumberFormat="1" applyFont="1" applyBorder="1"/>
    <xf numFmtId="9" fontId="17" fillId="0" borderId="9" xfId="0" applyNumberFormat="1" applyFont="1" applyBorder="1"/>
    <xf numFmtId="0" fontId="12" fillId="0" borderId="20" xfId="0" applyFont="1" applyBorder="1" applyAlignment="1">
      <alignment horizontal="center" vertical="center"/>
    </xf>
    <xf numFmtId="0" fontId="17" fillId="0" borderId="21" xfId="0" applyFont="1" applyBorder="1"/>
    <xf numFmtId="9" fontId="17" fillId="0" borderId="21" xfId="0" applyNumberFormat="1" applyFont="1" applyBorder="1"/>
    <xf numFmtId="1" fontId="17" fillId="0" borderId="22" xfId="0" applyNumberFormat="1" applyFont="1" applyBorder="1"/>
    <xf numFmtId="0" fontId="12" fillId="0" borderId="1" xfId="0" applyFont="1" applyBorder="1" applyAlignment="1">
      <alignment horizontal="center" vertical="center"/>
    </xf>
    <xf numFmtId="0" fontId="0" fillId="0" borderId="0" xfId="0" applyFill="1"/>
    <xf numFmtId="0" fontId="0" fillId="0" borderId="0" xfId="0" applyFont="1" applyFill="1"/>
    <xf numFmtId="0" fontId="0" fillId="2" borderId="13" xfId="0" applyFont="1" applyFill="1" applyBorder="1" applyAlignment="1">
      <alignment horizontal="center" textRotation="90" wrapText="1"/>
    </xf>
    <xf numFmtId="0" fontId="0" fillId="2" borderId="14" xfId="0" applyFont="1" applyFill="1" applyBorder="1" applyAlignment="1">
      <alignment horizontal="center" textRotation="90" wrapText="1"/>
    </xf>
    <xf numFmtId="0" fontId="0" fillId="2" borderId="15" xfId="0" applyFont="1" applyFill="1" applyBorder="1" applyAlignment="1">
      <alignment horizontal="center" textRotation="90" wrapText="1"/>
    </xf>
    <xf numFmtId="0" fontId="0" fillId="2" borderId="13" xfId="0" applyFont="1" applyFill="1" applyBorder="1" applyAlignment="1">
      <alignment textRotation="90" wrapText="1"/>
    </xf>
    <xf numFmtId="0" fontId="0" fillId="2" borderId="14" xfId="0" applyFont="1" applyFill="1" applyBorder="1" applyAlignment="1">
      <alignment textRotation="90" wrapText="1"/>
    </xf>
    <xf numFmtId="0" fontId="0" fillId="2" borderId="15" xfId="0" applyFont="1" applyFill="1" applyBorder="1" applyAlignment="1">
      <alignment textRotation="90" wrapText="1"/>
    </xf>
    <xf numFmtId="0" fontId="0" fillId="2" borderId="5" xfId="0" applyFont="1" applyFill="1" applyBorder="1" applyAlignment="1">
      <alignment textRotation="90" wrapText="1"/>
    </xf>
    <xf numFmtId="0" fontId="0" fillId="2" borderId="2" xfId="0" applyFont="1" applyFill="1" applyBorder="1" applyAlignment="1">
      <alignment textRotation="90" wrapText="1"/>
    </xf>
    <xf numFmtId="0" fontId="4" fillId="2" borderId="2" xfId="0" applyFont="1" applyFill="1" applyBorder="1" applyAlignment="1">
      <alignment textRotation="90" wrapText="1"/>
    </xf>
    <xf numFmtId="0" fontId="17" fillId="0" borderId="19" xfId="0" applyFont="1" applyBorder="1"/>
    <xf numFmtId="0" fontId="0" fillId="0" borderId="0" xfId="0" applyAlignment="1">
      <alignment vertical="center"/>
    </xf>
    <xf numFmtId="0" fontId="20" fillId="0" borderId="6" xfId="0" applyFont="1" applyBorder="1" applyAlignment="1">
      <alignment horizontal="center" wrapText="1"/>
    </xf>
    <xf numFmtId="0" fontId="20" fillId="0" borderId="18" xfId="0" applyFont="1" applyBorder="1" applyAlignment="1">
      <alignment vertical="center" wrapText="1"/>
    </xf>
    <xf numFmtId="0" fontId="20" fillId="0" borderId="23" xfId="0" applyFont="1" applyBorder="1" applyAlignment="1">
      <alignment vertical="center" wrapText="1"/>
    </xf>
    <xf numFmtId="0" fontId="20" fillId="0" borderId="25" xfId="0" applyFont="1" applyBorder="1" applyAlignment="1">
      <alignment horizontal="left" vertical="center"/>
    </xf>
    <xf numFmtId="0" fontId="20" fillId="0" borderId="26" xfId="0" applyFont="1" applyBorder="1" applyAlignment="1">
      <alignment horizontal="left" vertical="center"/>
    </xf>
    <xf numFmtId="0" fontId="17" fillId="0" borderId="24" xfId="0" applyFont="1" applyBorder="1" applyAlignment="1">
      <alignment textRotation="255" wrapText="1"/>
    </xf>
    <xf numFmtId="0" fontId="10" fillId="0" borderId="3" xfId="0" applyFont="1" applyBorder="1" applyAlignment="1">
      <alignment wrapText="1"/>
    </xf>
    <xf numFmtId="0" fontId="24" fillId="2" borderId="13" xfId="0" applyFont="1" applyFill="1" applyBorder="1" applyAlignment="1">
      <alignment horizontal="center" textRotation="90" wrapText="1"/>
    </xf>
    <xf numFmtId="0" fontId="24" fillId="2" borderId="14" xfId="0" applyFont="1" applyFill="1" applyBorder="1" applyAlignment="1">
      <alignment horizontal="center" textRotation="90" wrapText="1"/>
    </xf>
    <xf numFmtId="0" fontId="24" fillId="2" borderId="15" xfId="0" applyFont="1" applyFill="1" applyBorder="1" applyAlignment="1">
      <alignment horizontal="center" textRotation="90" wrapText="1"/>
    </xf>
    <xf numFmtId="0" fontId="24" fillId="2" borderId="13" xfId="0" applyFont="1" applyFill="1" applyBorder="1" applyAlignment="1">
      <alignment textRotation="90" wrapText="1"/>
    </xf>
    <xf numFmtId="0" fontId="24" fillId="2" borderId="14" xfId="0" applyFont="1" applyFill="1" applyBorder="1" applyAlignment="1">
      <alignment textRotation="90" wrapText="1"/>
    </xf>
    <xf numFmtId="0" fontId="24" fillId="2" borderId="15" xfId="0" applyFont="1" applyFill="1" applyBorder="1" applyAlignment="1">
      <alignment textRotation="90" wrapText="1"/>
    </xf>
    <xf numFmtId="0" fontId="24" fillId="2" borderId="5" xfId="0" applyFont="1" applyFill="1" applyBorder="1" applyAlignment="1">
      <alignment textRotation="90" wrapText="1"/>
    </xf>
    <xf numFmtId="0" fontId="24" fillId="2" borderId="2" xfId="0" applyFont="1" applyFill="1" applyBorder="1" applyAlignment="1">
      <alignment textRotation="90" wrapText="1"/>
    </xf>
    <xf numFmtId="0" fontId="25" fillId="2" borderId="2" xfId="0" applyFont="1" applyFill="1" applyBorder="1" applyAlignment="1">
      <alignment textRotation="90" wrapText="1"/>
    </xf>
    <xf numFmtId="0" fontId="4" fillId="0" borderId="19" xfId="0" quotePrefix="1" applyFont="1" applyBorder="1" applyAlignment="1">
      <alignment wrapText="1"/>
    </xf>
    <xf numFmtId="0" fontId="0" fillId="2" borderId="8" xfId="0" applyFill="1" applyBorder="1" applyAlignment="1">
      <alignment horizontal="center" wrapText="1"/>
    </xf>
    <xf numFmtId="0" fontId="0" fillId="2" borderId="9" xfId="0" applyFill="1" applyBorder="1" applyAlignment="1">
      <alignment horizontal="center" wrapText="1"/>
    </xf>
    <xf numFmtId="2" fontId="0" fillId="0" borderId="8" xfId="0" applyNumberFormat="1" applyBorder="1"/>
    <xf numFmtId="11" fontId="0" fillId="0" borderId="9" xfId="0" applyNumberFormat="1" applyBorder="1"/>
    <xf numFmtId="2" fontId="0" fillId="0" borderId="10" xfId="0" applyNumberFormat="1" applyBorder="1"/>
    <xf numFmtId="11" fontId="0" fillId="0" borderId="12" xfId="0" applyNumberFormat="1" applyBorder="1"/>
    <xf numFmtId="0" fontId="3" fillId="2" borderId="4" xfId="0" applyFont="1" applyFill="1" applyBorder="1" applyAlignment="1">
      <alignment horizontal="right" textRotation="90" wrapText="1"/>
    </xf>
    <xf numFmtId="0" fontId="0" fillId="0" borderId="5" xfId="0" applyBorder="1"/>
    <xf numFmtId="0" fontId="22" fillId="2" borderId="33" xfId="0" applyFont="1" applyFill="1" applyBorder="1" applyAlignment="1">
      <alignment horizontal="center" wrapText="1"/>
    </xf>
    <xf numFmtId="2" fontId="9" fillId="0" borderId="18" xfId="0" applyNumberFormat="1" applyFont="1" applyBorder="1"/>
    <xf numFmtId="2" fontId="9" fillId="0" borderId="23" xfId="0" applyNumberFormat="1" applyFont="1" applyBorder="1"/>
    <xf numFmtId="0" fontId="0" fillId="2" borderId="7" xfId="0" applyFill="1" applyBorder="1" applyAlignment="1">
      <alignment horizontal="center" wrapText="1"/>
    </xf>
    <xf numFmtId="0" fontId="0" fillId="2" borderId="34" xfId="0" applyFill="1" applyBorder="1" applyAlignment="1">
      <alignment horizontal="center" wrapText="1"/>
    </xf>
    <xf numFmtId="0" fontId="0" fillId="2" borderId="32" xfId="0" applyFill="1" applyBorder="1" applyAlignment="1">
      <alignment horizontal="center" wrapText="1"/>
    </xf>
    <xf numFmtId="0" fontId="4" fillId="0" borderId="35" xfId="0" applyFont="1" applyBorder="1" applyAlignment="1">
      <alignment wrapText="1"/>
    </xf>
    <xf numFmtId="0" fontId="4" fillId="0" borderId="36" xfId="0" applyFont="1" applyBorder="1" applyAlignment="1">
      <alignment wrapText="1"/>
    </xf>
    <xf numFmtId="0" fontId="4" fillId="0" borderId="8" xfId="0" applyFont="1" applyBorder="1" applyAlignment="1">
      <alignment wrapText="1"/>
    </xf>
    <xf numFmtId="0" fontId="4" fillId="0" borderId="9" xfId="0" applyFont="1" applyBorder="1" applyAlignment="1">
      <alignment wrapText="1"/>
    </xf>
    <xf numFmtId="0" fontId="0" fillId="0" borderId="8" xfId="0" applyFont="1" applyBorder="1" applyAlignment="1">
      <alignment wrapText="1"/>
    </xf>
    <xf numFmtId="0" fontId="4" fillId="0" borderId="10" xfId="0" applyFont="1" applyBorder="1" applyAlignment="1">
      <alignment wrapText="1"/>
    </xf>
    <xf numFmtId="0" fontId="4" fillId="0" borderId="11" xfId="0" applyFont="1" applyBorder="1" applyAlignment="1">
      <alignment wrapText="1"/>
    </xf>
    <xf numFmtId="0" fontId="4" fillId="0" borderId="12" xfId="0" applyFont="1" applyBorder="1" applyAlignment="1">
      <alignment wrapText="1"/>
    </xf>
    <xf numFmtId="0" fontId="3" fillId="0" borderId="7" xfId="0" applyFont="1" applyFill="1" applyBorder="1" applyAlignment="1">
      <alignment horizontal="right" textRotation="90" wrapText="1"/>
    </xf>
    <xf numFmtId="0" fontId="3" fillId="0" borderId="34" xfId="0" applyFont="1" applyFill="1" applyBorder="1" applyAlignment="1">
      <alignment horizontal="right" textRotation="90" wrapText="1"/>
    </xf>
    <xf numFmtId="0" fontId="3" fillId="0" borderId="34" xfId="0" applyFont="1" applyFill="1" applyBorder="1" applyAlignment="1">
      <alignment horizontal="right" textRotation="90"/>
    </xf>
    <xf numFmtId="0" fontId="3" fillId="0" borderId="34" xfId="0" applyFont="1" applyFill="1" applyBorder="1" applyAlignment="1">
      <alignment textRotation="90"/>
    </xf>
    <xf numFmtId="0" fontId="3" fillId="0" borderId="32" xfId="0" applyFont="1" applyFill="1" applyBorder="1" applyAlignment="1">
      <alignment textRotation="90"/>
    </xf>
    <xf numFmtId="2" fontId="0" fillId="0" borderId="9" xfId="0" applyNumberFormat="1" applyBorder="1"/>
    <xf numFmtId="2" fontId="0" fillId="0" borderId="11" xfId="0" applyNumberFormat="1" applyBorder="1"/>
    <xf numFmtId="2" fontId="0" fillId="0" borderId="12" xfId="0" applyNumberFormat="1" applyBorder="1"/>
    <xf numFmtId="0" fontId="21" fillId="2" borderId="7" xfId="0" applyFont="1" applyFill="1" applyBorder="1" applyAlignment="1">
      <alignment horizontal="center" textRotation="90" wrapText="1"/>
    </xf>
    <xf numFmtId="0" fontId="20" fillId="2" borderId="7" xfId="0" applyFont="1" applyFill="1" applyBorder="1" applyAlignment="1">
      <alignment horizontal="center" textRotation="90" wrapText="1"/>
    </xf>
    <xf numFmtId="2" fontId="14" fillId="0" borderId="23" xfId="0" applyNumberFormat="1" applyFont="1" applyBorder="1"/>
    <xf numFmtId="0" fontId="3" fillId="0" borderId="0" xfId="0" applyFont="1" applyFill="1" applyBorder="1" applyAlignment="1">
      <alignment textRotation="90" wrapText="1"/>
    </xf>
    <xf numFmtId="0" fontId="1" fillId="0" borderId="10" xfId="0" applyFont="1" applyFill="1" applyBorder="1" applyAlignment="1">
      <alignment horizontal="right" textRotation="90" wrapText="1"/>
    </xf>
    <xf numFmtId="0" fontId="1" fillId="0" borderId="11" xfId="0" applyFont="1" applyFill="1" applyBorder="1" applyAlignment="1">
      <alignment horizontal="right" textRotation="90" wrapText="1"/>
    </xf>
    <xf numFmtId="0" fontId="1" fillId="0" borderId="11" xfId="0" applyFont="1" applyFill="1" applyBorder="1" applyAlignment="1">
      <alignment textRotation="90" wrapText="1"/>
    </xf>
    <xf numFmtId="0" fontId="3" fillId="0" borderId="11" xfId="0" applyFont="1" applyFill="1" applyBorder="1" applyAlignment="1">
      <alignment horizontal="right" textRotation="90" wrapText="1"/>
    </xf>
    <xf numFmtId="0" fontId="1" fillId="0" borderId="12" xfId="0" applyFont="1" applyFill="1" applyBorder="1" applyAlignment="1">
      <alignment textRotation="90" wrapText="1"/>
    </xf>
    <xf numFmtId="0" fontId="21" fillId="2" borderId="3" xfId="0" applyFont="1" applyFill="1" applyBorder="1" applyAlignment="1">
      <alignment horizontal="left"/>
    </xf>
    <xf numFmtId="0" fontId="26" fillId="0" borderId="0" xfId="0" applyFont="1" applyFill="1" applyBorder="1" applyAlignment="1">
      <alignment textRotation="90"/>
    </xf>
    <xf numFmtId="0" fontId="19" fillId="0" borderId="16" xfId="0" applyFont="1" applyFill="1" applyBorder="1" applyAlignment="1">
      <alignment horizontal="center" textRotation="90" wrapText="1"/>
    </xf>
    <xf numFmtId="0" fontId="20" fillId="0" borderId="18" xfId="0" quotePrefix="1" applyFont="1" applyBorder="1" applyAlignment="1">
      <alignment vertical="center" wrapText="1"/>
    </xf>
    <xf numFmtId="0" fontId="27" fillId="2" borderId="3" xfId="0" applyFont="1" applyFill="1" applyBorder="1" applyAlignment="1">
      <alignment horizontal="center"/>
    </xf>
    <xf numFmtId="0" fontId="28" fillId="0" borderId="3" xfId="0" applyFont="1" applyBorder="1" applyAlignment="1">
      <alignment wrapText="1"/>
    </xf>
    <xf numFmtId="0" fontId="17" fillId="0" borderId="0" xfId="0" applyFont="1" applyFill="1" applyBorder="1" applyAlignment="1"/>
    <xf numFmtId="0" fontId="1" fillId="0" borderId="0" xfId="0" applyFont="1" applyFill="1" applyBorder="1" applyAlignment="1">
      <alignment wrapText="1"/>
    </xf>
    <xf numFmtId="0" fontId="20" fillId="0" borderId="0" xfId="0" applyFont="1" applyAlignment="1"/>
    <xf numFmtId="0" fontId="21" fillId="0" borderId="0" xfId="0" applyFont="1" applyAlignment="1">
      <alignment wrapText="1"/>
    </xf>
    <xf numFmtId="0" fontId="4" fillId="0" borderId="37" xfId="0" applyFont="1" applyBorder="1" applyAlignment="1">
      <alignment wrapText="1"/>
    </xf>
    <xf numFmtId="0" fontId="4" fillId="0" borderId="3" xfId="0" applyFont="1" applyBorder="1" applyAlignment="1">
      <alignment wrapText="1"/>
    </xf>
    <xf numFmtId="0" fontId="4" fillId="0" borderId="38" xfId="0" applyFont="1" applyBorder="1" applyAlignment="1">
      <alignment wrapText="1"/>
    </xf>
    <xf numFmtId="0" fontId="1" fillId="0" borderId="20" xfId="0" applyFont="1" applyFill="1" applyBorder="1" applyAlignment="1">
      <alignment horizontal="right" textRotation="90" wrapText="1"/>
    </xf>
    <xf numFmtId="0" fontId="1" fillId="0" borderId="1" xfId="0" applyFont="1" applyFill="1" applyBorder="1" applyAlignment="1">
      <alignment horizontal="right" textRotation="90" wrapText="1"/>
    </xf>
    <xf numFmtId="0" fontId="1" fillId="0" borderId="1" xfId="0" applyFont="1" applyFill="1" applyBorder="1" applyAlignment="1">
      <alignment textRotation="90" wrapText="1"/>
    </xf>
    <xf numFmtId="0" fontId="3" fillId="0" borderId="1" xfId="0" applyFont="1" applyFill="1" applyBorder="1" applyAlignment="1">
      <alignment horizontal="right" textRotation="90" wrapText="1"/>
    </xf>
    <xf numFmtId="0" fontId="1" fillId="0" borderId="40" xfId="0" applyFont="1" applyFill="1" applyBorder="1" applyAlignment="1">
      <alignment textRotation="90" wrapText="1"/>
    </xf>
    <xf numFmtId="2" fontId="0" fillId="0" borderId="38" xfId="0" applyNumberFormat="1" applyBorder="1"/>
    <xf numFmtId="2" fontId="14" fillId="0" borderId="41" xfId="0" applyNumberFormat="1" applyFont="1" applyBorder="1"/>
    <xf numFmtId="0" fontId="8" fillId="0" borderId="39" xfId="0" applyFont="1" applyFill="1" applyBorder="1" applyAlignment="1">
      <alignment textRotation="90" wrapText="1"/>
    </xf>
    <xf numFmtId="2" fontId="0" fillId="0" borderId="19" xfId="0" applyNumberFormat="1" applyBorder="1"/>
    <xf numFmtId="2" fontId="0" fillId="0" borderId="37" xfId="0" applyNumberFormat="1" applyBorder="1"/>
    <xf numFmtId="0" fontId="1" fillId="3" borderId="42" xfId="0" applyFont="1" applyFill="1" applyBorder="1" applyAlignment="1">
      <alignment wrapText="1"/>
    </xf>
    <xf numFmtId="0" fontId="6" fillId="3" borderId="42" xfId="0" applyFont="1" applyFill="1" applyBorder="1" applyAlignment="1">
      <alignment horizontal="right" textRotation="90" wrapText="1"/>
    </xf>
    <xf numFmtId="0" fontId="6" fillId="3" borderId="45" xfId="0" applyFont="1" applyFill="1" applyBorder="1" applyAlignment="1">
      <alignment horizontal="right" textRotation="90" wrapText="1"/>
    </xf>
    <xf numFmtId="0" fontId="6" fillId="3" borderId="43" xfId="0" applyFont="1" applyFill="1" applyBorder="1" applyAlignment="1">
      <alignment textRotation="90" wrapText="1"/>
    </xf>
    <xf numFmtId="0" fontId="5" fillId="3" borderId="43" xfId="0" applyFont="1" applyFill="1" applyBorder="1" applyAlignment="1">
      <alignment horizontal="right" textRotation="90" wrapText="1"/>
    </xf>
    <xf numFmtId="0" fontId="6" fillId="3" borderId="43" xfId="0" applyFont="1" applyFill="1" applyBorder="1" applyAlignment="1">
      <alignment textRotation="90"/>
    </xf>
    <xf numFmtId="0" fontId="6" fillId="3" borderId="45" xfId="0" applyFont="1" applyFill="1" applyBorder="1" applyAlignment="1">
      <alignment textRotation="90"/>
    </xf>
    <xf numFmtId="0" fontId="1" fillId="3" borderId="39" xfId="0" applyFont="1" applyFill="1" applyBorder="1" applyAlignment="1">
      <alignment wrapText="1"/>
    </xf>
    <xf numFmtId="0" fontId="0" fillId="3" borderId="43" xfId="0" applyFill="1" applyBorder="1" applyAlignment="1">
      <alignment horizontal="center" wrapText="1"/>
    </xf>
    <xf numFmtId="0" fontId="0" fillId="3" borderId="44" xfId="0" applyFill="1" applyBorder="1" applyAlignment="1">
      <alignment horizontal="center" wrapText="1"/>
    </xf>
    <xf numFmtId="2" fontId="0" fillId="0" borderId="0" xfId="0" applyNumberFormat="1" applyFill="1" applyBorder="1" applyAlignment="1">
      <alignment horizontal="center"/>
    </xf>
    <xf numFmtId="2" fontId="0" fillId="0" borderId="17" xfId="0" applyNumberFormat="1" applyFill="1" applyBorder="1" applyAlignment="1">
      <alignment horizontal="center"/>
    </xf>
    <xf numFmtId="2" fontId="0" fillId="0" borderId="0" xfId="0" applyNumberFormat="1" applyAlignment="1">
      <alignment horizontal="center"/>
    </xf>
    <xf numFmtId="2" fontId="17" fillId="0" borderId="0" xfId="0" applyNumberFormat="1" applyFont="1" applyAlignment="1">
      <alignment horizontal="center"/>
    </xf>
    <xf numFmtId="0" fontId="17" fillId="0" borderId="0" xfId="0" applyFont="1" applyAlignment="1">
      <alignment horizontal="center"/>
    </xf>
    <xf numFmtId="0" fontId="17" fillId="0" borderId="2" xfId="0" applyFont="1" applyBorder="1" applyAlignment="1">
      <alignment horizontal="left" wrapText="1"/>
    </xf>
    <xf numFmtId="0" fontId="27" fillId="0" borderId="2" xfId="0" applyFont="1" applyBorder="1" applyAlignment="1">
      <alignment horizontal="left" wrapText="1"/>
    </xf>
    <xf numFmtId="0" fontId="25" fillId="0" borderId="2" xfId="0" applyFont="1" applyBorder="1" applyAlignment="1">
      <alignment horizontal="right" wrapText="1"/>
    </xf>
    <xf numFmtId="0" fontId="24" fillId="0" borderId="2" xfId="0" applyFont="1" applyBorder="1"/>
    <xf numFmtId="0" fontId="24" fillId="0" borderId="2" xfId="0" applyFont="1" applyBorder="1" applyAlignment="1">
      <alignment vertical="top" wrapText="1"/>
    </xf>
    <xf numFmtId="0" fontId="25" fillId="0" borderId="2" xfId="0" applyFont="1" applyBorder="1"/>
    <xf numFmtId="0" fontId="25" fillId="0" borderId="2" xfId="0" applyFont="1" applyBorder="1" applyAlignment="1">
      <alignment horizontal="right"/>
    </xf>
    <xf numFmtId="0" fontId="27" fillId="0" borderId="2" xfId="0" applyFont="1" applyBorder="1"/>
    <xf numFmtId="0" fontId="25" fillId="0" borderId="2" xfId="0" applyFont="1" applyBorder="1" applyAlignment="1">
      <alignment wrapText="1"/>
    </xf>
    <xf numFmtId="0" fontId="21" fillId="2" borderId="7" xfId="0" applyFont="1" applyFill="1" applyBorder="1" applyAlignment="1">
      <alignment horizontal="center" wrapText="1"/>
    </xf>
    <xf numFmtId="0" fontId="21" fillId="2" borderId="32" xfId="0" applyFont="1" applyFill="1" applyBorder="1" applyAlignment="1">
      <alignment horizontal="center" wrapText="1"/>
    </xf>
    <xf numFmtId="0" fontId="20" fillId="2" borderId="7" xfId="0" applyFont="1" applyFill="1" applyBorder="1" applyAlignment="1">
      <alignment horizontal="center" wrapText="1"/>
    </xf>
    <xf numFmtId="0" fontId="20" fillId="2" borderId="32" xfId="0" applyFont="1" applyFill="1" applyBorder="1" applyAlignment="1">
      <alignment horizontal="center" wrapText="1"/>
    </xf>
    <xf numFmtId="0" fontId="23" fillId="0" borderId="27" xfId="0" applyFont="1" applyBorder="1" applyAlignment="1">
      <alignment horizontal="center"/>
    </xf>
    <xf numFmtId="0" fontId="23" fillId="0" borderId="28" xfId="0" applyFont="1" applyBorder="1" applyAlignment="1">
      <alignment horizontal="center"/>
    </xf>
    <xf numFmtId="0" fontId="23" fillId="0" borderId="29" xfId="0" applyFont="1" applyBorder="1" applyAlignment="1">
      <alignment horizontal="center"/>
    </xf>
    <xf numFmtId="0" fontId="23" fillId="0" borderId="30" xfId="0" applyFont="1" applyBorder="1" applyAlignment="1">
      <alignment horizontal="center"/>
    </xf>
    <xf numFmtId="0" fontId="23" fillId="0" borderId="17" xfId="0" applyFont="1" applyBorder="1" applyAlignment="1">
      <alignment horizontal="center"/>
    </xf>
    <xf numFmtId="0" fontId="23" fillId="0" borderId="31" xfId="0" applyFont="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Dynamic Alteration of Pole Composition and Bias Magnitude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HGIDynPoles!$C$4</c:f>
              <c:strCache>
                <c:ptCount val="1"/>
                <c:pt idx="0">
                  <c:v>Poles complete</c:v>
                </c:pt>
              </c:strCache>
            </c:strRef>
          </c:tx>
          <c:spPr>
            <a:solidFill>
              <a:schemeClr val="accent1"/>
            </a:solidFill>
            <a:ln>
              <a:noFill/>
            </a:ln>
            <a:effectLst/>
          </c:spPr>
          <c:invertIfNegative val="0"/>
          <c:cat>
            <c:strRef>
              <c:f>HGIDynPoles!$B$5:$B$24</c:f>
              <c:strCache>
                <c:ptCount val="20"/>
                <c:pt idx="0">
                  <c:v>Gender male/females</c:v>
                </c:pt>
                <c:pt idx="1">
                  <c:v>Gender family roles</c:v>
                </c:pt>
                <c:pt idx="2">
                  <c:v>Gender and young age</c:v>
                </c:pt>
                <c:pt idx="3">
                  <c:v>Gender masculinity/femininity</c:v>
                </c:pt>
                <c:pt idx="4">
                  <c:v>Gender given names</c:v>
                </c:pt>
                <c:pt idx="5">
                  <c:v>Ethnicity Whites/African-Americans</c:v>
                </c:pt>
                <c:pt idx="6">
                  <c:v>Ethnicity European/African-American given names</c:v>
                </c:pt>
                <c:pt idx="7">
                  <c:v>Ethnicity Whites/Hispanics</c:v>
                </c:pt>
                <c:pt idx="8">
                  <c:v>Ethnicity Whites/Asians</c:v>
                </c:pt>
                <c:pt idx="9">
                  <c:v>Sexual orientation</c:v>
                </c:pt>
                <c:pt idx="10">
                  <c:v>Religiosity</c:v>
                </c:pt>
                <c:pt idx="11">
                  <c:v>Religion Christianity/Islam</c:v>
                </c:pt>
                <c:pt idx="12">
                  <c:v>Age</c:v>
                </c:pt>
                <c:pt idx="13">
                  <c:v>Socioeconomic status</c:v>
                </c:pt>
                <c:pt idx="14">
                  <c:v>Physical appearance</c:v>
                </c:pt>
                <c:pt idx="15">
                  <c:v>Personal ideology</c:v>
                </c:pt>
                <c:pt idx="16">
                  <c:v>Party affiliation</c:v>
                </c:pt>
                <c:pt idx="17">
                  <c:v>U.S. presidents</c:v>
                </c:pt>
                <c:pt idx="18">
                  <c:v>ideologies abstract</c:v>
                </c:pt>
                <c:pt idx="19">
                  <c:v>Conservative and liberal personalities</c:v>
                </c:pt>
              </c:strCache>
            </c:strRef>
          </c:cat>
          <c:val>
            <c:numRef>
              <c:f>HGIDynPoles!$C$5:$C$24</c:f>
              <c:numCache>
                <c:formatCode>0.00</c:formatCode>
                <c:ptCount val="20"/>
                <c:pt idx="0">
                  <c:v>0.18646170374644047</c:v>
                </c:pt>
                <c:pt idx="1">
                  <c:v>9.1397262455346837E-2</c:v>
                </c:pt>
                <c:pt idx="2">
                  <c:v>0.14651926338424509</c:v>
                </c:pt>
                <c:pt idx="3">
                  <c:v>0.195686976326646</c:v>
                </c:pt>
                <c:pt idx="4">
                  <c:v>2.5670593002036359E-2</c:v>
                </c:pt>
                <c:pt idx="5">
                  <c:v>-3.3371235749579543E-2</c:v>
                </c:pt>
                <c:pt idx="6">
                  <c:v>-0.1397867810506625</c:v>
                </c:pt>
                <c:pt idx="7">
                  <c:v>4.6707077993896964E-2</c:v>
                </c:pt>
                <c:pt idx="8">
                  <c:v>-8.525845719368684E-4</c:v>
                </c:pt>
                <c:pt idx="9">
                  <c:v>-4.1490976758067011E-2</c:v>
                </c:pt>
                <c:pt idx="10">
                  <c:v>-9.7384259040253426E-2</c:v>
                </c:pt>
                <c:pt idx="11">
                  <c:v>-0.24805400368677927</c:v>
                </c:pt>
                <c:pt idx="12">
                  <c:v>0.19069996472324327</c:v>
                </c:pt>
                <c:pt idx="13">
                  <c:v>0.230781964824682</c:v>
                </c:pt>
                <c:pt idx="14">
                  <c:v>0.54375509323219562</c:v>
                </c:pt>
                <c:pt idx="15">
                  <c:v>0.2983183112822399</c:v>
                </c:pt>
                <c:pt idx="16">
                  <c:v>0.10932170004020805</c:v>
                </c:pt>
                <c:pt idx="17">
                  <c:v>0.17207488230358184</c:v>
                </c:pt>
                <c:pt idx="18">
                  <c:v>0.19984377625201225</c:v>
                </c:pt>
                <c:pt idx="19">
                  <c:v>0.2211824067925823</c:v>
                </c:pt>
              </c:numCache>
            </c:numRef>
          </c:val>
          <c:extLst>
            <c:ext xmlns:c16="http://schemas.microsoft.com/office/drawing/2014/chart" uri="{C3380CC4-5D6E-409C-BE32-E72D297353CC}">
              <c16:uniqueId val="{00000000-601E-4636-9DC0-D3D21111CC96}"/>
            </c:ext>
          </c:extLst>
        </c:ser>
        <c:ser>
          <c:idx val="1"/>
          <c:order val="1"/>
          <c:tx>
            <c:strRef>
              <c:f>HGIDynPoles!$D$4</c:f>
              <c:strCache>
                <c:ptCount val="1"/>
                <c:pt idx="0">
                  <c:v>Poles with 25% of terms removed</c:v>
                </c:pt>
              </c:strCache>
            </c:strRef>
          </c:tx>
          <c:spPr>
            <a:solidFill>
              <a:schemeClr val="accent2"/>
            </a:solidFill>
            <a:ln>
              <a:noFill/>
            </a:ln>
            <a:effectLst/>
          </c:spPr>
          <c:invertIfNegative val="0"/>
          <c:cat>
            <c:strRef>
              <c:f>HGIDynPoles!$B$5:$B$24</c:f>
              <c:strCache>
                <c:ptCount val="20"/>
                <c:pt idx="0">
                  <c:v>Gender male/females</c:v>
                </c:pt>
                <c:pt idx="1">
                  <c:v>Gender family roles</c:v>
                </c:pt>
                <c:pt idx="2">
                  <c:v>Gender and young age</c:v>
                </c:pt>
                <c:pt idx="3">
                  <c:v>Gender masculinity/femininity</c:v>
                </c:pt>
                <c:pt idx="4">
                  <c:v>Gender given names</c:v>
                </c:pt>
                <c:pt idx="5">
                  <c:v>Ethnicity Whites/African-Americans</c:v>
                </c:pt>
                <c:pt idx="6">
                  <c:v>Ethnicity European/African-American given names</c:v>
                </c:pt>
                <c:pt idx="7">
                  <c:v>Ethnicity Whites/Hispanics</c:v>
                </c:pt>
                <c:pt idx="8">
                  <c:v>Ethnicity Whites/Asians</c:v>
                </c:pt>
                <c:pt idx="9">
                  <c:v>Sexual orientation</c:v>
                </c:pt>
                <c:pt idx="10">
                  <c:v>Religiosity</c:v>
                </c:pt>
                <c:pt idx="11">
                  <c:v>Religion Christianity/Islam</c:v>
                </c:pt>
                <c:pt idx="12">
                  <c:v>Age</c:v>
                </c:pt>
                <c:pt idx="13">
                  <c:v>Socioeconomic status</c:v>
                </c:pt>
                <c:pt idx="14">
                  <c:v>Physical appearance</c:v>
                </c:pt>
                <c:pt idx="15">
                  <c:v>Personal ideology</c:v>
                </c:pt>
                <c:pt idx="16">
                  <c:v>Party affiliation</c:v>
                </c:pt>
                <c:pt idx="17">
                  <c:v>U.S. presidents</c:v>
                </c:pt>
                <c:pt idx="18">
                  <c:v>ideologies abstract</c:v>
                </c:pt>
                <c:pt idx="19">
                  <c:v>Conservative and liberal personalities</c:v>
                </c:pt>
              </c:strCache>
            </c:strRef>
          </c:cat>
          <c:val>
            <c:numRef>
              <c:f>HGIDynPoles!$D$5:$D$24</c:f>
              <c:numCache>
                <c:formatCode>0.00</c:formatCode>
                <c:ptCount val="20"/>
                <c:pt idx="0">
                  <c:v>0.19633528610464698</c:v>
                </c:pt>
                <c:pt idx="1">
                  <c:v>8.98247050409436E-2</c:v>
                </c:pt>
                <c:pt idx="2">
                  <c:v>0.14651926338424454</c:v>
                </c:pt>
                <c:pt idx="3">
                  <c:v>0.19568697632664717</c:v>
                </c:pt>
                <c:pt idx="4">
                  <c:v>2.4060471485796903E-2</c:v>
                </c:pt>
                <c:pt idx="5">
                  <c:v>-3.6478225696036204E-2</c:v>
                </c:pt>
                <c:pt idx="6">
                  <c:v>-0.14048973151855385</c:v>
                </c:pt>
                <c:pt idx="7">
                  <c:v>3.4795363525168488E-2</c:v>
                </c:pt>
                <c:pt idx="8">
                  <c:v>4.0868169853823487E-2</c:v>
                </c:pt>
                <c:pt idx="9">
                  <c:v>-2.5439855404273706E-2</c:v>
                </c:pt>
                <c:pt idx="10">
                  <c:v>-9.1754649366294669E-2</c:v>
                </c:pt>
                <c:pt idx="11">
                  <c:v>-0.24805392742310614</c:v>
                </c:pt>
                <c:pt idx="12">
                  <c:v>0.18197418845703769</c:v>
                </c:pt>
                <c:pt idx="13">
                  <c:v>0.20842347477957215</c:v>
                </c:pt>
                <c:pt idx="14">
                  <c:v>0.47665294362284943</c:v>
                </c:pt>
                <c:pt idx="15">
                  <c:v>0.25495808328575997</c:v>
                </c:pt>
                <c:pt idx="16">
                  <c:v>0.14202731466201843</c:v>
                </c:pt>
                <c:pt idx="17">
                  <c:v>0.1989458400450462</c:v>
                </c:pt>
                <c:pt idx="18">
                  <c:v>0.16857774530213529</c:v>
                </c:pt>
                <c:pt idx="19">
                  <c:v>0.16995556856493876</c:v>
                </c:pt>
              </c:numCache>
            </c:numRef>
          </c:val>
          <c:extLst>
            <c:ext xmlns:c16="http://schemas.microsoft.com/office/drawing/2014/chart" uri="{C3380CC4-5D6E-409C-BE32-E72D297353CC}">
              <c16:uniqueId val="{00000001-601E-4636-9DC0-D3D21111CC96}"/>
            </c:ext>
          </c:extLst>
        </c:ser>
        <c:ser>
          <c:idx val="2"/>
          <c:order val="2"/>
          <c:tx>
            <c:strRef>
              <c:f>HGIDynPoles!$E$4</c:f>
              <c:strCache>
                <c:ptCount val="1"/>
                <c:pt idx="0">
                  <c:v>Poles with 50% of terms removed</c:v>
                </c:pt>
              </c:strCache>
            </c:strRef>
          </c:tx>
          <c:spPr>
            <a:solidFill>
              <a:schemeClr val="accent3"/>
            </a:solidFill>
            <a:ln>
              <a:noFill/>
            </a:ln>
            <a:effectLst/>
          </c:spPr>
          <c:invertIfNegative val="0"/>
          <c:cat>
            <c:strRef>
              <c:f>HGIDynPoles!$B$5:$B$24</c:f>
              <c:strCache>
                <c:ptCount val="20"/>
                <c:pt idx="0">
                  <c:v>Gender male/females</c:v>
                </c:pt>
                <c:pt idx="1">
                  <c:v>Gender family roles</c:v>
                </c:pt>
                <c:pt idx="2">
                  <c:v>Gender and young age</c:v>
                </c:pt>
                <c:pt idx="3">
                  <c:v>Gender masculinity/femininity</c:v>
                </c:pt>
                <c:pt idx="4">
                  <c:v>Gender given names</c:v>
                </c:pt>
                <c:pt idx="5">
                  <c:v>Ethnicity Whites/African-Americans</c:v>
                </c:pt>
                <c:pt idx="6">
                  <c:v>Ethnicity European/African-American given names</c:v>
                </c:pt>
                <c:pt idx="7">
                  <c:v>Ethnicity Whites/Hispanics</c:v>
                </c:pt>
                <c:pt idx="8">
                  <c:v>Ethnicity Whites/Asians</c:v>
                </c:pt>
                <c:pt idx="9">
                  <c:v>Sexual orientation</c:v>
                </c:pt>
                <c:pt idx="10">
                  <c:v>Religiosity</c:v>
                </c:pt>
                <c:pt idx="11">
                  <c:v>Religion Christianity/Islam</c:v>
                </c:pt>
                <c:pt idx="12">
                  <c:v>Age</c:v>
                </c:pt>
                <c:pt idx="13">
                  <c:v>Socioeconomic status</c:v>
                </c:pt>
                <c:pt idx="14">
                  <c:v>Physical appearance</c:v>
                </c:pt>
                <c:pt idx="15">
                  <c:v>Personal ideology</c:v>
                </c:pt>
                <c:pt idx="16">
                  <c:v>Party affiliation</c:v>
                </c:pt>
                <c:pt idx="17">
                  <c:v>U.S. presidents</c:v>
                </c:pt>
                <c:pt idx="18">
                  <c:v>ideologies abstract</c:v>
                </c:pt>
                <c:pt idx="19">
                  <c:v>Conservative and liberal personalities</c:v>
                </c:pt>
              </c:strCache>
            </c:strRef>
          </c:cat>
          <c:val>
            <c:numRef>
              <c:f>HGIDynPoles!$E$5:$E$24</c:f>
              <c:numCache>
                <c:formatCode>0.00</c:formatCode>
                <c:ptCount val="20"/>
                <c:pt idx="0">
                  <c:v>0.13171723622670475</c:v>
                </c:pt>
                <c:pt idx="1">
                  <c:v>0.10976804714218429</c:v>
                </c:pt>
                <c:pt idx="2">
                  <c:v>0.13113055810748503</c:v>
                </c:pt>
                <c:pt idx="3">
                  <c:v>0.12158478298880672</c:v>
                </c:pt>
                <c:pt idx="4">
                  <c:v>3.5319642017571297E-2</c:v>
                </c:pt>
                <c:pt idx="5">
                  <c:v>-2.3671520172368937E-2</c:v>
                </c:pt>
                <c:pt idx="6">
                  <c:v>-0.13098823392916265</c:v>
                </c:pt>
                <c:pt idx="7">
                  <c:v>6.8990081400228373E-2</c:v>
                </c:pt>
                <c:pt idx="8">
                  <c:v>3.7104865232332883E-2</c:v>
                </c:pt>
                <c:pt idx="9">
                  <c:v>-3.9191451825273067E-2</c:v>
                </c:pt>
                <c:pt idx="10">
                  <c:v>-0.12328855980538367</c:v>
                </c:pt>
                <c:pt idx="11">
                  <c:v>-0.25003206176993803</c:v>
                </c:pt>
                <c:pt idx="12">
                  <c:v>0.16954243525660936</c:v>
                </c:pt>
                <c:pt idx="13">
                  <c:v>0.20154195400804761</c:v>
                </c:pt>
                <c:pt idx="14">
                  <c:v>0.495017776016697</c:v>
                </c:pt>
                <c:pt idx="15">
                  <c:v>0.14247845774123771</c:v>
                </c:pt>
                <c:pt idx="16">
                  <c:v>3.0875205222568713E-2</c:v>
                </c:pt>
                <c:pt idx="17">
                  <c:v>0.12478569681139216</c:v>
                </c:pt>
                <c:pt idx="18">
                  <c:v>0.27622103576054696</c:v>
                </c:pt>
                <c:pt idx="19">
                  <c:v>0.18799531170148467</c:v>
                </c:pt>
              </c:numCache>
            </c:numRef>
          </c:val>
          <c:extLst>
            <c:ext xmlns:c16="http://schemas.microsoft.com/office/drawing/2014/chart" uri="{C3380CC4-5D6E-409C-BE32-E72D297353CC}">
              <c16:uniqueId val="{00000002-601E-4636-9DC0-D3D21111CC96}"/>
            </c:ext>
          </c:extLst>
        </c:ser>
        <c:ser>
          <c:idx val="3"/>
          <c:order val="3"/>
          <c:tx>
            <c:strRef>
              <c:f>HGIDynPoles!$F$4</c:f>
              <c:strCache>
                <c:ptCount val="1"/>
                <c:pt idx="0">
                  <c:v>Poles with 75% of terms removed</c:v>
                </c:pt>
              </c:strCache>
            </c:strRef>
          </c:tx>
          <c:spPr>
            <a:solidFill>
              <a:schemeClr val="accent4"/>
            </a:solidFill>
            <a:ln>
              <a:noFill/>
            </a:ln>
            <a:effectLst/>
          </c:spPr>
          <c:invertIfNegative val="0"/>
          <c:cat>
            <c:strRef>
              <c:f>HGIDynPoles!$B$5:$B$24</c:f>
              <c:strCache>
                <c:ptCount val="20"/>
                <c:pt idx="0">
                  <c:v>Gender male/females</c:v>
                </c:pt>
                <c:pt idx="1">
                  <c:v>Gender family roles</c:v>
                </c:pt>
                <c:pt idx="2">
                  <c:v>Gender and young age</c:v>
                </c:pt>
                <c:pt idx="3">
                  <c:v>Gender masculinity/femininity</c:v>
                </c:pt>
                <c:pt idx="4">
                  <c:v>Gender given names</c:v>
                </c:pt>
                <c:pt idx="5">
                  <c:v>Ethnicity Whites/African-Americans</c:v>
                </c:pt>
                <c:pt idx="6">
                  <c:v>Ethnicity European/African-American given names</c:v>
                </c:pt>
                <c:pt idx="7">
                  <c:v>Ethnicity Whites/Hispanics</c:v>
                </c:pt>
                <c:pt idx="8">
                  <c:v>Ethnicity Whites/Asians</c:v>
                </c:pt>
                <c:pt idx="9">
                  <c:v>Sexual orientation</c:v>
                </c:pt>
                <c:pt idx="10">
                  <c:v>Religiosity</c:v>
                </c:pt>
                <c:pt idx="11">
                  <c:v>Religion Christianity/Islam</c:v>
                </c:pt>
                <c:pt idx="12">
                  <c:v>Age</c:v>
                </c:pt>
                <c:pt idx="13">
                  <c:v>Socioeconomic status</c:v>
                </c:pt>
                <c:pt idx="14">
                  <c:v>Physical appearance</c:v>
                </c:pt>
                <c:pt idx="15">
                  <c:v>Personal ideology</c:v>
                </c:pt>
                <c:pt idx="16">
                  <c:v>Party affiliation</c:v>
                </c:pt>
                <c:pt idx="17">
                  <c:v>U.S. presidents</c:v>
                </c:pt>
                <c:pt idx="18">
                  <c:v>ideologies abstract</c:v>
                </c:pt>
                <c:pt idx="19">
                  <c:v>Conservative and liberal personalities</c:v>
                </c:pt>
              </c:strCache>
            </c:strRef>
          </c:cat>
          <c:val>
            <c:numRef>
              <c:f>HGIDynPoles!$F$5:$F$24</c:f>
              <c:numCache>
                <c:formatCode>0.00</c:formatCode>
                <c:ptCount val="20"/>
                <c:pt idx="0">
                  <c:v>9.7854918245759356E-2</c:v>
                </c:pt>
                <c:pt idx="1">
                  <c:v>9.1014830395618376E-2</c:v>
                </c:pt>
                <c:pt idx="2">
                  <c:v>9.4352085846755959E-2</c:v>
                </c:pt>
                <c:pt idx="3">
                  <c:v>0.13105400844125634</c:v>
                </c:pt>
                <c:pt idx="4">
                  <c:v>4.228799401159793E-3</c:v>
                </c:pt>
                <c:pt idx="5">
                  <c:v>-2.0811764615236997E-2</c:v>
                </c:pt>
                <c:pt idx="6">
                  <c:v>-0.11348272841548369</c:v>
                </c:pt>
                <c:pt idx="7">
                  <c:v>2.4123329941899235E-2</c:v>
                </c:pt>
                <c:pt idx="8">
                  <c:v>-3.0228844108324271E-2</c:v>
                </c:pt>
                <c:pt idx="9">
                  <c:v>-8.0033811247521722E-2</c:v>
                </c:pt>
                <c:pt idx="10">
                  <c:v>-4.319578145776231E-2</c:v>
                </c:pt>
                <c:pt idx="11">
                  <c:v>-0.17283390800680493</c:v>
                </c:pt>
                <c:pt idx="12">
                  <c:v>0.19500886594794001</c:v>
                </c:pt>
                <c:pt idx="13">
                  <c:v>0.12013896231682328</c:v>
                </c:pt>
                <c:pt idx="14">
                  <c:v>0.28855104427781259</c:v>
                </c:pt>
                <c:pt idx="15">
                  <c:v>0.1000987186763693</c:v>
                </c:pt>
                <c:pt idx="16">
                  <c:v>5.5674778528289448E-2</c:v>
                </c:pt>
                <c:pt idx="17">
                  <c:v>0.11257446772127007</c:v>
                </c:pt>
                <c:pt idx="18">
                  <c:v>-2.4485329981112254E-3</c:v>
                </c:pt>
                <c:pt idx="19">
                  <c:v>0.12924850471787111</c:v>
                </c:pt>
              </c:numCache>
            </c:numRef>
          </c:val>
          <c:extLst>
            <c:ext xmlns:c16="http://schemas.microsoft.com/office/drawing/2014/chart" uri="{C3380CC4-5D6E-409C-BE32-E72D297353CC}">
              <c16:uniqueId val="{00000003-601E-4636-9DC0-D3D21111CC96}"/>
            </c:ext>
          </c:extLst>
        </c:ser>
        <c:dLbls>
          <c:showLegendKey val="0"/>
          <c:showVal val="0"/>
          <c:showCatName val="0"/>
          <c:showSerName val="0"/>
          <c:showPercent val="0"/>
          <c:showBubbleSize val="0"/>
        </c:dLbls>
        <c:gapWidth val="219"/>
        <c:overlap val="-27"/>
        <c:axId val="725160824"/>
        <c:axId val="725165744"/>
      </c:barChart>
      <c:catAx>
        <c:axId val="7251608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NZ" sz="1600"/>
                  <a:t>Axis Names</a:t>
                </a:r>
              </a:p>
            </c:rich>
          </c:tx>
          <c:layout>
            <c:manualLayout>
              <c:xMode val="edge"/>
              <c:yMode val="edge"/>
              <c:x val="0.48123156649276838"/>
              <c:y val="0.7803110078107706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725165744"/>
        <c:crosses val="autoZero"/>
        <c:auto val="0"/>
        <c:lblAlgn val="ctr"/>
        <c:lblOffset val="100"/>
        <c:noMultiLvlLbl val="0"/>
      </c:catAx>
      <c:valAx>
        <c:axId val="725165744"/>
        <c:scaling>
          <c:orientation val="minMax"/>
          <c:max val="0.60000000000000009"/>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a:t>Average Correlation of terms Positive/Negative labels with their</a:t>
                </a:r>
              </a:p>
              <a:p>
                <a:pPr>
                  <a:defRPr/>
                </a:pPr>
                <a:r>
                  <a:rPr lang="en-US" sz="1200" baseline="0"/>
                  <a:t>projections on cultural axes </a:t>
                </a:r>
                <a:r>
                  <a:rPr lang="en-US" sz="1200"/>
                  <a:t> in 7 popular embedding  models</a:t>
                </a:r>
              </a:p>
            </c:rich>
          </c:tx>
          <c:layout>
            <c:manualLayout>
              <c:xMode val="edge"/>
              <c:yMode val="edge"/>
              <c:x val="1.2219957960351101E-2"/>
              <c:y val="0"/>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5160824"/>
        <c:crosses val="autoZero"/>
        <c:crossBetween val="between"/>
      </c:valAx>
      <c:spPr>
        <a:noFill/>
        <a:ln>
          <a:noFill/>
        </a:ln>
        <a:effectLst/>
      </c:spPr>
    </c:plotArea>
    <c:legend>
      <c:legendPos val="b"/>
      <c:legendEntry>
        <c:idx val="1"/>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Entry>
      <c:layout>
        <c:manualLayout>
          <c:xMode val="edge"/>
          <c:yMode val="edge"/>
          <c:x val="0"/>
          <c:y val="0.8657126142364735"/>
          <c:w val="0.73974728955879976"/>
          <c:h val="0.12023116086392814"/>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Dynamic Alteration of Pole Composition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HGIDynPoles!$C$4</c:f>
              <c:strCache>
                <c:ptCount val="1"/>
                <c:pt idx="0">
                  <c:v>Poles complete</c:v>
                </c:pt>
              </c:strCache>
            </c:strRef>
          </c:tx>
          <c:spPr>
            <a:solidFill>
              <a:schemeClr val="accent1"/>
            </a:solidFill>
            <a:ln>
              <a:noFill/>
            </a:ln>
            <a:effectLst/>
          </c:spPr>
          <c:invertIfNegative val="0"/>
          <c:cat>
            <c:strRef>
              <c:f>HGIDynPoles!$B$5:$B$24</c:f>
              <c:strCache>
                <c:ptCount val="20"/>
                <c:pt idx="0">
                  <c:v>Gender male/females</c:v>
                </c:pt>
                <c:pt idx="1">
                  <c:v>Gender family roles</c:v>
                </c:pt>
                <c:pt idx="2">
                  <c:v>Gender and young age</c:v>
                </c:pt>
                <c:pt idx="3">
                  <c:v>Gender masculinity/femininity</c:v>
                </c:pt>
                <c:pt idx="4">
                  <c:v>Gender given names</c:v>
                </c:pt>
                <c:pt idx="5">
                  <c:v>Ethnicity Whites/African-Americans</c:v>
                </c:pt>
                <c:pt idx="6">
                  <c:v>Ethnicity European/African-American given names</c:v>
                </c:pt>
                <c:pt idx="7">
                  <c:v>Ethnicity Whites/Hispanics</c:v>
                </c:pt>
                <c:pt idx="8">
                  <c:v>Ethnicity Whites/Asians</c:v>
                </c:pt>
                <c:pt idx="9">
                  <c:v>Sexual orientation</c:v>
                </c:pt>
                <c:pt idx="10">
                  <c:v>Religiosity</c:v>
                </c:pt>
                <c:pt idx="11">
                  <c:v>Religion Christianity/Islam</c:v>
                </c:pt>
                <c:pt idx="12">
                  <c:v>Age</c:v>
                </c:pt>
                <c:pt idx="13">
                  <c:v>Socioeconomic status</c:v>
                </c:pt>
                <c:pt idx="14">
                  <c:v>Physical appearance</c:v>
                </c:pt>
                <c:pt idx="15">
                  <c:v>Personal ideology</c:v>
                </c:pt>
                <c:pt idx="16">
                  <c:v>Party affiliation</c:v>
                </c:pt>
                <c:pt idx="17">
                  <c:v>U.S. presidents</c:v>
                </c:pt>
                <c:pt idx="18">
                  <c:v>ideologies abstract</c:v>
                </c:pt>
                <c:pt idx="19">
                  <c:v>Conservative and liberal personalities</c:v>
                </c:pt>
              </c:strCache>
            </c:strRef>
          </c:cat>
          <c:val>
            <c:numRef>
              <c:f>HGIDynPoles!$C$5:$C$24</c:f>
              <c:numCache>
                <c:formatCode>0.00</c:formatCode>
                <c:ptCount val="20"/>
                <c:pt idx="0">
                  <c:v>0.18646170374644047</c:v>
                </c:pt>
                <c:pt idx="1">
                  <c:v>9.1397262455346837E-2</c:v>
                </c:pt>
                <c:pt idx="2">
                  <c:v>0.14651926338424509</c:v>
                </c:pt>
                <c:pt idx="3">
                  <c:v>0.195686976326646</c:v>
                </c:pt>
                <c:pt idx="4">
                  <c:v>2.5670593002036359E-2</c:v>
                </c:pt>
                <c:pt idx="5">
                  <c:v>-3.3371235749579543E-2</c:v>
                </c:pt>
                <c:pt idx="6">
                  <c:v>-0.1397867810506625</c:v>
                </c:pt>
                <c:pt idx="7">
                  <c:v>4.6707077993896964E-2</c:v>
                </c:pt>
                <c:pt idx="8">
                  <c:v>-8.525845719368684E-4</c:v>
                </c:pt>
                <c:pt idx="9">
                  <c:v>-4.1490976758067011E-2</c:v>
                </c:pt>
                <c:pt idx="10">
                  <c:v>-9.7384259040253426E-2</c:v>
                </c:pt>
                <c:pt idx="11">
                  <c:v>-0.24805400368677927</c:v>
                </c:pt>
                <c:pt idx="12">
                  <c:v>0.19069996472324327</c:v>
                </c:pt>
                <c:pt idx="13">
                  <c:v>0.230781964824682</c:v>
                </c:pt>
                <c:pt idx="14">
                  <c:v>0.54375509323219562</c:v>
                </c:pt>
                <c:pt idx="15">
                  <c:v>0.2983183112822399</c:v>
                </c:pt>
                <c:pt idx="16">
                  <c:v>0.10932170004020805</c:v>
                </c:pt>
                <c:pt idx="17">
                  <c:v>0.17207488230358184</c:v>
                </c:pt>
                <c:pt idx="18">
                  <c:v>0.19984377625201225</c:v>
                </c:pt>
                <c:pt idx="19">
                  <c:v>0.2211824067925823</c:v>
                </c:pt>
              </c:numCache>
            </c:numRef>
          </c:val>
          <c:extLst>
            <c:ext xmlns:c16="http://schemas.microsoft.com/office/drawing/2014/chart" uri="{C3380CC4-5D6E-409C-BE32-E72D297353CC}">
              <c16:uniqueId val="{00000000-6124-4A4A-92A5-799D39A77C5F}"/>
            </c:ext>
          </c:extLst>
        </c:ser>
        <c:ser>
          <c:idx val="1"/>
          <c:order val="1"/>
          <c:tx>
            <c:strRef>
              <c:f>HGIDynPoles!$D$4</c:f>
              <c:strCache>
                <c:ptCount val="1"/>
                <c:pt idx="0">
                  <c:v>Poles with 25% of terms removed</c:v>
                </c:pt>
              </c:strCache>
            </c:strRef>
          </c:tx>
          <c:spPr>
            <a:solidFill>
              <a:schemeClr val="accent2"/>
            </a:solidFill>
            <a:ln>
              <a:noFill/>
            </a:ln>
            <a:effectLst/>
          </c:spPr>
          <c:invertIfNegative val="0"/>
          <c:cat>
            <c:strRef>
              <c:f>HGIDynPoles!$B$5:$B$24</c:f>
              <c:strCache>
                <c:ptCount val="20"/>
                <c:pt idx="0">
                  <c:v>Gender male/females</c:v>
                </c:pt>
                <c:pt idx="1">
                  <c:v>Gender family roles</c:v>
                </c:pt>
                <c:pt idx="2">
                  <c:v>Gender and young age</c:v>
                </c:pt>
                <c:pt idx="3">
                  <c:v>Gender masculinity/femininity</c:v>
                </c:pt>
                <c:pt idx="4">
                  <c:v>Gender given names</c:v>
                </c:pt>
                <c:pt idx="5">
                  <c:v>Ethnicity Whites/African-Americans</c:v>
                </c:pt>
                <c:pt idx="6">
                  <c:v>Ethnicity European/African-American given names</c:v>
                </c:pt>
                <c:pt idx="7">
                  <c:v>Ethnicity Whites/Hispanics</c:v>
                </c:pt>
                <c:pt idx="8">
                  <c:v>Ethnicity Whites/Asians</c:v>
                </c:pt>
                <c:pt idx="9">
                  <c:v>Sexual orientation</c:v>
                </c:pt>
                <c:pt idx="10">
                  <c:v>Religiosity</c:v>
                </c:pt>
                <c:pt idx="11">
                  <c:v>Religion Christianity/Islam</c:v>
                </c:pt>
                <c:pt idx="12">
                  <c:v>Age</c:v>
                </c:pt>
                <c:pt idx="13">
                  <c:v>Socioeconomic status</c:v>
                </c:pt>
                <c:pt idx="14">
                  <c:v>Physical appearance</c:v>
                </c:pt>
                <c:pt idx="15">
                  <c:v>Personal ideology</c:v>
                </c:pt>
                <c:pt idx="16">
                  <c:v>Party affiliation</c:v>
                </c:pt>
                <c:pt idx="17">
                  <c:v>U.S. presidents</c:v>
                </c:pt>
                <c:pt idx="18">
                  <c:v>ideologies abstract</c:v>
                </c:pt>
                <c:pt idx="19">
                  <c:v>Conservative and liberal personalities</c:v>
                </c:pt>
              </c:strCache>
            </c:strRef>
          </c:cat>
          <c:val>
            <c:numRef>
              <c:f>HGIDynPoles!$D$5:$D$24</c:f>
              <c:numCache>
                <c:formatCode>0.00</c:formatCode>
                <c:ptCount val="20"/>
                <c:pt idx="0">
                  <c:v>0.19633528610464698</c:v>
                </c:pt>
                <c:pt idx="1">
                  <c:v>8.98247050409436E-2</c:v>
                </c:pt>
                <c:pt idx="2">
                  <c:v>0.14651926338424454</c:v>
                </c:pt>
                <c:pt idx="3">
                  <c:v>0.19568697632664717</c:v>
                </c:pt>
                <c:pt idx="4">
                  <c:v>2.4060471485796903E-2</c:v>
                </c:pt>
                <c:pt idx="5">
                  <c:v>-3.6478225696036204E-2</c:v>
                </c:pt>
                <c:pt idx="6">
                  <c:v>-0.14048973151855385</c:v>
                </c:pt>
                <c:pt idx="7">
                  <c:v>3.4795363525168488E-2</c:v>
                </c:pt>
                <c:pt idx="8">
                  <c:v>4.0868169853823487E-2</c:v>
                </c:pt>
                <c:pt idx="9">
                  <c:v>-2.5439855404273706E-2</c:v>
                </c:pt>
                <c:pt idx="10">
                  <c:v>-9.1754649366294669E-2</c:v>
                </c:pt>
                <c:pt idx="11">
                  <c:v>-0.24805392742310614</c:v>
                </c:pt>
                <c:pt idx="12">
                  <c:v>0.18197418845703769</c:v>
                </c:pt>
                <c:pt idx="13">
                  <c:v>0.20842347477957215</c:v>
                </c:pt>
                <c:pt idx="14">
                  <c:v>0.47665294362284943</c:v>
                </c:pt>
                <c:pt idx="15">
                  <c:v>0.25495808328575997</c:v>
                </c:pt>
                <c:pt idx="16">
                  <c:v>0.14202731466201843</c:v>
                </c:pt>
                <c:pt idx="17">
                  <c:v>0.1989458400450462</c:v>
                </c:pt>
                <c:pt idx="18">
                  <c:v>0.16857774530213529</c:v>
                </c:pt>
                <c:pt idx="19">
                  <c:v>0.16995556856493876</c:v>
                </c:pt>
              </c:numCache>
            </c:numRef>
          </c:val>
          <c:extLst>
            <c:ext xmlns:c16="http://schemas.microsoft.com/office/drawing/2014/chart" uri="{C3380CC4-5D6E-409C-BE32-E72D297353CC}">
              <c16:uniqueId val="{00000001-6124-4A4A-92A5-799D39A77C5F}"/>
            </c:ext>
          </c:extLst>
        </c:ser>
        <c:ser>
          <c:idx val="2"/>
          <c:order val="2"/>
          <c:tx>
            <c:strRef>
              <c:f>HGIDynPoles!$E$4</c:f>
              <c:strCache>
                <c:ptCount val="1"/>
                <c:pt idx="0">
                  <c:v>Poles with 50% of terms removed</c:v>
                </c:pt>
              </c:strCache>
            </c:strRef>
          </c:tx>
          <c:spPr>
            <a:solidFill>
              <a:schemeClr val="accent3"/>
            </a:solidFill>
            <a:ln>
              <a:noFill/>
            </a:ln>
            <a:effectLst/>
          </c:spPr>
          <c:invertIfNegative val="0"/>
          <c:cat>
            <c:strRef>
              <c:f>HGIDynPoles!$B$5:$B$24</c:f>
              <c:strCache>
                <c:ptCount val="20"/>
                <c:pt idx="0">
                  <c:v>Gender male/females</c:v>
                </c:pt>
                <c:pt idx="1">
                  <c:v>Gender family roles</c:v>
                </c:pt>
                <c:pt idx="2">
                  <c:v>Gender and young age</c:v>
                </c:pt>
                <c:pt idx="3">
                  <c:v>Gender masculinity/femininity</c:v>
                </c:pt>
                <c:pt idx="4">
                  <c:v>Gender given names</c:v>
                </c:pt>
                <c:pt idx="5">
                  <c:v>Ethnicity Whites/African-Americans</c:v>
                </c:pt>
                <c:pt idx="6">
                  <c:v>Ethnicity European/African-American given names</c:v>
                </c:pt>
                <c:pt idx="7">
                  <c:v>Ethnicity Whites/Hispanics</c:v>
                </c:pt>
                <c:pt idx="8">
                  <c:v>Ethnicity Whites/Asians</c:v>
                </c:pt>
                <c:pt idx="9">
                  <c:v>Sexual orientation</c:v>
                </c:pt>
                <c:pt idx="10">
                  <c:v>Religiosity</c:v>
                </c:pt>
                <c:pt idx="11">
                  <c:v>Religion Christianity/Islam</c:v>
                </c:pt>
                <c:pt idx="12">
                  <c:v>Age</c:v>
                </c:pt>
                <c:pt idx="13">
                  <c:v>Socioeconomic status</c:v>
                </c:pt>
                <c:pt idx="14">
                  <c:v>Physical appearance</c:v>
                </c:pt>
                <c:pt idx="15">
                  <c:v>Personal ideology</c:v>
                </c:pt>
                <c:pt idx="16">
                  <c:v>Party affiliation</c:v>
                </c:pt>
                <c:pt idx="17">
                  <c:v>U.S. presidents</c:v>
                </c:pt>
                <c:pt idx="18">
                  <c:v>ideologies abstract</c:v>
                </c:pt>
                <c:pt idx="19">
                  <c:v>Conservative and liberal personalities</c:v>
                </c:pt>
              </c:strCache>
            </c:strRef>
          </c:cat>
          <c:val>
            <c:numRef>
              <c:f>HGIDynPoles!$E$5:$E$24</c:f>
              <c:numCache>
                <c:formatCode>0.00</c:formatCode>
                <c:ptCount val="20"/>
                <c:pt idx="0">
                  <c:v>0.13171723622670475</c:v>
                </c:pt>
                <c:pt idx="1">
                  <c:v>0.10976804714218429</c:v>
                </c:pt>
                <c:pt idx="2">
                  <c:v>0.13113055810748503</c:v>
                </c:pt>
                <c:pt idx="3">
                  <c:v>0.12158478298880672</c:v>
                </c:pt>
                <c:pt idx="4">
                  <c:v>3.5319642017571297E-2</c:v>
                </c:pt>
                <c:pt idx="5">
                  <c:v>-2.3671520172368937E-2</c:v>
                </c:pt>
                <c:pt idx="6">
                  <c:v>-0.13098823392916265</c:v>
                </c:pt>
                <c:pt idx="7">
                  <c:v>6.8990081400228373E-2</c:v>
                </c:pt>
                <c:pt idx="8">
                  <c:v>3.7104865232332883E-2</c:v>
                </c:pt>
                <c:pt idx="9">
                  <c:v>-3.9191451825273067E-2</c:v>
                </c:pt>
                <c:pt idx="10">
                  <c:v>-0.12328855980538367</c:v>
                </c:pt>
                <c:pt idx="11">
                  <c:v>-0.25003206176993803</c:v>
                </c:pt>
                <c:pt idx="12">
                  <c:v>0.16954243525660936</c:v>
                </c:pt>
                <c:pt idx="13">
                  <c:v>0.20154195400804761</c:v>
                </c:pt>
                <c:pt idx="14">
                  <c:v>0.495017776016697</c:v>
                </c:pt>
                <c:pt idx="15">
                  <c:v>0.14247845774123771</c:v>
                </c:pt>
                <c:pt idx="16">
                  <c:v>3.0875205222568713E-2</c:v>
                </c:pt>
                <c:pt idx="17">
                  <c:v>0.12478569681139216</c:v>
                </c:pt>
                <c:pt idx="18">
                  <c:v>0.27622103576054696</c:v>
                </c:pt>
                <c:pt idx="19">
                  <c:v>0.18799531170148467</c:v>
                </c:pt>
              </c:numCache>
            </c:numRef>
          </c:val>
          <c:extLst>
            <c:ext xmlns:c16="http://schemas.microsoft.com/office/drawing/2014/chart" uri="{C3380CC4-5D6E-409C-BE32-E72D297353CC}">
              <c16:uniqueId val="{00000002-6124-4A4A-92A5-799D39A77C5F}"/>
            </c:ext>
          </c:extLst>
        </c:ser>
        <c:ser>
          <c:idx val="3"/>
          <c:order val="3"/>
          <c:tx>
            <c:strRef>
              <c:f>HGIDynPoles!$F$4</c:f>
              <c:strCache>
                <c:ptCount val="1"/>
                <c:pt idx="0">
                  <c:v>Poles with 75% of terms removed</c:v>
                </c:pt>
              </c:strCache>
            </c:strRef>
          </c:tx>
          <c:spPr>
            <a:solidFill>
              <a:schemeClr val="accent4"/>
            </a:solidFill>
            <a:ln>
              <a:noFill/>
            </a:ln>
            <a:effectLst/>
          </c:spPr>
          <c:invertIfNegative val="0"/>
          <c:cat>
            <c:strRef>
              <c:f>HGIDynPoles!$B$5:$B$24</c:f>
              <c:strCache>
                <c:ptCount val="20"/>
                <c:pt idx="0">
                  <c:v>Gender male/females</c:v>
                </c:pt>
                <c:pt idx="1">
                  <c:v>Gender family roles</c:v>
                </c:pt>
                <c:pt idx="2">
                  <c:v>Gender and young age</c:v>
                </c:pt>
                <c:pt idx="3">
                  <c:v>Gender masculinity/femininity</c:v>
                </c:pt>
                <c:pt idx="4">
                  <c:v>Gender given names</c:v>
                </c:pt>
                <c:pt idx="5">
                  <c:v>Ethnicity Whites/African-Americans</c:v>
                </c:pt>
                <c:pt idx="6">
                  <c:v>Ethnicity European/African-American given names</c:v>
                </c:pt>
                <c:pt idx="7">
                  <c:v>Ethnicity Whites/Hispanics</c:v>
                </c:pt>
                <c:pt idx="8">
                  <c:v>Ethnicity Whites/Asians</c:v>
                </c:pt>
                <c:pt idx="9">
                  <c:v>Sexual orientation</c:v>
                </c:pt>
                <c:pt idx="10">
                  <c:v>Religiosity</c:v>
                </c:pt>
                <c:pt idx="11">
                  <c:v>Religion Christianity/Islam</c:v>
                </c:pt>
                <c:pt idx="12">
                  <c:v>Age</c:v>
                </c:pt>
                <c:pt idx="13">
                  <c:v>Socioeconomic status</c:v>
                </c:pt>
                <c:pt idx="14">
                  <c:v>Physical appearance</c:v>
                </c:pt>
                <c:pt idx="15">
                  <c:v>Personal ideology</c:v>
                </c:pt>
                <c:pt idx="16">
                  <c:v>Party affiliation</c:v>
                </c:pt>
                <c:pt idx="17">
                  <c:v>U.S. presidents</c:v>
                </c:pt>
                <c:pt idx="18">
                  <c:v>ideologies abstract</c:v>
                </c:pt>
                <c:pt idx="19">
                  <c:v>Conservative and liberal personalities</c:v>
                </c:pt>
              </c:strCache>
            </c:strRef>
          </c:cat>
          <c:val>
            <c:numRef>
              <c:f>HGIDynPoles!$F$5:$F$24</c:f>
              <c:numCache>
                <c:formatCode>0.00</c:formatCode>
                <c:ptCount val="20"/>
                <c:pt idx="0">
                  <c:v>9.7854918245759356E-2</c:v>
                </c:pt>
                <c:pt idx="1">
                  <c:v>9.1014830395618376E-2</c:v>
                </c:pt>
                <c:pt idx="2">
                  <c:v>9.4352085846755959E-2</c:v>
                </c:pt>
                <c:pt idx="3">
                  <c:v>0.13105400844125634</c:v>
                </c:pt>
                <c:pt idx="4">
                  <c:v>4.228799401159793E-3</c:v>
                </c:pt>
                <c:pt idx="5">
                  <c:v>-2.0811764615236997E-2</c:v>
                </c:pt>
                <c:pt idx="6">
                  <c:v>-0.11348272841548369</c:v>
                </c:pt>
                <c:pt idx="7">
                  <c:v>2.4123329941899235E-2</c:v>
                </c:pt>
                <c:pt idx="8">
                  <c:v>-3.0228844108324271E-2</c:v>
                </c:pt>
                <c:pt idx="9">
                  <c:v>-8.0033811247521722E-2</c:v>
                </c:pt>
                <c:pt idx="10">
                  <c:v>-4.319578145776231E-2</c:v>
                </c:pt>
                <c:pt idx="11">
                  <c:v>-0.17283390800680493</c:v>
                </c:pt>
                <c:pt idx="12">
                  <c:v>0.19500886594794001</c:v>
                </c:pt>
                <c:pt idx="13">
                  <c:v>0.12013896231682328</c:v>
                </c:pt>
                <c:pt idx="14">
                  <c:v>0.28855104427781259</c:v>
                </c:pt>
                <c:pt idx="15">
                  <c:v>0.1000987186763693</c:v>
                </c:pt>
                <c:pt idx="16">
                  <c:v>5.5674778528289448E-2</c:v>
                </c:pt>
                <c:pt idx="17">
                  <c:v>0.11257446772127007</c:v>
                </c:pt>
                <c:pt idx="18">
                  <c:v>-2.4485329981112254E-3</c:v>
                </c:pt>
                <c:pt idx="19">
                  <c:v>0.12924850471787111</c:v>
                </c:pt>
              </c:numCache>
            </c:numRef>
          </c:val>
          <c:extLst>
            <c:ext xmlns:c16="http://schemas.microsoft.com/office/drawing/2014/chart" uri="{C3380CC4-5D6E-409C-BE32-E72D297353CC}">
              <c16:uniqueId val="{00000003-6124-4A4A-92A5-799D39A77C5F}"/>
            </c:ext>
          </c:extLst>
        </c:ser>
        <c:dLbls>
          <c:showLegendKey val="0"/>
          <c:showVal val="0"/>
          <c:showCatName val="0"/>
          <c:showSerName val="0"/>
          <c:showPercent val="0"/>
          <c:showBubbleSize val="0"/>
        </c:dLbls>
        <c:gapWidth val="219"/>
        <c:overlap val="-27"/>
        <c:axId val="725160824"/>
        <c:axId val="725165744"/>
      </c:barChart>
      <c:catAx>
        <c:axId val="7251608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NZ" sz="1600"/>
                  <a:t>Axis Names</a:t>
                </a:r>
              </a:p>
            </c:rich>
          </c:tx>
          <c:layout>
            <c:manualLayout>
              <c:xMode val="edge"/>
              <c:yMode val="edge"/>
              <c:x val="0.48123156649276838"/>
              <c:y val="0.806415425481453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5165744"/>
        <c:crosses val="autoZero"/>
        <c:auto val="0"/>
        <c:lblAlgn val="ctr"/>
        <c:lblOffset val="100"/>
        <c:noMultiLvlLbl val="0"/>
      </c:catAx>
      <c:valAx>
        <c:axId val="7251657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NZ" sz="1600"/>
                  <a:t>Correlation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5160824"/>
        <c:crosses val="autoZero"/>
        <c:crossBetween val="between"/>
      </c:valAx>
      <c:spPr>
        <a:noFill/>
        <a:ln>
          <a:noFill/>
        </a:ln>
        <a:effectLst/>
      </c:spPr>
    </c:plotArea>
    <c:legend>
      <c:legendPos val="b"/>
      <c:layout>
        <c:manualLayout>
          <c:xMode val="edge"/>
          <c:yMode val="edge"/>
          <c:x val="3.4361705273219193E-4"/>
          <c:y val="0.8657126142364735"/>
          <c:w val="0.97224321887116705"/>
          <c:h val="0.12023116086392814"/>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9</xdr:col>
      <xdr:colOff>95249</xdr:colOff>
      <xdr:row>2</xdr:row>
      <xdr:rowOff>104775</xdr:rowOff>
    </xdr:from>
    <xdr:to>
      <xdr:col>24</xdr:col>
      <xdr:colOff>304800</xdr:colOff>
      <xdr:row>23</xdr:row>
      <xdr:rowOff>76200</xdr:rowOff>
    </xdr:to>
    <xdr:graphicFrame macro="">
      <xdr:nvGraphicFramePr>
        <xdr:cNvPr id="2" name="Chart 1">
          <a:extLst>
            <a:ext uri="{FF2B5EF4-FFF2-40B4-BE49-F238E27FC236}">
              <a16:creationId xmlns:a16="http://schemas.microsoft.com/office/drawing/2014/main" id="{AF764192-0C1E-4C20-8BE1-C91761A6B0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542925</xdr:colOff>
      <xdr:row>47</xdr:row>
      <xdr:rowOff>0</xdr:rowOff>
    </xdr:from>
    <xdr:to>
      <xdr:col>17</xdr:col>
      <xdr:colOff>590551</xdr:colOff>
      <xdr:row>80</xdr:row>
      <xdr:rowOff>38100</xdr:rowOff>
    </xdr:to>
    <xdr:graphicFrame macro="">
      <xdr:nvGraphicFramePr>
        <xdr:cNvPr id="3" name="Chart 2">
          <a:extLst>
            <a:ext uri="{FF2B5EF4-FFF2-40B4-BE49-F238E27FC236}">
              <a16:creationId xmlns:a16="http://schemas.microsoft.com/office/drawing/2014/main" id="{8C061304-F42A-4C9E-B811-FC0B6BAFD0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oneCellAnchor>
    <xdr:from>
      <xdr:col>17</xdr:col>
      <xdr:colOff>48815</xdr:colOff>
      <xdr:row>21</xdr:row>
      <xdr:rowOff>19050</xdr:rowOff>
    </xdr:from>
    <xdr:ext cx="65" cy="172227"/>
    <xdr:sp macro="" textlink="">
      <xdr:nvSpPr>
        <xdr:cNvPr id="2" name="TextBox 1">
          <a:extLst>
            <a:ext uri="{FF2B5EF4-FFF2-40B4-BE49-F238E27FC236}">
              <a16:creationId xmlns:a16="http://schemas.microsoft.com/office/drawing/2014/main" id="{00000000-0008-0000-0D00-000002000000}"/>
            </a:ext>
          </a:extLst>
        </xdr:cNvPr>
        <xdr:cNvSpPr txBox="1"/>
      </xdr:nvSpPr>
      <xdr:spPr>
        <a:xfrm>
          <a:off x="10173890" y="4943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17</xdr:col>
      <xdr:colOff>48815</xdr:colOff>
      <xdr:row>21</xdr:row>
      <xdr:rowOff>19050</xdr:rowOff>
    </xdr:from>
    <xdr:ext cx="65" cy="172227"/>
    <xdr:sp macro="" textlink="">
      <xdr:nvSpPr>
        <xdr:cNvPr id="3" name="TextBox 2">
          <a:extLst>
            <a:ext uri="{FF2B5EF4-FFF2-40B4-BE49-F238E27FC236}">
              <a16:creationId xmlns:a16="http://schemas.microsoft.com/office/drawing/2014/main" id="{00000000-0008-0000-0D00-000003000000}"/>
            </a:ext>
          </a:extLst>
        </xdr:cNvPr>
        <xdr:cNvSpPr txBox="1"/>
      </xdr:nvSpPr>
      <xdr:spPr>
        <a:xfrm>
          <a:off x="10173890" y="4943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17</xdr:col>
      <xdr:colOff>48815</xdr:colOff>
      <xdr:row>21</xdr:row>
      <xdr:rowOff>19050</xdr:rowOff>
    </xdr:from>
    <xdr:ext cx="65" cy="172227"/>
    <xdr:sp macro="" textlink="">
      <xdr:nvSpPr>
        <xdr:cNvPr id="4" name="TextBox 3">
          <a:extLst>
            <a:ext uri="{FF2B5EF4-FFF2-40B4-BE49-F238E27FC236}">
              <a16:creationId xmlns:a16="http://schemas.microsoft.com/office/drawing/2014/main" id="{00000000-0008-0000-0D00-000004000000}"/>
            </a:ext>
          </a:extLst>
        </xdr:cNvPr>
        <xdr:cNvSpPr txBox="1"/>
      </xdr:nvSpPr>
      <xdr:spPr>
        <a:xfrm>
          <a:off x="10173890" y="4943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17</xdr:col>
      <xdr:colOff>48815</xdr:colOff>
      <xdr:row>50</xdr:row>
      <xdr:rowOff>19050</xdr:rowOff>
    </xdr:from>
    <xdr:ext cx="65" cy="172227"/>
    <xdr:sp macro="" textlink="">
      <xdr:nvSpPr>
        <xdr:cNvPr id="5" name="TextBox 4">
          <a:extLst>
            <a:ext uri="{FF2B5EF4-FFF2-40B4-BE49-F238E27FC236}">
              <a16:creationId xmlns:a16="http://schemas.microsoft.com/office/drawing/2014/main" id="{B68299D6-B66F-46B8-AA36-A90ED9523C9E}"/>
            </a:ext>
          </a:extLst>
        </xdr:cNvPr>
        <xdr:cNvSpPr txBox="1"/>
      </xdr:nvSpPr>
      <xdr:spPr>
        <a:xfrm>
          <a:off x="8287940" y="8734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17</xdr:col>
      <xdr:colOff>48815</xdr:colOff>
      <xdr:row>50</xdr:row>
      <xdr:rowOff>19050</xdr:rowOff>
    </xdr:from>
    <xdr:ext cx="65" cy="172227"/>
    <xdr:sp macro="" textlink="">
      <xdr:nvSpPr>
        <xdr:cNvPr id="6" name="TextBox 5">
          <a:extLst>
            <a:ext uri="{FF2B5EF4-FFF2-40B4-BE49-F238E27FC236}">
              <a16:creationId xmlns:a16="http://schemas.microsoft.com/office/drawing/2014/main" id="{D4FD9B74-A25F-4595-AA7D-BB988F24721E}"/>
            </a:ext>
          </a:extLst>
        </xdr:cNvPr>
        <xdr:cNvSpPr txBox="1"/>
      </xdr:nvSpPr>
      <xdr:spPr>
        <a:xfrm>
          <a:off x="8287940" y="8734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17</xdr:col>
      <xdr:colOff>48815</xdr:colOff>
      <xdr:row>50</xdr:row>
      <xdr:rowOff>19050</xdr:rowOff>
    </xdr:from>
    <xdr:ext cx="65" cy="172227"/>
    <xdr:sp macro="" textlink="">
      <xdr:nvSpPr>
        <xdr:cNvPr id="7" name="TextBox 6">
          <a:extLst>
            <a:ext uri="{FF2B5EF4-FFF2-40B4-BE49-F238E27FC236}">
              <a16:creationId xmlns:a16="http://schemas.microsoft.com/office/drawing/2014/main" id="{EB84C7E7-9844-4509-A188-D66D79C10869}"/>
            </a:ext>
          </a:extLst>
        </xdr:cNvPr>
        <xdr:cNvSpPr txBox="1"/>
      </xdr:nvSpPr>
      <xdr:spPr>
        <a:xfrm>
          <a:off x="8287940" y="8734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17</xdr:col>
      <xdr:colOff>48815</xdr:colOff>
      <xdr:row>21</xdr:row>
      <xdr:rowOff>19050</xdr:rowOff>
    </xdr:from>
    <xdr:ext cx="65" cy="172227"/>
    <xdr:sp macro="" textlink="">
      <xdr:nvSpPr>
        <xdr:cNvPr id="8" name="TextBox 7">
          <a:extLst>
            <a:ext uri="{FF2B5EF4-FFF2-40B4-BE49-F238E27FC236}">
              <a16:creationId xmlns:a16="http://schemas.microsoft.com/office/drawing/2014/main" id="{54FC7627-A52D-4360-8396-EC526999D56F}"/>
            </a:ext>
          </a:extLst>
        </xdr:cNvPr>
        <xdr:cNvSpPr txBox="1"/>
      </xdr:nvSpPr>
      <xdr:spPr>
        <a:xfrm>
          <a:off x="8287940" y="16697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17</xdr:col>
      <xdr:colOff>48815</xdr:colOff>
      <xdr:row>21</xdr:row>
      <xdr:rowOff>19050</xdr:rowOff>
    </xdr:from>
    <xdr:ext cx="65" cy="172227"/>
    <xdr:sp macro="" textlink="">
      <xdr:nvSpPr>
        <xdr:cNvPr id="9" name="TextBox 8">
          <a:extLst>
            <a:ext uri="{FF2B5EF4-FFF2-40B4-BE49-F238E27FC236}">
              <a16:creationId xmlns:a16="http://schemas.microsoft.com/office/drawing/2014/main" id="{D877CAAE-DB8B-44E1-B111-E467B0FEFECF}"/>
            </a:ext>
          </a:extLst>
        </xdr:cNvPr>
        <xdr:cNvSpPr txBox="1"/>
      </xdr:nvSpPr>
      <xdr:spPr>
        <a:xfrm>
          <a:off x="8287940" y="16697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17</xdr:col>
      <xdr:colOff>48815</xdr:colOff>
      <xdr:row>21</xdr:row>
      <xdr:rowOff>19050</xdr:rowOff>
    </xdr:from>
    <xdr:ext cx="65" cy="172227"/>
    <xdr:sp macro="" textlink="">
      <xdr:nvSpPr>
        <xdr:cNvPr id="10" name="TextBox 9">
          <a:extLst>
            <a:ext uri="{FF2B5EF4-FFF2-40B4-BE49-F238E27FC236}">
              <a16:creationId xmlns:a16="http://schemas.microsoft.com/office/drawing/2014/main" id="{3C7F767D-E570-4093-95D4-4228F99E8888}"/>
            </a:ext>
          </a:extLst>
        </xdr:cNvPr>
        <xdr:cNvSpPr txBox="1"/>
      </xdr:nvSpPr>
      <xdr:spPr>
        <a:xfrm>
          <a:off x="8287940" y="16697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6"/>
  <sheetViews>
    <sheetView topLeftCell="A21" zoomScale="85" zoomScaleNormal="85" workbookViewId="0">
      <selection activeCell="B36" sqref="B36"/>
    </sheetView>
  </sheetViews>
  <sheetFormatPr defaultRowHeight="15" x14ac:dyDescent="0.25"/>
  <cols>
    <col min="1" max="1" width="3.42578125" bestFit="1" customWidth="1"/>
    <col min="2" max="2" width="47.5703125" customWidth="1"/>
    <col min="3" max="3" width="9.7109375" bestFit="1" customWidth="1"/>
    <col min="4" max="5" width="7.7109375" customWidth="1"/>
    <col min="6" max="6" width="9.7109375" bestFit="1" customWidth="1"/>
    <col min="7" max="8" width="7.7109375" customWidth="1"/>
    <col min="9" max="9" width="8.28515625" bestFit="1" customWidth="1"/>
    <col min="10" max="10" width="9.7109375" bestFit="1" customWidth="1"/>
    <col min="11" max="11" width="8.28515625" bestFit="1" customWidth="1"/>
    <col min="12" max="12" width="9.7109375" bestFit="1" customWidth="1"/>
    <col min="13" max="16" width="8.28515625" bestFit="1" customWidth="1"/>
  </cols>
  <sheetData>
    <row r="1" spans="1:21" ht="143.25" thickBot="1" x14ac:dyDescent="0.4">
      <c r="A1" s="3"/>
      <c r="B1" s="167" t="s">
        <v>1228</v>
      </c>
      <c r="C1" s="100" t="s">
        <v>33</v>
      </c>
      <c r="D1" s="101" t="s">
        <v>34</v>
      </c>
      <c r="E1" s="102" t="s">
        <v>35</v>
      </c>
      <c r="F1" s="103" t="s">
        <v>36</v>
      </c>
      <c r="G1" s="104" t="s">
        <v>37</v>
      </c>
      <c r="H1" s="105" t="s">
        <v>75</v>
      </c>
      <c r="I1" s="106" t="s">
        <v>151</v>
      </c>
      <c r="J1" s="107" t="s">
        <v>38</v>
      </c>
      <c r="K1" s="108" t="s">
        <v>4</v>
      </c>
      <c r="L1" s="108" t="s">
        <v>6</v>
      </c>
      <c r="M1" s="108" t="s">
        <v>39</v>
      </c>
      <c r="N1" s="108" t="s">
        <v>7</v>
      </c>
      <c r="O1" s="108" t="s">
        <v>40</v>
      </c>
      <c r="P1" s="107" t="s">
        <v>41</v>
      </c>
      <c r="R1" s="98"/>
    </row>
    <row r="2" spans="1:21" ht="45" customHeight="1" x14ac:dyDescent="0.25">
      <c r="A2" s="6">
        <v>1</v>
      </c>
      <c r="B2" s="117" t="s">
        <v>42</v>
      </c>
      <c r="C2" s="39">
        <v>1</v>
      </c>
      <c r="D2" s="9">
        <v>1</v>
      </c>
      <c r="E2" s="40"/>
      <c r="F2" s="39"/>
      <c r="G2" s="9"/>
      <c r="H2" s="40"/>
      <c r="I2" s="38"/>
      <c r="J2" s="9"/>
      <c r="K2" s="9"/>
      <c r="L2" s="9"/>
      <c r="M2" s="9"/>
      <c r="N2" s="9"/>
      <c r="O2" s="9"/>
      <c r="P2" s="9"/>
      <c r="R2" s="99"/>
      <c r="U2" s="49" t="s">
        <v>74</v>
      </c>
    </row>
    <row r="3" spans="1:21" ht="15.75" x14ac:dyDescent="0.25">
      <c r="A3" s="6">
        <v>2</v>
      </c>
      <c r="B3" s="117" t="s">
        <v>43</v>
      </c>
      <c r="C3" s="39">
        <v>1</v>
      </c>
      <c r="D3" s="9">
        <v>1</v>
      </c>
      <c r="E3" s="40"/>
      <c r="F3" s="39">
        <v>1</v>
      </c>
      <c r="G3" s="9">
        <v>1</v>
      </c>
      <c r="H3" s="40"/>
      <c r="I3" s="38"/>
      <c r="J3" s="9"/>
      <c r="K3" s="9"/>
      <c r="L3" s="9">
        <v>1</v>
      </c>
      <c r="M3" s="9">
        <v>1</v>
      </c>
      <c r="N3" s="9"/>
      <c r="O3" s="9"/>
      <c r="P3" s="9"/>
      <c r="R3" s="98"/>
    </row>
    <row r="4" spans="1:21" ht="30" customHeight="1" x14ac:dyDescent="0.25">
      <c r="A4" s="6">
        <v>3</v>
      </c>
      <c r="B4" s="117" t="s">
        <v>44</v>
      </c>
      <c r="C4" s="39">
        <v>1</v>
      </c>
      <c r="D4" s="9">
        <v>1</v>
      </c>
      <c r="E4" s="40"/>
      <c r="F4" s="39">
        <v>1</v>
      </c>
      <c r="G4" s="9">
        <v>1</v>
      </c>
      <c r="H4" s="40"/>
      <c r="I4" s="38"/>
      <c r="J4" s="9"/>
      <c r="K4" s="9"/>
      <c r="L4" s="9"/>
      <c r="M4" s="9"/>
      <c r="N4" s="9"/>
      <c r="O4" s="9"/>
      <c r="P4" s="9"/>
      <c r="R4" s="98"/>
    </row>
    <row r="5" spans="1:21" ht="45" customHeight="1" x14ac:dyDescent="0.25">
      <c r="A5" s="6">
        <v>4</v>
      </c>
      <c r="B5" s="117" t="s">
        <v>45</v>
      </c>
      <c r="C5" s="39">
        <v>1</v>
      </c>
      <c r="D5" s="9">
        <v>1</v>
      </c>
      <c r="E5" s="40"/>
      <c r="F5" s="39">
        <v>1</v>
      </c>
      <c r="G5" s="9">
        <v>1</v>
      </c>
      <c r="H5" s="40"/>
      <c r="I5" s="38"/>
      <c r="J5" s="9">
        <v>1</v>
      </c>
      <c r="K5" s="9"/>
      <c r="L5" s="9"/>
      <c r="M5" s="9"/>
      <c r="N5" s="9"/>
      <c r="O5" s="10"/>
      <c r="P5" s="9"/>
      <c r="R5" s="98"/>
    </row>
    <row r="6" spans="1:21" ht="30" customHeight="1" x14ac:dyDescent="0.25">
      <c r="A6" s="6">
        <v>5</v>
      </c>
      <c r="B6" s="117" t="s">
        <v>46</v>
      </c>
      <c r="C6" s="39">
        <v>1</v>
      </c>
      <c r="D6" s="9">
        <v>1</v>
      </c>
      <c r="E6" s="40"/>
      <c r="F6" s="39"/>
      <c r="G6" s="9"/>
      <c r="H6" s="40"/>
      <c r="I6" s="38"/>
      <c r="J6" s="9"/>
      <c r="K6" s="9"/>
      <c r="L6" s="9"/>
      <c r="M6" s="9"/>
      <c r="N6" s="9"/>
      <c r="O6" s="9"/>
      <c r="P6" s="9"/>
      <c r="R6" s="98"/>
    </row>
    <row r="7" spans="1:21" ht="30" customHeight="1" x14ac:dyDescent="0.25">
      <c r="A7" s="6">
        <v>6</v>
      </c>
      <c r="B7" s="117" t="s">
        <v>47</v>
      </c>
      <c r="C7" s="39">
        <v>1</v>
      </c>
      <c r="D7" s="9">
        <v>1</v>
      </c>
      <c r="E7" s="40"/>
      <c r="F7" s="39">
        <v>1</v>
      </c>
      <c r="G7" s="9">
        <v>1</v>
      </c>
      <c r="H7" s="40"/>
      <c r="I7" s="38"/>
      <c r="J7" s="9"/>
      <c r="K7" s="9"/>
      <c r="L7" s="9"/>
      <c r="M7" s="9"/>
      <c r="N7" s="9"/>
      <c r="O7" s="9"/>
      <c r="P7" s="9"/>
      <c r="R7" s="98"/>
    </row>
    <row r="8" spans="1:21" ht="30" customHeight="1" x14ac:dyDescent="0.25">
      <c r="A8" s="6">
        <v>7</v>
      </c>
      <c r="B8" s="117" t="s">
        <v>48</v>
      </c>
      <c r="C8" s="39">
        <v>1</v>
      </c>
      <c r="D8" s="9">
        <v>1</v>
      </c>
      <c r="E8" s="40"/>
      <c r="F8" s="39"/>
      <c r="G8" s="9"/>
      <c r="H8" s="40"/>
      <c r="I8" s="38"/>
      <c r="J8" s="9"/>
      <c r="K8" s="9"/>
      <c r="L8" s="9"/>
      <c r="M8" s="9"/>
      <c r="N8" s="9"/>
      <c r="O8" s="9"/>
      <c r="P8" s="9"/>
      <c r="R8" s="98"/>
    </row>
    <row r="9" spans="1:21" ht="30" customHeight="1" x14ac:dyDescent="0.25">
      <c r="A9" s="2">
        <v>8</v>
      </c>
      <c r="B9" s="117" t="s">
        <v>49</v>
      </c>
      <c r="C9" s="39">
        <v>1</v>
      </c>
      <c r="D9" s="9"/>
      <c r="E9" s="40"/>
      <c r="F9" s="39">
        <v>1</v>
      </c>
      <c r="G9" s="9"/>
      <c r="H9" s="40"/>
      <c r="I9" s="38"/>
      <c r="J9" s="9"/>
      <c r="K9" s="9"/>
      <c r="L9" s="9"/>
      <c r="M9" s="9"/>
      <c r="N9" s="9"/>
      <c r="O9" s="9"/>
      <c r="P9" s="9"/>
      <c r="R9" s="98"/>
    </row>
    <row r="10" spans="1:21" ht="15.75" x14ac:dyDescent="0.25">
      <c r="A10" s="2">
        <v>9</v>
      </c>
      <c r="B10" s="117" t="s">
        <v>50</v>
      </c>
      <c r="C10" s="39">
        <v>1</v>
      </c>
      <c r="D10" s="9">
        <v>1</v>
      </c>
      <c r="E10" s="40"/>
      <c r="F10" s="39"/>
      <c r="G10" s="9"/>
      <c r="H10" s="40"/>
      <c r="I10" s="38"/>
      <c r="J10" s="9"/>
      <c r="K10" s="9"/>
      <c r="L10" s="9"/>
      <c r="M10" s="9"/>
      <c r="N10" s="9"/>
      <c r="O10" s="9"/>
      <c r="P10" s="9"/>
      <c r="R10" s="98"/>
    </row>
    <row r="11" spans="1:21" ht="30" customHeight="1" x14ac:dyDescent="0.25">
      <c r="A11" s="2">
        <v>10</v>
      </c>
      <c r="B11" s="117" t="s">
        <v>51</v>
      </c>
      <c r="C11" s="39">
        <v>1</v>
      </c>
      <c r="D11" s="9">
        <v>1</v>
      </c>
      <c r="E11" s="40"/>
      <c r="F11" s="39"/>
      <c r="G11" s="9"/>
      <c r="H11" s="40"/>
      <c r="I11" s="38"/>
      <c r="J11" s="9"/>
      <c r="K11" s="9"/>
      <c r="L11" s="9"/>
      <c r="M11" s="9"/>
      <c r="N11" s="9"/>
      <c r="O11" s="11"/>
      <c r="P11" s="9"/>
      <c r="R11" s="98"/>
    </row>
    <row r="12" spans="1:21" ht="15.75" x14ac:dyDescent="0.25">
      <c r="A12" s="2">
        <v>11</v>
      </c>
      <c r="B12" s="117" t="s">
        <v>52</v>
      </c>
      <c r="C12" s="39">
        <v>1</v>
      </c>
      <c r="D12" s="9">
        <v>1</v>
      </c>
      <c r="E12" s="40"/>
      <c r="F12" s="39"/>
      <c r="G12" s="9"/>
      <c r="H12" s="40"/>
      <c r="I12" s="38"/>
      <c r="J12" s="9"/>
      <c r="K12" s="9"/>
      <c r="L12" s="9"/>
      <c r="M12" s="9"/>
      <c r="N12" s="9"/>
      <c r="O12" s="11"/>
      <c r="P12" s="9"/>
      <c r="R12" s="98"/>
    </row>
    <row r="13" spans="1:21" ht="30" customHeight="1" x14ac:dyDescent="0.25">
      <c r="A13" s="2">
        <v>12</v>
      </c>
      <c r="B13" s="117" t="s">
        <v>53</v>
      </c>
      <c r="C13" s="39">
        <v>1</v>
      </c>
      <c r="D13" s="9"/>
      <c r="E13" s="40"/>
      <c r="F13" s="39"/>
      <c r="G13" s="9"/>
      <c r="H13" s="40"/>
      <c r="I13" s="38"/>
      <c r="J13" s="9"/>
      <c r="K13" s="9"/>
      <c r="L13" s="9"/>
      <c r="M13" s="9"/>
      <c r="N13" s="9"/>
      <c r="O13" s="9"/>
      <c r="P13" s="9"/>
      <c r="R13" s="98"/>
    </row>
    <row r="14" spans="1:21" ht="15.75" x14ac:dyDescent="0.25">
      <c r="A14" s="2">
        <v>13</v>
      </c>
      <c r="B14" s="117" t="s">
        <v>54</v>
      </c>
      <c r="C14" s="39">
        <v>1</v>
      </c>
      <c r="D14" s="9">
        <v>1</v>
      </c>
      <c r="E14" s="40"/>
      <c r="F14" s="39"/>
      <c r="G14" s="9"/>
      <c r="H14" s="40"/>
      <c r="I14" s="38"/>
      <c r="J14" s="9"/>
      <c r="K14" s="9"/>
      <c r="L14" s="9"/>
      <c r="M14" s="9"/>
      <c r="N14" s="9"/>
      <c r="O14" s="9"/>
      <c r="P14" s="9"/>
      <c r="R14" s="98"/>
    </row>
    <row r="15" spans="1:21" ht="45" customHeight="1" x14ac:dyDescent="0.25">
      <c r="A15" s="2">
        <v>14</v>
      </c>
      <c r="B15" s="117" t="s">
        <v>55</v>
      </c>
      <c r="C15" s="39">
        <v>1</v>
      </c>
      <c r="D15" s="9">
        <v>1</v>
      </c>
      <c r="E15" s="40"/>
      <c r="F15" s="39">
        <v>1</v>
      </c>
      <c r="G15" s="9"/>
      <c r="H15" s="40"/>
      <c r="I15" s="38"/>
      <c r="J15" s="9"/>
      <c r="K15" s="9"/>
      <c r="L15" s="9"/>
      <c r="M15" s="9"/>
      <c r="N15" s="9"/>
      <c r="O15" s="9"/>
      <c r="P15" s="9"/>
      <c r="R15" s="98"/>
    </row>
    <row r="16" spans="1:21" ht="30" customHeight="1" x14ac:dyDescent="0.25">
      <c r="A16" s="2">
        <v>15</v>
      </c>
      <c r="B16" s="117" t="s">
        <v>56</v>
      </c>
      <c r="C16" s="39">
        <v>1</v>
      </c>
      <c r="D16" s="9">
        <v>1</v>
      </c>
      <c r="E16" s="40"/>
      <c r="F16" s="39"/>
      <c r="G16" s="9"/>
      <c r="H16" s="40"/>
      <c r="I16" s="38"/>
      <c r="J16" s="9"/>
      <c r="K16" s="9"/>
      <c r="L16" s="9"/>
      <c r="M16" s="9"/>
      <c r="N16" s="9"/>
      <c r="O16" s="11"/>
      <c r="P16" s="9"/>
      <c r="R16" s="98"/>
    </row>
    <row r="17" spans="1:18" ht="15.75" x14ac:dyDescent="0.25">
      <c r="A17" s="2">
        <v>16</v>
      </c>
      <c r="B17" s="117" t="s">
        <v>57</v>
      </c>
      <c r="C17" s="39">
        <v>1</v>
      </c>
      <c r="D17" s="9">
        <v>1</v>
      </c>
      <c r="E17" s="40"/>
      <c r="F17" s="39">
        <v>1</v>
      </c>
      <c r="G17" s="9">
        <v>1</v>
      </c>
      <c r="H17" s="40"/>
      <c r="I17" s="38"/>
      <c r="J17" s="9"/>
      <c r="K17" s="9"/>
      <c r="L17" s="9"/>
      <c r="M17" s="9"/>
      <c r="N17" s="9"/>
      <c r="O17" s="9"/>
      <c r="P17" s="9">
        <v>1</v>
      </c>
      <c r="R17" s="98"/>
    </row>
    <row r="18" spans="1:18" ht="30" customHeight="1" x14ac:dyDescent="0.25">
      <c r="A18" s="2">
        <v>17</v>
      </c>
      <c r="B18" s="117" t="s">
        <v>58</v>
      </c>
      <c r="C18" s="39">
        <v>1</v>
      </c>
      <c r="D18" s="9">
        <v>1</v>
      </c>
      <c r="E18" s="41"/>
      <c r="F18" s="39">
        <v>1</v>
      </c>
      <c r="G18" s="9">
        <v>1</v>
      </c>
      <c r="H18" s="40"/>
      <c r="I18" s="38"/>
      <c r="J18" s="9"/>
      <c r="K18" s="9"/>
      <c r="L18" s="9"/>
      <c r="M18" s="9"/>
      <c r="N18" s="9"/>
      <c r="O18" s="11"/>
      <c r="P18" s="9"/>
      <c r="R18" s="98"/>
    </row>
    <row r="19" spans="1:18" ht="30" customHeight="1" x14ac:dyDescent="0.25">
      <c r="A19" s="2">
        <v>18</v>
      </c>
      <c r="B19" s="117" t="s">
        <v>59</v>
      </c>
      <c r="C19" s="39">
        <v>1</v>
      </c>
      <c r="D19" s="9"/>
      <c r="E19" s="40"/>
      <c r="F19" s="39"/>
      <c r="G19" s="9"/>
      <c r="H19" s="40"/>
      <c r="I19" s="38"/>
      <c r="J19" s="9"/>
      <c r="K19" s="9"/>
      <c r="L19" s="9"/>
      <c r="M19" s="9"/>
      <c r="N19" s="9"/>
      <c r="O19" s="11"/>
      <c r="P19" s="9"/>
      <c r="R19" s="98"/>
    </row>
    <row r="20" spans="1:18" ht="15.75" x14ac:dyDescent="0.25">
      <c r="A20" s="2">
        <v>19</v>
      </c>
      <c r="B20" s="117" t="s">
        <v>60</v>
      </c>
      <c r="C20" s="39">
        <v>1</v>
      </c>
      <c r="D20" s="9"/>
      <c r="E20" s="40"/>
      <c r="F20" s="39"/>
      <c r="G20" s="9"/>
      <c r="H20" s="40"/>
      <c r="I20" s="38"/>
      <c r="J20" s="9"/>
      <c r="K20" s="9"/>
      <c r="L20" s="9"/>
      <c r="M20" s="9"/>
      <c r="N20" s="9"/>
      <c r="O20" s="9"/>
      <c r="P20" s="9"/>
      <c r="R20" s="98"/>
    </row>
    <row r="21" spans="1:18" ht="30" customHeight="1" x14ac:dyDescent="0.25">
      <c r="A21" s="2">
        <v>20</v>
      </c>
      <c r="B21" s="117" t="s">
        <v>61</v>
      </c>
      <c r="C21" s="39">
        <v>1</v>
      </c>
      <c r="D21" s="9">
        <v>1</v>
      </c>
      <c r="E21" s="40"/>
      <c r="F21" s="39">
        <v>1</v>
      </c>
      <c r="G21" s="9"/>
      <c r="H21" s="40"/>
      <c r="I21" s="38"/>
      <c r="J21" s="9"/>
      <c r="K21" s="9"/>
      <c r="L21" s="9"/>
      <c r="M21" s="9"/>
      <c r="N21" s="9">
        <v>1</v>
      </c>
      <c r="O21" s="9"/>
      <c r="P21" s="9"/>
    </row>
    <row r="22" spans="1:18" ht="30" customHeight="1" x14ac:dyDescent="0.25">
      <c r="A22" s="2">
        <v>21</v>
      </c>
      <c r="B22" s="117" t="s">
        <v>62</v>
      </c>
      <c r="C22" s="39"/>
      <c r="D22" s="9"/>
      <c r="E22" s="40"/>
      <c r="F22" s="39">
        <v>1</v>
      </c>
      <c r="G22" s="9"/>
      <c r="H22" s="40"/>
      <c r="I22" s="38"/>
      <c r="J22" s="9"/>
      <c r="K22" s="9"/>
      <c r="L22" s="9"/>
      <c r="M22" s="9"/>
      <c r="N22" s="9"/>
      <c r="O22" s="10"/>
      <c r="P22" s="9">
        <v>1</v>
      </c>
    </row>
    <row r="23" spans="1:18" ht="30" customHeight="1" x14ac:dyDescent="0.25">
      <c r="A23" s="2">
        <v>22</v>
      </c>
      <c r="B23" s="117" t="s">
        <v>63</v>
      </c>
      <c r="C23" s="39">
        <v>1</v>
      </c>
      <c r="D23" s="9">
        <v>1</v>
      </c>
      <c r="E23" s="40"/>
      <c r="F23" s="39">
        <v>1</v>
      </c>
      <c r="G23" s="9">
        <v>1</v>
      </c>
      <c r="H23" s="40"/>
      <c r="I23" s="38"/>
      <c r="J23" s="9"/>
      <c r="K23" s="9"/>
      <c r="L23" s="9"/>
      <c r="M23" s="9"/>
      <c r="N23" s="9"/>
      <c r="O23" s="9"/>
      <c r="P23" s="9"/>
    </row>
    <row r="24" spans="1:18" ht="30" customHeight="1" x14ac:dyDescent="0.25">
      <c r="A24" s="2">
        <v>23</v>
      </c>
      <c r="B24" s="117" t="s">
        <v>64</v>
      </c>
      <c r="C24" s="39">
        <v>1</v>
      </c>
      <c r="D24" s="9"/>
      <c r="E24" s="40"/>
      <c r="F24" s="39"/>
      <c r="G24" s="9"/>
      <c r="H24" s="40"/>
      <c r="I24" s="38"/>
      <c r="J24" s="9"/>
      <c r="K24" s="9"/>
      <c r="L24" s="9"/>
      <c r="M24" s="9"/>
      <c r="N24" s="9"/>
      <c r="O24" s="9"/>
      <c r="P24" s="9"/>
      <c r="R24" s="98"/>
    </row>
    <row r="25" spans="1:18" ht="15.75" x14ac:dyDescent="0.25">
      <c r="A25" s="2">
        <v>24</v>
      </c>
      <c r="B25" s="117" t="s">
        <v>65</v>
      </c>
      <c r="C25" s="39"/>
      <c r="D25" s="9"/>
      <c r="E25" s="40"/>
      <c r="F25" s="39"/>
      <c r="G25" s="9"/>
      <c r="H25" s="40"/>
      <c r="I25" s="38"/>
      <c r="J25" s="9"/>
      <c r="K25" s="9"/>
      <c r="L25" s="9"/>
      <c r="M25" s="9"/>
      <c r="N25" s="9"/>
      <c r="O25" s="9"/>
      <c r="P25" s="9">
        <v>1</v>
      </c>
    </row>
    <row r="26" spans="1:18" ht="30" customHeight="1" x14ac:dyDescent="0.25">
      <c r="A26" s="2">
        <v>25</v>
      </c>
      <c r="B26" s="117" t="s">
        <v>66</v>
      </c>
      <c r="C26" s="39">
        <v>1</v>
      </c>
      <c r="D26" s="9"/>
      <c r="E26" s="40"/>
      <c r="F26" s="39">
        <v>1</v>
      </c>
      <c r="G26" s="9"/>
      <c r="H26" s="40"/>
      <c r="I26" s="38"/>
      <c r="J26" s="9"/>
      <c r="K26" s="9"/>
      <c r="L26" s="9"/>
      <c r="M26" s="9"/>
      <c r="N26" s="9"/>
      <c r="O26" s="11"/>
      <c r="P26" s="9"/>
    </row>
    <row r="27" spans="1:18" ht="15.75" x14ac:dyDescent="0.25">
      <c r="A27" s="2">
        <v>26</v>
      </c>
      <c r="B27" s="117" t="s">
        <v>67</v>
      </c>
      <c r="C27" s="39">
        <v>1</v>
      </c>
      <c r="D27" s="9"/>
      <c r="E27" s="40"/>
      <c r="F27" s="39">
        <v>1</v>
      </c>
      <c r="G27" s="9"/>
      <c r="H27" s="40"/>
      <c r="I27" s="38"/>
      <c r="J27" s="9">
        <v>1</v>
      </c>
      <c r="K27" s="9"/>
      <c r="L27" s="9">
        <v>1</v>
      </c>
      <c r="M27" s="9"/>
      <c r="N27" s="9"/>
      <c r="O27" s="12" t="s">
        <v>68</v>
      </c>
      <c r="P27" s="9"/>
    </row>
    <row r="28" spans="1:18" ht="30" customHeight="1" x14ac:dyDescent="0.25">
      <c r="A28" s="2">
        <v>27</v>
      </c>
      <c r="B28" s="117" t="s">
        <v>69</v>
      </c>
      <c r="C28" s="39">
        <v>1</v>
      </c>
      <c r="D28" s="9">
        <v>1</v>
      </c>
      <c r="E28" s="40"/>
      <c r="F28" s="39">
        <v>1</v>
      </c>
      <c r="G28" s="9">
        <v>1</v>
      </c>
      <c r="H28" s="40"/>
      <c r="I28" s="38"/>
      <c r="J28" s="9">
        <v>1</v>
      </c>
      <c r="K28" s="9"/>
      <c r="L28" s="9">
        <v>1</v>
      </c>
      <c r="M28" s="9">
        <v>1</v>
      </c>
      <c r="N28" s="9"/>
      <c r="O28" s="10"/>
      <c r="P28" s="9"/>
    </row>
    <row r="29" spans="1:18" ht="30" customHeight="1" x14ac:dyDescent="0.25">
      <c r="A29" s="2">
        <v>28</v>
      </c>
      <c r="B29" s="117" t="s">
        <v>70</v>
      </c>
      <c r="C29" s="93">
        <v>1</v>
      </c>
      <c r="D29" s="97">
        <v>1</v>
      </c>
      <c r="E29" s="40"/>
      <c r="F29" s="39">
        <v>1</v>
      </c>
      <c r="G29" s="9"/>
      <c r="H29" s="40"/>
      <c r="I29" s="38"/>
      <c r="J29" s="9"/>
      <c r="K29" s="9"/>
      <c r="L29" s="9"/>
      <c r="M29" s="9"/>
      <c r="N29" s="9"/>
      <c r="O29" s="11"/>
      <c r="P29" s="9"/>
    </row>
    <row r="30" spans="1:18" ht="18.75" x14ac:dyDescent="0.3">
      <c r="B30" s="34" t="s">
        <v>71</v>
      </c>
      <c r="C30" s="43">
        <f>SUM(C2:C29)</f>
        <v>26</v>
      </c>
      <c r="D30" s="42">
        <f t="shared" ref="D30:E30" si="0">SUM(D2:D29)</f>
        <v>19</v>
      </c>
      <c r="E30" s="94">
        <f t="shared" si="0"/>
        <v>0</v>
      </c>
      <c r="F30" s="43">
        <f t="shared" ref="F30" si="1">SUM(F2:F29)</f>
        <v>15</v>
      </c>
      <c r="G30" s="42">
        <f t="shared" ref="G30" si="2">SUM(G2:G29)</f>
        <v>8</v>
      </c>
      <c r="H30" s="44">
        <f t="shared" ref="H30" si="3">SUM(H2:H29)</f>
        <v>0</v>
      </c>
      <c r="I30" s="48">
        <f t="shared" ref="I30" si="4">SUM(I2:I29)</f>
        <v>0</v>
      </c>
      <c r="J30" s="43">
        <f t="shared" ref="J30" si="5">SUM(J2:J29)</f>
        <v>3</v>
      </c>
      <c r="K30" s="43">
        <f t="shared" ref="K30" si="6">SUM(K2:K29)</f>
        <v>0</v>
      </c>
      <c r="L30" s="43">
        <f t="shared" ref="L30" si="7">SUM(L2:L29)</f>
        <v>3</v>
      </c>
      <c r="M30" s="43">
        <f t="shared" ref="M30" si="8">SUM(M2:M29)</f>
        <v>2</v>
      </c>
      <c r="N30" s="43">
        <f t="shared" ref="N30" si="9">SUM(N2:N29)</f>
        <v>1</v>
      </c>
      <c r="O30" s="43">
        <f t="shared" ref="O30" si="10">SUM(O2:O29)</f>
        <v>0</v>
      </c>
      <c r="P30" s="43">
        <f t="shared" ref="P30" si="11">SUM(P2:P29)</f>
        <v>3</v>
      </c>
    </row>
    <row r="31" spans="1:18" ht="18.75" x14ac:dyDescent="0.3">
      <c r="B31" s="34" t="s">
        <v>72</v>
      </c>
      <c r="C31" s="88">
        <f>C30/28</f>
        <v>0.9285714285714286</v>
      </c>
      <c r="D31" s="91">
        <f t="shared" ref="D31:E31" si="12">D30/28</f>
        <v>0.6785714285714286</v>
      </c>
      <c r="E31" s="95">
        <f t="shared" si="12"/>
        <v>0</v>
      </c>
      <c r="F31" s="88">
        <f>F30/28</f>
        <v>0.5357142857142857</v>
      </c>
      <c r="G31" s="91">
        <f t="shared" ref="G31" si="13">G30/28</f>
        <v>0.2857142857142857</v>
      </c>
      <c r="H31" s="92">
        <f t="shared" ref="H31" si="14">H30/28</f>
        <v>0</v>
      </c>
      <c r="I31" s="90">
        <f t="shared" ref="I31" si="15">I30/28</f>
        <v>0</v>
      </c>
      <c r="J31" s="88">
        <f t="shared" ref="J31" si="16">J30/28</f>
        <v>0.10714285714285714</v>
      </c>
      <c r="K31" s="88">
        <f t="shared" ref="K31" si="17">K30/28</f>
        <v>0</v>
      </c>
      <c r="L31" s="88">
        <f t="shared" ref="L31" si="18">L30/28</f>
        <v>0.10714285714285714</v>
      </c>
      <c r="M31" s="88">
        <f t="shared" ref="M31" si="19">M30/28</f>
        <v>7.1428571428571425E-2</v>
      </c>
      <c r="N31" s="88">
        <f t="shared" ref="N31" si="20">N30/28</f>
        <v>3.5714285714285712E-2</v>
      </c>
      <c r="O31" s="88">
        <f t="shared" ref="O31" si="21">O30/28</f>
        <v>0</v>
      </c>
      <c r="P31" s="88">
        <f t="shared" ref="P31" si="22">P30/28</f>
        <v>0.10714285714285714</v>
      </c>
    </row>
    <row r="32" spans="1:18" ht="19.5" thickBot="1" x14ac:dyDescent="0.35">
      <c r="B32" s="34" t="s">
        <v>73</v>
      </c>
      <c r="C32" s="47"/>
      <c r="D32" s="89">
        <f>D30/C30</f>
        <v>0.73076923076923073</v>
      </c>
      <c r="E32" s="96">
        <v>0</v>
      </c>
      <c r="F32" s="45"/>
      <c r="G32" s="89">
        <f>G30/F30</f>
        <v>0.53333333333333333</v>
      </c>
      <c r="H32" s="46">
        <v>0</v>
      </c>
      <c r="I32" s="35"/>
      <c r="J32" s="35"/>
      <c r="K32" s="35"/>
      <c r="L32" s="35"/>
      <c r="M32" s="35"/>
      <c r="N32" s="35"/>
      <c r="O32" s="35"/>
      <c r="P32" s="35"/>
    </row>
    <row r="34" spans="2:16" x14ac:dyDescent="0.25">
      <c r="B34" s="8"/>
      <c r="C34" s="7"/>
      <c r="D34" s="7"/>
      <c r="E34" s="7"/>
      <c r="F34" s="7"/>
      <c r="G34" s="7"/>
      <c r="H34" s="7"/>
      <c r="I34" s="7"/>
      <c r="J34" s="7"/>
      <c r="K34" s="7"/>
      <c r="L34" s="7"/>
      <c r="M34" s="7"/>
      <c r="N34" s="7"/>
      <c r="O34" s="7"/>
      <c r="P34" s="7"/>
    </row>
    <row r="35" spans="2:16" x14ac:dyDescent="0.25">
      <c r="B35" s="8"/>
      <c r="C35" s="7"/>
      <c r="D35" s="7"/>
      <c r="E35" s="7"/>
      <c r="F35" s="7"/>
      <c r="G35" s="7"/>
      <c r="H35" s="7"/>
      <c r="I35" s="7"/>
      <c r="J35" s="7"/>
      <c r="K35" s="7"/>
      <c r="L35" s="7"/>
      <c r="M35" s="7"/>
      <c r="N35" s="7"/>
      <c r="O35" s="7"/>
      <c r="P35" s="7"/>
    </row>
    <row r="36" spans="2:16" x14ac:dyDescent="0.25">
      <c r="B36" s="8"/>
      <c r="C36" s="7"/>
      <c r="D36" s="7"/>
      <c r="E36" s="7"/>
      <c r="F36" s="7"/>
      <c r="G36" s="7"/>
      <c r="H36" s="7"/>
      <c r="I36" s="7"/>
      <c r="J36" s="7"/>
      <c r="K36" s="7"/>
      <c r="L36" s="7"/>
      <c r="M36" s="7"/>
      <c r="N36" s="7"/>
      <c r="O36" s="7"/>
      <c r="P36" s="7"/>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W56"/>
  <sheetViews>
    <sheetView topLeftCell="A4" zoomScaleNormal="100" workbookViewId="0">
      <selection activeCell="Z12" sqref="Z12"/>
    </sheetView>
  </sheetViews>
  <sheetFormatPr defaultRowHeight="15" x14ac:dyDescent="0.25"/>
  <cols>
    <col min="2" max="2" width="13.42578125" customWidth="1"/>
    <col min="3" max="4" width="16.140625" customWidth="1"/>
    <col min="5" max="22" width="5.28515625" style="5" bestFit="1" customWidth="1"/>
    <col min="23" max="23" width="12.28515625" customWidth="1"/>
  </cols>
  <sheetData>
    <row r="4" spans="2:23" ht="15.75" thickBot="1" x14ac:dyDescent="0.3"/>
    <row r="5" spans="2:23" ht="29.25" customHeight="1" thickBot="1" x14ac:dyDescent="0.3">
      <c r="B5" s="4"/>
      <c r="C5" s="4"/>
      <c r="D5" s="161" t="s">
        <v>124</v>
      </c>
      <c r="E5" s="150">
        <v>3623</v>
      </c>
      <c r="F5" s="151">
        <v>50</v>
      </c>
      <c r="G5" s="151">
        <v>7062</v>
      </c>
      <c r="H5" s="151">
        <v>5555</v>
      </c>
      <c r="I5" s="151">
        <v>6786</v>
      </c>
      <c r="J5" s="151">
        <v>2477</v>
      </c>
      <c r="K5" s="151">
        <v>762</v>
      </c>
      <c r="L5" s="152">
        <v>197</v>
      </c>
      <c r="M5" s="153">
        <v>122</v>
      </c>
      <c r="N5" s="153">
        <v>228</v>
      </c>
      <c r="O5" s="153">
        <v>38</v>
      </c>
      <c r="P5" s="153">
        <v>1277</v>
      </c>
      <c r="Q5" s="153">
        <v>1176</v>
      </c>
      <c r="R5" s="153">
        <v>294</v>
      </c>
      <c r="S5" s="153">
        <v>151</v>
      </c>
      <c r="T5" s="153">
        <v>197</v>
      </c>
      <c r="U5" s="154">
        <v>261</v>
      </c>
      <c r="V5" s="37"/>
    </row>
    <row r="6" spans="2:23" ht="73.5" customHeight="1" thickBot="1" x14ac:dyDescent="0.3">
      <c r="B6" s="4"/>
      <c r="C6" s="4"/>
      <c r="D6" s="161" t="s">
        <v>25</v>
      </c>
      <c r="E6" s="180" t="s">
        <v>126</v>
      </c>
      <c r="F6" s="181" t="s">
        <v>128</v>
      </c>
      <c r="G6" s="182" t="s">
        <v>127</v>
      </c>
      <c r="H6" s="182" t="s">
        <v>112</v>
      </c>
      <c r="I6" s="182" t="s">
        <v>113</v>
      </c>
      <c r="J6" s="183" t="s">
        <v>114</v>
      </c>
      <c r="K6" s="183" t="s">
        <v>129</v>
      </c>
      <c r="L6" s="182" t="s">
        <v>115</v>
      </c>
      <c r="M6" s="182" t="s">
        <v>116</v>
      </c>
      <c r="N6" s="182" t="s">
        <v>117</v>
      </c>
      <c r="O6" s="182" t="s">
        <v>130</v>
      </c>
      <c r="P6" s="182" t="s">
        <v>131</v>
      </c>
      <c r="Q6" s="182" t="s">
        <v>132</v>
      </c>
      <c r="R6" s="182" t="s">
        <v>118</v>
      </c>
      <c r="S6" s="182" t="s">
        <v>119</v>
      </c>
      <c r="T6" s="182" t="s">
        <v>120</v>
      </c>
      <c r="U6" s="184" t="s">
        <v>121</v>
      </c>
      <c r="V6" s="187" t="s">
        <v>122</v>
      </c>
      <c r="W6" s="55"/>
    </row>
    <row r="7" spans="2:23" ht="30.75" thickBot="1" x14ac:dyDescent="0.3">
      <c r="B7" s="190" t="s">
        <v>0</v>
      </c>
      <c r="C7" s="198" t="s">
        <v>136</v>
      </c>
      <c r="D7" s="199" t="s">
        <v>137</v>
      </c>
      <c r="E7" s="191"/>
      <c r="F7" s="192"/>
      <c r="G7" s="193"/>
      <c r="H7" s="193"/>
      <c r="I7" s="193"/>
      <c r="J7" s="194"/>
      <c r="K7" s="194"/>
      <c r="L7" s="193"/>
      <c r="M7" s="193"/>
      <c r="N7" s="193"/>
      <c r="O7" s="193"/>
      <c r="P7" s="195"/>
      <c r="Q7" s="195"/>
      <c r="R7" s="195"/>
      <c r="S7" s="195"/>
      <c r="T7" s="195"/>
      <c r="U7" s="196"/>
      <c r="V7" s="197"/>
    </row>
    <row r="8" spans="2:23" ht="30" customHeight="1" x14ac:dyDescent="0.25">
      <c r="B8" s="142" t="s">
        <v>133</v>
      </c>
      <c r="C8" s="127" t="s">
        <v>153</v>
      </c>
      <c r="D8" s="177" t="s">
        <v>155</v>
      </c>
      <c r="E8" s="188">
        <f>E37</f>
        <v>0.18672593189540601</v>
      </c>
      <c r="F8" s="188">
        <f t="shared" ref="F8:U23" si="0">F37</f>
        <v>2.5144509697644299E-2</v>
      </c>
      <c r="G8" s="188">
        <f t="shared" si="0"/>
        <v>0.10733856776723801</v>
      </c>
      <c r="H8" s="188">
        <f t="shared" si="0"/>
        <v>0.13983575378129101</v>
      </c>
      <c r="I8" s="188">
        <f t="shared" si="0"/>
        <v>0.13539640888705901</v>
      </c>
      <c r="J8" s="188">
        <f t="shared" si="0"/>
        <v>0.109628722996803</v>
      </c>
      <c r="K8" s="188">
        <f t="shared" si="0"/>
        <v>0.170476587274182</v>
      </c>
      <c r="L8" s="188">
        <f t="shared" si="0"/>
        <v>0.18006920990664499</v>
      </c>
      <c r="M8" s="188">
        <f t="shared" si="0"/>
        <v>0.21654418588770899</v>
      </c>
      <c r="N8" s="188">
        <f t="shared" si="0"/>
        <v>0.196796753595184</v>
      </c>
      <c r="O8" s="188">
        <f t="shared" si="0"/>
        <v>0.28197712382342</v>
      </c>
      <c r="P8" s="188">
        <f t="shared" si="0"/>
        <v>0.13603283752516199</v>
      </c>
      <c r="Q8" s="188">
        <f t="shared" si="0"/>
        <v>0.23038860654884</v>
      </c>
      <c r="R8" s="188">
        <f t="shared" si="0"/>
        <v>0.280017345766439</v>
      </c>
      <c r="S8" s="188">
        <f t="shared" si="0"/>
        <v>0.12444485206650401</v>
      </c>
      <c r="T8" s="188">
        <f t="shared" si="0"/>
        <v>0.216321959077307</v>
      </c>
      <c r="U8" s="189">
        <f t="shared" si="0"/>
        <v>0.115209603865968</v>
      </c>
      <c r="V8" s="186">
        <f>AVERAGE(E8:U8)</f>
        <v>0.16778523296251774</v>
      </c>
    </row>
    <row r="9" spans="2:23" ht="30" x14ac:dyDescent="0.25">
      <c r="B9" s="144" t="s">
        <v>1</v>
      </c>
      <c r="C9" s="84" t="s">
        <v>154</v>
      </c>
      <c r="D9" s="178" t="s">
        <v>156</v>
      </c>
      <c r="E9" s="1">
        <f t="shared" ref="E9:T27" si="1">E38</f>
        <v>9.05881397141787E-2</v>
      </c>
      <c r="F9" s="1">
        <f t="shared" si="1"/>
        <v>0.12691047808023601</v>
      </c>
      <c r="G9" s="1">
        <f t="shared" si="1"/>
        <v>8.80083256910731E-2</v>
      </c>
      <c r="H9" s="1">
        <f t="shared" si="1"/>
        <v>5.9353654255319799E-2</v>
      </c>
      <c r="I9" s="1">
        <f t="shared" si="1"/>
        <v>9.4492787130085104E-2</v>
      </c>
      <c r="J9" s="1">
        <f t="shared" si="1"/>
        <v>8.1033768573198398E-2</v>
      </c>
      <c r="K9" s="1">
        <f t="shared" si="1"/>
        <v>5.9211591400076397E-2</v>
      </c>
      <c r="L9" s="1">
        <f t="shared" si="1"/>
        <v>0.101231782150268</v>
      </c>
      <c r="M9" s="1">
        <f t="shared" si="1"/>
        <v>0.20972995115601201</v>
      </c>
      <c r="N9" s="1">
        <f t="shared" si="1"/>
        <v>0.262026659831818</v>
      </c>
      <c r="O9" s="1">
        <f t="shared" si="1"/>
        <v>2.9500909470289199E-2</v>
      </c>
      <c r="P9" s="1">
        <f t="shared" si="1"/>
        <v>6.5612300911377403E-2</v>
      </c>
      <c r="Q9" s="1">
        <f t="shared" si="1"/>
        <v>0.13140418636718601</v>
      </c>
      <c r="R9" s="1">
        <f t="shared" si="1"/>
        <v>0.14604650398939401</v>
      </c>
      <c r="S9" s="1">
        <f t="shared" si="1"/>
        <v>-7.3118494642938903E-3</v>
      </c>
      <c r="T9" s="1">
        <f t="shared" si="1"/>
        <v>6.1151449959686098E-2</v>
      </c>
      <c r="U9" s="63">
        <f t="shared" si="0"/>
        <v>7.3446259097969702E-2</v>
      </c>
      <c r="V9" s="64">
        <f t="shared" ref="V9:V27" si="2">AVERAGE(E9:U9)</f>
        <v>9.8378641077286694E-2</v>
      </c>
    </row>
    <row r="10" spans="2:23" ht="30" x14ac:dyDescent="0.25">
      <c r="B10" s="144" t="s">
        <v>2</v>
      </c>
      <c r="C10" s="84" t="s">
        <v>21</v>
      </c>
      <c r="D10" s="178" t="s">
        <v>22</v>
      </c>
      <c r="E10" s="1">
        <f t="shared" si="1"/>
        <v>0.146501962527262</v>
      </c>
      <c r="F10" s="1">
        <f t="shared" si="0"/>
        <v>0.138789774000383</v>
      </c>
      <c r="G10" s="1">
        <f t="shared" si="0"/>
        <v>7.5416936638937102E-2</v>
      </c>
      <c r="H10" s="1">
        <f t="shared" si="0"/>
        <v>9.9885393695058194E-2</v>
      </c>
      <c r="I10" s="1">
        <f t="shared" si="0"/>
        <v>0.10014785201017</v>
      </c>
      <c r="J10" s="1">
        <f t="shared" si="0"/>
        <v>4.7540233587939899E-2</v>
      </c>
      <c r="K10" s="1">
        <f t="shared" si="0"/>
        <v>8.3948965304444803E-2</v>
      </c>
      <c r="L10" s="1">
        <f t="shared" si="0"/>
        <v>9.8080110055953601E-2</v>
      </c>
      <c r="M10" s="1">
        <f t="shared" si="0"/>
        <v>0.15989351933591001</v>
      </c>
      <c r="N10" s="1">
        <f t="shared" si="0"/>
        <v>0.17264251250808099</v>
      </c>
      <c r="O10" s="1">
        <f t="shared" si="0"/>
        <v>3.04321363329631E-2</v>
      </c>
      <c r="P10" s="1">
        <f t="shared" si="0"/>
        <v>0.109227620184246</v>
      </c>
      <c r="Q10" s="1">
        <f t="shared" si="0"/>
        <v>0.108527376432968</v>
      </c>
      <c r="R10" s="1">
        <f t="shared" si="0"/>
        <v>0.206832148949851</v>
      </c>
      <c r="S10" s="1">
        <f t="shared" si="0"/>
        <v>1.98167593561464E-2</v>
      </c>
      <c r="T10" s="1">
        <f t="shared" si="0"/>
        <v>0.14063976651190799</v>
      </c>
      <c r="U10" s="63">
        <f t="shared" si="0"/>
        <v>1.7475658938131401E-2</v>
      </c>
      <c r="V10" s="64">
        <f t="shared" si="2"/>
        <v>0.1032822780217855</v>
      </c>
    </row>
    <row r="11" spans="2:23" ht="45" x14ac:dyDescent="0.25">
      <c r="B11" s="144" t="s">
        <v>134</v>
      </c>
      <c r="C11" s="84" t="s">
        <v>23</v>
      </c>
      <c r="D11" s="178" t="s">
        <v>24</v>
      </c>
      <c r="E11" s="1">
        <f t="shared" si="1"/>
        <v>0.19441870940769199</v>
      </c>
      <c r="F11" s="1">
        <f t="shared" si="0"/>
        <v>0.52645079752784396</v>
      </c>
      <c r="G11" s="1">
        <f t="shared" si="0"/>
        <v>0.22901466033297099</v>
      </c>
      <c r="H11" s="1">
        <f t="shared" si="0"/>
        <v>0.167994585703859</v>
      </c>
      <c r="I11" s="1">
        <f t="shared" si="0"/>
        <v>0.222174853534987</v>
      </c>
      <c r="J11" s="1">
        <f t="shared" si="0"/>
        <v>0.263941526790688</v>
      </c>
      <c r="K11" s="1">
        <f t="shared" si="0"/>
        <v>0.221114304106131</v>
      </c>
      <c r="L11" s="1">
        <f t="shared" si="0"/>
        <v>0.23297981050934599</v>
      </c>
      <c r="M11" s="1">
        <f t="shared" si="0"/>
        <v>0.37620236756653302</v>
      </c>
      <c r="N11" s="1">
        <f t="shared" si="0"/>
        <v>0.34745863228100399</v>
      </c>
      <c r="O11" s="1">
        <f t="shared" si="0"/>
        <v>0.26727623741134898</v>
      </c>
      <c r="P11" s="1">
        <f t="shared" si="0"/>
        <v>0.19096372105752199</v>
      </c>
      <c r="Q11" s="1">
        <f t="shared" si="0"/>
        <v>0.17189224328251901</v>
      </c>
      <c r="R11" s="1">
        <f t="shared" si="0"/>
        <v>0.135562513364686</v>
      </c>
      <c r="S11" s="1">
        <f t="shared" si="0"/>
        <v>-0.14934085277449199</v>
      </c>
      <c r="T11" s="1">
        <f t="shared" si="0"/>
        <v>6.4456999743534804E-2</v>
      </c>
      <c r="U11" s="63">
        <f t="shared" si="0"/>
        <v>0.26812518819996001</v>
      </c>
      <c r="V11" s="64">
        <f t="shared" si="2"/>
        <v>0.21945213517918438</v>
      </c>
    </row>
    <row r="12" spans="2:23" ht="30" x14ac:dyDescent="0.25">
      <c r="B12" s="144" t="s">
        <v>3</v>
      </c>
      <c r="C12" s="84" t="s">
        <v>27</v>
      </c>
      <c r="D12" s="178" t="s">
        <v>26</v>
      </c>
      <c r="E12" s="1">
        <f t="shared" si="1"/>
        <v>2.5327649719649101E-2</v>
      </c>
      <c r="F12" s="1">
        <f t="shared" si="0"/>
        <v>0.172447779107466</v>
      </c>
      <c r="G12" s="1">
        <f t="shared" si="0"/>
        <v>5.3152690212906001E-2</v>
      </c>
      <c r="H12" s="1">
        <f t="shared" si="0"/>
        <v>-2.83618859162479E-2</v>
      </c>
      <c r="I12" s="1">
        <f t="shared" si="0"/>
        <v>1.50236829261036E-2</v>
      </c>
      <c r="J12" s="1">
        <f t="shared" si="0"/>
        <v>1.3585335021198901E-2</v>
      </c>
      <c r="K12" s="1">
        <f t="shared" si="0"/>
        <v>-9.41844464391383E-2</v>
      </c>
      <c r="L12" s="1">
        <f t="shared" si="0"/>
        <v>-0.12944841811501701</v>
      </c>
      <c r="M12" s="1">
        <f t="shared" si="0"/>
        <v>0.12191697749204999</v>
      </c>
      <c r="N12" s="1">
        <f t="shared" si="0"/>
        <v>0.12226904748576101</v>
      </c>
      <c r="O12" s="1">
        <f t="shared" si="0"/>
        <v>-5.6897245449911697E-2</v>
      </c>
      <c r="P12" s="1">
        <f t="shared" si="0"/>
        <v>-4.73576228075301E-2</v>
      </c>
      <c r="Q12" s="1">
        <f t="shared" si="0"/>
        <v>6.2179451715733199E-2</v>
      </c>
      <c r="R12" s="1">
        <f t="shared" si="0"/>
        <v>0.13589325801709801</v>
      </c>
      <c r="S12" s="1">
        <f t="shared" si="0"/>
        <v>-0.19086240481109101</v>
      </c>
      <c r="T12" s="1">
        <f t="shared" si="0"/>
        <v>-5.0245064875312703E-2</v>
      </c>
      <c r="U12" s="63">
        <f t="shared" si="0"/>
        <v>-1.1788946607550199E-2</v>
      </c>
      <c r="V12" s="64">
        <f t="shared" si="2"/>
        <v>6.6264609809509921E-3</v>
      </c>
    </row>
    <row r="13" spans="2:23" ht="45" x14ac:dyDescent="0.25">
      <c r="B13" s="144" t="s">
        <v>1237</v>
      </c>
      <c r="C13" s="84" t="s">
        <v>205</v>
      </c>
      <c r="D13" s="178" t="s">
        <v>204</v>
      </c>
      <c r="E13" s="1">
        <f t="shared" si="1"/>
        <v>-3.2411745194373502E-2</v>
      </c>
      <c r="F13" s="1">
        <f t="shared" si="0"/>
        <v>-0.27856948932744502</v>
      </c>
      <c r="G13" s="1">
        <f t="shared" si="0"/>
        <v>-9.8262264240815397E-2</v>
      </c>
      <c r="H13" s="1">
        <f t="shared" si="0"/>
        <v>-6.5235900462691898E-2</v>
      </c>
      <c r="I13" s="1">
        <f t="shared" si="0"/>
        <v>-9.66416947958222E-2</v>
      </c>
      <c r="J13" s="1">
        <f t="shared" si="0"/>
        <v>-0.14730676278229601</v>
      </c>
      <c r="K13" s="1">
        <f t="shared" si="0"/>
        <v>-3.3687854090503601E-2</v>
      </c>
      <c r="L13" s="1">
        <f t="shared" si="0"/>
        <v>-6.5365671202336703E-2</v>
      </c>
      <c r="M13" s="1">
        <f t="shared" si="0"/>
        <v>-8.6651257172323096E-2</v>
      </c>
      <c r="N13" s="1">
        <f t="shared" si="0"/>
        <v>-0.11412898471406401</v>
      </c>
      <c r="O13" s="1">
        <f t="shared" si="0"/>
        <v>-0.13972755380129401</v>
      </c>
      <c r="P13" s="1">
        <f t="shared" si="0"/>
        <v>-0.103991867875559</v>
      </c>
      <c r="Q13" s="1">
        <f t="shared" si="0"/>
        <v>-2.3771069409069302E-2</v>
      </c>
      <c r="R13" s="1">
        <f t="shared" si="0"/>
        <v>5.9332032917965103E-3</v>
      </c>
      <c r="S13" s="1">
        <f t="shared" si="0"/>
        <v>-0.13449034641945801</v>
      </c>
      <c r="T13" s="1">
        <f t="shared" si="0"/>
        <v>5.1795301554244701E-3</v>
      </c>
      <c r="U13" s="63">
        <f t="shared" si="0"/>
        <v>-0.183481695633083</v>
      </c>
      <c r="V13" s="64">
        <f t="shared" si="2"/>
        <v>-9.3683024921994942E-2</v>
      </c>
    </row>
    <row r="14" spans="2:23" ht="46.5" customHeight="1" x14ac:dyDescent="0.25">
      <c r="B14" s="144" t="s">
        <v>1238</v>
      </c>
      <c r="C14" s="84" t="s">
        <v>28</v>
      </c>
      <c r="D14" s="178" t="s">
        <v>29</v>
      </c>
      <c r="E14" s="1">
        <f t="shared" si="1"/>
        <v>-0.13842856159890901</v>
      </c>
      <c r="F14" s="1">
        <f t="shared" si="0"/>
        <v>-0.33440218015213502</v>
      </c>
      <c r="G14" s="1">
        <f t="shared" si="0"/>
        <v>-0.117656020272384</v>
      </c>
      <c r="H14" s="1">
        <f t="shared" si="0"/>
        <v>-0.185303053975962</v>
      </c>
      <c r="I14" s="1">
        <f t="shared" si="0"/>
        <v>-0.164016003104619</v>
      </c>
      <c r="J14" s="1">
        <f t="shared" si="0"/>
        <v>-0.22459423967608499</v>
      </c>
      <c r="K14" s="1">
        <f t="shared" si="0"/>
        <v>-0.20846825577509201</v>
      </c>
      <c r="L14" s="1">
        <f t="shared" si="0"/>
        <v>-0.27744526313628698</v>
      </c>
      <c r="M14" s="1">
        <f t="shared" si="0"/>
        <v>-0.222685951517819</v>
      </c>
      <c r="N14" s="1">
        <f t="shared" si="0"/>
        <v>-0.225102218979498</v>
      </c>
      <c r="O14" s="1">
        <f t="shared" si="0"/>
        <v>-0.31671967764840903</v>
      </c>
      <c r="P14" s="1">
        <f t="shared" si="0"/>
        <v>-0.195354631667885</v>
      </c>
      <c r="Q14" s="1">
        <f t="shared" si="0"/>
        <v>-0.19714401858109901</v>
      </c>
      <c r="R14" s="1">
        <f t="shared" si="0"/>
        <v>-8.1046702184929501E-2</v>
      </c>
      <c r="S14" s="1">
        <f t="shared" si="0"/>
        <v>-0.26017158034629401</v>
      </c>
      <c r="T14" s="1">
        <f t="shared" si="0"/>
        <v>-4.2008011834417797E-2</v>
      </c>
      <c r="U14" s="63">
        <f t="shared" si="0"/>
        <v>-0.27269088961764198</v>
      </c>
      <c r="V14" s="64">
        <f t="shared" si="2"/>
        <v>-0.20371983882761566</v>
      </c>
    </row>
    <row r="15" spans="2:23" ht="41.25" customHeight="1" x14ac:dyDescent="0.25">
      <c r="B15" s="144" t="s">
        <v>1239</v>
      </c>
      <c r="C15" s="84" t="s">
        <v>205</v>
      </c>
      <c r="D15" s="178" t="s">
        <v>206</v>
      </c>
      <c r="E15" s="1">
        <f t="shared" si="1"/>
        <v>4.6922885205918502E-2</v>
      </c>
      <c r="F15" s="1">
        <f t="shared" si="0"/>
        <v>-4.3359430108536198E-2</v>
      </c>
      <c r="G15" s="1">
        <f t="shared" si="0"/>
        <v>1.3888802006348599E-2</v>
      </c>
      <c r="H15" s="1">
        <f t="shared" si="0"/>
        <v>6.7367111777373E-3</v>
      </c>
      <c r="I15" s="1">
        <f t="shared" si="0"/>
        <v>-4.0365720066104102E-2</v>
      </c>
      <c r="J15" s="1">
        <f t="shared" si="0"/>
        <v>-5.1033105835772002E-2</v>
      </c>
      <c r="K15" s="1">
        <f t="shared" si="0"/>
        <v>2.78848747039568E-2</v>
      </c>
      <c r="L15" s="1">
        <f t="shared" si="0"/>
        <v>-8.9682739458031707E-3</v>
      </c>
      <c r="M15" s="1">
        <f t="shared" si="0"/>
        <v>0.10944362870289701</v>
      </c>
      <c r="N15" s="1">
        <f t="shared" si="0"/>
        <v>-1.7648086971844799E-2</v>
      </c>
      <c r="O15" s="1">
        <f t="shared" si="0"/>
        <v>-0.12115527599200999</v>
      </c>
      <c r="P15" s="1">
        <f t="shared" si="0"/>
        <v>-2.57880507687476E-2</v>
      </c>
      <c r="Q15" s="1">
        <f t="shared" si="0"/>
        <v>0.106819907674674</v>
      </c>
      <c r="R15" s="1">
        <f t="shared" si="0"/>
        <v>0.19674258722672899</v>
      </c>
      <c r="S15" s="1">
        <f t="shared" si="0"/>
        <v>-0.181031581954464</v>
      </c>
      <c r="T15" s="1">
        <f t="shared" si="0"/>
        <v>0.11270264040108401</v>
      </c>
      <c r="U15" s="63">
        <f t="shared" si="0"/>
        <v>-3.6686222388915703E-2</v>
      </c>
      <c r="V15" s="64">
        <f t="shared" si="2"/>
        <v>5.5944875921851564E-3</v>
      </c>
    </row>
    <row r="16" spans="2:23" ht="45" x14ac:dyDescent="0.25">
      <c r="B16" s="144" t="s">
        <v>1240</v>
      </c>
      <c r="C16" s="84" t="s">
        <v>205</v>
      </c>
      <c r="D16" s="178" t="s">
        <v>207</v>
      </c>
      <c r="E16" s="1">
        <f t="shared" si="1"/>
        <v>-1.7996262386931101E-4</v>
      </c>
      <c r="F16" s="1">
        <f t="shared" si="0"/>
        <v>-5.2466890313982197E-2</v>
      </c>
      <c r="G16" s="1">
        <f t="shared" si="0"/>
        <v>-1.12544148333789E-2</v>
      </c>
      <c r="H16" s="1">
        <f t="shared" si="0"/>
        <v>-4.0489044947820498E-2</v>
      </c>
      <c r="I16" s="1">
        <f t="shared" si="0"/>
        <v>-7.1650826569328196E-2</v>
      </c>
      <c r="J16" s="1">
        <f t="shared" si="0"/>
        <v>-8.9071273775359894E-2</v>
      </c>
      <c r="K16" s="1">
        <f t="shared" si="0"/>
        <v>-0.105055703928721</v>
      </c>
      <c r="L16" s="1">
        <f t="shared" si="0"/>
        <v>-0.181350524208616</v>
      </c>
      <c r="M16" s="1">
        <f t="shared" si="0"/>
        <v>2.29504764366571E-2</v>
      </c>
      <c r="N16" s="1">
        <f t="shared" si="0"/>
        <v>-0.107460148932954</v>
      </c>
      <c r="O16" s="1">
        <f t="shared" si="0"/>
        <v>-0.12764107340842901</v>
      </c>
      <c r="P16" s="1">
        <f t="shared" si="0"/>
        <v>-7.6678371706668802E-2</v>
      </c>
      <c r="Q16" s="1">
        <f t="shared" si="0"/>
        <v>4.8455883400823803E-2</v>
      </c>
      <c r="R16" s="1">
        <f t="shared" si="0"/>
        <v>0.18637817842087201</v>
      </c>
      <c r="S16" s="1">
        <f t="shared" si="0"/>
        <v>-0.21239968674780399</v>
      </c>
      <c r="T16" s="1">
        <f t="shared" si="0"/>
        <v>0.10379146330887</v>
      </c>
      <c r="U16" s="63">
        <f t="shared" si="0"/>
        <v>-9.5535459363231101E-2</v>
      </c>
      <c r="V16" s="64">
        <f t="shared" si="2"/>
        <v>-4.7626904693702343E-2</v>
      </c>
    </row>
    <row r="17" spans="2:22" ht="30" x14ac:dyDescent="0.25">
      <c r="B17" s="144" t="s">
        <v>4</v>
      </c>
      <c r="C17" s="84" t="s">
        <v>208</v>
      </c>
      <c r="D17" s="178" t="s">
        <v>209</v>
      </c>
      <c r="E17" s="1">
        <f t="shared" si="1"/>
        <v>-4.1750148750948797E-2</v>
      </c>
      <c r="F17" s="1">
        <f t="shared" si="0"/>
        <v>-8.3749036237035696E-2</v>
      </c>
      <c r="G17" s="1">
        <f t="shared" si="0"/>
        <v>-8.3736724673734594E-2</v>
      </c>
      <c r="H17" s="1">
        <f t="shared" si="0"/>
        <v>2.5832288883720699E-2</v>
      </c>
      <c r="I17" s="1">
        <f t="shared" si="0"/>
        <v>-2.1570792612502099E-2</v>
      </c>
      <c r="J17" s="1">
        <f t="shared" si="0"/>
        <v>-2.9185737031855698E-2</v>
      </c>
      <c r="K17" s="1">
        <f t="shared" si="0"/>
        <v>0.13581276655468599</v>
      </c>
      <c r="L17" s="1">
        <f t="shared" si="0"/>
        <v>0.226349790590503</v>
      </c>
      <c r="M17" s="1">
        <f t="shared" si="0"/>
        <v>2.5375844696938699E-2</v>
      </c>
      <c r="N17" s="1">
        <f t="shared" si="0"/>
        <v>-3.3697836897873E-2</v>
      </c>
      <c r="O17" s="1">
        <f t="shared" si="0"/>
        <v>0.357226696996301</v>
      </c>
      <c r="P17" s="1">
        <f t="shared" si="0"/>
        <v>8.2016218330896208E-3</v>
      </c>
      <c r="Q17" s="1">
        <f t="shared" si="0"/>
        <v>4.5147866740600201E-2</v>
      </c>
      <c r="R17" s="1">
        <f t="shared" si="0"/>
        <v>-5.2506408909865E-2</v>
      </c>
      <c r="S17" s="1">
        <f t="shared" si="0"/>
        <v>0.28363656334722798</v>
      </c>
      <c r="T17" s="1">
        <f t="shared" si="0"/>
        <v>-7.6199404036579405E-2</v>
      </c>
      <c r="U17" s="63">
        <f t="shared" si="0"/>
        <v>1.8296017247390599E-3</v>
      </c>
      <c r="V17" s="64">
        <f t="shared" si="2"/>
        <v>4.0412761895141876E-2</v>
      </c>
    </row>
    <row r="18" spans="2:22" ht="30" x14ac:dyDescent="0.25">
      <c r="B18" s="144" t="s">
        <v>5</v>
      </c>
      <c r="C18" s="84" t="s">
        <v>214</v>
      </c>
      <c r="D18" s="178" t="s">
        <v>157</v>
      </c>
      <c r="E18" s="1">
        <f t="shared" si="1"/>
        <v>-9.7466092567406196E-2</v>
      </c>
      <c r="F18" s="1">
        <f t="shared" si="0"/>
        <v>0.122554736242849</v>
      </c>
      <c r="G18" s="1">
        <f t="shared" si="0"/>
        <v>-1.27783401732188E-2</v>
      </c>
      <c r="H18" s="1">
        <f t="shared" si="0"/>
        <v>-0.14942611959145299</v>
      </c>
      <c r="I18" s="1">
        <f t="shared" si="0"/>
        <v>-8.9543793249382497E-2</v>
      </c>
      <c r="J18" s="1">
        <f t="shared" si="0"/>
        <v>-4.3627175931850497E-2</v>
      </c>
      <c r="K18" s="1">
        <f t="shared" si="0"/>
        <v>-0.181433436583715</v>
      </c>
      <c r="L18" s="1">
        <f t="shared" si="0"/>
        <v>-0.184882300602392</v>
      </c>
      <c r="M18" s="1">
        <f t="shared" si="0"/>
        <v>-3.4139970600314498E-2</v>
      </c>
      <c r="N18" s="1">
        <f t="shared" si="0"/>
        <v>-0.14020278150246401</v>
      </c>
      <c r="O18" s="1">
        <f t="shared" si="0"/>
        <v>-0.21377337033327901</v>
      </c>
      <c r="P18" s="1">
        <f t="shared" si="0"/>
        <v>-0.15816454236155</v>
      </c>
      <c r="Q18" s="1">
        <f t="shared" si="0"/>
        <v>-0.108567884911997</v>
      </c>
      <c r="R18" s="1">
        <f t="shared" si="0"/>
        <v>-1.9464951399504299E-2</v>
      </c>
      <c r="S18" s="1">
        <f t="shared" si="0"/>
        <v>-0.32956608105018298</v>
      </c>
      <c r="T18" s="1">
        <f t="shared" si="0"/>
        <v>9.2103517988976306E-3</v>
      </c>
      <c r="U18" s="63">
        <f t="shared" si="0"/>
        <v>-0.117606415670316</v>
      </c>
      <c r="V18" s="64">
        <f t="shared" si="2"/>
        <v>-0.10287518638160466</v>
      </c>
    </row>
    <row r="19" spans="2:22" ht="30" x14ac:dyDescent="0.25">
      <c r="B19" s="144" t="s">
        <v>1236</v>
      </c>
      <c r="C19" s="84" t="s">
        <v>213</v>
      </c>
      <c r="D19" s="178" t="s">
        <v>212</v>
      </c>
      <c r="E19" s="1">
        <f t="shared" si="1"/>
        <v>-0.247101464546438</v>
      </c>
      <c r="F19" s="1">
        <f t="shared" si="0"/>
        <v>-0.41003369751040403</v>
      </c>
      <c r="G19" s="1">
        <f t="shared" si="0"/>
        <v>-0.21688538622665701</v>
      </c>
      <c r="H19" s="1">
        <f t="shared" si="0"/>
        <v>-0.22565314147941201</v>
      </c>
      <c r="I19" s="1">
        <f t="shared" si="0"/>
        <v>-0.19667117283215699</v>
      </c>
      <c r="J19" s="1">
        <f t="shared" si="0"/>
        <v>-0.23134943686871101</v>
      </c>
      <c r="K19" s="1">
        <f t="shared" si="0"/>
        <v>-0.157891495847164</v>
      </c>
      <c r="L19" s="1">
        <f t="shared" si="0"/>
        <v>-0.13803292715662299</v>
      </c>
      <c r="M19" s="1">
        <f t="shared" si="0"/>
        <v>-0.23420486293053799</v>
      </c>
      <c r="N19" s="1">
        <f t="shared" si="0"/>
        <v>-0.24562731588440601</v>
      </c>
      <c r="O19" s="1">
        <f t="shared" si="0"/>
        <v>-0.22718189853926399</v>
      </c>
      <c r="P19" s="1">
        <f t="shared" si="0"/>
        <v>-0.214776040116716</v>
      </c>
      <c r="Q19" s="1">
        <f t="shared" si="0"/>
        <v>-0.25364915426533002</v>
      </c>
      <c r="R19" s="1">
        <f t="shared" si="0"/>
        <v>-0.14155416524345099</v>
      </c>
      <c r="S19" s="1">
        <f t="shared" si="0"/>
        <v>-0.105912727218994</v>
      </c>
      <c r="T19" s="1">
        <f t="shared" si="0"/>
        <v>-9.3587325023006707E-2</v>
      </c>
      <c r="U19" s="63">
        <f t="shared" si="0"/>
        <v>-0.28011117443899802</v>
      </c>
      <c r="V19" s="64">
        <f t="shared" si="2"/>
        <v>-0.21295431683107471</v>
      </c>
    </row>
    <row r="20" spans="2:22" ht="30" x14ac:dyDescent="0.25">
      <c r="B20" s="146" t="s">
        <v>6</v>
      </c>
      <c r="C20" s="84" t="s">
        <v>160</v>
      </c>
      <c r="D20" s="178" t="s">
        <v>158</v>
      </c>
      <c r="E20" s="1">
        <f t="shared" si="1"/>
        <v>0.19144493036854501</v>
      </c>
      <c r="F20" s="1">
        <f t="shared" si="0"/>
        <v>0.36806018525921802</v>
      </c>
      <c r="G20" s="1">
        <f t="shared" si="0"/>
        <v>0.199838451168523</v>
      </c>
      <c r="H20" s="1">
        <f t="shared" si="0"/>
        <v>0.14119522857662101</v>
      </c>
      <c r="I20" s="1">
        <f t="shared" si="0"/>
        <v>0.190558623920974</v>
      </c>
      <c r="J20" s="1">
        <f t="shared" si="0"/>
        <v>0.21313004113196901</v>
      </c>
      <c r="K20" s="1">
        <f t="shared" si="0"/>
        <v>0.19461642996380801</v>
      </c>
      <c r="L20" s="1">
        <f t="shared" si="0"/>
        <v>0.14958406001105601</v>
      </c>
      <c r="M20" s="1">
        <f t="shared" si="0"/>
        <v>0.52487924276317099</v>
      </c>
      <c r="N20" s="1">
        <f t="shared" si="0"/>
        <v>0.154557991687228</v>
      </c>
      <c r="O20" s="1">
        <f t="shared" si="0"/>
        <v>0.147125576514156</v>
      </c>
      <c r="P20" s="1">
        <f t="shared" si="0"/>
        <v>0.16700780557872499</v>
      </c>
      <c r="Q20" s="1">
        <f t="shared" si="0"/>
        <v>7.9404370449133697E-3</v>
      </c>
      <c r="R20" s="1">
        <f t="shared" si="0"/>
        <v>-3.5272546900441799E-2</v>
      </c>
      <c r="S20" s="1">
        <f t="shared" si="0"/>
        <v>-0.21398595576503299</v>
      </c>
      <c r="T20" s="1">
        <f t="shared" si="0"/>
        <v>0.13134040663730201</v>
      </c>
      <c r="U20" s="63">
        <f t="shared" si="0"/>
        <v>0.21015491744527301</v>
      </c>
      <c r="V20" s="64">
        <f t="shared" si="2"/>
        <v>0.16130446031800041</v>
      </c>
    </row>
    <row r="21" spans="2:22" ht="30" x14ac:dyDescent="0.25">
      <c r="B21" s="144" t="s">
        <v>7</v>
      </c>
      <c r="C21" s="84" t="s">
        <v>159</v>
      </c>
      <c r="D21" s="178" t="s">
        <v>162</v>
      </c>
      <c r="E21" s="1">
        <f t="shared" si="1"/>
        <v>0.229078358702654</v>
      </c>
      <c r="F21" s="1">
        <f t="shared" si="0"/>
        <v>0.50150427609553505</v>
      </c>
      <c r="G21" s="1">
        <f t="shared" si="0"/>
        <v>0.17856552501735601</v>
      </c>
      <c r="H21" s="1">
        <f t="shared" si="0"/>
        <v>0.221681758669865</v>
      </c>
      <c r="I21" s="1">
        <f t="shared" si="0"/>
        <v>0.28258969211835899</v>
      </c>
      <c r="J21" s="1">
        <f t="shared" si="0"/>
        <v>0.29269399887207198</v>
      </c>
      <c r="K21" s="1">
        <f t="shared" si="0"/>
        <v>0.18543379864978601</v>
      </c>
      <c r="L21" s="1">
        <f t="shared" si="0"/>
        <v>0.118630570441064</v>
      </c>
      <c r="M21" s="1">
        <f t="shared" si="0"/>
        <v>0.36084110307684802</v>
      </c>
      <c r="N21" s="1">
        <f t="shared" si="0"/>
        <v>0.265214431630583</v>
      </c>
      <c r="O21" s="1">
        <f t="shared" si="0"/>
        <v>0.41088730486695901</v>
      </c>
      <c r="P21" s="1">
        <f t="shared" si="0"/>
        <v>0.261858306751521</v>
      </c>
      <c r="Q21" s="1">
        <f t="shared" si="0"/>
        <v>0.230489198910212</v>
      </c>
      <c r="R21" s="1">
        <f t="shared" si="0"/>
        <v>5.4733204539299002E-2</v>
      </c>
      <c r="S21" s="1">
        <f t="shared" si="0"/>
        <v>0.174277336209783</v>
      </c>
      <c r="T21" s="1">
        <f t="shared" si="0"/>
        <v>0.292676485432253</v>
      </c>
      <c r="U21" s="63">
        <f t="shared" si="0"/>
        <v>0.33172589794301799</v>
      </c>
      <c r="V21" s="64">
        <f t="shared" si="2"/>
        <v>0.25840477928983341</v>
      </c>
    </row>
    <row r="22" spans="2:22" ht="30" x14ac:dyDescent="0.25">
      <c r="B22" s="144" t="s">
        <v>8</v>
      </c>
      <c r="C22" s="84" t="s">
        <v>161</v>
      </c>
      <c r="D22" s="178" t="s">
        <v>163</v>
      </c>
      <c r="E22" s="1">
        <f t="shared" si="1"/>
        <v>0.54326207472297805</v>
      </c>
      <c r="F22" s="1">
        <f t="shared" si="0"/>
        <v>0.80046655675256595</v>
      </c>
      <c r="G22" s="1">
        <f t="shared" si="0"/>
        <v>0.49385380559641401</v>
      </c>
      <c r="H22" s="1">
        <f t="shared" si="0"/>
        <v>0.54859848999677496</v>
      </c>
      <c r="I22" s="1">
        <f t="shared" si="0"/>
        <v>0.56380604233505704</v>
      </c>
      <c r="J22" s="1">
        <f t="shared" si="0"/>
        <v>0.55434153266277297</v>
      </c>
      <c r="K22" s="1">
        <f t="shared" si="0"/>
        <v>0.66235490594734003</v>
      </c>
      <c r="L22" s="1">
        <f t="shared" si="0"/>
        <v>0.71363334166943104</v>
      </c>
      <c r="M22" s="1">
        <f t="shared" si="0"/>
        <v>0.684422059630174</v>
      </c>
      <c r="N22" s="1">
        <f t="shared" si="0"/>
        <v>0.65071028270676601</v>
      </c>
      <c r="O22" s="1">
        <f t="shared" si="0"/>
        <v>0.67139548409914795</v>
      </c>
      <c r="P22" s="1">
        <f t="shared" si="0"/>
        <v>0.62838274545079797</v>
      </c>
      <c r="Q22" s="1">
        <f t="shared" si="0"/>
        <v>0.45875886323071602</v>
      </c>
      <c r="R22" s="1">
        <f t="shared" si="0"/>
        <v>0.23262292107321</v>
      </c>
      <c r="S22" s="1">
        <f t="shared" si="0"/>
        <v>0.50994451136437702</v>
      </c>
      <c r="T22" s="1">
        <f t="shared" si="0"/>
        <v>0.35772572421454402</v>
      </c>
      <c r="U22" s="63">
        <f t="shared" si="0"/>
        <v>0.65336726917259402</v>
      </c>
      <c r="V22" s="64">
        <f t="shared" si="2"/>
        <v>0.57221450650739203</v>
      </c>
    </row>
    <row r="23" spans="2:22" ht="30" x14ac:dyDescent="0.25">
      <c r="B23" s="146" t="s">
        <v>1241</v>
      </c>
      <c r="C23" s="84" t="s">
        <v>165</v>
      </c>
      <c r="D23" s="178" t="s">
        <v>164</v>
      </c>
      <c r="E23" s="1">
        <f t="shared" si="1"/>
        <v>0.29889828544658298</v>
      </c>
      <c r="F23" s="1">
        <f t="shared" si="0"/>
        <v>0.38469119954742398</v>
      </c>
      <c r="G23" s="1">
        <f t="shared" si="0"/>
        <v>0.24292939044985101</v>
      </c>
      <c r="H23" s="1">
        <f t="shared" si="0"/>
        <v>0.248102347006812</v>
      </c>
      <c r="I23" s="1">
        <f t="shared" si="0"/>
        <v>0.29656082801014799</v>
      </c>
      <c r="J23" s="1">
        <f t="shared" si="0"/>
        <v>0.28657898994221098</v>
      </c>
      <c r="K23" s="1">
        <f t="shared" si="0"/>
        <v>0.45816120609403899</v>
      </c>
      <c r="L23" s="1">
        <f t="shared" si="0"/>
        <v>0.55921913506717402</v>
      </c>
      <c r="M23" s="1">
        <f t="shared" si="0"/>
        <v>0.33586946328274098</v>
      </c>
      <c r="N23" s="1">
        <f t="shared" si="0"/>
        <v>0.48555431224962697</v>
      </c>
      <c r="O23" s="1">
        <f t="shared" si="0"/>
        <v>0.47223385710739901</v>
      </c>
      <c r="P23" s="1">
        <f t="shared" si="0"/>
        <v>0.32448821414161699</v>
      </c>
      <c r="Q23" s="1">
        <f t="shared" si="0"/>
        <v>0.27992075483865902</v>
      </c>
      <c r="R23" s="1">
        <f t="shared" si="0"/>
        <v>0.31727345160062598</v>
      </c>
      <c r="S23" s="1">
        <f t="shared" si="0"/>
        <v>0.26764549523957099</v>
      </c>
      <c r="T23" s="1">
        <f t="shared" si="0"/>
        <v>0.20024895007287699</v>
      </c>
      <c r="U23" s="63">
        <f t="shared" si="0"/>
        <v>0.40835493942977502</v>
      </c>
      <c r="V23" s="64">
        <f t="shared" si="2"/>
        <v>0.34510181291336078</v>
      </c>
    </row>
    <row r="24" spans="2:22" ht="32.25" customHeight="1" x14ac:dyDescent="0.25">
      <c r="B24" s="144" t="s">
        <v>10</v>
      </c>
      <c r="C24" s="84" t="s">
        <v>210</v>
      </c>
      <c r="D24" s="178" t="s">
        <v>211</v>
      </c>
      <c r="E24" s="1">
        <f t="shared" si="1"/>
        <v>0.109613040476205</v>
      </c>
      <c r="F24" s="1">
        <f t="shared" ref="F24:U27" si="3">F53</f>
        <v>0.195018441355745</v>
      </c>
      <c r="G24" s="1">
        <f t="shared" si="3"/>
        <v>8.3116942454870599E-2</v>
      </c>
      <c r="H24" s="1">
        <f t="shared" si="3"/>
        <v>7.9699068830019398E-2</v>
      </c>
      <c r="I24" s="1">
        <f t="shared" si="3"/>
        <v>0.112000892327521</v>
      </c>
      <c r="J24" s="1">
        <f t="shared" si="3"/>
        <v>6.7202956740629302E-2</v>
      </c>
      <c r="K24" s="1">
        <f t="shared" si="3"/>
        <v>0.161347076948089</v>
      </c>
      <c r="L24" s="1">
        <f t="shared" si="3"/>
        <v>0.220572949322762</v>
      </c>
      <c r="M24" s="1">
        <f t="shared" si="3"/>
        <v>8.1883548455584501E-2</v>
      </c>
      <c r="N24" s="1">
        <f t="shared" si="3"/>
        <v>0.23589951604930501</v>
      </c>
      <c r="O24" s="1">
        <f t="shared" si="3"/>
        <v>0.336831089713578</v>
      </c>
      <c r="P24" s="1">
        <f t="shared" si="3"/>
        <v>0.101411413123544</v>
      </c>
      <c r="Q24" s="1">
        <f t="shared" si="3"/>
        <v>0.202614945030169</v>
      </c>
      <c r="R24" s="1">
        <f t="shared" si="3"/>
        <v>0.28907955117761702</v>
      </c>
      <c r="S24" s="1">
        <f t="shared" si="3"/>
        <v>4.8944354743787701E-2</v>
      </c>
      <c r="T24" s="1">
        <f t="shared" si="3"/>
        <v>0.103815385371142</v>
      </c>
      <c r="U24" s="63">
        <f t="shared" si="3"/>
        <v>0.20782535827208101</v>
      </c>
      <c r="V24" s="64">
        <f t="shared" si="2"/>
        <v>0.1551103841407441</v>
      </c>
    </row>
    <row r="25" spans="2:22" ht="30" x14ac:dyDescent="0.25">
      <c r="B25" s="144" t="s">
        <v>1229</v>
      </c>
      <c r="C25" s="84" t="s">
        <v>1230</v>
      </c>
      <c r="D25" s="178" t="s">
        <v>1231</v>
      </c>
      <c r="E25" s="1">
        <f t="shared" si="1"/>
        <v>0.17170780163989</v>
      </c>
      <c r="F25" s="1">
        <f t="shared" si="3"/>
        <v>0.14631332808314201</v>
      </c>
      <c r="G25" s="1">
        <f t="shared" si="3"/>
        <v>0.13666936039403399</v>
      </c>
      <c r="H25" s="1">
        <f t="shared" si="3"/>
        <v>0.19810676214300699</v>
      </c>
      <c r="I25" s="1">
        <f t="shared" si="3"/>
        <v>0.190637332356519</v>
      </c>
      <c r="J25" s="1">
        <f t="shared" si="3"/>
        <v>0.23149419376612501</v>
      </c>
      <c r="K25" s="1">
        <f t="shared" si="3"/>
        <v>0.30884549859024502</v>
      </c>
      <c r="L25" s="1">
        <f t="shared" si="3"/>
        <v>0.46265207988894802</v>
      </c>
      <c r="M25" s="1">
        <f t="shared" si="3"/>
        <v>0.168769254330703</v>
      </c>
      <c r="N25" s="1">
        <f t="shared" si="3"/>
        <v>0.210587118222475</v>
      </c>
      <c r="O25" s="1">
        <f t="shared" si="3"/>
        <v>0.43115723882800899</v>
      </c>
      <c r="P25" s="1">
        <f t="shared" si="3"/>
        <v>0.21883951285806799</v>
      </c>
      <c r="Q25" s="1">
        <f t="shared" si="3"/>
        <v>0.235129491673125</v>
      </c>
      <c r="R25" s="1">
        <f t="shared" si="3"/>
        <v>0.15416301746958599</v>
      </c>
      <c r="S25" s="1">
        <f t="shared" si="3"/>
        <v>0.34475379425789598</v>
      </c>
      <c r="T25" s="1">
        <f t="shared" si="3"/>
        <v>0.209095406916501</v>
      </c>
      <c r="U25" s="63">
        <f t="shared" si="3"/>
        <v>0.25987957266691902</v>
      </c>
      <c r="V25" s="64">
        <f t="shared" si="2"/>
        <v>0.23992945671089363</v>
      </c>
    </row>
    <row r="26" spans="2:22" ht="33.75" customHeight="1" x14ac:dyDescent="0.25">
      <c r="B26" s="144" t="s">
        <v>12</v>
      </c>
      <c r="C26" s="84" t="s">
        <v>168</v>
      </c>
      <c r="D26" s="178" t="s">
        <v>169</v>
      </c>
      <c r="E26" s="1">
        <f t="shared" si="1"/>
        <v>0.200941796718971</v>
      </c>
      <c r="F26" s="1">
        <f t="shared" si="3"/>
        <v>0.31420737708788599</v>
      </c>
      <c r="G26" s="1">
        <f t="shared" si="3"/>
        <v>0.15844220896804501</v>
      </c>
      <c r="H26" s="1">
        <f t="shared" si="3"/>
        <v>0.16751111244446901</v>
      </c>
      <c r="I26" s="1">
        <f t="shared" si="3"/>
        <v>0.181172993197633</v>
      </c>
      <c r="J26" s="1">
        <f t="shared" si="3"/>
        <v>0.15608935280512601</v>
      </c>
      <c r="K26" s="1">
        <f t="shared" si="3"/>
        <v>0.18296796755200601</v>
      </c>
      <c r="L26" s="1">
        <f t="shared" si="3"/>
        <v>0.168671213134999</v>
      </c>
      <c r="M26" s="1">
        <f t="shared" si="3"/>
        <v>0.30026504510952201</v>
      </c>
      <c r="N26" s="1">
        <f t="shared" si="3"/>
        <v>0.27208222802942</v>
      </c>
      <c r="O26" s="1">
        <f t="shared" si="3"/>
        <v>1.9008545001426201E-2</v>
      </c>
      <c r="P26" s="1">
        <f t="shared" si="3"/>
        <v>0.20713677874113501</v>
      </c>
      <c r="Q26" s="1">
        <f t="shared" si="3"/>
        <v>0.149307018264904</v>
      </c>
      <c r="R26" s="1">
        <f t="shared" si="3"/>
        <v>0.274841508681747</v>
      </c>
      <c r="S26" s="1">
        <f t="shared" si="3"/>
        <v>7.71921287319981E-2</v>
      </c>
      <c r="T26" s="1">
        <f t="shared" si="3"/>
        <v>0.13493257511662601</v>
      </c>
      <c r="U26" s="63">
        <f t="shared" si="3"/>
        <v>0.27348611227445402</v>
      </c>
      <c r="V26" s="64">
        <f t="shared" si="2"/>
        <v>0.19048564481531569</v>
      </c>
    </row>
    <row r="27" spans="2:22" ht="45.75" thickBot="1" x14ac:dyDescent="0.3">
      <c r="B27" s="147" t="s">
        <v>13</v>
      </c>
      <c r="C27" s="148" t="s">
        <v>30</v>
      </c>
      <c r="D27" s="179" t="s">
        <v>31</v>
      </c>
      <c r="E27" s="156">
        <f t="shared" si="1"/>
        <v>0.22111579410641699</v>
      </c>
      <c r="F27" s="156">
        <f t="shared" si="3"/>
        <v>0.34786538219496899</v>
      </c>
      <c r="G27" s="156">
        <f t="shared" si="3"/>
        <v>0.17723769616399301</v>
      </c>
      <c r="H27" s="156">
        <f t="shared" si="3"/>
        <v>0.24212582270876001</v>
      </c>
      <c r="I27" s="156">
        <f t="shared" si="3"/>
        <v>0.25368987692118</v>
      </c>
      <c r="J27" s="156">
        <f t="shared" si="3"/>
        <v>0.26337182345775401</v>
      </c>
      <c r="K27" s="156">
        <f t="shared" si="3"/>
        <v>0.33621762719778198</v>
      </c>
      <c r="L27" s="156">
        <f t="shared" si="3"/>
        <v>0.44363325810403698</v>
      </c>
      <c r="M27" s="156">
        <f t="shared" si="3"/>
        <v>0.23678555460551801</v>
      </c>
      <c r="N27" s="156">
        <f t="shared" si="3"/>
        <v>0.27021919509623599</v>
      </c>
      <c r="O27" s="156">
        <f t="shared" si="3"/>
        <v>0.54909544690228895</v>
      </c>
      <c r="P27" s="156">
        <f t="shared" si="3"/>
        <v>0.259479046607893</v>
      </c>
      <c r="Q27" s="156">
        <f t="shared" si="3"/>
        <v>0.240998453440878</v>
      </c>
      <c r="R27" s="156">
        <f t="shared" si="3"/>
        <v>0.29060796113373299</v>
      </c>
      <c r="S27" s="156">
        <f t="shared" si="3"/>
        <v>0.308248787699829</v>
      </c>
      <c r="T27" s="156">
        <f t="shared" si="3"/>
        <v>0.26506734226144901</v>
      </c>
      <c r="U27" s="185">
        <f t="shared" si="3"/>
        <v>0.35830339906640601</v>
      </c>
      <c r="V27" s="160">
        <f t="shared" si="2"/>
        <v>0.29788602750994836</v>
      </c>
    </row>
    <row r="29" spans="2:22" x14ac:dyDescent="0.25">
      <c r="V29" s="36"/>
    </row>
    <row r="36" spans="5:21" ht="80.25" customHeight="1" thickBot="1" x14ac:dyDescent="0.3">
      <c r="E36" s="162" t="s">
        <v>126</v>
      </c>
      <c r="F36" s="163" t="s">
        <v>128</v>
      </c>
      <c r="G36" s="164" t="s">
        <v>127</v>
      </c>
      <c r="H36" s="164" t="s">
        <v>112</v>
      </c>
      <c r="I36" s="164" t="s">
        <v>113</v>
      </c>
      <c r="J36" s="165" t="s">
        <v>114</v>
      </c>
      <c r="K36" s="165" t="s">
        <v>129</v>
      </c>
      <c r="L36" s="164" t="s">
        <v>115</v>
      </c>
      <c r="M36" s="164" t="s">
        <v>116</v>
      </c>
      <c r="N36" s="164" t="s">
        <v>117</v>
      </c>
      <c r="O36" s="164" t="s">
        <v>130</v>
      </c>
      <c r="P36" s="164" t="s">
        <v>131</v>
      </c>
      <c r="Q36" s="164" t="s">
        <v>132</v>
      </c>
      <c r="R36" s="164" t="s">
        <v>118</v>
      </c>
      <c r="S36" s="164" t="s">
        <v>119</v>
      </c>
      <c r="T36" s="164" t="s">
        <v>120</v>
      </c>
      <c r="U36" s="166" t="s">
        <v>121</v>
      </c>
    </row>
    <row r="37" spans="5:21" x14ac:dyDescent="0.25">
      <c r="E37" s="130">
        <v>0.18672593189540601</v>
      </c>
      <c r="F37" s="1">
        <v>2.5144509697644299E-2</v>
      </c>
      <c r="G37" s="1">
        <v>0.10733856776723801</v>
      </c>
      <c r="H37" s="1">
        <v>0.13983575378129101</v>
      </c>
      <c r="I37" s="1">
        <v>0.13539640888705901</v>
      </c>
      <c r="J37" s="1">
        <v>0.109628722996803</v>
      </c>
      <c r="K37" s="1">
        <v>0.170476587274182</v>
      </c>
      <c r="L37" s="1">
        <v>0.18006920990664499</v>
      </c>
      <c r="M37" s="1">
        <v>0.21654418588770899</v>
      </c>
      <c r="N37" s="1">
        <v>0.196796753595184</v>
      </c>
      <c r="O37" s="1">
        <v>0.28197712382342</v>
      </c>
      <c r="P37" s="1">
        <v>0.13603283752516199</v>
      </c>
      <c r="Q37" s="1">
        <v>0.23038860654884</v>
      </c>
      <c r="R37" s="1">
        <v>0.280017345766439</v>
      </c>
      <c r="S37" s="1">
        <v>0.12444485206650401</v>
      </c>
      <c r="T37" s="1">
        <v>0.216321959077307</v>
      </c>
      <c r="U37" s="155">
        <v>0.115209603865968</v>
      </c>
    </row>
    <row r="38" spans="5:21" x14ac:dyDescent="0.25">
      <c r="E38" s="130">
        <v>9.05881397141787E-2</v>
      </c>
      <c r="F38" s="1">
        <v>0.12691047808023601</v>
      </c>
      <c r="G38" s="1">
        <v>8.80083256910731E-2</v>
      </c>
      <c r="H38" s="1">
        <v>5.9353654255319799E-2</v>
      </c>
      <c r="I38" s="1">
        <v>9.4492787130085104E-2</v>
      </c>
      <c r="J38" s="1">
        <v>8.1033768573198398E-2</v>
      </c>
      <c r="K38" s="1">
        <v>5.9211591400076397E-2</v>
      </c>
      <c r="L38" s="1">
        <v>0.101231782150268</v>
      </c>
      <c r="M38" s="1">
        <v>0.20972995115601201</v>
      </c>
      <c r="N38" s="1">
        <v>0.262026659831818</v>
      </c>
      <c r="O38" s="1">
        <v>2.9500909470289199E-2</v>
      </c>
      <c r="P38" s="1">
        <v>6.5612300911377403E-2</v>
      </c>
      <c r="Q38" s="1">
        <v>0.13140418636718601</v>
      </c>
      <c r="R38" s="1">
        <v>0.14604650398939401</v>
      </c>
      <c r="S38" s="1">
        <v>-7.3118494642938903E-3</v>
      </c>
      <c r="T38" s="1">
        <v>6.1151449959686098E-2</v>
      </c>
      <c r="U38" s="155">
        <v>7.3446259097969702E-2</v>
      </c>
    </row>
    <row r="39" spans="5:21" x14ac:dyDescent="0.25">
      <c r="E39" s="130">
        <v>0.146501962527262</v>
      </c>
      <c r="F39" s="1">
        <v>0.138789774000383</v>
      </c>
      <c r="G39" s="1">
        <v>7.5416936638937102E-2</v>
      </c>
      <c r="H39" s="1">
        <v>9.9885393695058194E-2</v>
      </c>
      <c r="I39" s="1">
        <v>0.10014785201017</v>
      </c>
      <c r="J39" s="1">
        <v>4.7540233587939899E-2</v>
      </c>
      <c r="K39" s="1">
        <v>8.3948965304444803E-2</v>
      </c>
      <c r="L39" s="1">
        <v>9.8080110055953601E-2</v>
      </c>
      <c r="M39" s="1">
        <v>0.15989351933591001</v>
      </c>
      <c r="N39" s="1">
        <v>0.17264251250808099</v>
      </c>
      <c r="O39" s="1">
        <v>3.04321363329631E-2</v>
      </c>
      <c r="P39" s="1">
        <v>0.109227620184246</v>
      </c>
      <c r="Q39" s="1">
        <v>0.108527376432968</v>
      </c>
      <c r="R39" s="1">
        <v>0.206832148949851</v>
      </c>
      <c r="S39" s="1">
        <v>1.98167593561464E-2</v>
      </c>
      <c r="T39" s="1">
        <v>0.14063976651190799</v>
      </c>
      <c r="U39" s="155">
        <v>1.7475658938131401E-2</v>
      </c>
    </row>
    <row r="40" spans="5:21" x14ac:dyDescent="0.25">
      <c r="E40" s="130">
        <v>0.19441870940769199</v>
      </c>
      <c r="F40" s="1">
        <v>0.52645079752784396</v>
      </c>
      <c r="G40" s="1">
        <v>0.22901466033297099</v>
      </c>
      <c r="H40" s="1">
        <v>0.167994585703859</v>
      </c>
      <c r="I40" s="1">
        <v>0.222174853534987</v>
      </c>
      <c r="J40" s="1">
        <v>0.263941526790688</v>
      </c>
      <c r="K40" s="1">
        <v>0.221114304106131</v>
      </c>
      <c r="L40" s="1">
        <v>0.23297981050934599</v>
      </c>
      <c r="M40" s="1">
        <v>0.37620236756653302</v>
      </c>
      <c r="N40" s="1">
        <v>0.34745863228100399</v>
      </c>
      <c r="O40" s="1">
        <v>0.26727623741134898</v>
      </c>
      <c r="P40" s="1">
        <v>0.19096372105752199</v>
      </c>
      <c r="Q40" s="1">
        <v>0.17189224328251901</v>
      </c>
      <c r="R40" s="1">
        <v>0.135562513364686</v>
      </c>
      <c r="S40" s="1">
        <v>-0.14934085277449199</v>
      </c>
      <c r="T40" s="1">
        <v>6.4456999743534804E-2</v>
      </c>
      <c r="U40" s="155">
        <v>0.26812518819996001</v>
      </c>
    </row>
    <row r="41" spans="5:21" x14ac:dyDescent="0.25">
      <c r="E41" s="130">
        <v>2.5327649719649101E-2</v>
      </c>
      <c r="F41" s="1">
        <v>0.172447779107466</v>
      </c>
      <c r="G41" s="1">
        <v>5.3152690212906001E-2</v>
      </c>
      <c r="H41" s="1">
        <v>-2.83618859162479E-2</v>
      </c>
      <c r="I41" s="1">
        <v>1.50236829261036E-2</v>
      </c>
      <c r="J41" s="1">
        <v>1.3585335021198901E-2</v>
      </c>
      <c r="K41" s="1">
        <v>-9.41844464391383E-2</v>
      </c>
      <c r="L41" s="1">
        <v>-0.12944841811501701</v>
      </c>
      <c r="M41" s="1">
        <v>0.12191697749204999</v>
      </c>
      <c r="N41" s="1">
        <v>0.12226904748576101</v>
      </c>
      <c r="O41" s="1">
        <v>-5.6897245449911697E-2</v>
      </c>
      <c r="P41" s="1">
        <v>-4.73576228075301E-2</v>
      </c>
      <c r="Q41" s="1">
        <v>6.2179451715733199E-2</v>
      </c>
      <c r="R41" s="1">
        <v>0.13589325801709801</v>
      </c>
      <c r="S41" s="1">
        <v>-0.19086240481109101</v>
      </c>
      <c r="T41" s="1">
        <v>-5.0245064875312703E-2</v>
      </c>
      <c r="U41" s="155">
        <v>-1.1788946607550199E-2</v>
      </c>
    </row>
    <row r="42" spans="5:21" x14ac:dyDescent="0.25">
      <c r="E42" s="130">
        <v>-3.2411745194373502E-2</v>
      </c>
      <c r="F42" s="1">
        <v>-0.27856948932744502</v>
      </c>
      <c r="G42" s="1">
        <v>-9.8262264240815397E-2</v>
      </c>
      <c r="H42" s="1">
        <v>-6.5235900462691898E-2</v>
      </c>
      <c r="I42" s="1">
        <v>-9.66416947958222E-2</v>
      </c>
      <c r="J42" s="1">
        <v>-0.14730676278229601</v>
      </c>
      <c r="K42" s="1">
        <v>-3.3687854090503601E-2</v>
      </c>
      <c r="L42" s="1">
        <v>-6.5365671202336703E-2</v>
      </c>
      <c r="M42" s="1">
        <v>-8.6651257172323096E-2</v>
      </c>
      <c r="N42" s="1">
        <v>-0.11412898471406401</v>
      </c>
      <c r="O42" s="1">
        <v>-0.13972755380129401</v>
      </c>
      <c r="P42" s="1">
        <v>-0.103991867875559</v>
      </c>
      <c r="Q42" s="1">
        <v>-2.3771069409069302E-2</v>
      </c>
      <c r="R42" s="1">
        <v>5.9332032917965103E-3</v>
      </c>
      <c r="S42" s="1">
        <v>-0.13449034641945801</v>
      </c>
      <c r="T42" s="1">
        <v>5.1795301554244701E-3</v>
      </c>
      <c r="U42" s="155">
        <v>-0.183481695633083</v>
      </c>
    </row>
    <row r="43" spans="5:21" x14ac:dyDescent="0.25">
      <c r="E43" s="130">
        <v>-0.13842856159890901</v>
      </c>
      <c r="F43" s="1">
        <v>-0.33440218015213502</v>
      </c>
      <c r="G43" s="1">
        <v>-0.117656020272384</v>
      </c>
      <c r="H43" s="1">
        <v>-0.185303053975962</v>
      </c>
      <c r="I43" s="1">
        <v>-0.164016003104619</v>
      </c>
      <c r="J43" s="1">
        <v>-0.22459423967608499</v>
      </c>
      <c r="K43" s="1">
        <v>-0.20846825577509201</v>
      </c>
      <c r="L43" s="1">
        <v>-0.27744526313628698</v>
      </c>
      <c r="M43" s="1">
        <v>-0.222685951517819</v>
      </c>
      <c r="N43" s="1">
        <v>-0.225102218979498</v>
      </c>
      <c r="O43" s="1">
        <v>-0.31671967764840903</v>
      </c>
      <c r="P43" s="1">
        <v>-0.195354631667885</v>
      </c>
      <c r="Q43" s="1">
        <v>-0.19714401858109901</v>
      </c>
      <c r="R43" s="1">
        <v>-8.1046702184929501E-2</v>
      </c>
      <c r="S43" s="1">
        <v>-0.26017158034629401</v>
      </c>
      <c r="T43" s="1">
        <v>-4.2008011834417797E-2</v>
      </c>
      <c r="U43" s="155">
        <v>-0.27269088961764198</v>
      </c>
    </row>
    <row r="44" spans="5:21" x14ac:dyDescent="0.25">
      <c r="E44" s="130">
        <v>4.6922885205918502E-2</v>
      </c>
      <c r="F44" s="1">
        <v>-4.3359430108536198E-2</v>
      </c>
      <c r="G44" s="1">
        <v>1.3888802006348599E-2</v>
      </c>
      <c r="H44" s="1">
        <v>6.7367111777373E-3</v>
      </c>
      <c r="I44" s="1">
        <v>-4.0365720066104102E-2</v>
      </c>
      <c r="J44" s="1">
        <v>-5.1033105835772002E-2</v>
      </c>
      <c r="K44" s="1">
        <v>2.78848747039568E-2</v>
      </c>
      <c r="L44" s="1">
        <v>-8.9682739458031707E-3</v>
      </c>
      <c r="M44" s="1">
        <v>0.10944362870289701</v>
      </c>
      <c r="N44" s="1">
        <v>-1.7648086971844799E-2</v>
      </c>
      <c r="O44" s="1">
        <v>-0.12115527599200999</v>
      </c>
      <c r="P44" s="1">
        <v>-2.57880507687476E-2</v>
      </c>
      <c r="Q44" s="1">
        <v>0.106819907674674</v>
      </c>
      <c r="R44" s="1">
        <v>0.19674258722672899</v>
      </c>
      <c r="S44" s="1">
        <v>-0.181031581954464</v>
      </c>
      <c r="T44" s="1">
        <v>0.11270264040108401</v>
      </c>
      <c r="U44" s="155">
        <v>-3.6686222388915703E-2</v>
      </c>
    </row>
    <row r="45" spans="5:21" x14ac:dyDescent="0.25">
      <c r="E45" s="130">
        <v>-1.7996262386931101E-4</v>
      </c>
      <c r="F45" s="1">
        <v>-5.2466890313982197E-2</v>
      </c>
      <c r="G45" s="1">
        <v>-1.12544148333789E-2</v>
      </c>
      <c r="H45" s="1">
        <v>-4.0489044947820498E-2</v>
      </c>
      <c r="I45" s="1">
        <v>-7.1650826569328196E-2</v>
      </c>
      <c r="J45" s="1">
        <v>-8.9071273775359894E-2</v>
      </c>
      <c r="K45" s="1">
        <v>-0.105055703928721</v>
      </c>
      <c r="L45" s="1">
        <v>-0.181350524208616</v>
      </c>
      <c r="M45" s="1">
        <v>2.29504764366571E-2</v>
      </c>
      <c r="N45" s="1">
        <v>-0.107460148932954</v>
      </c>
      <c r="O45" s="1">
        <v>-0.12764107340842901</v>
      </c>
      <c r="P45" s="1">
        <v>-7.6678371706668802E-2</v>
      </c>
      <c r="Q45" s="1">
        <v>4.8455883400823803E-2</v>
      </c>
      <c r="R45" s="1">
        <v>0.18637817842087201</v>
      </c>
      <c r="S45" s="1">
        <v>-0.21239968674780399</v>
      </c>
      <c r="T45" s="1">
        <v>0.10379146330887</v>
      </c>
      <c r="U45" s="155">
        <v>-9.5535459363231101E-2</v>
      </c>
    </row>
    <row r="46" spans="5:21" x14ac:dyDescent="0.25">
      <c r="E46" s="130">
        <v>-4.1750148750948797E-2</v>
      </c>
      <c r="F46" s="1">
        <v>-8.3749036237035696E-2</v>
      </c>
      <c r="G46" s="1">
        <v>-8.3736724673734594E-2</v>
      </c>
      <c r="H46" s="1">
        <v>2.5832288883720699E-2</v>
      </c>
      <c r="I46" s="1">
        <v>-2.1570792612502099E-2</v>
      </c>
      <c r="J46" s="1">
        <v>-2.9185737031855698E-2</v>
      </c>
      <c r="K46" s="1">
        <v>0.13581276655468599</v>
      </c>
      <c r="L46" s="1">
        <v>0.226349790590503</v>
      </c>
      <c r="M46" s="1">
        <v>2.5375844696938699E-2</v>
      </c>
      <c r="N46" s="1">
        <v>-3.3697836897873E-2</v>
      </c>
      <c r="O46" s="1">
        <v>0.357226696996301</v>
      </c>
      <c r="P46" s="1">
        <v>8.2016218330896208E-3</v>
      </c>
      <c r="Q46" s="1">
        <v>4.5147866740600201E-2</v>
      </c>
      <c r="R46" s="1">
        <v>-5.2506408909865E-2</v>
      </c>
      <c r="S46" s="1">
        <v>0.28363656334722798</v>
      </c>
      <c r="T46" s="1">
        <v>-7.6199404036579405E-2</v>
      </c>
      <c r="U46" s="155">
        <v>1.8296017247390599E-3</v>
      </c>
    </row>
    <row r="47" spans="5:21" x14ac:dyDescent="0.25">
      <c r="E47" s="130">
        <v>-9.7466092567406196E-2</v>
      </c>
      <c r="F47" s="1">
        <v>0.122554736242849</v>
      </c>
      <c r="G47" s="1">
        <v>-1.27783401732188E-2</v>
      </c>
      <c r="H47" s="1">
        <v>-0.14942611959145299</v>
      </c>
      <c r="I47" s="1">
        <v>-8.9543793249382497E-2</v>
      </c>
      <c r="J47" s="1">
        <v>-4.3627175931850497E-2</v>
      </c>
      <c r="K47" s="1">
        <v>-0.181433436583715</v>
      </c>
      <c r="L47" s="1">
        <v>-0.184882300602392</v>
      </c>
      <c r="M47" s="1">
        <v>-3.4139970600314498E-2</v>
      </c>
      <c r="N47" s="1">
        <v>-0.14020278150246401</v>
      </c>
      <c r="O47" s="1">
        <v>-0.21377337033327901</v>
      </c>
      <c r="P47" s="1">
        <v>-0.15816454236155</v>
      </c>
      <c r="Q47" s="1">
        <v>-0.108567884911997</v>
      </c>
      <c r="R47" s="1">
        <v>-1.9464951399504299E-2</v>
      </c>
      <c r="S47" s="1">
        <v>-0.32956608105018298</v>
      </c>
      <c r="T47" s="1">
        <v>9.2103517988976306E-3</v>
      </c>
      <c r="U47" s="155">
        <v>-0.117606415670316</v>
      </c>
    </row>
    <row r="48" spans="5:21" x14ac:dyDescent="0.25">
      <c r="E48" s="130">
        <v>-0.247101464546438</v>
      </c>
      <c r="F48" s="1">
        <v>-0.41003369751040403</v>
      </c>
      <c r="G48" s="1">
        <v>-0.21688538622665701</v>
      </c>
      <c r="H48" s="1">
        <v>-0.22565314147941201</v>
      </c>
      <c r="I48" s="1">
        <v>-0.19667117283215699</v>
      </c>
      <c r="J48" s="1">
        <v>-0.23134943686871101</v>
      </c>
      <c r="K48" s="1">
        <v>-0.157891495847164</v>
      </c>
      <c r="L48" s="1">
        <v>-0.13803292715662299</v>
      </c>
      <c r="M48" s="1">
        <v>-0.23420486293053799</v>
      </c>
      <c r="N48" s="1">
        <v>-0.24562731588440601</v>
      </c>
      <c r="O48" s="1">
        <v>-0.22718189853926399</v>
      </c>
      <c r="P48" s="1">
        <v>-0.214776040116716</v>
      </c>
      <c r="Q48" s="1">
        <v>-0.25364915426533002</v>
      </c>
      <c r="R48" s="1">
        <v>-0.14155416524345099</v>
      </c>
      <c r="S48" s="1">
        <v>-0.105912727218994</v>
      </c>
      <c r="T48" s="1">
        <v>-9.3587325023006707E-2</v>
      </c>
      <c r="U48" s="155">
        <v>-0.28011117443899802</v>
      </c>
    </row>
    <row r="49" spans="5:21" x14ac:dyDescent="0.25">
      <c r="E49" s="130">
        <v>0.19144493036854501</v>
      </c>
      <c r="F49" s="1">
        <v>0.36806018525921802</v>
      </c>
      <c r="G49" s="1">
        <v>0.199838451168523</v>
      </c>
      <c r="H49" s="1">
        <v>0.14119522857662101</v>
      </c>
      <c r="I49" s="1">
        <v>0.190558623920974</v>
      </c>
      <c r="J49" s="1">
        <v>0.21313004113196901</v>
      </c>
      <c r="K49" s="1">
        <v>0.19461642996380801</v>
      </c>
      <c r="L49" s="1">
        <v>0.14958406001105601</v>
      </c>
      <c r="M49" s="1">
        <v>0.52487924276317099</v>
      </c>
      <c r="N49" s="1">
        <v>0.154557991687228</v>
      </c>
      <c r="O49" s="1">
        <v>0.147125576514156</v>
      </c>
      <c r="P49" s="1">
        <v>0.16700780557872499</v>
      </c>
      <c r="Q49" s="1">
        <v>7.9404370449133697E-3</v>
      </c>
      <c r="R49" s="1">
        <v>-3.5272546900441799E-2</v>
      </c>
      <c r="S49" s="1">
        <v>-0.21398595576503299</v>
      </c>
      <c r="T49" s="1">
        <v>0.13134040663730201</v>
      </c>
      <c r="U49" s="155">
        <v>0.21015491744527301</v>
      </c>
    </row>
    <row r="50" spans="5:21" x14ac:dyDescent="0.25">
      <c r="E50" s="130">
        <v>0.229078358702654</v>
      </c>
      <c r="F50" s="1">
        <v>0.50150427609553505</v>
      </c>
      <c r="G50" s="1">
        <v>0.17856552501735601</v>
      </c>
      <c r="H50" s="1">
        <v>0.221681758669865</v>
      </c>
      <c r="I50" s="1">
        <v>0.28258969211835899</v>
      </c>
      <c r="J50" s="1">
        <v>0.29269399887207198</v>
      </c>
      <c r="K50" s="1">
        <v>0.18543379864978601</v>
      </c>
      <c r="L50" s="1">
        <v>0.118630570441064</v>
      </c>
      <c r="M50" s="1">
        <v>0.36084110307684802</v>
      </c>
      <c r="N50" s="1">
        <v>0.265214431630583</v>
      </c>
      <c r="O50" s="1">
        <v>0.41088730486695901</v>
      </c>
      <c r="P50" s="1">
        <v>0.261858306751521</v>
      </c>
      <c r="Q50" s="1">
        <v>0.230489198910212</v>
      </c>
      <c r="R50" s="1">
        <v>5.4733204539299002E-2</v>
      </c>
      <c r="S50" s="1">
        <v>0.174277336209783</v>
      </c>
      <c r="T50" s="1">
        <v>0.292676485432253</v>
      </c>
      <c r="U50" s="155">
        <v>0.33172589794301799</v>
      </c>
    </row>
    <row r="51" spans="5:21" x14ac:dyDescent="0.25">
      <c r="E51" s="130">
        <v>0.54326207472297805</v>
      </c>
      <c r="F51" s="1">
        <v>0.80046655675256595</v>
      </c>
      <c r="G51" s="1">
        <v>0.49385380559641401</v>
      </c>
      <c r="H51" s="1">
        <v>0.54859848999677496</v>
      </c>
      <c r="I51" s="1">
        <v>0.56380604233505704</v>
      </c>
      <c r="J51" s="1">
        <v>0.55434153266277297</v>
      </c>
      <c r="K51" s="1">
        <v>0.66235490594734003</v>
      </c>
      <c r="L51" s="1">
        <v>0.71363334166943104</v>
      </c>
      <c r="M51" s="1">
        <v>0.684422059630174</v>
      </c>
      <c r="N51" s="1">
        <v>0.65071028270676601</v>
      </c>
      <c r="O51" s="1">
        <v>0.67139548409914795</v>
      </c>
      <c r="P51" s="1">
        <v>0.62838274545079797</v>
      </c>
      <c r="Q51" s="1">
        <v>0.45875886323071602</v>
      </c>
      <c r="R51" s="1">
        <v>0.23262292107321</v>
      </c>
      <c r="S51" s="1">
        <v>0.50994451136437702</v>
      </c>
      <c r="T51" s="1">
        <v>0.35772572421454402</v>
      </c>
      <c r="U51" s="155">
        <v>0.65336726917259402</v>
      </c>
    </row>
    <row r="52" spans="5:21" x14ac:dyDescent="0.25">
      <c r="E52" s="130">
        <v>0.29889828544658298</v>
      </c>
      <c r="F52" s="1">
        <v>0.38469119954742398</v>
      </c>
      <c r="G52" s="1">
        <v>0.24292939044985101</v>
      </c>
      <c r="H52" s="1">
        <v>0.248102347006812</v>
      </c>
      <c r="I52" s="1">
        <v>0.29656082801014799</v>
      </c>
      <c r="J52" s="1">
        <v>0.28657898994221098</v>
      </c>
      <c r="K52" s="1">
        <v>0.45816120609403899</v>
      </c>
      <c r="L52" s="1">
        <v>0.55921913506717402</v>
      </c>
      <c r="M52" s="1">
        <v>0.33586946328274098</v>
      </c>
      <c r="N52" s="1">
        <v>0.48555431224962697</v>
      </c>
      <c r="O52" s="1">
        <v>0.47223385710739901</v>
      </c>
      <c r="P52" s="1">
        <v>0.32448821414161699</v>
      </c>
      <c r="Q52" s="1">
        <v>0.27992075483865902</v>
      </c>
      <c r="R52" s="1">
        <v>0.31727345160062598</v>
      </c>
      <c r="S52" s="1">
        <v>0.26764549523957099</v>
      </c>
      <c r="T52" s="1">
        <v>0.20024895007287699</v>
      </c>
      <c r="U52" s="155">
        <v>0.40835493942977502</v>
      </c>
    </row>
    <row r="53" spans="5:21" x14ac:dyDescent="0.25">
      <c r="E53" s="130">
        <v>0.109613040476205</v>
      </c>
      <c r="F53" s="1">
        <v>0.195018441355745</v>
      </c>
      <c r="G53" s="1">
        <v>8.3116942454870599E-2</v>
      </c>
      <c r="H53" s="1">
        <v>7.9699068830019398E-2</v>
      </c>
      <c r="I53" s="1">
        <v>0.112000892327521</v>
      </c>
      <c r="J53" s="1">
        <v>6.7202956740629302E-2</v>
      </c>
      <c r="K53" s="1">
        <v>0.161347076948089</v>
      </c>
      <c r="L53" s="1">
        <v>0.220572949322762</v>
      </c>
      <c r="M53" s="1">
        <v>8.1883548455584501E-2</v>
      </c>
      <c r="N53" s="1">
        <v>0.23589951604930501</v>
      </c>
      <c r="O53" s="1">
        <v>0.336831089713578</v>
      </c>
      <c r="P53" s="1">
        <v>0.101411413123544</v>
      </c>
      <c r="Q53" s="1">
        <v>0.202614945030169</v>
      </c>
      <c r="R53" s="1">
        <v>0.28907955117761702</v>
      </c>
      <c r="S53" s="1">
        <v>4.8944354743787701E-2</v>
      </c>
      <c r="T53" s="1">
        <v>0.103815385371142</v>
      </c>
      <c r="U53" s="155">
        <v>0.20782535827208101</v>
      </c>
    </row>
    <row r="54" spans="5:21" x14ac:dyDescent="0.25">
      <c r="E54" s="130">
        <v>0.17170780163989</v>
      </c>
      <c r="F54" s="1">
        <v>0.14631332808314201</v>
      </c>
      <c r="G54" s="1">
        <v>0.13666936039403399</v>
      </c>
      <c r="H54" s="1">
        <v>0.19810676214300699</v>
      </c>
      <c r="I54" s="1">
        <v>0.190637332356519</v>
      </c>
      <c r="J54" s="1">
        <v>0.23149419376612501</v>
      </c>
      <c r="K54" s="1">
        <v>0.30884549859024502</v>
      </c>
      <c r="L54" s="1">
        <v>0.46265207988894802</v>
      </c>
      <c r="M54" s="1">
        <v>0.168769254330703</v>
      </c>
      <c r="N54" s="1">
        <v>0.210587118222475</v>
      </c>
      <c r="O54" s="1">
        <v>0.43115723882800899</v>
      </c>
      <c r="P54" s="1">
        <v>0.21883951285806799</v>
      </c>
      <c r="Q54" s="1">
        <v>0.235129491673125</v>
      </c>
      <c r="R54" s="1">
        <v>0.15416301746958599</v>
      </c>
      <c r="S54" s="1">
        <v>0.34475379425789598</v>
      </c>
      <c r="T54" s="1">
        <v>0.209095406916501</v>
      </c>
      <c r="U54" s="155">
        <v>0.25987957266691902</v>
      </c>
    </row>
    <row r="55" spans="5:21" x14ac:dyDescent="0.25">
      <c r="E55" s="130">
        <v>0.200941796718971</v>
      </c>
      <c r="F55" s="1">
        <v>0.31420737708788599</v>
      </c>
      <c r="G55" s="1">
        <v>0.15844220896804501</v>
      </c>
      <c r="H55" s="1">
        <v>0.16751111244446901</v>
      </c>
      <c r="I55" s="1">
        <v>0.181172993197633</v>
      </c>
      <c r="J55" s="1">
        <v>0.15608935280512601</v>
      </c>
      <c r="K55" s="1">
        <v>0.18296796755200601</v>
      </c>
      <c r="L55" s="1">
        <v>0.168671213134999</v>
      </c>
      <c r="M55" s="1">
        <v>0.30026504510952201</v>
      </c>
      <c r="N55" s="1">
        <v>0.27208222802942</v>
      </c>
      <c r="O55" s="1">
        <v>1.9008545001426201E-2</v>
      </c>
      <c r="P55" s="1">
        <v>0.20713677874113501</v>
      </c>
      <c r="Q55" s="1">
        <v>0.149307018264904</v>
      </c>
      <c r="R55" s="1">
        <v>0.274841508681747</v>
      </c>
      <c r="S55" s="1">
        <v>7.71921287319981E-2</v>
      </c>
      <c r="T55" s="1">
        <v>0.13493257511662601</v>
      </c>
      <c r="U55" s="155">
        <v>0.27348611227445402</v>
      </c>
    </row>
    <row r="56" spans="5:21" ht="15.75" thickBot="1" x14ac:dyDescent="0.3">
      <c r="E56" s="132">
        <v>0.22111579410641699</v>
      </c>
      <c r="F56" s="156">
        <v>0.34786538219496899</v>
      </c>
      <c r="G56" s="156">
        <v>0.17723769616399301</v>
      </c>
      <c r="H56" s="156">
        <v>0.24212582270876001</v>
      </c>
      <c r="I56" s="156">
        <v>0.25368987692118</v>
      </c>
      <c r="J56" s="156">
        <v>0.26337182345775401</v>
      </c>
      <c r="K56" s="156">
        <v>0.33621762719778198</v>
      </c>
      <c r="L56" s="156">
        <v>0.44363325810403698</v>
      </c>
      <c r="M56" s="156">
        <v>0.23678555460551801</v>
      </c>
      <c r="N56" s="156">
        <v>0.27021919509623599</v>
      </c>
      <c r="O56" s="156">
        <v>0.54909544690228895</v>
      </c>
      <c r="P56" s="156">
        <v>0.259479046607893</v>
      </c>
      <c r="Q56" s="156">
        <v>0.240998453440878</v>
      </c>
      <c r="R56" s="156">
        <v>0.29060796113373299</v>
      </c>
      <c r="S56" s="156">
        <v>0.308248787699829</v>
      </c>
      <c r="T56" s="156">
        <v>0.26506734226144901</v>
      </c>
      <c r="U56" s="157">
        <v>0.35830339906640601</v>
      </c>
    </row>
  </sheetData>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2"/>
  <sheetViews>
    <sheetView workbookViewId="0">
      <selection sqref="A1:R20"/>
    </sheetView>
  </sheetViews>
  <sheetFormatPr defaultRowHeight="15" x14ac:dyDescent="0.25"/>
  <cols>
    <col min="1" max="1" width="41.7109375" customWidth="1"/>
  </cols>
  <sheetData>
    <row r="1" spans="1:18" ht="112.5" customHeight="1" x14ac:dyDescent="0.25">
      <c r="A1" s="169"/>
      <c r="B1" s="169" t="s">
        <v>126</v>
      </c>
      <c r="C1" s="169" t="s">
        <v>128</v>
      </c>
      <c r="D1" s="169" t="s">
        <v>127</v>
      </c>
      <c r="E1" s="169" t="s">
        <v>112</v>
      </c>
      <c r="F1" s="169" t="s">
        <v>113</v>
      </c>
      <c r="G1" s="169" t="s">
        <v>114</v>
      </c>
      <c r="H1" s="169" t="s">
        <v>129</v>
      </c>
      <c r="I1" s="169" t="s">
        <v>115</v>
      </c>
      <c r="J1" s="169" t="s">
        <v>116</v>
      </c>
      <c r="K1" s="169" t="s">
        <v>117</v>
      </c>
      <c r="L1" s="169" t="s">
        <v>130</v>
      </c>
      <c r="M1" s="169" t="s">
        <v>131</v>
      </c>
      <c r="N1" s="169" t="s">
        <v>132</v>
      </c>
      <c r="O1" s="169" t="s">
        <v>118</v>
      </c>
      <c r="P1" s="169" t="s">
        <v>119</v>
      </c>
      <c r="Q1" s="169" t="s">
        <v>120</v>
      </c>
      <c r="R1" s="169" t="s">
        <v>121</v>
      </c>
    </row>
    <row r="2" spans="1:18" ht="15" customHeight="1" x14ac:dyDescent="0.25">
      <c r="A2" s="174" t="s">
        <v>126</v>
      </c>
      <c r="B2" s="200">
        <v>1</v>
      </c>
      <c r="C2" s="200">
        <v>0.89380352969242272</v>
      </c>
      <c r="D2" s="200">
        <v>0.97220622112914656</v>
      </c>
      <c r="E2" s="200">
        <v>0.98201571343551342</v>
      </c>
      <c r="F2" s="200">
        <v>0.97711546302702257</v>
      </c>
      <c r="G2" s="200">
        <v>0.95420804400910431</v>
      </c>
      <c r="H2" s="200">
        <v>0.9222922002475521</v>
      </c>
      <c r="I2" s="200">
        <v>0.84909482258081437</v>
      </c>
      <c r="J2" s="200">
        <v>0.9312125521887652</v>
      </c>
      <c r="K2" s="200">
        <v>0.94974046648692734</v>
      </c>
      <c r="L2" s="200">
        <v>0.81289569606218015</v>
      </c>
      <c r="M2" s="200">
        <v>0.97738487861870527</v>
      </c>
      <c r="N2" s="200">
        <v>0.92846399872938878</v>
      </c>
      <c r="O2" s="200">
        <v>0.68141686490190656</v>
      </c>
      <c r="P2" s="200">
        <v>0.68071233772661854</v>
      </c>
      <c r="Q2" s="200">
        <v>0.88069843038020179</v>
      </c>
      <c r="R2" s="200">
        <v>0.95279839517142528</v>
      </c>
    </row>
    <row r="3" spans="1:18" x14ac:dyDescent="0.25">
      <c r="A3" s="78" t="s">
        <v>128</v>
      </c>
      <c r="B3" s="200">
        <v>0.89380352969242272</v>
      </c>
      <c r="C3" s="200">
        <v>1</v>
      </c>
      <c r="D3" s="200">
        <v>0.95257900077150037</v>
      </c>
      <c r="E3" s="200">
        <v>0.87425952488701109</v>
      </c>
      <c r="F3" s="200">
        <v>0.92729898766216023</v>
      </c>
      <c r="G3" s="200">
        <v>0.94810936521429057</v>
      </c>
      <c r="H3" s="200">
        <v>0.788539012767148</v>
      </c>
      <c r="I3" s="200">
        <v>0.71510816653847098</v>
      </c>
      <c r="J3" s="200">
        <v>0.92731399875090692</v>
      </c>
      <c r="K3" s="200">
        <v>0.89538833495785708</v>
      </c>
      <c r="L3" s="200">
        <v>0.73522813399863429</v>
      </c>
      <c r="M3" s="200">
        <v>0.88415471751259223</v>
      </c>
      <c r="N3" s="200">
        <v>0.79804482294426637</v>
      </c>
      <c r="O3" s="200">
        <v>0.52208927327370125</v>
      </c>
      <c r="P3" s="200">
        <v>0.49416034803243264</v>
      </c>
      <c r="Q3" s="200">
        <v>0.7348028451013251</v>
      </c>
      <c r="R3" s="200">
        <v>0.92289917525852783</v>
      </c>
    </row>
    <row r="4" spans="1:18" x14ac:dyDescent="0.25">
      <c r="A4" s="78" t="s">
        <v>127</v>
      </c>
      <c r="B4" s="200">
        <v>0.97220622112914656</v>
      </c>
      <c r="C4" s="200">
        <v>0.95257900077150037</v>
      </c>
      <c r="D4" s="200">
        <v>1</v>
      </c>
      <c r="E4" s="200">
        <v>0.94536921772838756</v>
      </c>
      <c r="F4" s="200">
        <v>0.97084667089517795</v>
      </c>
      <c r="G4" s="200">
        <v>0.97001859329050799</v>
      </c>
      <c r="H4" s="200">
        <v>0.87729102213319832</v>
      </c>
      <c r="I4" s="200">
        <v>0.802569391693434</v>
      </c>
      <c r="J4" s="200">
        <v>0.95240971130862717</v>
      </c>
      <c r="K4" s="200">
        <v>0.94248904143845058</v>
      </c>
      <c r="L4" s="200">
        <v>0.76459882847388017</v>
      </c>
      <c r="M4" s="200">
        <v>0.94959694129763961</v>
      </c>
      <c r="N4" s="200">
        <v>0.86971108743942904</v>
      </c>
      <c r="O4" s="200">
        <v>0.61204164252276405</v>
      </c>
      <c r="P4" s="200">
        <v>0.57766181795180982</v>
      </c>
      <c r="Q4" s="200">
        <v>0.82379571418782338</v>
      </c>
      <c r="R4" s="200">
        <v>0.94938005456945229</v>
      </c>
    </row>
    <row r="5" spans="1:18" x14ac:dyDescent="0.25">
      <c r="A5" s="78" t="s">
        <v>112</v>
      </c>
      <c r="B5" s="200">
        <v>0.98201571343551342</v>
      </c>
      <c r="C5" s="200">
        <v>0.87425952488701109</v>
      </c>
      <c r="D5" s="200">
        <v>0.94536921772838756</v>
      </c>
      <c r="E5" s="200">
        <v>1</v>
      </c>
      <c r="F5" s="200">
        <v>0.98259455243868621</v>
      </c>
      <c r="G5" s="200">
        <v>0.96371475534915418</v>
      </c>
      <c r="H5" s="200">
        <v>0.96128613545650732</v>
      </c>
      <c r="I5" s="200">
        <v>0.90705931205967538</v>
      </c>
      <c r="J5" s="200">
        <v>0.9081338535901905</v>
      </c>
      <c r="K5" s="200">
        <v>0.93706785302315443</v>
      </c>
      <c r="L5" s="200">
        <v>0.88356567552988807</v>
      </c>
      <c r="M5" s="200">
        <v>0.99436749875106489</v>
      </c>
      <c r="N5" s="200">
        <v>0.93432763065031332</v>
      </c>
      <c r="O5" s="200">
        <v>0.62873042100664145</v>
      </c>
      <c r="P5" s="200">
        <v>0.78391009181069782</v>
      </c>
      <c r="Q5" s="200">
        <v>0.86983904319085359</v>
      </c>
      <c r="R5" s="200">
        <v>0.96796796946905084</v>
      </c>
    </row>
    <row r="6" spans="1:18" x14ac:dyDescent="0.25">
      <c r="A6" s="78" t="s">
        <v>113</v>
      </c>
      <c r="B6" s="200">
        <v>0.97711546302702257</v>
      </c>
      <c r="C6" s="200">
        <v>0.92729898766216023</v>
      </c>
      <c r="D6" s="200">
        <v>0.97084667089517795</v>
      </c>
      <c r="E6" s="200">
        <v>0.98259455243868621</v>
      </c>
      <c r="F6" s="200">
        <v>1</v>
      </c>
      <c r="G6" s="200">
        <v>0.9888103832727928</v>
      </c>
      <c r="H6" s="200">
        <v>0.93884640454680846</v>
      </c>
      <c r="I6" s="200">
        <v>0.88123544526021924</v>
      </c>
      <c r="J6" s="200">
        <v>0.92925595932271532</v>
      </c>
      <c r="K6" s="200">
        <v>0.96040190674026527</v>
      </c>
      <c r="L6" s="200">
        <v>0.86843799944014854</v>
      </c>
      <c r="M6" s="200">
        <v>0.99077433941860049</v>
      </c>
      <c r="N6" s="200">
        <v>0.90094926601129655</v>
      </c>
      <c r="O6" s="200">
        <v>0.59190590718709502</v>
      </c>
      <c r="P6" s="200">
        <v>0.72834989042540588</v>
      </c>
      <c r="Q6" s="200">
        <v>0.85352097291804296</v>
      </c>
      <c r="R6" s="200">
        <v>0.98297394392894799</v>
      </c>
    </row>
    <row r="7" spans="1:18" x14ac:dyDescent="0.25">
      <c r="A7" s="78" t="s">
        <v>114</v>
      </c>
      <c r="B7" s="200">
        <v>0.95420804400910431</v>
      </c>
      <c r="C7" s="200">
        <v>0.94810936521429057</v>
      </c>
      <c r="D7" s="200">
        <v>0.97001859329050799</v>
      </c>
      <c r="E7" s="200">
        <v>0.96371475534915418</v>
      </c>
      <c r="F7" s="200">
        <v>0.9888103832727928</v>
      </c>
      <c r="G7" s="200">
        <v>1</v>
      </c>
      <c r="H7" s="200">
        <v>0.91991894914569317</v>
      </c>
      <c r="I7" s="200">
        <v>0.86883008126266126</v>
      </c>
      <c r="J7" s="200">
        <v>0.93596481860677749</v>
      </c>
      <c r="K7" s="200">
        <v>0.93954014632907645</v>
      </c>
      <c r="L7" s="200">
        <v>0.86556000185181481</v>
      </c>
      <c r="M7" s="200">
        <v>0.97080650848019678</v>
      </c>
      <c r="N7" s="200">
        <v>0.87983854228330605</v>
      </c>
      <c r="O7" s="200">
        <v>0.54942045011288376</v>
      </c>
      <c r="P7" s="200">
        <v>0.69327795297010353</v>
      </c>
      <c r="Q7" s="200">
        <v>0.83422505833062932</v>
      </c>
      <c r="R7" s="200">
        <v>0.98016617513785431</v>
      </c>
    </row>
    <row r="8" spans="1:18" x14ac:dyDescent="0.25">
      <c r="A8" s="78" t="s">
        <v>129</v>
      </c>
      <c r="B8" s="200">
        <v>0.9222922002475521</v>
      </c>
      <c r="C8" s="200">
        <v>0.788539012767148</v>
      </c>
      <c r="D8" s="200">
        <v>0.87729102213319832</v>
      </c>
      <c r="E8" s="200">
        <v>0.96128613545650732</v>
      </c>
      <c r="F8" s="200">
        <v>0.93884640454680846</v>
      </c>
      <c r="G8" s="200">
        <v>0.91991894914569317</v>
      </c>
      <c r="H8" s="200">
        <v>1</v>
      </c>
      <c r="I8" s="200">
        <v>0.98021722287515312</v>
      </c>
      <c r="J8" s="200">
        <v>0.83154944323363411</v>
      </c>
      <c r="K8" s="200">
        <v>0.90580619100415605</v>
      </c>
      <c r="L8" s="200">
        <v>0.92135952295384349</v>
      </c>
      <c r="M8" s="200">
        <v>0.9667697322907387</v>
      </c>
      <c r="N8" s="200">
        <v>0.88709311206015107</v>
      </c>
      <c r="O8" s="200">
        <v>0.5864566417388859</v>
      </c>
      <c r="P8" s="200">
        <v>0.84242608802749452</v>
      </c>
      <c r="Q8" s="200">
        <v>0.79513615226257717</v>
      </c>
      <c r="R8" s="200">
        <v>0.94625941654880863</v>
      </c>
    </row>
    <row r="9" spans="1:18" x14ac:dyDescent="0.25">
      <c r="A9" s="78" t="s">
        <v>115</v>
      </c>
      <c r="B9" s="200">
        <v>0.84909482258081437</v>
      </c>
      <c r="C9" s="200">
        <v>0.71510816653847098</v>
      </c>
      <c r="D9" s="200">
        <v>0.802569391693434</v>
      </c>
      <c r="E9" s="200">
        <v>0.90705931205967538</v>
      </c>
      <c r="F9" s="200">
        <v>0.88123544526021924</v>
      </c>
      <c r="G9" s="200">
        <v>0.86883008126266126</v>
      </c>
      <c r="H9" s="200">
        <v>0.98021722287515312</v>
      </c>
      <c r="I9" s="200">
        <v>1</v>
      </c>
      <c r="J9" s="200">
        <v>0.73857186074859393</v>
      </c>
      <c r="K9" s="200">
        <v>0.86483097943908971</v>
      </c>
      <c r="L9" s="200">
        <v>0.93011406285752374</v>
      </c>
      <c r="M9" s="200">
        <v>0.9148388736763492</v>
      </c>
      <c r="N9" s="200">
        <v>0.85255378031439322</v>
      </c>
      <c r="O9" s="200">
        <v>0.57376146738104061</v>
      </c>
      <c r="P9" s="200">
        <v>0.88172471876323077</v>
      </c>
      <c r="Q9" s="200">
        <v>0.72673561505486461</v>
      </c>
      <c r="R9" s="200">
        <v>0.90277788812364068</v>
      </c>
    </row>
    <row r="10" spans="1:18" x14ac:dyDescent="0.25">
      <c r="A10" s="78" t="s">
        <v>116</v>
      </c>
      <c r="B10" s="200">
        <v>0.9312125521887652</v>
      </c>
      <c r="C10" s="200">
        <v>0.92731399875090692</v>
      </c>
      <c r="D10" s="200">
        <v>0.95240971130862717</v>
      </c>
      <c r="E10" s="200">
        <v>0.9081338535901905</v>
      </c>
      <c r="F10" s="200">
        <v>0.92925595932271532</v>
      </c>
      <c r="G10" s="200">
        <v>0.93596481860677749</v>
      </c>
      <c r="H10" s="200">
        <v>0.83154944323363411</v>
      </c>
      <c r="I10" s="200">
        <v>0.73857186074859393</v>
      </c>
      <c r="J10" s="200">
        <v>1</v>
      </c>
      <c r="K10" s="200">
        <v>0.88698886255410003</v>
      </c>
      <c r="L10" s="200">
        <v>0.71791005723774848</v>
      </c>
      <c r="M10" s="200">
        <v>0.90685483417685897</v>
      </c>
      <c r="N10" s="200">
        <v>0.79706696814907518</v>
      </c>
      <c r="O10" s="200">
        <v>0.49281263256917862</v>
      </c>
      <c r="P10" s="200">
        <v>0.50604163478831743</v>
      </c>
      <c r="Q10" s="200">
        <v>0.75913123322112652</v>
      </c>
      <c r="R10" s="200">
        <v>0.90187067364120366</v>
      </c>
    </row>
    <row r="11" spans="1:18" x14ac:dyDescent="0.25">
      <c r="A11" s="78" t="s">
        <v>117</v>
      </c>
      <c r="B11" s="200">
        <v>0.94974046648692734</v>
      </c>
      <c r="C11" s="200">
        <v>0.89538833495785708</v>
      </c>
      <c r="D11" s="200">
        <v>0.94248904143845058</v>
      </c>
      <c r="E11" s="200">
        <v>0.93706785302315443</v>
      </c>
      <c r="F11" s="200">
        <v>0.96040190674026527</v>
      </c>
      <c r="G11" s="200">
        <v>0.93954014632907645</v>
      </c>
      <c r="H11" s="200">
        <v>0.90580619100415605</v>
      </c>
      <c r="I11" s="200">
        <v>0.86483097943908971</v>
      </c>
      <c r="J11" s="200">
        <v>0.88698886255410003</v>
      </c>
      <c r="K11" s="200">
        <v>1</v>
      </c>
      <c r="L11" s="200">
        <v>0.8218098625214979</v>
      </c>
      <c r="M11" s="200">
        <v>0.9479910878759612</v>
      </c>
      <c r="N11" s="200">
        <v>0.91474563122474994</v>
      </c>
      <c r="O11" s="200">
        <v>0.69784728322218037</v>
      </c>
      <c r="P11" s="200">
        <v>0.68725130958320446</v>
      </c>
      <c r="Q11" s="200">
        <v>0.76153890381384459</v>
      </c>
      <c r="R11" s="200">
        <v>0.95060613595296828</v>
      </c>
    </row>
    <row r="12" spans="1:18" x14ac:dyDescent="0.25">
      <c r="A12" s="78" t="s">
        <v>130</v>
      </c>
      <c r="B12" s="200">
        <v>0.81289569606218015</v>
      </c>
      <c r="C12" s="200">
        <v>0.73522813399863429</v>
      </c>
      <c r="D12" s="200">
        <v>0.76459882847388017</v>
      </c>
      <c r="E12" s="200">
        <v>0.88356567552988807</v>
      </c>
      <c r="F12" s="200">
        <v>0.86843799944014854</v>
      </c>
      <c r="G12" s="200">
        <v>0.86556000185181481</v>
      </c>
      <c r="H12" s="200">
        <v>0.92135952295384349</v>
      </c>
      <c r="I12" s="200">
        <v>0.93011406285752374</v>
      </c>
      <c r="J12" s="200">
        <v>0.71791005723774848</v>
      </c>
      <c r="K12" s="200">
        <v>0.8218098625214979</v>
      </c>
      <c r="L12" s="200">
        <v>1</v>
      </c>
      <c r="M12" s="200">
        <v>0.8815380120849291</v>
      </c>
      <c r="N12" s="200">
        <v>0.86102788667539065</v>
      </c>
      <c r="O12" s="200">
        <v>0.51929875828346128</v>
      </c>
      <c r="P12" s="200">
        <v>0.87708553731455563</v>
      </c>
      <c r="Q12" s="200">
        <v>0.7370664491543083</v>
      </c>
      <c r="R12" s="200">
        <v>0.89490332376836379</v>
      </c>
    </row>
    <row r="13" spans="1:18" x14ac:dyDescent="0.25">
      <c r="A13" s="78" t="s">
        <v>131</v>
      </c>
      <c r="B13" s="200">
        <v>0.97738487861870527</v>
      </c>
      <c r="C13" s="200">
        <v>0.88415471751259223</v>
      </c>
      <c r="D13" s="200">
        <v>0.94959694129763961</v>
      </c>
      <c r="E13" s="200">
        <v>0.99436749875106489</v>
      </c>
      <c r="F13" s="200">
        <v>0.99077433941860049</v>
      </c>
      <c r="G13" s="200">
        <v>0.97080650848019678</v>
      </c>
      <c r="H13" s="200">
        <v>0.9667697322907387</v>
      </c>
      <c r="I13" s="200">
        <v>0.9148388736763492</v>
      </c>
      <c r="J13" s="200">
        <v>0.90685483417685897</v>
      </c>
      <c r="K13" s="200">
        <v>0.9479910878759612</v>
      </c>
      <c r="L13" s="200">
        <v>0.8815380120849291</v>
      </c>
      <c r="M13" s="200">
        <v>1</v>
      </c>
      <c r="N13" s="200">
        <v>0.91294351532177531</v>
      </c>
      <c r="O13" s="200">
        <v>0.60800480484155928</v>
      </c>
      <c r="P13" s="200">
        <v>0.78580379297531788</v>
      </c>
      <c r="Q13" s="200">
        <v>0.86130600626705245</v>
      </c>
      <c r="R13" s="200">
        <v>0.97772672790807102</v>
      </c>
    </row>
    <row r="14" spans="1:18" x14ac:dyDescent="0.25">
      <c r="A14" s="78" t="s">
        <v>132</v>
      </c>
      <c r="B14" s="200">
        <v>0.92846399872938878</v>
      </c>
      <c r="C14" s="200">
        <v>0.79804482294426637</v>
      </c>
      <c r="D14" s="200">
        <v>0.86971108743942904</v>
      </c>
      <c r="E14" s="200">
        <v>0.93432763065031332</v>
      </c>
      <c r="F14" s="200">
        <v>0.90094926601129655</v>
      </c>
      <c r="G14" s="200">
        <v>0.87983854228330605</v>
      </c>
      <c r="H14" s="200">
        <v>0.88709311206015107</v>
      </c>
      <c r="I14" s="200">
        <v>0.85255378031439322</v>
      </c>
      <c r="J14" s="200">
        <v>0.79706696814907518</v>
      </c>
      <c r="K14" s="200">
        <v>0.91474563122474994</v>
      </c>
      <c r="L14" s="200">
        <v>0.86102788667539065</v>
      </c>
      <c r="M14" s="200">
        <v>0.91294351532177531</v>
      </c>
      <c r="N14" s="200">
        <v>1</v>
      </c>
      <c r="O14" s="200">
        <v>0.79652912661835706</v>
      </c>
      <c r="P14" s="200">
        <v>0.76244570229360076</v>
      </c>
      <c r="Q14" s="200">
        <v>0.84510961193721024</v>
      </c>
      <c r="R14" s="200">
        <v>0.9079736669264854</v>
      </c>
    </row>
    <row r="15" spans="1:18" x14ac:dyDescent="0.25">
      <c r="A15" s="78" t="s">
        <v>118</v>
      </c>
      <c r="B15" s="200">
        <v>0.68141686490190656</v>
      </c>
      <c r="C15" s="200">
        <v>0.52208927327370125</v>
      </c>
      <c r="D15" s="200">
        <v>0.61204164252276405</v>
      </c>
      <c r="E15" s="200">
        <v>0.62873042100664145</v>
      </c>
      <c r="F15" s="200">
        <v>0.59190590718709502</v>
      </c>
      <c r="G15" s="200">
        <v>0.54942045011288376</v>
      </c>
      <c r="H15" s="200">
        <v>0.5864566417388859</v>
      </c>
      <c r="I15" s="200">
        <v>0.57376146738104061</v>
      </c>
      <c r="J15" s="200">
        <v>0.49281263256917862</v>
      </c>
      <c r="K15" s="200">
        <v>0.69784728322218037</v>
      </c>
      <c r="L15" s="200">
        <v>0.51929875828346128</v>
      </c>
      <c r="M15" s="200">
        <v>0.60800480484155928</v>
      </c>
      <c r="N15" s="200">
        <v>0.79652912661835706</v>
      </c>
      <c r="O15" s="200">
        <v>1</v>
      </c>
      <c r="P15" s="200">
        <v>0.46452480316022554</v>
      </c>
      <c r="Q15" s="200">
        <v>0.65511997176021874</v>
      </c>
      <c r="R15" s="200">
        <v>0.62923821868852448</v>
      </c>
    </row>
    <row r="16" spans="1:18" x14ac:dyDescent="0.25">
      <c r="A16" s="78" t="s">
        <v>119</v>
      </c>
      <c r="B16" s="200">
        <v>0.68071233772661854</v>
      </c>
      <c r="C16" s="200">
        <v>0.49416034803243264</v>
      </c>
      <c r="D16" s="200">
        <v>0.57766181795180982</v>
      </c>
      <c r="E16" s="200">
        <v>0.78391009181069782</v>
      </c>
      <c r="F16" s="200">
        <v>0.72834989042540588</v>
      </c>
      <c r="G16" s="200">
        <v>0.69327795297010353</v>
      </c>
      <c r="H16" s="200">
        <v>0.84242608802749452</v>
      </c>
      <c r="I16" s="200">
        <v>0.88172471876323077</v>
      </c>
      <c r="J16" s="200">
        <v>0.50604163478831743</v>
      </c>
      <c r="K16" s="200">
        <v>0.68725130958320446</v>
      </c>
      <c r="L16" s="200">
        <v>0.87708553731455563</v>
      </c>
      <c r="M16" s="200">
        <v>0.78580379297531788</v>
      </c>
      <c r="N16" s="200">
        <v>0.76244570229360076</v>
      </c>
      <c r="O16" s="200">
        <v>0.46452480316022554</v>
      </c>
      <c r="P16" s="200">
        <v>1</v>
      </c>
      <c r="Q16" s="200">
        <v>0.65568093163190044</v>
      </c>
      <c r="R16" s="200">
        <v>0.74435041312389738</v>
      </c>
    </row>
    <row r="17" spans="1:18" x14ac:dyDescent="0.25">
      <c r="A17" s="78" t="s">
        <v>120</v>
      </c>
      <c r="B17" s="200">
        <v>0.88069843038020179</v>
      </c>
      <c r="C17" s="200">
        <v>0.7348028451013251</v>
      </c>
      <c r="D17" s="200">
        <v>0.82379571418782338</v>
      </c>
      <c r="E17" s="200">
        <v>0.86983904319085359</v>
      </c>
      <c r="F17" s="200">
        <v>0.85352097291804296</v>
      </c>
      <c r="G17" s="200">
        <v>0.83422505833062932</v>
      </c>
      <c r="H17" s="200">
        <v>0.79513615226257717</v>
      </c>
      <c r="I17" s="200">
        <v>0.72673561505486461</v>
      </c>
      <c r="J17" s="200">
        <v>0.75913123322112652</v>
      </c>
      <c r="K17" s="200">
        <v>0.76153890381384459</v>
      </c>
      <c r="L17" s="200">
        <v>0.7370664491543083</v>
      </c>
      <c r="M17" s="200">
        <v>0.86130600626705245</v>
      </c>
      <c r="N17" s="200">
        <v>0.84510961193721024</v>
      </c>
      <c r="O17" s="200">
        <v>0.65511997176021874</v>
      </c>
      <c r="P17" s="200">
        <v>0.65568093163190044</v>
      </c>
      <c r="Q17" s="200">
        <v>1</v>
      </c>
      <c r="R17" s="200">
        <v>0.83403105169324343</v>
      </c>
    </row>
    <row r="18" spans="1:18" ht="15.75" thickBot="1" x14ac:dyDescent="0.3">
      <c r="A18" s="79" t="s">
        <v>121</v>
      </c>
      <c r="B18" s="201">
        <v>0.95279839517142528</v>
      </c>
      <c r="C18" s="201">
        <v>0.92289917525852783</v>
      </c>
      <c r="D18" s="201">
        <v>0.94938005456945229</v>
      </c>
      <c r="E18" s="201">
        <v>0.96796796946905084</v>
      </c>
      <c r="F18" s="201">
        <v>0.98297394392894799</v>
      </c>
      <c r="G18" s="201">
        <v>0.98016617513785431</v>
      </c>
      <c r="H18" s="201">
        <v>0.94625941654880863</v>
      </c>
      <c r="I18" s="201">
        <v>0.90277788812364068</v>
      </c>
      <c r="J18" s="201">
        <v>0.90187067364120366</v>
      </c>
      <c r="K18" s="201">
        <v>0.95060613595296828</v>
      </c>
      <c r="L18" s="201">
        <v>0.89490332376836379</v>
      </c>
      <c r="M18" s="201">
        <v>0.97772672790807102</v>
      </c>
      <c r="N18" s="201">
        <v>0.9079736669264854</v>
      </c>
      <c r="O18" s="201">
        <v>0.62923821868852448</v>
      </c>
      <c r="P18" s="201">
        <v>0.74435041312389738</v>
      </c>
      <c r="Q18" s="201">
        <v>0.83403105169324343</v>
      </c>
      <c r="R18" s="201">
        <v>1</v>
      </c>
    </row>
    <row r="19" spans="1:18" x14ac:dyDescent="0.25">
      <c r="A19" s="78" t="s">
        <v>1446</v>
      </c>
      <c r="B19" s="202">
        <f>AVERAGE(B3:B18)</f>
        <v>0.89662872589923104</v>
      </c>
      <c r="C19" s="202">
        <f>AVERAGE(C4:C18,C2)</f>
        <v>0.81336120233520304</v>
      </c>
      <c r="D19" s="202">
        <f>AVERAGE(D5:D18,D2:D3)</f>
        <v>0.8707853098019519</v>
      </c>
      <c r="E19" s="202">
        <f>AVERAGE(E6:E18,E2:E4)</f>
        <v>0.9077630780235495</v>
      </c>
      <c r="F19" s="202">
        <f>AVERAGE(F7:F18,F2:F5)</f>
        <v>0.90458238078096165</v>
      </c>
      <c r="G19" s="202">
        <f>AVERAGE(G8:G18,G2:G6)</f>
        <v>0.89140061410292804</v>
      </c>
      <c r="H19" s="202">
        <f>AVERAGE(H9:H18,H2:H7)</f>
        <v>0.87945295295577186</v>
      </c>
      <c r="I19" s="202">
        <f>AVERAGE(I10:I18,I2:I8)</f>
        <v>0.83687648053932218</v>
      </c>
      <c r="J19" s="202">
        <f>AVERAGE(J11:J18,J2:J9)</f>
        <v>0.82019306838048867</v>
      </c>
      <c r="K19" s="202">
        <f>AVERAGE(K12:K18,K2:K10)</f>
        <v>0.87900274976046788</v>
      </c>
      <c r="L19" s="202">
        <f>AVERAGE(L13:L18,L2:L11)</f>
        <v>0.81827498801301046</v>
      </c>
      <c r="M19" s="202">
        <f>AVERAGE(M14:M18,M2:M12)</f>
        <v>0.90817889196858825</v>
      </c>
      <c r="N19" s="202">
        <f>AVERAGE(N15:N18,N2:N13)</f>
        <v>0.86555152184869921</v>
      </c>
      <c r="O19" s="202">
        <f>AVERAGE(O16:O18,O2:O14)</f>
        <v>0.6005748917042889</v>
      </c>
      <c r="P19" s="202">
        <f>AVERAGE(P17:P18,P2:P15)</f>
        <v>0.69783796066117587</v>
      </c>
      <c r="Q19" s="202">
        <f>AVERAGE(Q18,Q2:Q16)</f>
        <v>0.78923362443157641</v>
      </c>
      <c r="R19" s="202">
        <f>AVERAGE(R2:R17)</f>
        <v>0.90287020186940392</v>
      </c>
    </row>
    <row r="20" spans="1:18" ht="43.5" customHeight="1" x14ac:dyDescent="0.35">
      <c r="A20" s="176" t="s">
        <v>1448</v>
      </c>
      <c r="B20" s="204">
        <f>AVERAGE(B3:B18,C4:C18,D5:D18,E6:E18,F7:F18,G8:G18,H9:H18,I10:I18,J11:J18,K12:K18,L13:L18,M14:M18,N15:N18,O16:O18,P17:P18,Q18)</f>
        <v>0.84015109665156606</v>
      </c>
    </row>
    <row r="22" spans="1:18" ht="21" x14ac:dyDescent="0.35">
      <c r="A22" s="175"/>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19"/>
  <sheetViews>
    <sheetView zoomScale="85" zoomScaleNormal="85" workbookViewId="0">
      <selection activeCell="B2" sqref="B2:F19"/>
    </sheetView>
  </sheetViews>
  <sheetFormatPr defaultColWidth="7.85546875" defaultRowHeight="15" x14ac:dyDescent="0.25"/>
  <cols>
    <col min="2" max="2" width="7.140625" customWidth="1"/>
    <col min="3" max="3" width="37.5703125" customWidth="1"/>
    <col min="4" max="4" width="14.140625" customWidth="1"/>
    <col min="5" max="5" width="15.28515625" customWidth="1"/>
    <col min="6" max="6" width="103.7109375" customWidth="1"/>
  </cols>
  <sheetData>
    <row r="1" spans="2:12" ht="63" customHeight="1" x14ac:dyDescent="0.25"/>
    <row r="2" spans="2:12" ht="63" customHeight="1" x14ac:dyDescent="0.3">
      <c r="B2" s="208" t="s">
        <v>197</v>
      </c>
      <c r="C2" s="212" t="s">
        <v>25</v>
      </c>
      <c r="D2" s="213" t="s">
        <v>170</v>
      </c>
      <c r="E2" s="213" t="s">
        <v>194</v>
      </c>
      <c r="F2" s="83" t="s">
        <v>171</v>
      </c>
    </row>
    <row r="3" spans="2:12" ht="37.5" x14ac:dyDescent="0.3">
      <c r="B3" s="2">
        <v>1</v>
      </c>
      <c r="C3" s="205" t="s">
        <v>174</v>
      </c>
      <c r="D3" s="207">
        <v>4206</v>
      </c>
      <c r="E3" s="208">
        <v>3623</v>
      </c>
      <c r="F3" s="209" t="s">
        <v>175</v>
      </c>
      <c r="I3" s="85"/>
      <c r="J3" s="86"/>
      <c r="K3" s="86"/>
      <c r="L3" s="87"/>
    </row>
    <row r="4" spans="2:12" ht="33" customHeight="1" x14ac:dyDescent="0.3">
      <c r="B4" s="2">
        <v>2</v>
      </c>
      <c r="C4" s="205" t="s">
        <v>172</v>
      </c>
      <c r="D4" s="210">
        <v>50</v>
      </c>
      <c r="E4" s="208">
        <v>50</v>
      </c>
      <c r="F4" s="209" t="s">
        <v>173</v>
      </c>
    </row>
    <row r="5" spans="2:12" ht="45.75" customHeight="1" x14ac:dyDescent="0.3">
      <c r="B5" s="2">
        <v>3</v>
      </c>
      <c r="C5" s="205" t="s">
        <v>176</v>
      </c>
      <c r="D5" s="207">
        <v>7500</v>
      </c>
      <c r="E5" s="208">
        <v>7062</v>
      </c>
      <c r="F5" s="209" t="s">
        <v>177</v>
      </c>
    </row>
    <row r="6" spans="2:12" ht="63" x14ac:dyDescent="0.3">
      <c r="B6" s="2">
        <v>4</v>
      </c>
      <c r="C6" s="205" t="s">
        <v>112</v>
      </c>
      <c r="D6" s="207">
        <v>5555</v>
      </c>
      <c r="E6" s="208">
        <v>5555</v>
      </c>
      <c r="F6" s="209" t="s">
        <v>178</v>
      </c>
    </row>
    <row r="7" spans="2:12" ht="47.25" x14ac:dyDescent="0.3">
      <c r="B7" s="2">
        <v>5</v>
      </c>
      <c r="C7" s="205" t="s">
        <v>113</v>
      </c>
      <c r="D7" s="207">
        <v>6800</v>
      </c>
      <c r="E7" s="208">
        <v>6786</v>
      </c>
      <c r="F7" s="209" t="s">
        <v>196</v>
      </c>
    </row>
    <row r="8" spans="2:12" ht="47.25" x14ac:dyDescent="0.3">
      <c r="B8" s="2">
        <v>6</v>
      </c>
      <c r="C8" s="206" t="s">
        <v>114</v>
      </c>
      <c r="D8" s="207">
        <v>2477</v>
      </c>
      <c r="E8" s="208">
        <v>2477</v>
      </c>
      <c r="F8" s="209" t="s">
        <v>195</v>
      </c>
    </row>
    <row r="9" spans="2:12" ht="47.25" x14ac:dyDescent="0.3">
      <c r="B9" s="2">
        <v>7</v>
      </c>
      <c r="C9" s="206" t="s">
        <v>179</v>
      </c>
      <c r="D9" s="207">
        <v>762</v>
      </c>
      <c r="E9" s="208">
        <v>762</v>
      </c>
      <c r="F9" s="209" t="s">
        <v>180</v>
      </c>
    </row>
    <row r="10" spans="2:12" ht="63" x14ac:dyDescent="0.3">
      <c r="B10" s="2">
        <v>8</v>
      </c>
      <c r="C10" s="205" t="s">
        <v>115</v>
      </c>
      <c r="D10" s="211">
        <v>200</v>
      </c>
      <c r="E10" s="208">
        <v>197</v>
      </c>
      <c r="F10" s="209" t="s">
        <v>181</v>
      </c>
    </row>
    <row r="11" spans="2:12" ht="47.25" x14ac:dyDescent="0.3">
      <c r="B11" s="2">
        <v>9</v>
      </c>
      <c r="C11" s="205" t="s">
        <v>116</v>
      </c>
      <c r="D11" s="210">
        <v>122</v>
      </c>
      <c r="E11" s="208">
        <v>122</v>
      </c>
      <c r="F11" s="209" t="s">
        <v>182</v>
      </c>
    </row>
    <row r="12" spans="2:12" ht="47.25" x14ac:dyDescent="0.3">
      <c r="B12" s="2">
        <v>10</v>
      </c>
      <c r="C12" s="205" t="s">
        <v>117</v>
      </c>
      <c r="D12" s="210">
        <v>228</v>
      </c>
      <c r="E12" s="208">
        <v>228</v>
      </c>
      <c r="F12" s="209" t="s">
        <v>183</v>
      </c>
    </row>
    <row r="13" spans="2:12" ht="47.25" x14ac:dyDescent="0.3">
      <c r="B13" s="2">
        <v>11</v>
      </c>
      <c r="C13" s="205" t="s">
        <v>184</v>
      </c>
      <c r="D13" s="210">
        <v>75</v>
      </c>
      <c r="E13" s="208">
        <v>75</v>
      </c>
      <c r="F13" s="209" t="s">
        <v>185</v>
      </c>
    </row>
    <row r="14" spans="2:12" ht="47.25" x14ac:dyDescent="0.3">
      <c r="B14" s="2">
        <v>12</v>
      </c>
      <c r="C14" s="205" t="s">
        <v>186</v>
      </c>
      <c r="D14" s="210">
        <v>1404</v>
      </c>
      <c r="E14" s="208">
        <v>1277</v>
      </c>
      <c r="F14" s="209" t="s">
        <v>187</v>
      </c>
    </row>
    <row r="15" spans="2:12" ht="47.25" x14ac:dyDescent="0.3">
      <c r="B15" s="2">
        <v>13</v>
      </c>
      <c r="C15" s="205" t="s">
        <v>188</v>
      </c>
      <c r="D15" s="210">
        <v>1390</v>
      </c>
      <c r="E15" s="208">
        <v>1176</v>
      </c>
      <c r="F15" s="209" t="s">
        <v>189</v>
      </c>
    </row>
    <row r="16" spans="2:12" ht="31.5" x14ac:dyDescent="0.3">
      <c r="B16" s="2">
        <v>14</v>
      </c>
      <c r="C16" s="205" t="s">
        <v>118</v>
      </c>
      <c r="D16" s="210">
        <v>346</v>
      </c>
      <c r="E16" s="208">
        <v>294</v>
      </c>
      <c r="F16" s="209" t="s">
        <v>190</v>
      </c>
    </row>
    <row r="17" spans="2:6" ht="47.25" x14ac:dyDescent="0.3">
      <c r="B17" s="2">
        <v>15</v>
      </c>
      <c r="C17" s="205" t="s">
        <v>119</v>
      </c>
      <c r="D17" s="210">
        <v>173</v>
      </c>
      <c r="E17" s="208">
        <v>151</v>
      </c>
      <c r="F17" s="209" t="s">
        <v>191</v>
      </c>
    </row>
    <row r="18" spans="2:6" ht="47.25" x14ac:dyDescent="0.3">
      <c r="B18" s="2">
        <v>16</v>
      </c>
      <c r="C18" s="205" t="s">
        <v>120</v>
      </c>
      <c r="D18" s="210">
        <v>242</v>
      </c>
      <c r="E18" s="208">
        <v>197</v>
      </c>
      <c r="F18" s="209" t="s">
        <v>192</v>
      </c>
    </row>
    <row r="19" spans="2:6" ht="47.25" x14ac:dyDescent="0.3">
      <c r="B19" s="2">
        <v>17</v>
      </c>
      <c r="C19" s="205" t="s">
        <v>121</v>
      </c>
      <c r="D19" s="210">
        <v>319</v>
      </c>
      <c r="E19" s="208">
        <v>261</v>
      </c>
      <c r="F19" s="209" t="s">
        <v>193</v>
      </c>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54"/>
  <sheetViews>
    <sheetView zoomScale="85" zoomScaleNormal="85" workbookViewId="0">
      <selection activeCell="B2" sqref="B2:I34"/>
    </sheetView>
  </sheetViews>
  <sheetFormatPr defaultRowHeight="15" x14ac:dyDescent="0.25"/>
  <cols>
    <col min="1" max="1" width="3.5703125" customWidth="1"/>
    <col min="2" max="2" width="4.85546875" bestFit="1" customWidth="1"/>
    <col min="3" max="9" width="30.7109375" customWidth="1"/>
  </cols>
  <sheetData>
    <row r="1" spans="2:9" ht="15.75" thickBot="1" x14ac:dyDescent="0.3"/>
    <row r="2" spans="2:9" x14ac:dyDescent="0.25">
      <c r="B2" s="218" t="s">
        <v>217</v>
      </c>
      <c r="C2" s="219"/>
      <c r="D2" s="219"/>
      <c r="E2" s="219"/>
      <c r="F2" s="219"/>
      <c r="G2" s="219"/>
      <c r="H2" s="219"/>
      <c r="I2" s="220"/>
    </row>
    <row r="3" spans="2:9" ht="15.75" thickBot="1" x14ac:dyDescent="0.3">
      <c r="B3" s="221"/>
      <c r="C3" s="222"/>
      <c r="D3" s="222"/>
      <c r="E3" s="222"/>
      <c r="F3" s="222"/>
      <c r="G3" s="222"/>
      <c r="H3" s="222"/>
      <c r="I3" s="223"/>
    </row>
    <row r="4" spans="2:9" ht="87.75" customHeight="1" x14ac:dyDescent="0.35">
      <c r="B4" s="116" t="s">
        <v>198</v>
      </c>
      <c r="C4" s="111" t="s">
        <v>14</v>
      </c>
      <c r="D4" s="111" t="s">
        <v>15</v>
      </c>
      <c r="E4" s="111" t="s">
        <v>16</v>
      </c>
      <c r="F4" s="111" t="s">
        <v>18</v>
      </c>
      <c r="G4" s="111" t="s">
        <v>17</v>
      </c>
      <c r="H4" s="111" t="s">
        <v>76</v>
      </c>
      <c r="I4" s="111" t="s">
        <v>20</v>
      </c>
    </row>
    <row r="5" spans="2:9" s="110" customFormat="1" ht="39.950000000000003" customHeight="1" x14ac:dyDescent="0.25">
      <c r="B5" s="114">
        <v>1</v>
      </c>
      <c r="C5" s="112" t="s">
        <v>279</v>
      </c>
      <c r="D5" s="112" t="s">
        <v>280</v>
      </c>
      <c r="E5" s="112" t="s">
        <v>281</v>
      </c>
      <c r="F5" s="112" t="s">
        <v>282</v>
      </c>
      <c r="G5" s="112" t="s">
        <v>283</v>
      </c>
      <c r="H5" s="112" t="s">
        <v>279</v>
      </c>
      <c r="I5" s="112" t="s">
        <v>284</v>
      </c>
    </row>
    <row r="6" spans="2:9" s="110" customFormat="1" ht="39.950000000000003" customHeight="1" x14ac:dyDescent="0.25">
      <c r="B6" s="114">
        <v>2</v>
      </c>
      <c r="C6" s="112" t="s">
        <v>285</v>
      </c>
      <c r="D6" s="112" t="s">
        <v>286</v>
      </c>
      <c r="E6" s="112" t="s">
        <v>287</v>
      </c>
      <c r="F6" s="112" t="s">
        <v>288</v>
      </c>
      <c r="G6" s="112" t="s">
        <v>289</v>
      </c>
      <c r="H6" s="112" t="s">
        <v>290</v>
      </c>
      <c r="I6" s="112" t="s">
        <v>290</v>
      </c>
    </row>
    <row r="7" spans="2:9" s="110" customFormat="1" ht="39.950000000000003" customHeight="1" x14ac:dyDescent="0.25">
      <c r="B7" s="114">
        <v>3</v>
      </c>
      <c r="C7" s="112" t="s">
        <v>291</v>
      </c>
      <c r="D7" s="112" t="s">
        <v>292</v>
      </c>
      <c r="E7" s="112" t="s">
        <v>293</v>
      </c>
      <c r="F7" s="112" t="s">
        <v>294</v>
      </c>
      <c r="G7" s="112" t="s">
        <v>295</v>
      </c>
      <c r="H7" s="112" t="s">
        <v>296</v>
      </c>
      <c r="I7" s="112" t="s">
        <v>297</v>
      </c>
    </row>
    <row r="8" spans="2:9" s="110" customFormat="1" ht="39.950000000000003" customHeight="1" x14ac:dyDescent="0.25">
      <c r="B8" s="114">
        <v>4</v>
      </c>
      <c r="C8" s="112" t="s">
        <v>298</v>
      </c>
      <c r="D8" s="112" t="s">
        <v>299</v>
      </c>
      <c r="E8" s="112" t="s">
        <v>300</v>
      </c>
      <c r="F8" s="112" t="s">
        <v>301</v>
      </c>
      <c r="G8" s="112" t="s">
        <v>302</v>
      </c>
      <c r="H8" s="112" t="s">
        <v>303</v>
      </c>
      <c r="I8" s="112" t="s">
        <v>304</v>
      </c>
    </row>
    <row r="9" spans="2:9" s="110" customFormat="1" ht="39.950000000000003" customHeight="1" x14ac:dyDescent="0.25">
      <c r="B9" s="114">
        <v>5</v>
      </c>
      <c r="C9" s="112" t="s">
        <v>305</v>
      </c>
      <c r="D9" s="112" t="s">
        <v>306</v>
      </c>
      <c r="E9" s="112" t="s">
        <v>307</v>
      </c>
      <c r="F9" s="112" t="s">
        <v>292</v>
      </c>
      <c r="G9" s="112" t="s">
        <v>308</v>
      </c>
      <c r="H9" s="112" t="s">
        <v>309</v>
      </c>
      <c r="I9" s="112" t="s">
        <v>310</v>
      </c>
    </row>
    <row r="10" spans="2:9" s="110" customFormat="1" ht="39.950000000000003" customHeight="1" x14ac:dyDescent="0.25">
      <c r="B10" s="114">
        <v>6</v>
      </c>
      <c r="C10" s="112" t="s">
        <v>311</v>
      </c>
      <c r="D10" s="112" t="s">
        <v>312</v>
      </c>
      <c r="E10" s="112" t="s">
        <v>313</v>
      </c>
      <c r="F10" s="112" t="s">
        <v>314</v>
      </c>
      <c r="G10" s="112" t="s">
        <v>315</v>
      </c>
      <c r="H10" s="112" t="s">
        <v>316</v>
      </c>
      <c r="I10" s="112" t="s">
        <v>317</v>
      </c>
    </row>
    <row r="11" spans="2:9" s="110" customFormat="1" ht="39.950000000000003" customHeight="1" x14ac:dyDescent="0.25">
      <c r="B11" s="114">
        <v>7</v>
      </c>
      <c r="C11" s="112" t="s">
        <v>318</v>
      </c>
      <c r="D11" s="112" t="s">
        <v>319</v>
      </c>
      <c r="E11" s="112" t="s">
        <v>320</v>
      </c>
      <c r="F11" s="112" t="s">
        <v>321</v>
      </c>
      <c r="G11" s="112" t="s">
        <v>322</v>
      </c>
      <c r="H11" s="112" t="s">
        <v>323</v>
      </c>
      <c r="I11" s="112" t="s">
        <v>324</v>
      </c>
    </row>
    <row r="12" spans="2:9" s="110" customFormat="1" ht="39.950000000000003" customHeight="1" x14ac:dyDescent="0.25">
      <c r="B12" s="114">
        <v>8</v>
      </c>
      <c r="C12" s="112" t="s">
        <v>325</v>
      </c>
      <c r="D12" s="112" t="s">
        <v>326</v>
      </c>
      <c r="E12" s="112" t="s">
        <v>327</v>
      </c>
      <c r="F12" s="112" t="s">
        <v>328</v>
      </c>
      <c r="G12" s="112" t="s">
        <v>329</v>
      </c>
      <c r="H12" s="112" t="s">
        <v>330</v>
      </c>
      <c r="I12" s="112" t="s">
        <v>331</v>
      </c>
    </row>
    <row r="13" spans="2:9" s="110" customFormat="1" ht="39.950000000000003" customHeight="1" x14ac:dyDescent="0.25">
      <c r="B13" s="114">
        <v>9</v>
      </c>
      <c r="C13" s="112" t="s">
        <v>332</v>
      </c>
      <c r="D13" s="112" t="s">
        <v>333</v>
      </c>
      <c r="E13" s="112" t="s">
        <v>334</v>
      </c>
      <c r="F13" s="112" t="s">
        <v>318</v>
      </c>
      <c r="G13" s="112" t="s">
        <v>335</v>
      </c>
      <c r="H13" s="112" t="s">
        <v>336</v>
      </c>
      <c r="I13" s="112" t="s">
        <v>337</v>
      </c>
    </row>
    <row r="14" spans="2:9" s="110" customFormat="1" ht="39.950000000000003" customHeight="1" x14ac:dyDescent="0.25">
      <c r="B14" s="114">
        <v>10</v>
      </c>
      <c r="C14" s="112" t="s">
        <v>338</v>
      </c>
      <c r="D14" s="112" t="s">
        <v>339</v>
      </c>
      <c r="E14" s="112" t="s">
        <v>340</v>
      </c>
      <c r="F14" s="112" t="s">
        <v>341</v>
      </c>
      <c r="G14" s="112" t="s">
        <v>342</v>
      </c>
      <c r="H14" s="112" t="s">
        <v>343</v>
      </c>
      <c r="I14" s="112" t="s">
        <v>344</v>
      </c>
    </row>
    <row r="15" spans="2:9" s="110" customFormat="1" ht="39.950000000000003" customHeight="1" x14ac:dyDescent="0.25">
      <c r="B15" s="114">
        <v>11</v>
      </c>
      <c r="C15" s="112" t="s">
        <v>345</v>
      </c>
      <c r="D15" s="112" t="s">
        <v>338</v>
      </c>
      <c r="E15" s="112" t="s">
        <v>346</v>
      </c>
      <c r="F15" s="112" t="s">
        <v>347</v>
      </c>
      <c r="G15" s="112" t="s">
        <v>348</v>
      </c>
      <c r="H15" s="112" t="s">
        <v>349</v>
      </c>
      <c r="I15" s="112" t="s">
        <v>350</v>
      </c>
    </row>
    <row r="16" spans="2:9" s="110" customFormat="1" ht="39.950000000000003" customHeight="1" x14ac:dyDescent="0.25">
      <c r="B16" s="114">
        <v>12</v>
      </c>
      <c r="C16" s="112" t="s">
        <v>351</v>
      </c>
      <c r="D16" s="112" t="s">
        <v>352</v>
      </c>
      <c r="E16" s="112" t="s">
        <v>353</v>
      </c>
      <c r="F16" s="112" t="s">
        <v>354</v>
      </c>
      <c r="G16" s="112" t="s">
        <v>355</v>
      </c>
      <c r="H16" s="112" t="s">
        <v>356</v>
      </c>
      <c r="I16" s="112" t="s">
        <v>357</v>
      </c>
    </row>
    <row r="17" spans="2:9" s="110" customFormat="1" ht="39.950000000000003" customHeight="1" x14ac:dyDescent="0.25">
      <c r="B17" s="114">
        <v>13</v>
      </c>
      <c r="C17" s="112" t="s">
        <v>358</v>
      </c>
      <c r="D17" s="112" t="s">
        <v>359</v>
      </c>
      <c r="E17" s="112" t="s">
        <v>360</v>
      </c>
      <c r="F17" s="112" t="s">
        <v>361</v>
      </c>
      <c r="G17" s="112" t="s">
        <v>318</v>
      </c>
      <c r="H17" s="112" t="s">
        <v>362</v>
      </c>
      <c r="I17" s="112" t="s">
        <v>363</v>
      </c>
    </row>
    <row r="18" spans="2:9" s="110" customFormat="1" ht="39.950000000000003" customHeight="1" x14ac:dyDescent="0.25">
      <c r="B18" s="114">
        <v>14</v>
      </c>
      <c r="C18" s="112" t="s">
        <v>364</v>
      </c>
      <c r="D18" s="112" t="s">
        <v>365</v>
      </c>
      <c r="E18" s="112" t="s">
        <v>366</v>
      </c>
      <c r="F18" s="112" t="s">
        <v>367</v>
      </c>
      <c r="G18" s="112" t="s">
        <v>368</v>
      </c>
      <c r="H18" s="112" t="s">
        <v>369</v>
      </c>
      <c r="I18" s="112" t="s">
        <v>370</v>
      </c>
    </row>
    <row r="19" spans="2:9" s="110" customFormat="1" ht="39.950000000000003" customHeight="1" x14ac:dyDescent="0.25">
      <c r="B19" s="114">
        <v>15</v>
      </c>
      <c r="C19" s="112" t="s">
        <v>371</v>
      </c>
      <c r="D19" s="112" t="s">
        <v>372</v>
      </c>
      <c r="E19" s="112" t="s">
        <v>373</v>
      </c>
      <c r="F19" s="112" t="s">
        <v>374</v>
      </c>
      <c r="G19" s="112" t="s">
        <v>375</v>
      </c>
      <c r="H19" s="112" t="s">
        <v>376</v>
      </c>
      <c r="I19" s="112" t="s">
        <v>377</v>
      </c>
    </row>
    <row r="20" spans="2:9" s="110" customFormat="1" ht="39.950000000000003" customHeight="1" x14ac:dyDescent="0.25">
      <c r="B20" s="114">
        <v>16</v>
      </c>
      <c r="C20" s="112" t="s">
        <v>378</v>
      </c>
      <c r="D20" s="112" t="s">
        <v>379</v>
      </c>
      <c r="E20" s="112" t="s">
        <v>380</v>
      </c>
      <c r="F20" s="112" t="s">
        <v>381</v>
      </c>
      <c r="G20" s="112" t="s">
        <v>382</v>
      </c>
      <c r="H20" s="112" t="s">
        <v>383</v>
      </c>
      <c r="I20" s="112" t="s">
        <v>384</v>
      </c>
    </row>
    <row r="21" spans="2:9" s="110" customFormat="1" ht="39.950000000000003" customHeight="1" x14ac:dyDescent="0.25">
      <c r="B21" s="114">
        <v>17</v>
      </c>
      <c r="C21" s="112" t="s">
        <v>385</v>
      </c>
      <c r="D21" s="112" t="s">
        <v>386</v>
      </c>
      <c r="E21" s="112" t="s">
        <v>387</v>
      </c>
      <c r="F21" s="112" t="s">
        <v>388</v>
      </c>
      <c r="G21" s="112" t="s">
        <v>389</v>
      </c>
      <c r="H21" s="112" t="s">
        <v>390</v>
      </c>
      <c r="I21" s="112" t="s">
        <v>391</v>
      </c>
    </row>
    <row r="22" spans="2:9" s="110" customFormat="1" ht="39.950000000000003" customHeight="1" x14ac:dyDescent="0.25">
      <c r="B22" s="114">
        <v>18</v>
      </c>
      <c r="C22" s="112" t="s">
        <v>258</v>
      </c>
      <c r="D22" s="112" t="s">
        <v>392</v>
      </c>
      <c r="E22" s="112" t="s">
        <v>393</v>
      </c>
      <c r="F22" s="112" t="s">
        <v>394</v>
      </c>
      <c r="G22" s="112" t="s">
        <v>395</v>
      </c>
      <c r="H22" s="112" t="s">
        <v>396</v>
      </c>
      <c r="I22" s="112" t="s">
        <v>397</v>
      </c>
    </row>
    <row r="23" spans="2:9" s="110" customFormat="1" ht="39.950000000000003" customHeight="1" x14ac:dyDescent="0.25">
      <c r="B23" s="114">
        <v>19</v>
      </c>
      <c r="C23" s="112" t="s">
        <v>398</v>
      </c>
      <c r="D23" s="112" t="s">
        <v>399</v>
      </c>
      <c r="E23" s="112" t="s">
        <v>400</v>
      </c>
      <c r="F23" s="112" t="s">
        <v>401</v>
      </c>
      <c r="G23" s="112" t="s">
        <v>402</v>
      </c>
      <c r="H23" s="112" t="s">
        <v>403</v>
      </c>
      <c r="I23" s="112" t="s">
        <v>404</v>
      </c>
    </row>
    <row r="24" spans="2:9" s="110" customFormat="1" ht="39.950000000000003" customHeight="1" x14ac:dyDescent="0.25">
      <c r="B24" s="114">
        <v>20</v>
      </c>
      <c r="C24" s="112" t="s">
        <v>405</v>
      </c>
      <c r="D24" s="112" t="s">
        <v>406</v>
      </c>
      <c r="E24" s="112" t="s">
        <v>407</v>
      </c>
      <c r="F24" s="112" t="s">
        <v>408</v>
      </c>
      <c r="G24" s="112" t="s">
        <v>409</v>
      </c>
      <c r="H24" s="112" t="s">
        <v>410</v>
      </c>
      <c r="I24" s="112" t="s">
        <v>411</v>
      </c>
    </row>
    <row r="25" spans="2:9" s="110" customFormat="1" ht="39.950000000000003" customHeight="1" x14ac:dyDescent="0.25">
      <c r="B25" s="114">
        <v>21</v>
      </c>
      <c r="C25" s="112" t="s">
        <v>412</v>
      </c>
      <c r="D25" s="112" t="s">
        <v>413</v>
      </c>
      <c r="E25" s="112" t="s">
        <v>414</v>
      </c>
      <c r="F25" s="112" t="s">
        <v>415</v>
      </c>
      <c r="G25" s="112" t="s">
        <v>416</v>
      </c>
      <c r="H25" s="112" t="s">
        <v>417</v>
      </c>
      <c r="I25" s="112" t="s">
        <v>418</v>
      </c>
    </row>
    <row r="26" spans="2:9" s="110" customFormat="1" ht="39.950000000000003" customHeight="1" x14ac:dyDescent="0.25">
      <c r="B26" s="114">
        <v>22</v>
      </c>
      <c r="C26" s="112" t="s">
        <v>419</v>
      </c>
      <c r="D26" s="112" t="s">
        <v>420</v>
      </c>
      <c r="E26" s="112" t="s">
        <v>318</v>
      </c>
      <c r="F26" s="112" t="s">
        <v>421</v>
      </c>
      <c r="G26" s="112" t="s">
        <v>422</v>
      </c>
      <c r="H26" s="112" t="s">
        <v>423</v>
      </c>
      <c r="I26" s="112" t="s">
        <v>424</v>
      </c>
    </row>
    <row r="27" spans="2:9" s="110" customFormat="1" ht="39.950000000000003" customHeight="1" x14ac:dyDescent="0.25">
      <c r="B27" s="114">
        <v>23</v>
      </c>
      <c r="C27" s="112" t="s">
        <v>425</v>
      </c>
      <c r="D27" s="112" t="s">
        <v>426</v>
      </c>
      <c r="E27" s="112" t="s">
        <v>427</v>
      </c>
      <c r="F27" s="112" t="s">
        <v>428</v>
      </c>
      <c r="G27" s="112" t="s">
        <v>429</v>
      </c>
      <c r="H27" s="112" t="s">
        <v>430</v>
      </c>
      <c r="I27" s="112" t="s">
        <v>431</v>
      </c>
    </row>
    <row r="28" spans="2:9" s="110" customFormat="1" ht="39.950000000000003" customHeight="1" x14ac:dyDescent="0.25">
      <c r="B28" s="114">
        <v>24</v>
      </c>
      <c r="C28" s="112" t="s">
        <v>432</v>
      </c>
      <c r="D28" s="112" t="s">
        <v>425</v>
      </c>
      <c r="E28" s="112" t="s">
        <v>433</v>
      </c>
      <c r="F28" s="112" t="s">
        <v>434</v>
      </c>
      <c r="G28" s="112" t="s">
        <v>435</v>
      </c>
      <c r="H28" s="112" t="s">
        <v>436</v>
      </c>
      <c r="I28" s="112" t="s">
        <v>437</v>
      </c>
    </row>
    <row r="29" spans="2:9" s="110" customFormat="1" ht="39.950000000000003" customHeight="1" x14ac:dyDescent="0.25">
      <c r="B29" s="114">
        <v>25</v>
      </c>
      <c r="C29" s="112" t="s">
        <v>438</v>
      </c>
      <c r="D29" s="112" t="s">
        <v>439</v>
      </c>
      <c r="E29" s="112" t="s">
        <v>440</v>
      </c>
      <c r="F29" s="112" t="s">
        <v>441</v>
      </c>
      <c r="G29" s="112" t="s">
        <v>442</v>
      </c>
      <c r="H29" s="112" t="s">
        <v>443</v>
      </c>
      <c r="I29" s="112" t="s">
        <v>444</v>
      </c>
    </row>
    <row r="30" spans="2:9" s="110" customFormat="1" ht="39.950000000000003" customHeight="1" x14ac:dyDescent="0.25">
      <c r="B30" s="114">
        <v>26</v>
      </c>
      <c r="C30" s="112" t="s">
        <v>445</v>
      </c>
      <c r="D30" s="112" t="s">
        <v>446</v>
      </c>
      <c r="E30" s="112" t="s">
        <v>447</v>
      </c>
      <c r="F30" s="112" t="s">
        <v>448</v>
      </c>
      <c r="G30" s="112" t="s">
        <v>449</v>
      </c>
      <c r="H30" s="112" t="s">
        <v>450</v>
      </c>
      <c r="I30" s="112" t="s">
        <v>451</v>
      </c>
    </row>
    <row r="31" spans="2:9" s="110" customFormat="1" ht="39.950000000000003" customHeight="1" x14ac:dyDescent="0.25">
      <c r="B31" s="114">
        <v>27</v>
      </c>
      <c r="C31" s="112" t="s">
        <v>452</v>
      </c>
      <c r="D31" s="112" t="s">
        <v>453</v>
      </c>
      <c r="E31" s="112" t="s">
        <v>454</v>
      </c>
      <c r="F31" s="112" t="s">
        <v>455</v>
      </c>
      <c r="G31" s="112" t="s">
        <v>456</v>
      </c>
      <c r="H31" s="112" t="s">
        <v>457</v>
      </c>
      <c r="I31" s="112" t="s">
        <v>458</v>
      </c>
    </row>
    <row r="32" spans="2:9" s="110" customFormat="1" ht="39.950000000000003" customHeight="1" x14ac:dyDescent="0.25">
      <c r="B32" s="114">
        <v>28</v>
      </c>
      <c r="C32" s="112" t="s">
        <v>459</v>
      </c>
      <c r="D32" s="112" t="s">
        <v>460</v>
      </c>
      <c r="E32" s="112" t="s">
        <v>461</v>
      </c>
      <c r="F32" s="112" t="s">
        <v>363</v>
      </c>
      <c r="G32" s="112" t="s">
        <v>462</v>
      </c>
      <c r="H32" s="112" t="s">
        <v>463</v>
      </c>
      <c r="I32" s="112" t="s">
        <v>464</v>
      </c>
    </row>
    <row r="33" spans="2:9" s="110" customFormat="1" ht="39.950000000000003" customHeight="1" x14ac:dyDescent="0.25">
      <c r="B33" s="114">
        <v>29</v>
      </c>
      <c r="C33" s="112" t="s">
        <v>465</v>
      </c>
      <c r="D33" s="112" t="s">
        <v>466</v>
      </c>
      <c r="E33" s="112" t="s">
        <v>467</v>
      </c>
      <c r="F33" s="112" t="s">
        <v>468</v>
      </c>
      <c r="G33" s="112" t="s">
        <v>432</v>
      </c>
      <c r="H33" s="112" t="s">
        <v>469</v>
      </c>
      <c r="I33" s="112" t="s">
        <v>470</v>
      </c>
    </row>
    <row r="34" spans="2:9" s="110" customFormat="1" ht="39.950000000000003" customHeight="1" thickBot="1" x14ac:dyDescent="0.3">
      <c r="B34" s="115">
        <v>30</v>
      </c>
      <c r="C34" s="113" t="s">
        <v>471</v>
      </c>
      <c r="D34" s="113" t="s">
        <v>472</v>
      </c>
      <c r="E34" s="113" t="s">
        <v>473</v>
      </c>
      <c r="F34" s="113" t="s">
        <v>474</v>
      </c>
      <c r="G34" s="113" t="s">
        <v>475</v>
      </c>
      <c r="H34" s="113" t="s">
        <v>476</v>
      </c>
      <c r="I34" s="113" t="s">
        <v>477</v>
      </c>
    </row>
    <row r="35" spans="2:9" ht="18.75" x14ac:dyDescent="0.3">
      <c r="B35" s="109"/>
      <c r="C35" s="35"/>
      <c r="D35" s="35"/>
      <c r="E35" s="35"/>
      <c r="F35" s="35"/>
      <c r="G35" s="35"/>
      <c r="H35" s="35"/>
      <c r="I35" s="35"/>
    </row>
    <row r="36" spans="2:9" ht="18.75" x14ac:dyDescent="0.3">
      <c r="B36" s="42"/>
      <c r="C36" s="35"/>
      <c r="D36" s="35"/>
      <c r="E36" s="35"/>
      <c r="F36" s="35"/>
      <c r="G36" s="35"/>
      <c r="H36" s="35"/>
      <c r="I36" s="35"/>
    </row>
    <row r="37" spans="2:9" ht="18.75" x14ac:dyDescent="0.3">
      <c r="B37" s="42"/>
      <c r="C37" s="35"/>
      <c r="D37" s="35"/>
      <c r="E37" s="35"/>
      <c r="F37" s="35"/>
      <c r="G37" s="35"/>
      <c r="H37" s="35"/>
      <c r="I37" s="35"/>
    </row>
    <row r="38" spans="2:9" ht="18.75" x14ac:dyDescent="0.3">
      <c r="B38" s="42"/>
      <c r="C38" s="35"/>
      <c r="D38" s="35"/>
      <c r="E38" s="35"/>
      <c r="F38" s="35"/>
      <c r="G38" s="35"/>
      <c r="H38" s="35"/>
      <c r="I38" s="35"/>
    </row>
    <row r="39" spans="2:9" ht="18.75" x14ac:dyDescent="0.3">
      <c r="B39" s="42"/>
      <c r="C39" s="35"/>
      <c r="D39" s="35"/>
      <c r="E39" s="35"/>
      <c r="F39" s="35"/>
      <c r="G39" s="35"/>
      <c r="H39" s="35"/>
      <c r="I39" s="35"/>
    </row>
    <row r="40" spans="2:9" ht="18.75" x14ac:dyDescent="0.3">
      <c r="B40" s="42"/>
      <c r="C40" s="35"/>
      <c r="D40" s="35"/>
      <c r="E40" s="35"/>
      <c r="F40" s="35"/>
      <c r="G40" s="35"/>
      <c r="H40" s="35"/>
      <c r="I40" s="35"/>
    </row>
    <row r="41" spans="2:9" ht="18.75" x14ac:dyDescent="0.3">
      <c r="B41" s="42"/>
      <c r="C41" s="35"/>
      <c r="D41" s="35"/>
      <c r="E41" s="35"/>
      <c r="F41" s="35"/>
      <c r="G41" s="35"/>
      <c r="H41" s="35"/>
      <c r="I41" s="35"/>
    </row>
    <row r="42" spans="2:9" ht="18.75" x14ac:dyDescent="0.3">
      <c r="B42" s="42"/>
      <c r="C42" s="35"/>
      <c r="D42" s="35"/>
      <c r="E42" s="35"/>
      <c r="F42" s="35"/>
      <c r="G42" s="35"/>
      <c r="H42" s="35"/>
      <c r="I42" s="35"/>
    </row>
    <row r="43" spans="2:9" ht="18.75" x14ac:dyDescent="0.3">
      <c r="B43" s="42"/>
      <c r="C43" s="35"/>
      <c r="D43" s="35"/>
      <c r="E43" s="35"/>
      <c r="F43" s="35"/>
      <c r="G43" s="35"/>
      <c r="H43" s="35"/>
      <c r="I43" s="35"/>
    </row>
    <row r="44" spans="2:9" ht="18.75" x14ac:dyDescent="0.3">
      <c r="B44" s="42"/>
      <c r="C44" s="35"/>
      <c r="D44" s="35"/>
      <c r="E44" s="35"/>
      <c r="F44" s="35"/>
      <c r="G44" s="35"/>
      <c r="H44" s="35"/>
      <c r="I44" s="35"/>
    </row>
    <row r="45" spans="2:9" ht="26.25" customHeight="1" x14ac:dyDescent="0.3">
      <c r="B45" s="42"/>
      <c r="C45" s="35"/>
      <c r="D45" s="35"/>
      <c r="E45" s="35"/>
      <c r="F45" s="35"/>
      <c r="G45" s="35"/>
      <c r="H45" s="35"/>
      <c r="I45" s="35"/>
    </row>
    <row r="46" spans="2:9" ht="18.75" x14ac:dyDescent="0.3">
      <c r="B46" s="42"/>
      <c r="C46" s="35"/>
      <c r="D46" s="35"/>
      <c r="E46" s="35"/>
      <c r="F46" s="35"/>
      <c r="G46" s="35"/>
      <c r="H46" s="35"/>
      <c r="I46" s="35"/>
    </row>
    <row r="47" spans="2:9" ht="18.75" x14ac:dyDescent="0.3">
      <c r="B47" s="42"/>
      <c r="C47" s="35"/>
      <c r="D47" s="35"/>
      <c r="E47" s="35"/>
      <c r="F47" s="35"/>
      <c r="G47" s="35"/>
      <c r="H47" s="35"/>
      <c r="I47" s="35"/>
    </row>
    <row r="48" spans="2:9" ht="18.75" x14ac:dyDescent="0.3">
      <c r="B48" s="42"/>
      <c r="C48" s="35"/>
      <c r="D48" s="35"/>
      <c r="E48" s="35"/>
      <c r="F48" s="35"/>
      <c r="G48" s="35"/>
      <c r="H48" s="35"/>
      <c r="I48" s="35"/>
    </row>
    <row r="49" spans="2:9" ht="26.25" customHeight="1" x14ac:dyDescent="0.3">
      <c r="B49" s="42"/>
      <c r="C49" s="35"/>
      <c r="D49" s="35"/>
      <c r="E49" s="35"/>
      <c r="F49" s="35"/>
      <c r="G49" s="35"/>
      <c r="H49" s="35"/>
      <c r="I49" s="35"/>
    </row>
    <row r="50" spans="2:9" ht="18.75" x14ac:dyDescent="0.3">
      <c r="B50" s="42"/>
      <c r="C50" s="35"/>
      <c r="D50" s="35"/>
      <c r="E50" s="35"/>
      <c r="F50" s="35"/>
      <c r="G50" s="35"/>
      <c r="H50" s="35"/>
      <c r="I50" s="35"/>
    </row>
    <row r="51" spans="2:9" ht="18.75" x14ac:dyDescent="0.3">
      <c r="B51" s="42"/>
      <c r="C51" s="35"/>
      <c r="D51" s="35"/>
      <c r="E51" s="35"/>
      <c r="F51" s="35"/>
      <c r="G51" s="35"/>
      <c r="H51" s="35"/>
      <c r="I51" s="35"/>
    </row>
    <row r="52" spans="2:9" ht="18.75" x14ac:dyDescent="0.3">
      <c r="B52" s="42"/>
      <c r="C52" s="35"/>
      <c r="D52" s="35"/>
      <c r="E52" s="35"/>
      <c r="F52" s="35"/>
      <c r="G52" s="35"/>
      <c r="H52" s="35"/>
      <c r="I52" s="35"/>
    </row>
    <row r="53" spans="2:9" ht="26.25" customHeight="1" x14ac:dyDescent="0.3">
      <c r="B53" s="42"/>
      <c r="C53" s="35"/>
      <c r="D53" s="35"/>
      <c r="E53" s="35"/>
      <c r="F53" s="35"/>
      <c r="G53" s="35"/>
      <c r="H53" s="35"/>
      <c r="I53" s="35"/>
    </row>
    <row r="54" spans="2:9" ht="18.75" x14ac:dyDescent="0.3">
      <c r="B54" s="42"/>
      <c r="C54" s="35"/>
      <c r="D54" s="35"/>
      <c r="E54" s="35"/>
      <c r="F54" s="35"/>
      <c r="G54" s="35"/>
      <c r="H54" s="35"/>
      <c r="I54" s="35"/>
    </row>
  </sheetData>
  <mergeCells count="1">
    <mergeCell ref="B2:I3"/>
  </mergeCell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54"/>
  <sheetViews>
    <sheetView zoomScale="85" zoomScaleNormal="85" workbookViewId="0">
      <selection activeCell="B2" sqref="B2:I34"/>
    </sheetView>
  </sheetViews>
  <sheetFormatPr defaultRowHeight="15" x14ac:dyDescent="0.25"/>
  <cols>
    <col min="1" max="1" width="3.5703125" customWidth="1"/>
    <col min="2" max="2" width="4.85546875" bestFit="1" customWidth="1"/>
    <col min="3" max="9" width="30.7109375" customWidth="1"/>
  </cols>
  <sheetData>
    <row r="1" spans="2:9" ht="15.75" thickBot="1" x14ac:dyDescent="0.3"/>
    <row r="2" spans="2:9" x14ac:dyDescent="0.25">
      <c r="B2" s="218" t="s">
        <v>478</v>
      </c>
      <c r="C2" s="219"/>
      <c r="D2" s="219"/>
      <c r="E2" s="219"/>
      <c r="F2" s="219"/>
      <c r="G2" s="219"/>
      <c r="H2" s="219"/>
      <c r="I2" s="220"/>
    </row>
    <row r="3" spans="2:9" ht="15.75" thickBot="1" x14ac:dyDescent="0.3">
      <c r="B3" s="221"/>
      <c r="C3" s="222"/>
      <c r="D3" s="222"/>
      <c r="E3" s="222"/>
      <c r="F3" s="222"/>
      <c r="G3" s="222"/>
      <c r="H3" s="222"/>
      <c r="I3" s="223"/>
    </row>
    <row r="4" spans="2:9" ht="87.75" customHeight="1" x14ac:dyDescent="0.35">
      <c r="B4" s="116" t="s">
        <v>198</v>
      </c>
      <c r="C4" s="111" t="s">
        <v>14</v>
      </c>
      <c r="D4" s="111" t="s">
        <v>15</v>
      </c>
      <c r="E4" s="111" t="s">
        <v>16</v>
      </c>
      <c r="F4" s="111" t="s">
        <v>18</v>
      </c>
      <c r="G4" s="111" t="s">
        <v>17</v>
      </c>
      <c r="H4" s="111" t="s">
        <v>76</v>
      </c>
      <c r="I4" s="111" t="s">
        <v>20</v>
      </c>
    </row>
    <row r="5" spans="2:9" s="110" customFormat="1" ht="39.950000000000003" customHeight="1" x14ac:dyDescent="0.25">
      <c r="B5" s="114">
        <v>1</v>
      </c>
      <c r="C5" s="112" t="s">
        <v>965</v>
      </c>
      <c r="D5" s="112" t="s">
        <v>479</v>
      </c>
      <c r="E5" s="112" t="s">
        <v>480</v>
      </c>
      <c r="F5" s="112" t="s">
        <v>485</v>
      </c>
      <c r="G5" s="112" t="s">
        <v>481</v>
      </c>
      <c r="H5" s="112" t="s">
        <v>966</v>
      </c>
      <c r="I5" s="112" t="s">
        <v>967</v>
      </c>
    </row>
    <row r="6" spans="2:9" s="110" customFormat="1" ht="39.950000000000003" customHeight="1" x14ac:dyDescent="0.25">
      <c r="B6" s="114">
        <v>2</v>
      </c>
      <c r="C6" s="112" t="s">
        <v>968</v>
      </c>
      <c r="D6" s="112" t="s">
        <v>482</v>
      </c>
      <c r="E6" s="112" t="s">
        <v>483</v>
      </c>
      <c r="F6" s="112" t="s">
        <v>484</v>
      </c>
      <c r="G6" s="112" t="s">
        <v>969</v>
      </c>
      <c r="H6" s="112" t="s">
        <v>970</v>
      </c>
      <c r="I6" s="112" t="s">
        <v>971</v>
      </c>
    </row>
    <row r="7" spans="2:9" s="110" customFormat="1" ht="39.950000000000003" customHeight="1" x14ac:dyDescent="0.25">
      <c r="B7" s="114">
        <v>3</v>
      </c>
      <c r="C7" s="112" t="s">
        <v>972</v>
      </c>
      <c r="D7" s="112" t="s">
        <v>486</v>
      </c>
      <c r="E7" s="112" t="s">
        <v>487</v>
      </c>
      <c r="F7" s="112" t="s">
        <v>488</v>
      </c>
      <c r="G7" s="112" t="s">
        <v>973</v>
      </c>
      <c r="H7" s="112" t="s">
        <v>974</v>
      </c>
      <c r="I7" s="112" t="s">
        <v>975</v>
      </c>
    </row>
    <row r="8" spans="2:9" s="110" customFormat="1" ht="39.950000000000003" customHeight="1" x14ac:dyDescent="0.25">
      <c r="B8" s="114">
        <v>4</v>
      </c>
      <c r="C8" s="112" t="s">
        <v>976</v>
      </c>
      <c r="D8" s="112" t="s">
        <v>490</v>
      </c>
      <c r="E8" s="112" t="s">
        <v>491</v>
      </c>
      <c r="F8" s="112" t="s">
        <v>492</v>
      </c>
      <c r="G8" s="112" t="s">
        <v>500</v>
      </c>
      <c r="H8" s="112" t="s">
        <v>520</v>
      </c>
      <c r="I8" s="112" t="s">
        <v>977</v>
      </c>
    </row>
    <row r="9" spans="2:9" s="110" customFormat="1" ht="39.950000000000003" customHeight="1" x14ac:dyDescent="0.25">
      <c r="B9" s="114">
        <v>5</v>
      </c>
      <c r="C9" s="112" t="s">
        <v>532</v>
      </c>
      <c r="D9" s="112" t="s">
        <v>493</v>
      </c>
      <c r="E9" s="112" t="s">
        <v>494</v>
      </c>
      <c r="F9" s="112" t="s">
        <v>495</v>
      </c>
      <c r="G9" s="112" t="s">
        <v>496</v>
      </c>
      <c r="H9" s="112" t="s">
        <v>978</v>
      </c>
      <c r="I9" s="112" t="s">
        <v>979</v>
      </c>
    </row>
    <row r="10" spans="2:9" s="110" customFormat="1" ht="39.950000000000003" customHeight="1" x14ac:dyDescent="0.25">
      <c r="B10" s="114">
        <v>6</v>
      </c>
      <c r="C10" s="112" t="s">
        <v>980</v>
      </c>
      <c r="D10" s="112" t="s">
        <v>497</v>
      </c>
      <c r="E10" s="112" t="s">
        <v>498</v>
      </c>
      <c r="F10" s="112" t="s">
        <v>499</v>
      </c>
      <c r="G10" s="112" t="s">
        <v>981</v>
      </c>
      <c r="H10" s="112" t="s">
        <v>982</v>
      </c>
      <c r="I10" s="112" t="s">
        <v>983</v>
      </c>
    </row>
    <row r="11" spans="2:9" s="110" customFormat="1" ht="39.950000000000003" customHeight="1" x14ac:dyDescent="0.25">
      <c r="B11" s="114">
        <v>7</v>
      </c>
      <c r="C11" s="112" t="s">
        <v>984</v>
      </c>
      <c r="D11" s="112" t="s">
        <v>501</v>
      </c>
      <c r="E11" s="112" t="s">
        <v>502</v>
      </c>
      <c r="F11" s="112" t="s">
        <v>503</v>
      </c>
      <c r="G11" s="112" t="s">
        <v>985</v>
      </c>
      <c r="H11" s="112" t="s">
        <v>986</v>
      </c>
      <c r="I11" s="112" t="s">
        <v>987</v>
      </c>
    </row>
    <row r="12" spans="2:9" s="110" customFormat="1" ht="39.950000000000003" customHeight="1" x14ac:dyDescent="0.25">
      <c r="B12" s="114">
        <v>8</v>
      </c>
      <c r="C12" s="112" t="s">
        <v>629</v>
      </c>
      <c r="D12" s="112" t="s">
        <v>505</v>
      </c>
      <c r="E12" s="112" t="s">
        <v>506</v>
      </c>
      <c r="F12" s="112" t="s">
        <v>511</v>
      </c>
      <c r="G12" s="112" t="s">
        <v>508</v>
      </c>
      <c r="H12" s="112" t="s">
        <v>988</v>
      </c>
      <c r="I12" s="112" t="s">
        <v>989</v>
      </c>
    </row>
    <row r="13" spans="2:9" s="110" customFormat="1" ht="39.950000000000003" customHeight="1" x14ac:dyDescent="0.25">
      <c r="B13" s="114">
        <v>9</v>
      </c>
      <c r="C13" s="112" t="s">
        <v>990</v>
      </c>
      <c r="D13" s="112" t="s">
        <v>509</v>
      </c>
      <c r="E13" s="112" t="s">
        <v>510</v>
      </c>
      <c r="F13" s="112" t="s">
        <v>507</v>
      </c>
      <c r="G13" s="112" t="s">
        <v>991</v>
      </c>
      <c r="H13" s="112" t="s">
        <v>536</v>
      </c>
      <c r="I13" s="112" t="s">
        <v>992</v>
      </c>
    </row>
    <row r="14" spans="2:9" s="110" customFormat="1" ht="39.950000000000003" customHeight="1" x14ac:dyDescent="0.25">
      <c r="B14" s="114">
        <v>10</v>
      </c>
      <c r="C14" s="112" t="s">
        <v>993</v>
      </c>
      <c r="D14" s="112" t="s">
        <v>512</v>
      </c>
      <c r="E14" s="112" t="s">
        <v>513</v>
      </c>
      <c r="F14" s="112" t="s">
        <v>541</v>
      </c>
      <c r="G14" s="112" t="s">
        <v>994</v>
      </c>
      <c r="H14" s="112" t="s">
        <v>995</v>
      </c>
      <c r="I14" s="112" t="s">
        <v>993</v>
      </c>
    </row>
    <row r="15" spans="2:9" s="110" customFormat="1" ht="39.950000000000003" customHeight="1" x14ac:dyDescent="0.25">
      <c r="B15" s="114">
        <v>11</v>
      </c>
      <c r="C15" s="112" t="s">
        <v>996</v>
      </c>
      <c r="D15" s="112" t="s">
        <v>514</v>
      </c>
      <c r="E15" s="112" t="s">
        <v>515</v>
      </c>
      <c r="F15" s="112" t="s">
        <v>516</v>
      </c>
      <c r="G15" s="112" t="s">
        <v>490</v>
      </c>
      <c r="H15" s="112" t="s">
        <v>997</v>
      </c>
      <c r="I15" s="112" t="s">
        <v>998</v>
      </c>
    </row>
    <row r="16" spans="2:9" s="110" customFormat="1" ht="39.950000000000003" customHeight="1" x14ac:dyDescent="0.25">
      <c r="B16" s="114">
        <v>12</v>
      </c>
      <c r="C16" s="112" t="s">
        <v>999</v>
      </c>
      <c r="D16" s="112" t="s">
        <v>517</v>
      </c>
      <c r="E16" s="112" t="s">
        <v>518</v>
      </c>
      <c r="F16" s="112" t="s">
        <v>519</v>
      </c>
      <c r="G16" s="112" t="s">
        <v>1000</v>
      </c>
      <c r="H16" s="112" t="s">
        <v>1001</v>
      </c>
      <c r="I16" s="112" t="s">
        <v>1002</v>
      </c>
    </row>
    <row r="17" spans="2:9" s="110" customFormat="1" ht="39.950000000000003" customHeight="1" x14ac:dyDescent="0.25">
      <c r="B17" s="114">
        <v>13</v>
      </c>
      <c r="C17" s="112" t="s">
        <v>1003</v>
      </c>
      <c r="D17" s="112" t="s">
        <v>521</v>
      </c>
      <c r="E17" s="112" t="s">
        <v>522</v>
      </c>
      <c r="F17" s="112" t="s">
        <v>730</v>
      </c>
      <c r="G17" s="112" t="s">
        <v>1004</v>
      </c>
      <c r="H17" s="112" t="s">
        <v>1005</v>
      </c>
      <c r="I17" s="112" t="s">
        <v>1006</v>
      </c>
    </row>
    <row r="18" spans="2:9" s="110" customFormat="1" ht="39.950000000000003" customHeight="1" x14ac:dyDescent="0.25">
      <c r="B18" s="114">
        <v>14</v>
      </c>
      <c r="C18" s="112" t="s">
        <v>1007</v>
      </c>
      <c r="D18" s="112" t="s">
        <v>523</v>
      </c>
      <c r="E18" s="112" t="s">
        <v>524</v>
      </c>
      <c r="F18" s="112" t="s">
        <v>525</v>
      </c>
      <c r="G18" s="112" t="s">
        <v>1008</v>
      </c>
      <c r="H18" s="112" t="s">
        <v>1009</v>
      </c>
      <c r="I18" s="112" t="s">
        <v>1010</v>
      </c>
    </row>
    <row r="19" spans="2:9" s="110" customFormat="1" ht="39.950000000000003" customHeight="1" x14ac:dyDescent="0.25">
      <c r="B19" s="114">
        <v>15</v>
      </c>
      <c r="C19" s="112" t="s">
        <v>1011</v>
      </c>
      <c r="D19" s="112" t="s">
        <v>526</v>
      </c>
      <c r="E19" s="112" t="s">
        <v>527</v>
      </c>
      <c r="F19" s="112" t="s">
        <v>528</v>
      </c>
      <c r="G19" s="112" t="s">
        <v>1012</v>
      </c>
      <c r="H19" s="112" t="s">
        <v>992</v>
      </c>
      <c r="I19" s="112" t="s">
        <v>652</v>
      </c>
    </row>
    <row r="20" spans="2:9" s="110" customFormat="1" ht="39.950000000000003" customHeight="1" x14ac:dyDescent="0.25">
      <c r="B20" s="114">
        <v>16</v>
      </c>
      <c r="C20" s="112" t="s">
        <v>1013</v>
      </c>
      <c r="D20" s="112" t="s">
        <v>529</v>
      </c>
      <c r="E20" s="112" t="s">
        <v>530</v>
      </c>
      <c r="F20" s="112" t="s">
        <v>531</v>
      </c>
      <c r="G20" s="112" t="s">
        <v>1014</v>
      </c>
      <c r="H20" s="112" t="s">
        <v>1015</v>
      </c>
      <c r="I20" s="112" t="s">
        <v>1016</v>
      </c>
    </row>
    <row r="21" spans="2:9" s="110" customFormat="1" ht="39.950000000000003" customHeight="1" x14ac:dyDescent="0.25">
      <c r="B21" s="114">
        <v>17</v>
      </c>
      <c r="C21" s="112" t="s">
        <v>1017</v>
      </c>
      <c r="D21" s="112" t="s">
        <v>533</v>
      </c>
      <c r="E21" s="112" t="s">
        <v>534</v>
      </c>
      <c r="F21" s="112" t="s">
        <v>535</v>
      </c>
      <c r="G21" s="112" t="s">
        <v>1018</v>
      </c>
      <c r="H21" s="112" t="s">
        <v>1019</v>
      </c>
      <c r="I21" s="112" t="s">
        <v>1020</v>
      </c>
    </row>
    <row r="22" spans="2:9" s="110" customFormat="1" ht="39.950000000000003" customHeight="1" x14ac:dyDescent="0.25">
      <c r="B22" s="114">
        <v>18</v>
      </c>
      <c r="C22" s="112" t="s">
        <v>1021</v>
      </c>
      <c r="D22" s="112" t="s">
        <v>537</v>
      </c>
      <c r="E22" s="112" t="s">
        <v>538</v>
      </c>
      <c r="F22" s="112" t="s">
        <v>539</v>
      </c>
      <c r="G22" s="112" t="s">
        <v>1022</v>
      </c>
      <c r="H22" s="112" t="s">
        <v>1023</v>
      </c>
      <c r="I22" s="112" t="s">
        <v>1024</v>
      </c>
    </row>
    <row r="23" spans="2:9" s="110" customFormat="1" ht="39.950000000000003" customHeight="1" x14ac:dyDescent="0.25">
      <c r="B23" s="114">
        <v>19</v>
      </c>
      <c r="C23" s="112" t="s">
        <v>1025</v>
      </c>
      <c r="D23" s="112" t="s">
        <v>540</v>
      </c>
      <c r="E23" s="112" t="s">
        <v>541</v>
      </c>
      <c r="F23" s="112" t="s">
        <v>542</v>
      </c>
      <c r="G23" s="112" t="s">
        <v>1026</v>
      </c>
      <c r="H23" s="112" t="s">
        <v>1027</v>
      </c>
      <c r="I23" s="112" t="s">
        <v>1028</v>
      </c>
    </row>
    <row r="24" spans="2:9" s="110" customFormat="1" ht="39.950000000000003" customHeight="1" x14ac:dyDescent="0.25">
      <c r="B24" s="114">
        <v>20</v>
      </c>
      <c r="C24" s="112" t="s">
        <v>1029</v>
      </c>
      <c r="D24" s="112" t="s">
        <v>543</v>
      </c>
      <c r="E24" s="112" t="s">
        <v>544</v>
      </c>
      <c r="F24" s="112" t="s">
        <v>545</v>
      </c>
      <c r="G24" s="112" t="s">
        <v>1030</v>
      </c>
      <c r="H24" s="112" t="s">
        <v>1031</v>
      </c>
      <c r="I24" s="112" t="s">
        <v>1032</v>
      </c>
    </row>
    <row r="25" spans="2:9" s="110" customFormat="1" ht="39.950000000000003" customHeight="1" x14ac:dyDescent="0.25">
      <c r="B25" s="114">
        <v>21</v>
      </c>
      <c r="C25" s="112" t="s">
        <v>1033</v>
      </c>
      <c r="D25" s="112" t="s">
        <v>546</v>
      </c>
      <c r="E25" s="112" t="s">
        <v>547</v>
      </c>
      <c r="F25" s="112" t="s">
        <v>548</v>
      </c>
      <c r="G25" s="112" t="s">
        <v>1034</v>
      </c>
      <c r="H25" s="112" t="s">
        <v>1035</v>
      </c>
      <c r="I25" s="112" t="s">
        <v>1036</v>
      </c>
    </row>
    <row r="26" spans="2:9" s="110" customFormat="1" ht="39.950000000000003" customHeight="1" x14ac:dyDescent="0.25">
      <c r="B26" s="114">
        <v>22</v>
      </c>
      <c r="C26" s="112" t="s">
        <v>1037</v>
      </c>
      <c r="D26" s="112" t="s">
        <v>549</v>
      </c>
      <c r="E26" s="112" t="s">
        <v>550</v>
      </c>
      <c r="F26" s="112" t="s">
        <v>551</v>
      </c>
      <c r="G26" s="112" t="s">
        <v>1038</v>
      </c>
      <c r="H26" s="112" t="s">
        <v>1039</v>
      </c>
      <c r="I26" s="112" t="s">
        <v>1040</v>
      </c>
    </row>
    <row r="27" spans="2:9" s="110" customFormat="1" ht="39.950000000000003" customHeight="1" x14ac:dyDescent="0.25">
      <c r="B27" s="114">
        <v>23</v>
      </c>
      <c r="C27" s="112" t="s">
        <v>1041</v>
      </c>
      <c r="D27" s="112" t="s">
        <v>552</v>
      </c>
      <c r="E27" s="112" t="s">
        <v>553</v>
      </c>
      <c r="F27" s="112" t="s">
        <v>554</v>
      </c>
      <c r="G27" s="112" t="s">
        <v>1042</v>
      </c>
      <c r="H27" s="112" t="s">
        <v>1043</v>
      </c>
      <c r="I27" s="112" t="s">
        <v>1044</v>
      </c>
    </row>
    <row r="28" spans="2:9" s="110" customFormat="1" ht="39.950000000000003" customHeight="1" x14ac:dyDescent="0.25">
      <c r="B28" s="114">
        <v>24</v>
      </c>
      <c r="C28" s="112" t="s">
        <v>1045</v>
      </c>
      <c r="D28" s="112" t="s">
        <v>555</v>
      </c>
      <c r="E28" s="112" t="s">
        <v>556</v>
      </c>
      <c r="F28" s="112" t="s">
        <v>557</v>
      </c>
      <c r="G28" s="112" t="s">
        <v>1046</v>
      </c>
      <c r="H28" s="112" t="s">
        <v>1047</v>
      </c>
      <c r="I28" s="112" t="s">
        <v>1048</v>
      </c>
    </row>
    <row r="29" spans="2:9" s="110" customFormat="1" ht="39.950000000000003" customHeight="1" x14ac:dyDescent="0.25">
      <c r="B29" s="114">
        <v>25</v>
      </c>
      <c r="C29" s="112" t="s">
        <v>1049</v>
      </c>
      <c r="D29" s="112" t="s">
        <v>558</v>
      </c>
      <c r="E29" s="112" t="s">
        <v>559</v>
      </c>
      <c r="F29" s="112" t="s">
        <v>566</v>
      </c>
      <c r="G29" s="112" t="s">
        <v>1050</v>
      </c>
      <c r="H29" s="112" t="s">
        <v>1010</v>
      </c>
      <c r="I29" s="112" t="s">
        <v>1051</v>
      </c>
    </row>
    <row r="30" spans="2:9" s="110" customFormat="1" ht="39.950000000000003" customHeight="1" x14ac:dyDescent="0.25">
      <c r="B30" s="114">
        <v>26</v>
      </c>
      <c r="C30" s="112" t="s">
        <v>1052</v>
      </c>
      <c r="D30" s="112" t="s">
        <v>561</v>
      </c>
      <c r="E30" s="112" t="s">
        <v>562</v>
      </c>
      <c r="F30" s="112" t="s">
        <v>563</v>
      </c>
      <c r="G30" s="112" t="s">
        <v>1053</v>
      </c>
      <c r="H30" s="112" t="s">
        <v>1002</v>
      </c>
      <c r="I30" s="112" t="s">
        <v>1054</v>
      </c>
    </row>
    <row r="31" spans="2:9" s="110" customFormat="1" ht="39.950000000000003" customHeight="1" x14ac:dyDescent="0.25">
      <c r="B31" s="114">
        <v>27</v>
      </c>
      <c r="C31" s="112" t="s">
        <v>1055</v>
      </c>
      <c r="D31" s="112" t="s">
        <v>564</v>
      </c>
      <c r="E31" s="112" t="s">
        <v>565</v>
      </c>
      <c r="F31" s="112" t="s">
        <v>560</v>
      </c>
      <c r="G31" s="112" t="s">
        <v>1056</v>
      </c>
      <c r="H31" s="112" t="s">
        <v>1057</v>
      </c>
      <c r="I31" s="112" t="s">
        <v>1058</v>
      </c>
    </row>
    <row r="32" spans="2:9" s="110" customFormat="1" ht="39.950000000000003" customHeight="1" x14ac:dyDescent="0.25">
      <c r="B32" s="114">
        <v>28</v>
      </c>
      <c r="C32" s="112" t="s">
        <v>1059</v>
      </c>
      <c r="D32" s="112" t="s">
        <v>567</v>
      </c>
      <c r="E32" s="112" t="s">
        <v>568</v>
      </c>
      <c r="F32" s="112" t="s">
        <v>569</v>
      </c>
      <c r="G32" s="112" t="s">
        <v>1060</v>
      </c>
      <c r="H32" s="112" t="s">
        <v>1061</v>
      </c>
      <c r="I32" s="112" t="s">
        <v>1062</v>
      </c>
    </row>
    <row r="33" spans="2:9" s="110" customFormat="1" ht="39.950000000000003" customHeight="1" x14ac:dyDescent="0.25">
      <c r="B33" s="114">
        <v>29</v>
      </c>
      <c r="C33" s="112" t="s">
        <v>1063</v>
      </c>
      <c r="D33" s="112" t="s">
        <v>570</v>
      </c>
      <c r="E33" s="112" t="s">
        <v>571</v>
      </c>
      <c r="F33" s="112" t="s">
        <v>731</v>
      </c>
      <c r="G33" s="112" t="s">
        <v>499</v>
      </c>
      <c r="H33" s="112" t="s">
        <v>1064</v>
      </c>
      <c r="I33" s="112" t="s">
        <v>1065</v>
      </c>
    </row>
    <row r="34" spans="2:9" s="110" customFormat="1" ht="39.950000000000003" customHeight="1" thickBot="1" x14ac:dyDescent="0.3">
      <c r="B34" s="115">
        <v>30</v>
      </c>
      <c r="C34" s="113" t="s">
        <v>1066</v>
      </c>
      <c r="D34" s="113" t="s">
        <v>572</v>
      </c>
      <c r="E34" s="113" t="s">
        <v>573</v>
      </c>
      <c r="F34" s="113" t="s">
        <v>732</v>
      </c>
      <c r="G34" s="113" t="s">
        <v>1067</v>
      </c>
      <c r="H34" s="113" t="s">
        <v>1068</v>
      </c>
      <c r="I34" s="113" t="s">
        <v>1069</v>
      </c>
    </row>
    <row r="35" spans="2:9" ht="18.75" x14ac:dyDescent="0.3">
      <c r="B35" s="109"/>
      <c r="C35" s="35"/>
      <c r="D35" s="35"/>
      <c r="E35" s="35"/>
      <c r="F35" s="35"/>
      <c r="G35" s="35"/>
      <c r="H35" s="35"/>
      <c r="I35" s="35"/>
    </row>
    <row r="36" spans="2:9" ht="18.75" x14ac:dyDescent="0.3">
      <c r="B36" s="42"/>
      <c r="C36" s="35"/>
      <c r="D36" s="35"/>
      <c r="E36" s="35"/>
      <c r="F36" s="35"/>
      <c r="G36" s="35"/>
      <c r="H36" s="35"/>
      <c r="I36" s="35"/>
    </row>
    <row r="37" spans="2:9" ht="18.75" x14ac:dyDescent="0.3">
      <c r="B37" s="42"/>
      <c r="C37" s="35"/>
      <c r="D37" s="35"/>
      <c r="E37" s="35"/>
      <c r="F37" s="35"/>
      <c r="G37" s="35"/>
      <c r="H37" s="35"/>
      <c r="I37" s="35"/>
    </row>
    <row r="38" spans="2:9" ht="18.75" x14ac:dyDescent="0.3">
      <c r="B38" s="42"/>
      <c r="C38" s="35"/>
      <c r="D38" s="35"/>
      <c r="E38" s="35"/>
      <c r="F38" s="35"/>
      <c r="G38" s="35"/>
      <c r="H38" s="35"/>
      <c r="I38" s="35"/>
    </row>
    <row r="39" spans="2:9" ht="18.75" x14ac:dyDescent="0.3">
      <c r="B39" s="42"/>
      <c r="C39" s="35"/>
      <c r="D39" s="35"/>
      <c r="E39" s="35"/>
      <c r="F39" s="35"/>
      <c r="G39" s="35"/>
      <c r="H39" s="35"/>
      <c r="I39" s="35"/>
    </row>
    <row r="40" spans="2:9" ht="18.75" x14ac:dyDescent="0.3">
      <c r="B40" s="42"/>
      <c r="C40" s="35"/>
      <c r="D40" s="35"/>
      <c r="E40" s="35"/>
      <c r="F40" s="35"/>
      <c r="G40" s="35"/>
      <c r="H40" s="35"/>
      <c r="I40" s="35"/>
    </row>
    <row r="41" spans="2:9" ht="18.75" x14ac:dyDescent="0.3">
      <c r="B41" s="42"/>
      <c r="C41" s="35"/>
      <c r="D41" s="35"/>
      <c r="E41" s="35"/>
      <c r="F41" s="35"/>
      <c r="G41" s="35"/>
      <c r="H41" s="35"/>
      <c r="I41" s="35"/>
    </row>
    <row r="42" spans="2:9" ht="18.75" x14ac:dyDescent="0.3">
      <c r="B42" s="42"/>
      <c r="C42" s="35"/>
      <c r="D42" s="35"/>
      <c r="E42" s="35"/>
      <c r="F42" s="35"/>
      <c r="G42" s="35"/>
      <c r="H42" s="35"/>
      <c r="I42" s="35"/>
    </row>
    <row r="43" spans="2:9" ht="18.75" x14ac:dyDescent="0.3">
      <c r="B43" s="42"/>
      <c r="C43" s="35"/>
      <c r="D43" s="35"/>
      <c r="E43" s="35"/>
      <c r="F43" s="35"/>
      <c r="G43" s="35"/>
      <c r="H43" s="35"/>
      <c r="I43" s="35"/>
    </row>
    <row r="44" spans="2:9" ht="18.75" x14ac:dyDescent="0.3">
      <c r="B44" s="42"/>
      <c r="C44" s="35"/>
      <c r="D44" s="35"/>
      <c r="E44" s="35"/>
      <c r="F44" s="35"/>
      <c r="G44" s="35"/>
      <c r="H44" s="35"/>
      <c r="I44" s="35"/>
    </row>
    <row r="45" spans="2:9" ht="26.25" customHeight="1" x14ac:dyDescent="0.3">
      <c r="B45" s="42"/>
      <c r="C45" s="35"/>
      <c r="D45" s="35"/>
      <c r="E45" s="35"/>
      <c r="F45" s="35"/>
      <c r="G45" s="35"/>
      <c r="H45" s="35"/>
      <c r="I45" s="35"/>
    </row>
    <row r="46" spans="2:9" ht="18.75" x14ac:dyDescent="0.3">
      <c r="B46" s="42"/>
      <c r="C46" s="35"/>
      <c r="D46" s="35"/>
      <c r="E46" s="35"/>
      <c r="F46" s="35"/>
      <c r="G46" s="35"/>
      <c r="H46" s="35"/>
      <c r="I46" s="35"/>
    </row>
    <row r="47" spans="2:9" ht="18.75" x14ac:dyDescent="0.3">
      <c r="B47" s="42"/>
      <c r="C47" s="35"/>
      <c r="D47" s="35"/>
      <c r="E47" s="35"/>
      <c r="F47" s="35"/>
      <c r="G47" s="35"/>
      <c r="H47" s="35"/>
      <c r="I47" s="35"/>
    </row>
    <row r="48" spans="2:9" ht="18.75" x14ac:dyDescent="0.3">
      <c r="B48" s="42"/>
      <c r="C48" s="35"/>
      <c r="D48" s="35"/>
      <c r="E48" s="35"/>
      <c r="F48" s="35"/>
      <c r="G48" s="35"/>
      <c r="H48" s="35"/>
      <c r="I48" s="35"/>
    </row>
    <row r="49" spans="2:9" ht="26.25" customHeight="1" x14ac:dyDescent="0.3">
      <c r="B49" s="42"/>
      <c r="C49" s="35"/>
      <c r="D49" s="35"/>
      <c r="E49" s="35"/>
      <c r="F49" s="35"/>
      <c r="G49" s="35"/>
      <c r="H49" s="35"/>
      <c r="I49" s="35"/>
    </row>
    <row r="50" spans="2:9" ht="18.75" x14ac:dyDescent="0.3">
      <c r="B50" s="42"/>
      <c r="C50" s="35"/>
      <c r="D50" s="35"/>
      <c r="E50" s="35"/>
      <c r="F50" s="35"/>
      <c r="G50" s="35"/>
      <c r="H50" s="35"/>
      <c r="I50" s="35"/>
    </row>
    <row r="51" spans="2:9" ht="18.75" x14ac:dyDescent="0.3">
      <c r="B51" s="42"/>
      <c r="C51" s="35"/>
      <c r="D51" s="35"/>
      <c r="E51" s="35"/>
      <c r="F51" s="35"/>
      <c r="G51" s="35"/>
      <c r="H51" s="35"/>
      <c r="I51" s="35"/>
    </row>
    <row r="52" spans="2:9" ht="18.75" x14ac:dyDescent="0.3">
      <c r="B52" s="42"/>
      <c r="C52" s="35"/>
      <c r="D52" s="35"/>
      <c r="E52" s="35"/>
      <c r="F52" s="35"/>
      <c r="G52" s="35"/>
      <c r="H52" s="35"/>
      <c r="I52" s="35"/>
    </row>
    <row r="53" spans="2:9" ht="26.25" customHeight="1" x14ac:dyDescent="0.3">
      <c r="B53" s="42"/>
      <c r="C53" s="35"/>
      <c r="D53" s="35"/>
      <c r="E53" s="35"/>
      <c r="F53" s="35"/>
      <c r="G53" s="35"/>
      <c r="H53" s="35"/>
      <c r="I53" s="35"/>
    </row>
    <row r="54" spans="2:9" ht="18.75" x14ac:dyDescent="0.3">
      <c r="B54" s="42"/>
      <c r="C54" s="35"/>
      <c r="D54" s="35"/>
      <c r="E54" s="35"/>
      <c r="F54" s="35"/>
      <c r="G54" s="35"/>
      <c r="H54" s="35"/>
      <c r="I54" s="35"/>
    </row>
  </sheetData>
  <mergeCells count="1">
    <mergeCell ref="B2:I3"/>
  </mergeCell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54"/>
  <sheetViews>
    <sheetView zoomScale="85" zoomScaleNormal="85" workbookViewId="0">
      <selection activeCell="B2" sqref="B2:I34"/>
    </sheetView>
  </sheetViews>
  <sheetFormatPr defaultRowHeight="15" x14ac:dyDescent="0.25"/>
  <cols>
    <col min="1" max="1" width="3.5703125" customWidth="1"/>
    <col min="2" max="2" width="4.85546875" bestFit="1" customWidth="1"/>
    <col min="3" max="9" width="30.7109375" customWidth="1"/>
  </cols>
  <sheetData>
    <row r="1" spans="2:9" ht="15.75" thickBot="1" x14ac:dyDescent="0.3"/>
    <row r="2" spans="2:9" x14ac:dyDescent="0.25">
      <c r="B2" s="218" t="s">
        <v>220</v>
      </c>
      <c r="C2" s="219"/>
      <c r="D2" s="219"/>
      <c r="E2" s="219"/>
      <c r="F2" s="219"/>
      <c r="G2" s="219"/>
      <c r="H2" s="219"/>
      <c r="I2" s="220"/>
    </row>
    <row r="3" spans="2:9" ht="15.75" thickBot="1" x14ac:dyDescent="0.3">
      <c r="B3" s="221"/>
      <c r="C3" s="222"/>
      <c r="D3" s="222"/>
      <c r="E3" s="222"/>
      <c r="F3" s="222"/>
      <c r="G3" s="222"/>
      <c r="H3" s="222"/>
      <c r="I3" s="223"/>
    </row>
    <row r="4" spans="2:9" ht="87.75" customHeight="1" x14ac:dyDescent="0.35">
      <c r="B4" s="116" t="s">
        <v>198</v>
      </c>
      <c r="C4" s="111" t="s">
        <v>14</v>
      </c>
      <c r="D4" s="111" t="s">
        <v>15</v>
      </c>
      <c r="E4" s="111" t="s">
        <v>16</v>
      </c>
      <c r="F4" s="111" t="s">
        <v>18</v>
      </c>
      <c r="G4" s="111" t="s">
        <v>17</v>
      </c>
      <c r="H4" s="111" t="s">
        <v>76</v>
      </c>
      <c r="I4" s="111" t="s">
        <v>20</v>
      </c>
    </row>
    <row r="5" spans="2:9" s="110" customFormat="1" ht="39.950000000000003" customHeight="1" x14ac:dyDescent="0.25">
      <c r="B5" s="114">
        <v>1</v>
      </c>
      <c r="C5" s="112" t="s">
        <v>1097</v>
      </c>
      <c r="D5" s="112" t="s">
        <v>733</v>
      </c>
      <c r="E5" s="112" t="s">
        <v>568</v>
      </c>
      <c r="F5" s="112" t="s">
        <v>734</v>
      </c>
      <c r="G5" s="112" t="s">
        <v>734</v>
      </c>
      <c r="H5" s="112" t="s">
        <v>1242</v>
      </c>
      <c r="I5" s="112" t="s">
        <v>1242</v>
      </c>
    </row>
    <row r="6" spans="2:9" s="110" customFormat="1" ht="39.950000000000003" customHeight="1" x14ac:dyDescent="0.25">
      <c r="B6" s="114">
        <v>2</v>
      </c>
      <c r="C6" s="112" t="s">
        <v>1071</v>
      </c>
      <c r="D6" s="112" t="s">
        <v>735</v>
      </c>
      <c r="E6" s="112" t="s">
        <v>606</v>
      </c>
      <c r="F6" s="112" t="s">
        <v>736</v>
      </c>
      <c r="G6" s="112" t="s">
        <v>1243</v>
      </c>
      <c r="H6" s="112" t="s">
        <v>1244</v>
      </c>
      <c r="I6" s="112" t="s">
        <v>1245</v>
      </c>
    </row>
    <row r="7" spans="2:9" s="110" customFormat="1" ht="39.950000000000003" customHeight="1" x14ac:dyDescent="0.25">
      <c r="B7" s="114">
        <v>3</v>
      </c>
      <c r="C7" s="112" t="s">
        <v>1246</v>
      </c>
      <c r="D7" s="112" t="s">
        <v>738</v>
      </c>
      <c r="E7" s="112" t="s">
        <v>575</v>
      </c>
      <c r="F7" s="112" t="s">
        <v>739</v>
      </c>
      <c r="G7" s="112" t="s">
        <v>1247</v>
      </c>
      <c r="H7" s="112" t="s">
        <v>1248</v>
      </c>
      <c r="I7" s="112" t="s">
        <v>1249</v>
      </c>
    </row>
    <row r="8" spans="2:9" s="110" customFormat="1" ht="39.950000000000003" customHeight="1" x14ac:dyDescent="0.25">
      <c r="B8" s="114">
        <v>4</v>
      </c>
      <c r="C8" s="112" t="s">
        <v>1250</v>
      </c>
      <c r="D8" s="112" t="s">
        <v>740</v>
      </c>
      <c r="E8" s="112" t="s">
        <v>741</v>
      </c>
      <c r="F8" s="112" t="s">
        <v>577</v>
      </c>
      <c r="G8" s="112" t="s">
        <v>591</v>
      </c>
      <c r="H8" s="112" t="s">
        <v>1251</v>
      </c>
      <c r="I8" s="112" t="s">
        <v>1070</v>
      </c>
    </row>
    <row r="9" spans="2:9" s="110" customFormat="1" ht="39.950000000000003" customHeight="1" x14ac:dyDescent="0.25">
      <c r="B9" s="114">
        <v>5</v>
      </c>
      <c r="C9" s="112" t="s">
        <v>1252</v>
      </c>
      <c r="D9" s="112" t="s">
        <v>742</v>
      </c>
      <c r="E9" s="112" t="s">
        <v>576</v>
      </c>
      <c r="F9" s="112" t="s">
        <v>574</v>
      </c>
      <c r="G9" s="112" t="s">
        <v>1253</v>
      </c>
      <c r="H9" s="112" t="s">
        <v>1254</v>
      </c>
      <c r="I9" s="112" t="s">
        <v>1255</v>
      </c>
    </row>
    <row r="10" spans="2:9" s="110" customFormat="1" ht="39.950000000000003" customHeight="1" x14ac:dyDescent="0.25">
      <c r="B10" s="114">
        <v>6</v>
      </c>
      <c r="C10" s="112" t="s">
        <v>1256</v>
      </c>
      <c r="D10" s="112" t="s">
        <v>743</v>
      </c>
      <c r="E10" s="112" t="s">
        <v>744</v>
      </c>
      <c r="F10" s="112" t="s">
        <v>745</v>
      </c>
      <c r="G10" s="112" t="s">
        <v>1257</v>
      </c>
      <c r="H10" s="112" t="s">
        <v>1258</v>
      </c>
      <c r="I10" s="112" t="s">
        <v>1259</v>
      </c>
    </row>
    <row r="11" spans="2:9" s="110" customFormat="1" ht="39.950000000000003" customHeight="1" x14ac:dyDescent="0.25">
      <c r="B11" s="114">
        <v>7</v>
      </c>
      <c r="C11" s="112" t="s">
        <v>1260</v>
      </c>
      <c r="D11" s="112" t="s">
        <v>558</v>
      </c>
      <c r="E11" s="112" t="s">
        <v>585</v>
      </c>
      <c r="F11" s="112" t="s">
        <v>580</v>
      </c>
      <c r="G11" s="112" t="s">
        <v>1261</v>
      </c>
      <c r="H11" s="112" t="s">
        <v>1262</v>
      </c>
      <c r="I11" s="112" t="s">
        <v>1263</v>
      </c>
    </row>
    <row r="12" spans="2:9" s="110" customFormat="1" ht="39.950000000000003" customHeight="1" x14ac:dyDescent="0.25">
      <c r="B12" s="114">
        <v>8</v>
      </c>
      <c r="C12" s="112" t="s">
        <v>1264</v>
      </c>
      <c r="D12" s="112" t="s">
        <v>746</v>
      </c>
      <c r="E12" s="112" t="s">
        <v>581</v>
      </c>
      <c r="F12" s="112" t="s">
        <v>747</v>
      </c>
      <c r="G12" s="112" t="s">
        <v>1079</v>
      </c>
      <c r="H12" s="112" t="s">
        <v>1265</v>
      </c>
      <c r="I12" s="112" t="s">
        <v>1266</v>
      </c>
    </row>
    <row r="13" spans="2:9" s="110" customFormat="1" ht="39.950000000000003" customHeight="1" x14ac:dyDescent="0.25">
      <c r="B13" s="114">
        <v>9</v>
      </c>
      <c r="C13" s="112" t="s">
        <v>1267</v>
      </c>
      <c r="D13" s="112" t="s">
        <v>748</v>
      </c>
      <c r="E13" s="112" t="s">
        <v>583</v>
      </c>
      <c r="F13" s="112" t="s">
        <v>582</v>
      </c>
      <c r="G13" s="112" t="s">
        <v>1268</v>
      </c>
      <c r="H13" s="112" t="s">
        <v>1269</v>
      </c>
      <c r="I13" s="112" t="s">
        <v>1270</v>
      </c>
    </row>
    <row r="14" spans="2:9" s="110" customFormat="1" ht="39.950000000000003" customHeight="1" x14ac:dyDescent="0.25">
      <c r="B14" s="114">
        <v>10</v>
      </c>
      <c r="C14" s="112" t="s">
        <v>1271</v>
      </c>
      <c r="D14" s="112" t="s">
        <v>749</v>
      </c>
      <c r="E14" s="112" t="s">
        <v>578</v>
      </c>
      <c r="F14" s="112" t="s">
        <v>737</v>
      </c>
      <c r="G14" s="112" t="s">
        <v>1272</v>
      </c>
      <c r="H14" s="112" t="s">
        <v>1273</v>
      </c>
      <c r="I14" s="112" t="s">
        <v>1274</v>
      </c>
    </row>
    <row r="15" spans="2:9" s="110" customFormat="1" ht="39.950000000000003" customHeight="1" x14ac:dyDescent="0.25">
      <c r="B15" s="114">
        <v>11</v>
      </c>
      <c r="C15" s="112" t="s">
        <v>1074</v>
      </c>
      <c r="D15" s="112" t="s">
        <v>750</v>
      </c>
      <c r="E15" s="112" t="s">
        <v>751</v>
      </c>
      <c r="F15" s="112" t="s">
        <v>586</v>
      </c>
      <c r="G15" s="112" t="s">
        <v>1275</v>
      </c>
      <c r="H15" s="112" t="s">
        <v>1276</v>
      </c>
      <c r="I15" s="112" t="s">
        <v>1277</v>
      </c>
    </row>
    <row r="16" spans="2:9" s="110" customFormat="1" ht="39.950000000000003" customHeight="1" x14ac:dyDescent="0.25">
      <c r="B16" s="114">
        <v>12</v>
      </c>
      <c r="C16" s="112" t="s">
        <v>1278</v>
      </c>
      <c r="D16" s="112" t="s">
        <v>577</v>
      </c>
      <c r="E16" s="112" t="s">
        <v>593</v>
      </c>
      <c r="F16" s="112" t="s">
        <v>584</v>
      </c>
      <c r="G16" s="112" t="s">
        <v>1279</v>
      </c>
      <c r="H16" s="112" t="s">
        <v>1280</v>
      </c>
      <c r="I16" s="112" t="s">
        <v>1281</v>
      </c>
    </row>
    <row r="17" spans="2:9" s="110" customFormat="1" ht="39.950000000000003" customHeight="1" x14ac:dyDescent="0.25">
      <c r="B17" s="114">
        <v>13</v>
      </c>
      <c r="C17" s="112" t="s">
        <v>1282</v>
      </c>
      <c r="D17" s="112" t="s">
        <v>752</v>
      </c>
      <c r="E17" s="112" t="s">
        <v>753</v>
      </c>
      <c r="F17" s="112" t="s">
        <v>754</v>
      </c>
      <c r="G17" s="112" t="s">
        <v>1283</v>
      </c>
      <c r="H17" s="112" t="s">
        <v>1284</v>
      </c>
      <c r="I17" s="112" t="s">
        <v>1285</v>
      </c>
    </row>
    <row r="18" spans="2:9" s="110" customFormat="1" ht="39.950000000000003" customHeight="1" x14ac:dyDescent="0.25">
      <c r="B18" s="114">
        <v>14</v>
      </c>
      <c r="C18" s="112" t="s">
        <v>1286</v>
      </c>
      <c r="D18" s="112" t="s">
        <v>755</v>
      </c>
      <c r="E18" s="112" t="s">
        <v>756</v>
      </c>
      <c r="F18" s="112" t="s">
        <v>589</v>
      </c>
      <c r="G18" s="112" t="s">
        <v>1287</v>
      </c>
      <c r="H18" s="112" t="s">
        <v>1288</v>
      </c>
      <c r="I18" s="112" t="s">
        <v>1289</v>
      </c>
    </row>
    <row r="19" spans="2:9" s="110" customFormat="1" ht="39.950000000000003" customHeight="1" x14ac:dyDescent="0.25">
      <c r="B19" s="114">
        <v>15</v>
      </c>
      <c r="C19" s="112" t="s">
        <v>1075</v>
      </c>
      <c r="D19" s="112" t="s">
        <v>757</v>
      </c>
      <c r="E19" s="112" t="s">
        <v>758</v>
      </c>
      <c r="F19" s="112" t="s">
        <v>588</v>
      </c>
      <c r="G19" s="112" t="s">
        <v>1290</v>
      </c>
      <c r="H19" s="112" t="s">
        <v>1291</v>
      </c>
      <c r="I19" s="112" t="s">
        <v>1292</v>
      </c>
    </row>
    <row r="20" spans="2:9" s="110" customFormat="1" ht="39.950000000000003" customHeight="1" x14ac:dyDescent="0.25">
      <c r="B20" s="114">
        <v>16</v>
      </c>
      <c r="C20" s="112" t="s">
        <v>1077</v>
      </c>
      <c r="D20" s="112" t="s">
        <v>587</v>
      </c>
      <c r="E20" s="112" t="s">
        <v>759</v>
      </c>
      <c r="F20" s="112" t="s">
        <v>594</v>
      </c>
      <c r="G20" s="112" t="s">
        <v>1293</v>
      </c>
      <c r="H20" s="112" t="s">
        <v>1294</v>
      </c>
      <c r="I20" s="112" t="s">
        <v>1295</v>
      </c>
    </row>
    <row r="21" spans="2:9" s="110" customFormat="1" ht="39.950000000000003" customHeight="1" x14ac:dyDescent="0.25">
      <c r="B21" s="114">
        <v>17</v>
      </c>
      <c r="C21" s="112" t="s">
        <v>1296</v>
      </c>
      <c r="D21" s="112" t="s">
        <v>760</v>
      </c>
      <c r="E21" s="112" t="s">
        <v>761</v>
      </c>
      <c r="F21" s="112" t="s">
        <v>591</v>
      </c>
      <c r="G21" s="112" t="s">
        <v>1297</v>
      </c>
      <c r="H21" s="112" t="s">
        <v>604</v>
      </c>
      <c r="I21" s="112" t="s">
        <v>1298</v>
      </c>
    </row>
    <row r="22" spans="2:9" s="110" customFormat="1" ht="39.950000000000003" customHeight="1" x14ac:dyDescent="0.25">
      <c r="B22" s="114">
        <v>18</v>
      </c>
      <c r="C22" s="112" t="s">
        <v>1159</v>
      </c>
      <c r="D22" s="112" t="s">
        <v>762</v>
      </c>
      <c r="E22" s="112" t="s">
        <v>595</v>
      </c>
      <c r="F22" s="112" t="s">
        <v>763</v>
      </c>
      <c r="G22" s="112" t="s">
        <v>1299</v>
      </c>
      <c r="H22" s="112" t="s">
        <v>1300</v>
      </c>
      <c r="I22" s="112" t="s">
        <v>1262</v>
      </c>
    </row>
    <row r="23" spans="2:9" s="110" customFormat="1" ht="39.950000000000003" customHeight="1" x14ac:dyDescent="0.25">
      <c r="B23" s="114">
        <v>19</v>
      </c>
      <c r="C23" s="112" t="s">
        <v>1301</v>
      </c>
      <c r="D23" s="112" t="s">
        <v>764</v>
      </c>
      <c r="E23" s="112" t="s">
        <v>765</v>
      </c>
      <c r="F23" s="112" t="s">
        <v>766</v>
      </c>
      <c r="G23" s="112" t="s">
        <v>1302</v>
      </c>
      <c r="H23" s="112" t="s">
        <v>1303</v>
      </c>
      <c r="I23" s="112" t="s">
        <v>1304</v>
      </c>
    </row>
    <row r="24" spans="2:9" s="110" customFormat="1" ht="39.950000000000003" customHeight="1" x14ac:dyDescent="0.25">
      <c r="B24" s="114">
        <v>20</v>
      </c>
      <c r="C24" s="112" t="s">
        <v>1305</v>
      </c>
      <c r="D24" s="112" t="s">
        <v>767</v>
      </c>
      <c r="E24" s="112" t="s">
        <v>597</v>
      </c>
      <c r="F24" s="112" t="s">
        <v>768</v>
      </c>
      <c r="G24" s="112" t="s">
        <v>1306</v>
      </c>
      <c r="H24" s="112" t="s">
        <v>1307</v>
      </c>
      <c r="I24" s="112" t="s">
        <v>1072</v>
      </c>
    </row>
    <row r="25" spans="2:9" s="110" customFormat="1" ht="39.950000000000003" customHeight="1" x14ac:dyDescent="0.25">
      <c r="B25" s="114">
        <v>21</v>
      </c>
      <c r="C25" s="112" t="s">
        <v>1308</v>
      </c>
      <c r="D25" s="112" t="s">
        <v>745</v>
      </c>
      <c r="E25" s="112" t="s">
        <v>769</v>
      </c>
      <c r="F25" s="112" t="s">
        <v>770</v>
      </c>
      <c r="G25" s="112" t="s">
        <v>1309</v>
      </c>
      <c r="H25" s="112" t="s">
        <v>231</v>
      </c>
      <c r="I25" s="112" t="s">
        <v>1310</v>
      </c>
    </row>
    <row r="26" spans="2:9" s="110" customFormat="1" ht="39.950000000000003" customHeight="1" x14ac:dyDescent="0.25">
      <c r="B26" s="114">
        <v>22</v>
      </c>
      <c r="C26" s="112" t="s">
        <v>1311</v>
      </c>
      <c r="D26" s="112" t="s">
        <v>771</v>
      </c>
      <c r="E26" s="112" t="s">
        <v>772</v>
      </c>
      <c r="F26" s="112" t="s">
        <v>598</v>
      </c>
      <c r="G26" s="112" t="s">
        <v>1312</v>
      </c>
      <c r="H26" s="112" t="s">
        <v>1313</v>
      </c>
      <c r="I26" s="112" t="s">
        <v>1080</v>
      </c>
    </row>
    <row r="27" spans="2:9" s="110" customFormat="1" ht="39.950000000000003" customHeight="1" x14ac:dyDescent="0.25">
      <c r="B27" s="114">
        <v>23</v>
      </c>
      <c r="C27" s="112" t="s">
        <v>1314</v>
      </c>
      <c r="D27" s="112" t="s">
        <v>773</v>
      </c>
      <c r="E27" s="112" t="s">
        <v>599</v>
      </c>
      <c r="F27" s="112" t="s">
        <v>774</v>
      </c>
      <c r="G27" s="112" t="s">
        <v>1315</v>
      </c>
      <c r="H27" s="112" t="s">
        <v>1316</v>
      </c>
      <c r="I27" s="112" t="s">
        <v>1317</v>
      </c>
    </row>
    <row r="28" spans="2:9" s="110" customFormat="1" ht="39.950000000000003" customHeight="1" x14ac:dyDescent="0.25">
      <c r="B28" s="114">
        <v>24</v>
      </c>
      <c r="C28" s="112" t="s">
        <v>1318</v>
      </c>
      <c r="D28" s="112" t="s">
        <v>775</v>
      </c>
      <c r="E28" s="112" t="s">
        <v>776</v>
      </c>
      <c r="F28" s="112" t="s">
        <v>596</v>
      </c>
      <c r="G28" s="112" t="s">
        <v>1319</v>
      </c>
      <c r="H28" s="112" t="s">
        <v>1320</v>
      </c>
      <c r="I28" s="112" t="s">
        <v>1078</v>
      </c>
    </row>
    <row r="29" spans="2:9" s="110" customFormat="1" ht="39.950000000000003" customHeight="1" x14ac:dyDescent="0.25">
      <c r="B29" s="114">
        <v>25</v>
      </c>
      <c r="C29" s="112" t="s">
        <v>1321</v>
      </c>
      <c r="D29" s="112" t="s">
        <v>777</v>
      </c>
      <c r="E29" s="112" t="s">
        <v>778</v>
      </c>
      <c r="F29" s="112" t="s">
        <v>779</v>
      </c>
      <c r="G29" s="112" t="s">
        <v>1322</v>
      </c>
      <c r="H29" s="112" t="s">
        <v>1323</v>
      </c>
      <c r="I29" s="112" t="s">
        <v>1324</v>
      </c>
    </row>
    <row r="30" spans="2:9" s="110" customFormat="1" ht="39.950000000000003" customHeight="1" x14ac:dyDescent="0.25">
      <c r="B30" s="114">
        <v>26</v>
      </c>
      <c r="C30" s="112" t="s">
        <v>1325</v>
      </c>
      <c r="D30" s="112" t="s">
        <v>780</v>
      </c>
      <c r="E30" s="112" t="s">
        <v>781</v>
      </c>
      <c r="F30" s="112" t="s">
        <v>782</v>
      </c>
      <c r="G30" s="112" t="s">
        <v>1326</v>
      </c>
      <c r="H30" s="112" t="s">
        <v>1076</v>
      </c>
      <c r="I30" s="112" t="s">
        <v>1327</v>
      </c>
    </row>
    <row r="31" spans="2:9" s="110" customFormat="1" ht="39.950000000000003" customHeight="1" x14ac:dyDescent="0.25">
      <c r="B31" s="114">
        <v>27</v>
      </c>
      <c r="C31" s="112" t="s">
        <v>1328</v>
      </c>
      <c r="D31" s="112" t="s">
        <v>783</v>
      </c>
      <c r="E31" s="112" t="s">
        <v>603</v>
      </c>
      <c r="F31" s="112" t="s">
        <v>601</v>
      </c>
      <c r="G31" s="112" t="s">
        <v>1329</v>
      </c>
      <c r="H31" s="112" t="s">
        <v>1330</v>
      </c>
      <c r="I31" s="112" t="s">
        <v>1331</v>
      </c>
    </row>
    <row r="32" spans="2:9" s="110" customFormat="1" ht="39.950000000000003" customHeight="1" x14ac:dyDescent="0.25">
      <c r="B32" s="114">
        <v>28</v>
      </c>
      <c r="C32" s="112" t="s">
        <v>1332</v>
      </c>
      <c r="D32" s="112" t="s">
        <v>784</v>
      </c>
      <c r="E32" s="112" t="s">
        <v>600</v>
      </c>
      <c r="F32" s="112" t="s">
        <v>605</v>
      </c>
      <c r="G32" s="112" t="s">
        <v>1333</v>
      </c>
      <c r="H32" s="112" t="s">
        <v>1334</v>
      </c>
      <c r="I32" s="112" t="s">
        <v>1335</v>
      </c>
    </row>
    <row r="33" spans="2:9" s="110" customFormat="1" ht="39.950000000000003" customHeight="1" x14ac:dyDescent="0.25">
      <c r="B33" s="114">
        <v>29</v>
      </c>
      <c r="C33" s="112" t="s">
        <v>1336</v>
      </c>
      <c r="D33" s="112" t="s">
        <v>785</v>
      </c>
      <c r="E33" s="112" t="s">
        <v>786</v>
      </c>
      <c r="F33" s="112" t="s">
        <v>787</v>
      </c>
      <c r="G33" s="112" t="s">
        <v>1337</v>
      </c>
      <c r="H33" s="112" t="s">
        <v>234</v>
      </c>
      <c r="I33" s="112" t="s">
        <v>1338</v>
      </c>
    </row>
    <row r="34" spans="2:9" s="110" customFormat="1" ht="39.950000000000003" customHeight="1" thickBot="1" x14ac:dyDescent="0.3">
      <c r="B34" s="115">
        <v>30</v>
      </c>
      <c r="C34" s="113" t="s">
        <v>1339</v>
      </c>
      <c r="D34" s="113" t="s">
        <v>788</v>
      </c>
      <c r="E34" s="113" t="s">
        <v>789</v>
      </c>
      <c r="F34" s="113" t="s">
        <v>790</v>
      </c>
      <c r="G34" s="113" t="s">
        <v>1340</v>
      </c>
      <c r="H34" s="113" t="s">
        <v>1341</v>
      </c>
      <c r="I34" s="113" t="s">
        <v>1081</v>
      </c>
    </row>
    <row r="35" spans="2:9" ht="18.75" x14ac:dyDescent="0.3">
      <c r="B35" s="109"/>
      <c r="C35" s="35"/>
      <c r="D35" s="35"/>
      <c r="E35" s="35"/>
      <c r="F35" s="35"/>
      <c r="G35" s="35"/>
      <c r="H35" s="35"/>
      <c r="I35" s="35"/>
    </row>
    <row r="36" spans="2:9" ht="18.75" x14ac:dyDescent="0.3">
      <c r="B36" s="42"/>
      <c r="C36" s="35"/>
      <c r="D36" s="35"/>
      <c r="E36" s="35"/>
      <c r="F36" s="35"/>
      <c r="G36" s="35"/>
      <c r="H36" s="35"/>
      <c r="I36" s="35"/>
    </row>
    <row r="37" spans="2:9" ht="18.75" x14ac:dyDescent="0.3">
      <c r="B37" s="42"/>
      <c r="C37" s="35"/>
      <c r="D37" s="35"/>
      <c r="E37" s="35"/>
      <c r="F37" s="35"/>
      <c r="G37" s="35"/>
      <c r="H37" s="35"/>
      <c r="I37" s="35"/>
    </row>
    <row r="38" spans="2:9" ht="18.75" x14ac:dyDescent="0.3">
      <c r="B38" s="42"/>
      <c r="C38" s="35"/>
      <c r="D38" s="35"/>
      <c r="E38" s="35"/>
      <c r="F38" s="35"/>
      <c r="G38" s="35"/>
      <c r="H38" s="35"/>
      <c r="I38" s="35"/>
    </row>
    <row r="39" spans="2:9" ht="18.75" x14ac:dyDescent="0.3">
      <c r="B39" s="42"/>
      <c r="C39" s="35"/>
      <c r="D39" s="35"/>
      <c r="E39" s="35"/>
      <c r="F39" s="35"/>
      <c r="G39" s="35"/>
      <c r="H39" s="35"/>
      <c r="I39" s="35"/>
    </row>
    <row r="40" spans="2:9" ht="18.75" x14ac:dyDescent="0.3">
      <c r="B40" s="42"/>
      <c r="C40" s="35"/>
      <c r="D40" s="35"/>
      <c r="E40" s="35"/>
      <c r="F40" s="35"/>
      <c r="G40" s="35"/>
      <c r="H40" s="35"/>
      <c r="I40" s="35"/>
    </row>
    <row r="41" spans="2:9" ht="18.75" x14ac:dyDescent="0.3">
      <c r="B41" s="42"/>
      <c r="C41" s="35"/>
      <c r="D41" s="35"/>
      <c r="E41" s="35"/>
      <c r="F41" s="35"/>
      <c r="G41" s="35"/>
      <c r="H41" s="35"/>
      <c r="I41" s="35"/>
    </row>
    <row r="42" spans="2:9" ht="18.75" x14ac:dyDescent="0.3">
      <c r="B42" s="42"/>
      <c r="C42" s="35"/>
      <c r="D42" s="35"/>
      <c r="E42" s="35"/>
      <c r="F42" s="35"/>
      <c r="G42" s="35"/>
      <c r="H42" s="35"/>
      <c r="I42" s="35"/>
    </row>
    <row r="43" spans="2:9" ht="18.75" x14ac:dyDescent="0.3">
      <c r="B43" s="42"/>
      <c r="C43" s="35"/>
      <c r="D43" s="35"/>
      <c r="E43" s="35"/>
      <c r="F43" s="35"/>
      <c r="G43" s="35"/>
      <c r="H43" s="35"/>
      <c r="I43" s="35"/>
    </row>
    <row r="44" spans="2:9" ht="18.75" x14ac:dyDescent="0.3">
      <c r="B44" s="42"/>
      <c r="C44" s="35"/>
      <c r="D44" s="35"/>
      <c r="E44" s="35"/>
      <c r="F44" s="35"/>
      <c r="G44" s="35"/>
      <c r="H44" s="35"/>
      <c r="I44" s="35"/>
    </row>
    <row r="45" spans="2:9" ht="26.25" customHeight="1" x14ac:dyDescent="0.3">
      <c r="B45" s="42"/>
      <c r="C45" s="35"/>
      <c r="D45" s="35"/>
      <c r="E45" s="35"/>
      <c r="F45" s="35"/>
      <c r="G45" s="35"/>
      <c r="H45" s="35"/>
      <c r="I45" s="35"/>
    </row>
    <row r="46" spans="2:9" ht="18.75" x14ac:dyDescent="0.3">
      <c r="B46" s="42"/>
      <c r="C46" s="35"/>
      <c r="D46" s="35"/>
      <c r="E46" s="35"/>
      <c r="F46" s="35"/>
      <c r="G46" s="35"/>
      <c r="H46" s="35"/>
      <c r="I46" s="35"/>
    </row>
    <row r="47" spans="2:9" ht="18.75" x14ac:dyDescent="0.3">
      <c r="B47" s="42"/>
      <c r="C47" s="35"/>
      <c r="D47" s="35"/>
      <c r="E47" s="35"/>
      <c r="F47" s="35"/>
      <c r="G47" s="35"/>
      <c r="H47" s="35"/>
      <c r="I47" s="35"/>
    </row>
    <row r="48" spans="2:9" ht="18.75" x14ac:dyDescent="0.3">
      <c r="B48" s="42"/>
      <c r="C48" s="35"/>
      <c r="D48" s="35"/>
      <c r="E48" s="35"/>
      <c r="F48" s="35"/>
      <c r="G48" s="35"/>
      <c r="H48" s="35"/>
      <c r="I48" s="35"/>
    </row>
    <row r="49" spans="2:9" ht="26.25" customHeight="1" x14ac:dyDescent="0.3">
      <c r="B49" s="42"/>
      <c r="C49" s="35"/>
      <c r="D49" s="35"/>
      <c r="E49" s="35"/>
      <c r="F49" s="35"/>
      <c r="G49" s="35"/>
      <c r="H49" s="35"/>
      <c r="I49" s="35"/>
    </row>
    <row r="50" spans="2:9" ht="18.75" x14ac:dyDescent="0.3">
      <c r="B50" s="42"/>
      <c r="C50" s="35"/>
      <c r="D50" s="35"/>
      <c r="E50" s="35"/>
      <c r="F50" s="35"/>
      <c r="G50" s="35"/>
      <c r="H50" s="35"/>
      <c r="I50" s="35"/>
    </row>
    <row r="51" spans="2:9" ht="18.75" x14ac:dyDescent="0.3">
      <c r="B51" s="42"/>
      <c r="C51" s="35"/>
      <c r="D51" s="35"/>
      <c r="E51" s="35"/>
      <c r="F51" s="35"/>
      <c r="G51" s="35"/>
      <c r="H51" s="35"/>
      <c r="I51" s="35"/>
    </row>
    <row r="52" spans="2:9" ht="18.75" x14ac:dyDescent="0.3">
      <c r="B52" s="42"/>
      <c r="C52" s="35"/>
      <c r="D52" s="35"/>
      <c r="E52" s="35"/>
      <c r="F52" s="35"/>
      <c r="G52" s="35"/>
      <c r="H52" s="35"/>
      <c r="I52" s="35"/>
    </row>
    <row r="53" spans="2:9" ht="26.25" customHeight="1" x14ac:dyDescent="0.3">
      <c r="B53" s="42"/>
      <c r="C53" s="35"/>
      <c r="D53" s="35"/>
      <c r="E53" s="35"/>
      <c r="F53" s="35"/>
      <c r="G53" s="35"/>
      <c r="H53" s="35"/>
      <c r="I53" s="35"/>
    </row>
    <row r="54" spans="2:9" ht="18.75" x14ac:dyDescent="0.3">
      <c r="B54" s="42"/>
      <c r="C54" s="35"/>
      <c r="D54" s="35"/>
      <c r="E54" s="35"/>
      <c r="F54" s="35"/>
      <c r="G54" s="35"/>
      <c r="H54" s="35"/>
      <c r="I54" s="35"/>
    </row>
  </sheetData>
  <mergeCells count="1">
    <mergeCell ref="B2:I3"/>
  </mergeCell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54"/>
  <sheetViews>
    <sheetView zoomScale="85" zoomScaleNormal="85" workbookViewId="0">
      <selection activeCell="B2" sqref="B2:I34"/>
    </sheetView>
  </sheetViews>
  <sheetFormatPr defaultRowHeight="15" x14ac:dyDescent="0.25"/>
  <cols>
    <col min="1" max="1" width="3.5703125" customWidth="1"/>
    <col min="2" max="2" width="4.85546875" bestFit="1" customWidth="1"/>
    <col min="3" max="9" width="30.7109375" customWidth="1"/>
  </cols>
  <sheetData>
    <row r="1" spans="2:9" ht="15.75" thickBot="1" x14ac:dyDescent="0.3"/>
    <row r="2" spans="2:9" x14ac:dyDescent="0.25">
      <c r="B2" s="218" t="s">
        <v>218</v>
      </c>
      <c r="C2" s="219"/>
      <c r="D2" s="219"/>
      <c r="E2" s="219"/>
      <c r="F2" s="219"/>
      <c r="G2" s="219"/>
      <c r="H2" s="219"/>
      <c r="I2" s="220"/>
    </row>
    <row r="3" spans="2:9" ht="15.75" thickBot="1" x14ac:dyDescent="0.3">
      <c r="B3" s="221"/>
      <c r="C3" s="222"/>
      <c r="D3" s="222"/>
      <c r="E3" s="222"/>
      <c r="F3" s="222"/>
      <c r="G3" s="222"/>
      <c r="H3" s="222"/>
      <c r="I3" s="223"/>
    </row>
    <row r="4" spans="2:9" ht="87.75" customHeight="1" x14ac:dyDescent="0.35">
      <c r="B4" s="116" t="s">
        <v>198</v>
      </c>
      <c r="C4" s="111" t="s">
        <v>14</v>
      </c>
      <c r="D4" s="111" t="s">
        <v>15</v>
      </c>
      <c r="E4" s="111" t="s">
        <v>16</v>
      </c>
      <c r="F4" s="111" t="s">
        <v>18</v>
      </c>
      <c r="G4" s="111" t="s">
        <v>17</v>
      </c>
      <c r="H4" s="111" t="s">
        <v>76</v>
      </c>
      <c r="I4" s="111" t="s">
        <v>20</v>
      </c>
    </row>
    <row r="5" spans="2:9" s="110" customFormat="1" ht="39.950000000000003" customHeight="1" x14ac:dyDescent="0.25">
      <c r="B5" s="114">
        <v>1</v>
      </c>
      <c r="C5" s="112" t="s">
        <v>1342</v>
      </c>
      <c r="D5" s="112" t="s">
        <v>607</v>
      </c>
      <c r="E5" s="112" t="s">
        <v>608</v>
      </c>
      <c r="F5" s="112" t="s">
        <v>579</v>
      </c>
      <c r="G5" s="112" t="s">
        <v>609</v>
      </c>
      <c r="H5" s="112" t="s">
        <v>1343</v>
      </c>
      <c r="I5" s="112" t="s">
        <v>648</v>
      </c>
    </row>
    <row r="6" spans="2:9" s="110" customFormat="1" ht="39.950000000000003" customHeight="1" x14ac:dyDescent="0.25">
      <c r="B6" s="114">
        <v>2</v>
      </c>
      <c r="C6" s="112" t="s">
        <v>1344</v>
      </c>
      <c r="D6" s="112" t="s">
        <v>609</v>
      </c>
      <c r="E6" s="112" t="s">
        <v>610</v>
      </c>
      <c r="F6" s="112" t="s">
        <v>611</v>
      </c>
      <c r="G6" s="112" t="s">
        <v>1345</v>
      </c>
      <c r="H6" s="112" t="s">
        <v>1346</v>
      </c>
      <c r="I6" s="112" t="s">
        <v>1347</v>
      </c>
    </row>
    <row r="7" spans="2:9" s="110" customFormat="1" ht="39.950000000000003" customHeight="1" x14ac:dyDescent="0.25">
      <c r="B7" s="114">
        <v>3</v>
      </c>
      <c r="C7" s="112" t="s">
        <v>1348</v>
      </c>
      <c r="D7" s="112" t="s">
        <v>613</v>
      </c>
      <c r="E7" s="112" t="s">
        <v>489</v>
      </c>
      <c r="F7" s="112" t="s">
        <v>614</v>
      </c>
      <c r="G7" s="112" t="s">
        <v>1349</v>
      </c>
      <c r="H7" s="112" t="s">
        <v>1350</v>
      </c>
      <c r="I7" s="112" t="s">
        <v>1351</v>
      </c>
    </row>
    <row r="8" spans="2:9" s="110" customFormat="1" ht="39.950000000000003" customHeight="1" x14ac:dyDescent="0.25">
      <c r="B8" s="114">
        <v>4</v>
      </c>
      <c r="C8" s="112" t="s">
        <v>1352</v>
      </c>
      <c r="D8" s="112" t="s">
        <v>615</v>
      </c>
      <c r="E8" s="112" t="s">
        <v>616</v>
      </c>
      <c r="F8" s="112" t="s">
        <v>617</v>
      </c>
      <c r="G8" s="112" t="s">
        <v>644</v>
      </c>
      <c r="H8" s="112" t="s">
        <v>623</v>
      </c>
      <c r="I8" s="112" t="s">
        <v>1353</v>
      </c>
    </row>
    <row r="9" spans="2:9" s="110" customFormat="1" ht="39.950000000000003" customHeight="1" x14ac:dyDescent="0.25">
      <c r="B9" s="114">
        <v>5</v>
      </c>
      <c r="C9" s="112" t="s">
        <v>1354</v>
      </c>
      <c r="D9" s="112" t="s">
        <v>618</v>
      </c>
      <c r="E9" s="112" t="s">
        <v>619</v>
      </c>
      <c r="F9" s="112" t="s">
        <v>620</v>
      </c>
      <c r="G9" s="112" t="s">
        <v>1355</v>
      </c>
      <c r="H9" s="112" t="s">
        <v>1356</v>
      </c>
      <c r="I9" s="112" t="s">
        <v>1357</v>
      </c>
    </row>
    <row r="10" spans="2:9" s="110" customFormat="1" ht="39.950000000000003" customHeight="1" x14ac:dyDescent="0.25">
      <c r="B10" s="114">
        <v>6</v>
      </c>
      <c r="C10" s="112" t="s">
        <v>1082</v>
      </c>
      <c r="D10" s="112" t="s">
        <v>621</v>
      </c>
      <c r="E10" s="112" t="s">
        <v>622</v>
      </c>
      <c r="F10" s="112" t="s">
        <v>612</v>
      </c>
      <c r="G10" s="112" t="s">
        <v>1358</v>
      </c>
      <c r="H10" s="112" t="s">
        <v>1359</v>
      </c>
      <c r="I10" s="112" t="s">
        <v>1214</v>
      </c>
    </row>
    <row r="11" spans="2:9" s="110" customFormat="1" ht="39.950000000000003" customHeight="1" x14ac:dyDescent="0.25">
      <c r="B11" s="114">
        <v>7</v>
      </c>
      <c r="C11" s="112" t="s">
        <v>1360</v>
      </c>
      <c r="D11" s="112" t="s">
        <v>624</v>
      </c>
      <c r="E11" s="112" t="s">
        <v>259</v>
      </c>
      <c r="F11" s="112" t="s">
        <v>625</v>
      </c>
      <c r="G11" s="112" t="s">
        <v>1361</v>
      </c>
      <c r="H11" s="112" t="s">
        <v>1362</v>
      </c>
      <c r="I11" s="112" t="s">
        <v>1363</v>
      </c>
    </row>
    <row r="12" spans="2:9" s="110" customFormat="1" ht="39.950000000000003" customHeight="1" x14ac:dyDescent="0.25">
      <c r="B12" s="114">
        <v>8</v>
      </c>
      <c r="C12" s="112" t="s">
        <v>1364</v>
      </c>
      <c r="D12" s="112" t="s">
        <v>626</v>
      </c>
      <c r="E12" s="112" t="s">
        <v>627</v>
      </c>
      <c r="F12" s="112" t="s">
        <v>628</v>
      </c>
      <c r="G12" s="112" t="s">
        <v>1083</v>
      </c>
      <c r="H12" s="112" t="s">
        <v>659</v>
      </c>
      <c r="I12" s="112" t="s">
        <v>1365</v>
      </c>
    </row>
    <row r="13" spans="2:9" s="110" customFormat="1" ht="39.950000000000003" customHeight="1" x14ac:dyDescent="0.25">
      <c r="B13" s="114">
        <v>9</v>
      </c>
      <c r="C13" s="112" t="s">
        <v>687</v>
      </c>
      <c r="D13" s="112" t="s">
        <v>630</v>
      </c>
      <c r="E13" s="112" t="s">
        <v>631</v>
      </c>
      <c r="F13" s="112" t="s">
        <v>632</v>
      </c>
      <c r="G13" s="112" t="s">
        <v>1366</v>
      </c>
      <c r="H13" s="112" t="s">
        <v>1086</v>
      </c>
      <c r="I13" s="112" t="s">
        <v>1367</v>
      </c>
    </row>
    <row r="14" spans="2:9" s="110" customFormat="1" ht="39.950000000000003" customHeight="1" x14ac:dyDescent="0.25">
      <c r="B14" s="114">
        <v>10</v>
      </c>
      <c r="C14" s="112" t="s">
        <v>1368</v>
      </c>
      <c r="D14" s="112" t="s">
        <v>633</v>
      </c>
      <c r="E14" s="112" t="s">
        <v>634</v>
      </c>
      <c r="F14" s="112" t="s">
        <v>635</v>
      </c>
      <c r="G14" s="112" t="s">
        <v>536</v>
      </c>
      <c r="H14" s="112" t="s">
        <v>1369</v>
      </c>
      <c r="I14" s="112" t="s">
        <v>1370</v>
      </c>
    </row>
    <row r="15" spans="2:9" s="110" customFormat="1" ht="39.950000000000003" customHeight="1" x14ac:dyDescent="0.25">
      <c r="B15" s="114">
        <v>11</v>
      </c>
      <c r="C15" s="112" t="s">
        <v>1371</v>
      </c>
      <c r="D15" s="112" t="s">
        <v>636</v>
      </c>
      <c r="E15" s="112" t="s">
        <v>637</v>
      </c>
      <c r="F15" s="112" t="s">
        <v>638</v>
      </c>
      <c r="G15" s="112" t="s">
        <v>1084</v>
      </c>
      <c r="H15" s="112" t="s">
        <v>1372</v>
      </c>
      <c r="I15" s="112" t="s">
        <v>437</v>
      </c>
    </row>
    <row r="16" spans="2:9" s="110" customFormat="1" ht="39.950000000000003" customHeight="1" x14ac:dyDescent="0.25">
      <c r="B16" s="114">
        <v>12</v>
      </c>
      <c r="C16" s="112" t="s">
        <v>1373</v>
      </c>
      <c r="D16" s="112" t="s">
        <v>639</v>
      </c>
      <c r="E16" s="112" t="s">
        <v>640</v>
      </c>
      <c r="F16" s="112" t="s">
        <v>641</v>
      </c>
      <c r="G16" s="112" t="s">
        <v>1374</v>
      </c>
      <c r="H16" s="112" t="s">
        <v>1375</v>
      </c>
      <c r="I16" s="112" t="s">
        <v>1376</v>
      </c>
    </row>
    <row r="17" spans="2:9" s="110" customFormat="1" ht="39.950000000000003" customHeight="1" x14ac:dyDescent="0.25">
      <c r="B17" s="114">
        <v>13</v>
      </c>
      <c r="C17" s="112" t="s">
        <v>1377</v>
      </c>
      <c r="D17" s="112" t="s">
        <v>642</v>
      </c>
      <c r="E17" s="112" t="s">
        <v>643</v>
      </c>
      <c r="F17" s="112" t="s">
        <v>644</v>
      </c>
      <c r="G17" s="112" t="s">
        <v>1378</v>
      </c>
      <c r="H17" s="112" t="s">
        <v>1379</v>
      </c>
      <c r="I17" s="112" t="s">
        <v>1380</v>
      </c>
    </row>
    <row r="18" spans="2:9" s="110" customFormat="1" ht="39.950000000000003" customHeight="1" x14ac:dyDescent="0.25">
      <c r="B18" s="114">
        <v>14</v>
      </c>
      <c r="C18" s="112" t="s">
        <v>1381</v>
      </c>
      <c r="D18" s="112" t="s">
        <v>646</v>
      </c>
      <c r="E18" s="112" t="s">
        <v>647</v>
      </c>
      <c r="F18" s="112" t="s">
        <v>648</v>
      </c>
      <c r="G18" s="112" t="s">
        <v>1382</v>
      </c>
      <c r="H18" s="112" t="s">
        <v>1383</v>
      </c>
      <c r="I18" s="112" t="s">
        <v>1384</v>
      </c>
    </row>
    <row r="19" spans="2:9" s="110" customFormat="1" ht="39.950000000000003" customHeight="1" x14ac:dyDescent="0.25">
      <c r="B19" s="114">
        <v>15</v>
      </c>
      <c r="C19" s="112" t="s">
        <v>1085</v>
      </c>
      <c r="D19" s="112" t="s">
        <v>650</v>
      </c>
      <c r="E19" s="112" t="s">
        <v>401</v>
      </c>
      <c r="F19" s="112" t="s">
        <v>651</v>
      </c>
      <c r="G19" s="112" t="s">
        <v>1385</v>
      </c>
      <c r="H19" s="112" t="s">
        <v>1386</v>
      </c>
      <c r="I19" s="112" t="s">
        <v>1387</v>
      </c>
    </row>
    <row r="20" spans="2:9" s="110" customFormat="1" ht="39.950000000000003" customHeight="1" x14ac:dyDescent="0.25">
      <c r="B20" s="114">
        <v>16</v>
      </c>
      <c r="C20" s="112" t="s">
        <v>1089</v>
      </c>
      <c r="D20" s="112" t="s">
        <v>653</v>
      </c>
      <c r="E20" s="112" t="s">
        <v>654</v>
      </c>
      <c r="F20" s="112" t="s">
        <v>655</v>
      </c>
      <c r="G20" s="112" t="s">
        <v>1388</v>
      </c>
      <c r="H20" s="112" t="s">
        <v>1389</v>
      </c>
      <c r="I20" s="112" t="s">
        <v>649</v>
      </c>
    </row>
    <row r="21" spans="2:9" s="110" customFormat="1" ht="39.950000000000003" customHeight="1" x14ac:dyDescent="0.25">
      <c r="B21" s="114">
        <v>17</v>
      </c>
      <c r="C21" s="112" t="s">
        <v>1390</v>
      </c>
      <c r="D21" s="112" t="s">
        <v>656</v>
      </c>
      <c r="E21" s="112" t="s">
        <v>657</v>
      </c>
      <c r="F21" s="112" t="s">
        <v>658</v>
      </c>
      <c r="G21" s="112" t="s">
        <v>1088</v>
      </c>
      <c r="H21" s="112" t="s">
        <v>1391</v>
      </c>
      <c r="I21" s="112" t="s">
        <v>1392</v>
      </c>
    </row>
    <row r="22" spans="2:9" s="110" customFormat="1" ht="39.950000000000003" customHeight="1" x14ac:dyDescent="0.25">
      <c r="B22" s="114">
        <v>18</v>
      </c>
      <c r="C22" s="112" t="s">
        <v>1393</v>
      </c>
      <c r="D22" s="112" t="s">
        <v>660</v>
      </c>
      <c r="E22" s="112" t="s">
        <v>661</v>
      </c>
      <c r="F22" s="112" t="s">
        <v>662</v>
      </c>
      <c r="G22" s="112" t="s">
        <v>1394</v>
      </c>
      <c r="H22" s="112" t="s">
        <v>1395</v>
      </c>
      <c r="I22" s="112" t="s">
        <v>1086</v>
      </c>
    </row>
    <row r="23" spans="2:9" s="110" customFormat="1" ht="39.950000000000003" customHeight="1" x14ac:dyDescent="0.25">
      <c r="B23" s="114">
        <v>19</v>
      </c>
      <c r="C23" s="112" t="s">
        <v>1396</v>
      </c>
      <c r="D23" s="112" t="s">
        <v>663</v>
      </c>
      <c r="E23" s="112" t="s">
        <v>664</v>
      </c>
      <c r="F23" s="112" t="s">
        <v>665</v>
      </c>
      <c r="G23" s="112" t="s">
        <v>1397</v>
      </c>
      <c r="H23" s="112" t="s">
        <v>1090</v>
      </c>
      <c r="I23" s="112" t="s">
        <v>1087</v>
      </c>
    </row>
    <row r="24" spans="2:9" s="110" customFormat="1" ht="39.950000000000003" customHeight="1" x14ac:dyDescent="0.25">
      <c r="B24" s="114">
        <v>20</v>
      </c>
      <c r="C24" s="112" t="s">
        <v>1398</v>
      </c>
      <c r="D24" s="112" t="s">
        <v>666</v>
      </c>
      <c r="E24" s="112" t="s">
        <v>667</v>
      </c>
      <c r="F24" s="112" t="s">
        <v>668</v>
      </c>
      <c r="G24" s="112" t="s">
        <v>1399</v>
      </c>
      <c r="H24" s="112" t="s">
        <v>1400</v>
      </c>
      <c r="I24" s="112" t="s">
        <v>696</v>
      </c>
    </row>
    <row r="25" spans="2:9" s="110" customFormat="1" ht="39.950000000000003" customHeight="1" x14ac:dyDescent="0.25">
      <c r="B25" s="114">
        <v>21</v>
      </c>
      <c r="C25" s="112" t="s">
        <v>1401</v>
      </c>
      <c r="D25" s="112" t="s">
        <v>669</v>
      </c>
      <c r="E25" s="112" t="s">
        <v>670</v>
      </c>
      <c r="F25" s="112" t="s">
        <v>671</v>
      </c>
      <c r="G25" s="112" t="s">
        <v>1402</v>
      </c>
      <c r="H25" s="112" t="s">
        <v>1403</v>
      </c>
      <c r="I25" s="112" t="s">
        <v>675</v>
      </c>
    </row>
    <row r="26" spans="2:9" s="110" customFormat="1" ht="39.950000000000003" customHeight="1" x14ac:dyDescent="0.25">
      <c r="B26" s="114">
        <v>22</v>
      </c>
      <c r="C26" s="112" t="s">
        <v>1404</v>
      </c>
      <c r="D26" s="112" t="s">
        <v>672</v>
      </c>
      <c r="E26" s="112" t="s">
        <v>673</v>
      </c>
      <c r="F26" s="112" t="s">
        <v>674</v>
      </c>
      <c r="G26" s="112" t="s">
        <v>1405</v>
      </c>
      <c r="H26" s="112" t="s">
        <v>1406</v>
      </c>
      <c r="I26" s="112" t="s">
        <v>1407</v>
      </c>
    </row>
    <row r="27" spans="2:9" s="110" customFormat="1" ht="39.950000000000003" customHeight="1" x14ac:dyDescent="0.25">
      <c r="B27" s="114">
        <v>23</v>
      </c>
      <c r="C27" s="112" t="s">
        <v>1408</v>
      </c>
      <c r="D27" s="112" t="s">
        <v>676</v>
      </c>
      <c r="E27" s="112" t="s">
        <v>677</v>
      </c>
      <c r="F27" s="112" t="s">
        <v>645</v>
      </c>
      <c r="G27" s="112" t="s">
        <v>1409</v>
      </c>
      <c r="H27" s="112" t="s">
        <v>1410</v>
      </c>
      <c r="I27" s="112" t="s">
        <v>1411</v>
      </c>
    </row>
    <row r="28" spans="2:9" s="110" customFormat="1" ht="39.950000000000003" customHeight="1" x14ac:dyDescent="0.25">
      <c r="B28" s="114">
        <v>24</v>
      </c>
      <c r="C28" s="112" t="s">
        <v>1412</v>
      </c>
      <c r="D28" s="112" t="s">
        <v>678</v>
      </c>
      <c r="E28" s="112" t="s">
        <v>679</v>
      </c>
      <c r="F28" s="112" t="s">
        <v>680</v>
      </c>
      <c r="G28" s="112" t="s">
        <v>1413</v>
      </c>
      <c r="H28" s="112" t="s">
        <v>1414</v>
      </c>
      <c r="I28" s="112" t="s">
        <v>1415</v>
      </c>
    </row>
    <row r="29" spans="2:9" s="110" customFormat="1" ht="39.950000000000003" customHeight="1" x14ac:dyDescent="0.25">
      <c r="B29" s="114">
        <v>25</v>
      </c>
      <c r="C29" s="112" t="s">
        <v>1416</v>
      </c>
      <c r="D29" s="112" t="s">
        <v>681</v>
      </c>
      <c r="E29" s="112" t="s">
        <v>682</v>
      </c>
      <c r="F29" s="112" t="s">
        <v>683</v>
      </c>
      <c r="G29" s="112" t="s">
        <v>1417</v>
      </c>
      <c r="H29" s="112" t="s">
        <v>1418</v>
      </c>
      <c r="I29" s="112" t="s">
        <v>1419</v>
      </c>
    </row>
    <row r="30" spans="2:9" s="110" customFormat="1" ht="39.950000000000003" customHeight="1" x14ac:dyDescent="0.25">
      <c r="B30" s="114">
        <v>26</v>
      </c>
      <c r="C30" s="112" t="s">
        <v>1420</v>
      </c>
      <c r="D30" s="112" t="s">
        <v>684</v>
      </c>
      <c r="E30" s="112" t="s">
        <v>685</v>
      </c>
      <c r="F30" s="112" t="s">
        <v>686</v>
      </c>
      <c r="G30" s="112" t="s">
        <v>1421</v>
      </c>
      <c r="H30" s="112" t="s">
        <v>1422</v>
      </c>
      <c r="I30" s="112" t="s">
        <v>1423</v>
      </c>
    </row>
    <row r="31" spans="2:9" s="110" customFormat="1" ht="39.950000000000003" customHeight="1" x14ac:dyDescent="0.25">
      <c r="B31" s="114">
        <v>27</v>
      </c>
      <c r="C31" s="112" t="s">
        <v>1424</v>
      </c>
      <c r="D31" s="112" t="s">
        <v>687</v>
      </c>
      <c r="E31" s="112" t="s">
        <v>688</v>
      </c>
      <c r="F31" s="112" t="s">
        <v>689</v>
      </c>
      <c r="G31" s="112" t="s">
        <v>1425</v>
      </c>
      <c r="H31" s="112" t="s">
        <v>1426</v>
      </c>
      <c r="I31" s="112" t="s">
        <v>1427</v>
      </c>
    </row>
    <row r="32" spans="2:9" s="110" customFormat="1" ht="39.950000000000003" customHeight="1" x14ac:dyDescent="0.25">
      <c r="B32" s="114">
        <v>28</v>
      </c>
      <c r="C32" s="112" t="s">
        <v>1428</v>
      </c>
      <c r="D32" s="112" t="s">
        <v>690</v>
      </c>
      <c r="E32" s="112" t="s">
        <v>691</v>
      </c>
      <c r="F32" s="112" t="s">
        <v>692</v>
      </c>
      <c r="G32" s="112" t="s">
        <v>1429</v>
      </c>
      <c r="H32" s="112" t="s">
        <v>1430</v>
      </c>
      <c r="I32" s="112" t="s">
        <v>1431</v>
      </c>
    </row>
    <row r="33" spans="2:9" s="110" customFormat="1" ht="39.950000000000003" customHeight="1" x14ac:dyDescent="0.25">
      <c r="B33" s="114">
        <v>29</v>
      </c>
      <c r="C33" s="112" t="s">
        <v>1432</v>
      </c>
      <c r="D33" s="112" t="s">
        <v>693</v>
      </c>
      <c r="E33" s="112" t="s">
        <v>694</v>
      </c>
      <c r="F33" s="112" t="s">
        <v>695</v>
      </c>
      <c r="G33" s="112" t="s">
        <v>1433</v>
      </c>
      <c r="H33" s="112" t="s">
        <v>1434</v>
      </c>
      <c r="I33" s="112" t="s">
        <v>1435</v>
      </c>
    </row>
    <row r="34" spans="2:9" s="110" customFormat="1" ht="39.950000000000003" customHeight="1" thickBot="1" x14ac:dyDescent="0.3">
      <c r="B34" s="115">
        <v>30</v>
      </c>
      <c r="C34" s="113" t="s">
        <v>1436</v>
      </c>
      <c r="D34" s="113" t="s">
        <v>697</v>
      </c>
      <c r="E34" s="113" t="s">
        <v>698</v>
      </c>
      <c r="F34" s="113" t="s">
        <v>699</v>
      </c>
      <c r="G34" s="113" t="s">
        <v>1437</v>
      </c>
      <c r="H34" s="113" t="s">
        <v>1438</v>
      </c>
      <c r="I34" s="113" t="s">
        <v>1439</v>
      </c>
    </row>
    <row r="35" spans="2:9" ht="18.75" x14ac:dyDescent="0.3">
      <c r="B35" s="109"/>
      <c r="C35" s="35"/>
      <c r="D35" s="35"/>
      <c r="E35" s="35"/>
      <c r="F35" s="35"/>
      <c r="G35" s="35"/>
      <c r="H35" s="35"/>
      <c r="I35" s="35"/>
    </row>
    <row r="36" spans="2:9" ht="18.75" x14ac:dyDescent="0.3">
      <c r="B36" s="42"/>
      <c r="C36" s="35"/>
      <c r="D36" s="35"/>
      <c r="E36" s="35"/>
      <c r="F36" s="35"/>
      <c r="G36" s="35"/>
      <c r="H36" s="35"/>
      <c r="I36" s="35"/>
    </row>
    <row r="37" spans="2:9" ht="18.75" x14ac:dyDescent="0.3">
      <c r="B37" s="42"/>
      <c r="C37" s="35"/>
      <c r="D37" s="35"/>
      <c r="E37" s="35"/>
      <c r="F37" s="35"/>
      <c r="G37" s="35"/>
      <c r="H37" s="35"/>
      <c r="I37" s="35"/>
    </row>
    <row r="38" spans="2:9" ht="18.75" x14ac:dyDescent="0.3">
      <c r="B38" s="42"/>
      <c r="C38" s="35"/>
      <c r="D38" s="35"/>
      <c r="E38" s="35"/>
      <c r="F38" s="35"/>
      <c r="G38" s="35"/>
      <c r="H38" s="35"/>
      <c r="I38" s="35"/>
    </row>
    <row r="39" spans="2:9" ht="18.75" x14ac:dyDescent="0.3">
      <c r="B39" s="42"/>
      <c r="C39" s="35"/>
      <c r="D39" s="35"/>
      <c r="E39" s="35"/>
      <c r="F39" s="35"/>
      <c r="G39" s="35"/>
      <c r="H39" s="35"/>
      <c r="I39" s="35"/>
    </row>
    <row r="40" spans="2:9" ht="18.75" x14ac:dyDescent="0.3">
      <c r="B40" s="42"/>
      <c r="C40" s="35"/>
      <c r="D40" s="35"/>
      <c r="E40" s="35"/>
      <c r="F40" s="35"/>
      <c r="G40" s="35"/>
      <c r="H40" s="35"/>
      <c r="I40" s="35"/>
    </row>
    <row r="41" spans="2:9" ht="18.75" x14ac:dyDescent="0.3">
      <c r="B41" s="42"/>
      <c r="C41" s="35"/>
      <c r="D41" s="35"/>
      <c r="E41" s="35"/>
      <c r="F41" s="35"/>
      <c r="G41" s="35"/>
      <c r="H41" s="35"/>
      <c r="I41" s="35"/>
    </row>
    <row r="42" spans="2:9" ht="18.75" x14ac:dyDescent="0.3">
      <c r="B42" s="42"/>
      <c r="C42" s="35"/>
      <c r="D42" s="35"/>
      <c r="E42" s="35"/>
      <c r="F42" s="35"/>
      <c r="G42" s="35"/>
      <c r="H42" s="35"/>
      <c r="I42" s="35"/>
    </row>
    <row r="43" spans="2:9" ht="18.75" x14ac:dyDescent="0.3">
      <c r="B43" s="42"/>
      <c r="C43" s="35"/>
      <c r="D43" s="35"/>
      <c r="E43" s="35"/>
      <c r="F43" s="35"/>
      <c r="G43" s="35"/>
      <c r="H43" s="35"/>
      <c r="I43" s="35"/>
    </row>
    <row r="44" spans="2:9" ht="18.75" x14ac:dyDescent="0.3">
      <c r="B44" s="42"/>
      <c r="C44" s="35"/>
      <c r="D44" s="35"/>
      <c r="E44" s="35"/>
      <c r="F44" s="35"/>
      <c r="G44" s="35"/>
      <c r="H44" s="35"/>
      <c r="I44" s="35"/>
    </row>
    <row r="45" spans="2:9" ht="26.25" customHeight="1" x14ac:dyDescent="0.3">
      <c r="B45" s="42"/>
      <c r="C45" s="35"/>
      <c r="D45" s="35"/>
      <c r="E45" s="35"/>
      <c r="F45" s="35"/>
      <c r="G45" s="35"/>
      <c r="H45" s="35"/>
      <c r="I45" s="35"/>
    </row>
    <row r="46" spans="2:9" ht="18.75" x14ac:dyDescent="0.3">
      <c r="B46" s="42"/>
      <c r="C46" s="35"/>
      <c r="D46" s="35"/>
      <c r="E46" s="35"/>
      <c r="F46" s="35"/>
      <c r="G46" s="35"/>
      <c r="H46" s="35"/>
      <c r="I46" s="35"/>
    </row>
    <row r="47" spans="2:9" ht="18.75" x14ac:dyDescent="0.3">
      <c r="B47" s="42"/>
      <c r="C47" s="35"/>
      <c r="D47" s="35"/>
      <c r="E47" s="35"/>
      <c r="F47" s="35"/>
      <c r="G47" s="35"/>
      <c r="H47" s="35"/>
      <c r="I47" s="35"/>
    </row>
    <row r="48" spans="2:9" ht="18.75" x14ac:dyDescent="0.3">
      <c r="B48" s="42"/>
      <c r="C48" s="35"/>
      <c r="D48" s="35"/>
      <c r="E48" s="35"/>
      <c r="F48" s="35"/>
      <c r="G48" s="35"/>
      <c r="H48" s="35"/>
      <c r="I48" s="35"/>
    </row>
    <row r="49" spans="2:9" ht="26.25" customHeight="1" x14ac:dyDescent="0.3">
      <c r="B49" s="42"/>
      <c r="C49" s="35"/>
      <c r="D49" s="35"/>
      <c r="E49" s="35"/>
      <c r="F49" s="35"/>
      <c r="G49" s="35"/>
      <c r="H49" s="35"/>
      <c r="I49" s="35"/>
    </row>
    <row r="50" spans="2:9" ht="18.75" x14ac:dyDescent="0.3">
      <c r="B50" s="42"/>
      <c r="C50" s="35"/>
      <c r="D50" s="35"/>
      <c r="E50" s="35"/>
      <c r="F50" s="35"/>
      <c r="G50" s="35"/>
      <c r="H50" s="35"/>
      <c r="I50" s="35"/>
    </row>
    <row r="51" spans="2:9" ht="18.75" x14ac:dyDescent="0.3">
      <c r="B51" s="42"/>
      <c r="C51" s="35"/>
      <c r="D51" s="35"/>
      <c r="E51" s="35"/>
      <c r="F51" s="35"/>
      <c r="G51" s="35"/>
      <c r="H51" s="35"/>
      <c r="I51" s="35"/>
    </row>
    <row r="52" spans="2:9" ht="18.75" x14ac:dyDescent="0.3">
      <c r="B52" s="42"/>
      <c r="C52" s="35"/>
      <c r="D52" s="35"/>
      <c r="E52" s="35"/>
      <c r="F52" s="35"/>
      <c r="G52" s="35"/>
      <c r="H52" s="35"/>
      <c r="I52" s="35"/>
    </row>
    <row r="53" spans="2:9" ht="26.25" customHeight="1" x14ac:dyDescent="0.3">
      <c r="B53" s="42"/>
      <c r="C53" s="35"/>
      <c r="D53" s="35"/>
      <c r="E53" s="35"/>
      <c r="F53" s="35"/>
      <c r="G53" s="35"/>
      <c r="H53" s="35"/>
      <c r="I53" s="35"/>
    </row>
    <row r="54" spans="2:9" ht="18.75" x14ac:dyDescent="0.3">
      <c r="B54" s="42"/>
      <c r="C54" s="35"/>
      <c r="D54" s="35"/>
      <c r="E54" s="35"/>
      <c r="F54" s="35"/>
      <c r="G54" s="35"/>
      <c r="H54" s="35"/>
      <c r="I54" s="35"/>
    </row>
  </sheetData>
  <mergeCells count="1">
    <mergeCell ref="B2:I3"/>
  </mergeCell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54"/>
  <sheetViews>
    <sheetView zoomScale="85" zoomScaleNormal="85" workbookViewId="0">
      <selection activeCell="B2" sqref="B2:I34"/>
    </sheetView>
  </sheetViews>
  <sheetFormatPr defaultRowHeight="15" x14ac:dyDescent="0.25"/>
  <cols>
    <col min="1" max="1" width="3.5703125" customWidth="1"/>
    <col min="2" max="2" width="4.85546875" bestFit="1" customWidth="1"/>
    <col min="3" max="9" width="30.7109375" customWidth="1"/>
  </cols>
  <sheetData>
    <row r="1" spans="2:9" ht="15.75" thickBot="1" x14ac:dyDescent="0.3"/>
    <row r="2" spans="2:9" x14ac:dyDescent="0.25">
      <c r="B2" s="218" t="s">
        <v>219</v>
      </c>
      <c r="C2" s="219"/>
      <c r="D2" s="219"/>
      <c r="E2" s="219"/>
      <c r="F2" s="219"/>
      <c r="G2" s="219"/>
      <c r="H2" s="219"/>
      <c r="I2" s="220"/>
    </row>
    <row r="3" spans="2:9" ht="15.75" thickBot="1" x14ac:dyDescent="0.3">
      <c r="B3" s="221"/>
      <c r="C3" s="222"/>
      <c r="D3" s="222"/>
      <c r="E3" s="222"/>
      <c r="F3" s="222"/>
      <c r="G3" s="222"/>
      <c r="H3" s="222"/>
      <c r="I3" s="223"/>
    </row>
    <row r="4" spans="2:9" ht="87.75" customHeight="1" x14ac:dyDescent="0.35">
      <c r="B4" s="116" t="s">
        <v>198</v>
      </c>
      <c r="C4" s="111" t="s">
        <v>14</v>
      </c>
      <c r="D4" s="111" t="s">
        <v>15</v>
      </c>
      <c r="E4" s="111" t="s">
        <v>16</v>
      </c>
      <c r="F4" s="111" t="s">
        <v>18</v>
      </c>
      <c r="G4" s="111" t="s">
        <v>17</v>
      </c>
      <c r="H4" s="111" t="s">
        <v>76</v>
      </c>
      <c r="I4" s="111" t="s">
        <v>20</v>
      </c>
    </row>
    <row r="5" spans="2:9" s="110" customFormat="1" ht="39.950000000000003" customHeight="1" x14ac:dyDescent="0.25">
      <c r="B5" s="114">
        <v>1</v>
      </c>
      <c r="C5" s="112" t="s">
        <v>700</v>
      </c>
      <c r="D5" s="112" t="s">
        <v>700</v>
      </c>
      <c r="E5" s="112" t="s">
        <v>791</v>
      </c>
      <c r="F5" s="112" t="s">
        <v>792</v>
      </c>
      <c r="G5" s="112" t="s">
        <v>793</v>
      </c>
      <c r="H5" s="112" t="s">
        <v>794</v>
      </c>
      <c r="I5" s="112" t="s">
        <v>795</v>
      </c>
    </row>
    <row r="6" spans="2:9" s="110" customFormat="1" ht="39.950000000000003" customHeight="1" x14ac:dyDescent="0.25">
      <c r="B6" s="114">
        <v>2</v>
      </c>
      <c r="C6" s="112" t="s">
        <v>701</v>
      </c>
      <c r="D6" s="112" t="s">
        <v>796</v>
      </c>
      <c r="E6" s="112" t="s">
        <v>797</v>
      </c>
      <c r="F6" s="112" t="s">
        <v>798</v>
      </c>
      <c r="G6" s="112" t="s">
        <v>799</v>
      </c>
      <c r="H6" s="112" t="s">
        <v>800</v>
      </c>
      <c r="I6" s="112" t="s">
        <v>801</v>
      </c>
    </row>
    <row r="7" spans="2:9" s="110" customFormat="1" ht="39.950000000000003" customHeight="1" x14ac:dyDescent="0.25">
      <c r="B7" s="114">
        <v>3</v>
      </c>
      <c r="C7" s="112" t="s">
        <v>702</v>
      </c>
      <c r="D7" s="112" t="s">
        <v>802</v>
      </c>
      <c r="E7" s="112" t="s">
        <v>803</v>
      </c>
      <c r="F7" s="112" t="s">
        <v>804</v>
      </c>
      <c r="G7" s="112" t="s">
        <v>805</v>
      </c>
      <c r="H7" s="112" t="s">
        <v>804</v>
      </c>
      <c r="I7" s="112" t="s">
        <v>806</v>
      </c>
    </row>
    <row r="8" spans="2:9" s="110" customFormat="1" ht="39.950000000000003" customHeight="1" x14ac:dyDescent="0.25">
      <c r="B8" s="114">
        <v>4</v>
      </c>
      <c r="C8" s="112" t="s">
        <v>703</v>
      </c>
      <c r="D8" s="112" t="s">
        <v>807</v>
      </c>
      <c r="E8" s="112" t="s">
        <v>808</v>
      </c>
      <c r="F8" s="112" t="s">
        <v>809</v>
      </c>
      <c r="G8" s="112" t="s">
        <v>810</v>
      </c>
      <c r="H8" s="112" t="s">
        <v>811</v>
      </c>
      <c r="I8" s="112" t="s">
        <v>812</v>
      </c>
    </row>
    <row r="9" spans="2:9" s="110" customFormat="1" ht="39.950000000000003" customHeight="1" x14ac:dyDescent="0.25">
      <c r="B9" s="114">
        <v>5</v>
      </c>
      <c r="C9" s="112" t="s">
        <v>704</v>
      </c>
      <c r="D9" s="112" t="s">
        <v>813</v>
      </c>
      <c r="E9" s="112" t="s">
        <v>814</v>
      </c>
      <c r="F9" s="112" t="s">
        <v>815</v>
      </c>
      <c r="G9" s="112" t="s">
        <v>816</v>
      </c>
      <c r="H9" s="112" t="s">
        <v>817</v>
      </c>
      <c r="I9" s="112" t="s">
        <v>818</v>
      </c>
    </row>
    <row r="10" spans="2:9" s="110" customFormat="1" ht="39.950000000000003" customHeight="1" x14ac:dyDescent="0.25">
      <c r="B10" s="114">
        <v>6</v>
      </c>
      <c r="C10" s="112" t="s">
        <v>705</v>
      </c>
      <c r="D10" s="112" t="s">
        <v>819</v>
      </c>
      <c r="E10" s="112" t="s">
        <v>820</v>
      </c>
      <c r="F10" s="112" t="s">
        <v>821</v>
      </c>
      <c r="G10" s="112" t="s">
        <v>822</v>
      </c>
      <c r="H10" s="112" t="s">
        <v>823</v>
      </c>
      <c r="I10" s="112" t="s">
        <v>824</v>
      </c>
    </row>
    <row r="11" spans="2:9" s="110" customFormat="1" ht="39.950000000000003" customHeight="1" x14ac:dyDescent="0.25">
      <c r="B11" s="114">
        <v>7</v>
      </c>
      <c r="C11" s="112" t="s">
        <v>706</v>
      </c>
      <c r="D11" s="112" t="s">
        <v>825</v>
      </c>
      <c r="E11" s="112" t="s">
        <v>826</v>
      </c>
      <c r="F11" s="112" t="s">
        <v>827</v>
      </c>
      <c r="G11" s="112" t="s">
        <v>828</v>
      </c>
      <c r="H11" s="112" t="s">
        <v>829</v>
      </c>
      <c r="I11" s="112" t="s">
        <v>830</v>
      </c>
    </row>
    <row r="12" spans="2:9" s="110" customFormat="1" ht="39.950000000000003" customHeight="1" x14ac:dyDescent="0.25">
      <c r="B12" s="114">
        <v>8</v>
      </c>
      <c r="C12" s="112" t="s">
        <v>707</v>
      </c>
      <c r="D12" s="112" t="s">
        <v>831</v>
      </c>
      <c r="E12" s="112" t="s">
        <v>832</v>
      </c>
      <c r="F12" s="112" t="s">
        <v>833</v>
      </c>
      <c r="G12" s="112" t="s">
        <v>834</v>
      </c>
      <c r="H12" s="112" t="s">
        <v>835</v>
      </c>
      <c r="I12" s="112" t="s">
        <v>836</v>
      </c>
    </row>
    <row r="13" spans="2:9" s="110" customFormat="1" ht="39.950000000000003" customHeight="1" x14ac:dyDescent="0.25">
      <c r="B13" s="114">
        <v>9</v>
      </c>
      <c r="C13" s="112" t="s">
        <v>708</v>
      </c>
      <c r="D13" s="112" t="s">
        <v>837</v>
      </c>
      <c r="E13" s="112" t="s">
        <v>838</v>
      </c>
      <c r="F13" s="112" t="s">
        <v>839</v>
      </c>
      <c r="G13" s="112" t="s">
        <v>840</v>
      </c>
      <c r="H13" s="112" t="s">
        <v>841</v>
      </c>
      <c r="I13" s="112" t="s">
        <v>842</v>
      </c>
    </row>
    <row r="14" spans="2:9" s="110" customFormat="1" ht="39.950000000000003" customHeight="1" x14ac:dyDescent="0.25">
      <c r="B14" s="114">
        <v>10</v>
      </c>
      <c r="C14" s="112" t="s">
        <v>709</v>
      </c>
      <c r="D14" s="112" t="s">
        <v>843</v>
      </c>
      <c r="E14" s="112" t="s">
        <v>844</v>
      </c>
      <c r="F14" s="112" t="s">
        <v>845</v>
      </c>
      <c r="G14" s="112" t="s">
        <v>846</v>
      </c>
      <c r="H14" s="112" t="s">
        <v>847</v>
      </c>
      <c r="I14" s="112" t="s">
        <v>848</v>
      </c>
    </row>
    <row r="15" spans="2:9" s="110" customFormat="1" ht="39.950000000000003" customHeight="1" x14ac:dyDescent="0.25">
      <c r="B15" s="114">
        <v>11</v>
      </c>
      <c r="C15" s="112" t="s">
        <v>710</v>
      </c>
      <c r="D15" s="112" t="s">
        <v>849</v>
      </c>
      <c r="E15" s="112" t="s">
        <v>850</v>
      </c>
      <c r="F15" s="112" t="s">
        <v>851</v>
      </c>
      <c r="G15" s="112" t="s">
        <v>852</v>
      </c>
      <c r="H15" s="112" t="s">
        <v>853</v>
      </c>
      <c r="I15" s="112" t="s">
        <v>854</v>
      </c>
    </row>
    <row r="16" spans="2:9" s="110" customFormat="1" ht="39.950000000000003" customHeight="1" x14ac:dyDescent="0.25">
      <c r="B16" s="114">
        <v>12</v>
      </c>
      <c r="C16" s="112" t="s">
        <v>711</v>
      </c>
      <c r="D16" s="112" t="s">
        <v>855</v>
      </c>
      <c r="E16" s="112" t="s">
        <v>856</v>
      </c>
      <c r="F16" s="112" t="s">
        <v>857</v>
      </c>
      <c r="G16" s="112" t="s">
        <v>858</v>
      </c>
      <c r="H16" s="112" t="s">
        <v>859</v>
      </c>
      <c r="I16" s="112" t="s">
        <v>860</v>
      </c>
    </row>
    <row r="17" spans="2:9" s="110" customFormat="1" ht="39.950000000000003" customHeight="1" x14ac:dyDescent="0.25">
      <c r="B17" s="114">
        <v>13</v>
      </c>
      <c r="C17" s="112" t="s">
        <v>712</v>
      </c>
      <c r="D17" s="112" t="s">
        <v>861</v>
      </c>
      <c r="E17" s="112" t="s">
        <v>862</v>
      </c>
      <c r="F17" s="112" t="s">
        <v>863</v>
      </c>
      <c r="G17" s="112" t="s">
        <v>864</v>
      </c>
      <c r="H17" s="112" t="s">
        <v>865</v>
      </c>
      <c r="I17" s="112" t="s">
        <v>866</v>
      </c>
    </row>
    <row r="18" spans="2:9" s="110" customFormat="1" ht="39.950000000000003" customHeight="1" x14ac:dyDescent="0.25">
      <c r="B18" s="114">
        <v>14</v>
      </c>
      <c r="C18" s="112" t="s">
        <v>713</v>
      </c>
      <c r="D18" s="112" t="s">
        <v>867</v>
      </c>
      <c r="E18" s="112" t="s">
        <v>868</v>
      </c>
      <c r="F18" s="112" t="s">
        <v>869</v>
      </c>
      <c r="G18" s="112" t="s">
        <v>870</v>
      </c>
      <c r="H18" s="112" t="s">
        <v>836</v>
      </c>
      <c r="I18" s="112" t="s">
        <v>871</v>
      </c>
    </row>
    <row r="19" spans="2:9" s="110" customFormat="1" ht="39.950000000000003" customHeight="1" x14ac:dyDescent="0.25">
      <c r="B19" s="114">
        <v>15</v>
      </c>
      <c r="C19" s="112" t="s">
        <v>714</v>
      </c>
      <c r="D19" s="112" t="s">
        <v>872</v>
      </c>
      <c r="E19" s="112" t="s">
        <v>873</v>
      </c>
      <c r="F19" s="112" t="s">
        <v>874</v>
      </c>
      <c r="G19" s="112" t="s">
        <v>875</v>
      </c>
      <c r="H19" s="112" t="s">
        <v>876</v>
      </c>
      <c r="I19" s="112" t="s">
        <v>877</v>
      </c>
    </row>
    <row r="20" spans="2:9" s="110" customFormat="1" ht="39.950000000000003" customHeight="1" x14ac:dyDescent="0.25">
      <c r="B20" s="114">
        <v>16</v>
      </c>
      <c r="C20" s="112" t="s">
        <v>715</v>
      </c>
      <c r="D20" s="112" t="s">
        <v>878</v>
      </c>
      <c r="E20" s="112" t="s">
        <v>879</v>
      </c>
      <c r="F20" s="112" t="s">
        <v>880</v>
      </c>
      <c r="G20" s="112" t="s">
        <v>881</v>
      </c>
      <c r="H20" s="112" t="s">
        <v>882</v>
      </c>
      <c r="I20" s="112" t="s">
        <v>883</v>
      </c>
    </row>
    <row r="21" spans="2:9" s="110" customFormat="1" ht="39.950000000000003" customHeight="1" x14ac:dyDescent="0.25">
      <c r="B21" s="114">
        <v>17</v>
      </c>
      <c r="C21" s="112" t="s">
        <v>716</v>
      </c>
      <c r="D21" s="112" t="s">
        <v>884</v>
      </c>
      <c r="E21" s="112" t="s">
        <v>885</v>
      </c>
      <c r="F21" s="112" t="s">
        <v>886</v>
      </c>
      <c r="G21" s="112" t="s">
        <v>887</v>
      </c>
      <c r="H21" s="112" t="s">
        <v>888</v>
      </c>
      <c r="I21" s="112" t="s">
        <v>889</v>
      </c>
    </row>
    <row r="22" spans="2:9" s="110" customFormat="1" ht="39.950000000000003" customHeight="1" x14ac:dyDescent="0.25">
      <c r="B22" s="114">
        <v>18</v>
      </c>
      <c r="C22" s="112" t="s">
        <v>717</v>
      </c>
      <c r="D22" s="112" t="s">
        <v>890</v>
      </c>
      <c r="E22" s="112" t="s">
        <v>891</v>
      </c>
      <c r="F22" s="112" t="s">
        <v>892</v>
      </c>
      <c r="G22" s="112" t="s">
        <v>833</v>
      </c>
      <c r="H22" s="112" t="s">
        <v>893</v>
      </c>
      <c r="I22" s="112" t="s">
        <v>894</v>
      </c>
    </row>
    <row r="23" spans="2:9" s="110" customFormat="1" ht="39.950000000000003" customHeight="1" x14ac:dyDescent="0.25">
      <c r="B23" s="114">
        <v>19</v>
      </c>
      <c r="C23" s="112" t="s">
        <v>718</v>
      </c>
      <c r="D23" s="112" t="s">
        <v>895</v>
      </c>
      <c r="E23" s="112" t="s">
        <v>896</v>
      </c>
      <c r="F23" s="112" t="s">
        <v>897</v>
      </c>
      <c r="G23" s="112" t="s">
        <v>898</v>
      </c>
      <c r="H23" s="112" t="s">
        <v>860</v>
      </c>
      <c r="I23" s="112" t="s">
        <v>899</v>
      </c>
    </row>
    <row r="24" spans="2:9" s="110" customFormat="1" ht="39.950000000000003" customHeight="1" x14ac:dyDescent="0.25">
      <c r="B24" s="114">
        <v>20</v>
      </c>
      <c r="C24" s="112" t="s">
        <v>719</v>
      </c>
      <c r="D24" s="112" t="s">
        <v>900</v>
      </c>
      <c r="E24" s="112" t="s">
        <v>901</v>
      </c>
      <c r="F24" s="112" t="s">
        <v>902</v>
      </c>
      <c r="G24" s="112" t="s">
        <v>903</v>
      </c>
      <c r="H24" s="112" t="s">
        <v>904</v>
      </c>
      <c r="I24" s="112" t="s">
        <v>905</v>
      </c>
    </row>
    <row r="25" spans="2:9" s="110" customFormat="1" ht="39.950000000000003" customHeight="1" x14ac:dyDescent="0.25">
      <c r="B25" s="114">
        <v>21</v>
      </c>
      <c r="C25" s="112" t="s">
        <v>720</v>
      </c>
      <c r="D25" s="112" t="s">
        <v>906</v>
      </c>
      <c r="E25" s="112" t="s">
        <v>907</v>
      </c>
      <c r="F25" s="112" t="s">
        <v>908</v>
      </c>
      <c r="G25" s="112" t="s">
        <v>909</v>
      </c>
      <c r="H25" s="112" t="s">
        <v>910</v>
      </c>
      <c r="I25" s="112" t="s">
        <v>911</v>
      </c>
    </row>
    <row r="26" spans="2:9" s="110" customFormat="1" ht="39.950000000000003" customHeight="1" x14ac:dyDescent="0.25">
      <c r="B26" s="114">
        <v>22</v>
      </c>
      <c r="C26" s="112" t="s">
        <v>721</v>
      </c>
      <c r="D26" s="112" t="s">
        <v>912</v>
      </c>
      <c r="E26" s="112" t="s">
        <v>913</v>
      </c>
      <c r="F26" s="112" t="s">
        <v>914</v>
      </c>
      <c r="G26" s="112" t="s">
        <v>915</v>
      </c>
      <c r="H26" s="112" t="s">
        <v>916</v>
      </c>
      <c r="I26" s="112" t="s">
        <v>917</v>
      </c>
    </row>
    <row r="27" spans="2:9" s="110" customFormat="1" ht="39.950000000000003" customHeight="1" x14ac:dyDescent="0.25">
      <c r="B27" s="114">
        <v>23</v>
      </c>
      <c r="C27" s="112" t="s">
        <v>722</v>
      </c>
      <c r="D27" s="112" t="s">
        <v>918</v>
      </c>
      <c r="E27" s="112" t="s">
        <v>919</v>
      </c>
      <c r="F27" s="112" t="s">
        <v>920</v>
      </c>
      <c r="G27" s="112" t="s">
        <v>921</v>
      </c>
      <c r="H27" s="112" t="s">
        <v>922</v>
      </c>
      <c r="I27" s="112" t="s">
        <v>923</v>
      </c>
    </row>
    <row r="28" spans="2:9" s="110" customFormat="1" ht="39.950000000000003" customHeight="1" x14ac:dyDescent="0.25">
      <c r="B28" s="114">
        <v>24</v>
      </c>
      <c r="C28" s="112" t="s">
        <v>723</v>
      </c>
      <c r="D28" s="112" t="s">
        <v>924</v>
      </c>
      <c r="E28" s="112" t="s">
        <v>925</v>
      </c>
      <c r="F28" s="112" t="s">
        <v>926</v>
      </c>
      <c r="G28" s="112" t="s">
        <v>927</v>
      </c>
      <c r="H28" s="112" t="s">
        <v>928</v>
      </c>
      <c r="I28" s="112" t="s">
        <v>929</v>
      </c>
    </row>
    <row r="29" spans="2:9" s="110" customFormat="1" ht="39.950000000000003" customHeight="1" x14ac:dyDescent="0.25">
      <c r="B29" s="114">
        <v>25</v>
      </c>
      <c r="C29" s="112" t="s">
        <v>724</v>
      </c>
      <c r="D29" s="112" t="s">
        <v>930</v>
      </c>
      <c r="E29" s="112" t="s">
        <v>931</v>
      </c>
      <c r="F29" s="112" t="s">
        <v>932</v>
      </c>
      <c r="G29" s="112" t="s">
        <v>933</v>
      </c>
      <c r="H29" s="112" t="s">
        <v>934</v>
      </c>
      <c r="I29" s="112" t="s">
        <v>935</v>
      </c>
    </row>
    <row r="30" spans="2:9" s="110" customFormat="1" ht="39.950000000000003" customHeight="1" x14ac:dyDescent="0.25">
      <c r="B30" s="114">
        <v>26</v>
      </c>
      <c r="C30" s="112" t="s">
        <v>725</v>
      </c>
      <c r="D30" s="112" t="s">
        <v>936</v>
      </c>
      <c r="E30" s="112" t="s">
        <v>937</v>
      </c>
      <c r="F30" s="112" t="s">
        <v>835</v>
      </c>
      <c r="G30" s="112" t="s">
        <v>938</v>
      </c>
      <c r="H30" s="112" t="s">
        <v>939</v>
      </c>
      <c r="I30" s="112" t="s">
        <v>940</v>
      </c>
    </row>
    <row r="31" spans="2:9" s="110" customFormat="1" ht="39.950000000000003" customHeight="1" x14ac:dyDescent="0.25">
      <c r="B31" s="114">
        <v>27</v>
      </c>
      <c r="C31" s="112" t="s">
        <v>726</v>
      </c>
      <c r="D31" s="112" t="s">
        <v>941</v>
      </c>
      <c r="E31" s="112" t="s">
        <v>942</v>
      </c>
      <c r="F31" s="112" t="s">
        <v>943</v>
      </c>
      <c r="G31" s="112" t="s">
        <v>944</v>
      </c>
      <c r="H31" s="112" t="s">
        <v>945</v>
      </c>
      <c r="I31" s="112" t="s">
        <v>946</v>
      </c>
    </row>
    <row r="32" spans="2:9" s="110" customFormat="1" ht="39.950000000000003" customHeight="1" x14ac:dyDescent="0.25">
      <c r="B32" s="114">
        <v>28</v>
      </c>
      <c r="C32" s="112" t="s">
        <v>727</v>
      </c>
      <c r="D32" s="112" t="s">
        <v>947</v>
      </c>
      <c r="E32" s="112" t="s">
        <v>948</v>
      </c>
      <c r="F32" s="112" t="s">
        <v>949</v>
      </c>
      <c r="G32" s="112" t="s">
        <v>950</v>
      </c>
      <c r="H32" s="112" t="s">
        <v>951</v>
      </c>
      <c r="I32" s="112" t="s">
        <v>952</v>
      </c>
    </row>
    <row r="33" spans="2:9" s="110" customFormat="1" ht="39.950000000000003" customHeight="1" x14ac:dyDescent="0.25">
      <c r="B33" s="114">
        <v>29</v>
      </c>
      <c r="C33" s="112" t="s">
        <v>728</v>
      </c>
      <c r="D33" s="112" t="s">
        <v>953</v>
      </c>
      <c r="E33" s="112" t="s">
        <v>954</v>
      </c>
      <c r="F33" s="112" t="s">
        <v>955</v>
      </c>
      <c r="G33" s="112" t="s">
        <v>956</v>
      </c>
      <c r="H33" s="112" t="s">
        <v>957</v>
      </c>
      <c r="I33" s="112" t="s">
        <v>958</v>
      </c>
    </row>
    <row r="34" spans="2:9" s="110" customFormat="1" ht="39.950000000000003" customHeight="1" thickBot="1" x14ac:dyDescent="0.3">
      <c r="B34" s="115">
        <v>30</v>
      </c>
      <c r="C34" s="113" t="s">
        <v>729</v>
      </c>
      <c r="D34" s="113" t="s">
        <v>959</v>
      </c>
      <c r="E34" s="113" t="s">
        <v>960</v>
      </c>
      <c r="F34" s="113" t="s">
        <v>961</v>
      </c>
      <c r="G34" s="113" t="s">
        <v>962</v>
      </c>
      <c r="H34" s="113" t="s">
        <v>963</v>
      </c>
      <c r="I34" s="113" t="s">
        <v>964</v>
      </c>
    </row>
    <row r="35" spans="2:9" ht="18.75" x14ac:dyDescent="0.3">
      <c r="B35" s="109"/>
      <c r="C35" s="35"/>
      <c r="D35" s="35"/>
      <c r="E35" s="35"/>
      <c r="F35" s="35"/>
      <c r="G35" s="35"/>
      <c r="H35" s="35"/>
      <c r="I35" s="35"/>
    </row>
    <row r="36" spans="2:9" ht="18.75" x14ac:dyDescent="0.3">
      <c r="B36" s="42"/>
      <c r="C36" s="35"/>
      <c r="D36" s="35"/>
      <c r="E36" s="35"/>
      <c r="F36" s="35"/>
      <c r="G36" s="35"/>
      <c r="H36" s="35"/>
      <c r="I36" s="35"/>
    </row>
    <row r="37" spans="2:9" ht="18.75" x14ac:dyDescent="0.3">
      <c r="B37" s="42"/>
      <c r="C37" s="35"/>
      <c r="D37" s="35"/>
      <c r="E37" s="35"/>
      <c r="F37" s="35"/>
      <c r="G37" s="35"/>
      <c r="H37" s="35"/>
      <c r="I37" s="35"/>
    </row>
    <row r="38" spans="2:9" ht="18.75" x14ac:dyDescent="0.3">
      <c r="B38" s="42"/>
      <c r="C38" s="35"/>
      <c r="D38" s="35"/>
      <c r="E38" s="35"/>
      <c r="F38" s="35"/>
      <c r="G38" s="35"/>
      <c r="H38" s="35"/>
      <c r="I38" s="35"/>
    </row>
    <row r="39" spans="2:9" ht="18.75" x14ac:dyDescent="0.3">
      <c r="B39" s="42"/>
      <c r="C39" s="35"/>
      <c r="D39" s="35"/>
      <c r="E39" s="35"/>
      <c r="F39" s="35"/>
      <c r="G39" s="35"/>
      <c r="H39" s="35"/>
      <c r="I39" s="35"/>
    </row>
    <row r="40" spans="2:9" ht="18.75" x14ac:dyDescent="0.3">
      <c r="B40" s="42"/>
      <c r="C40" s="35"/>
      <c r="D40" s="35"/>
      <c r="E40" s="35"/>
      <c r="F40" s="35"/>
      <c r="G40" s="35"/>
      <c r="H40" s="35"/>
      <c r="I40" s="35"/>
    </row>
    <row r="41" spans="2:9" ht="18.75" x14ac:dyDescent="0.3">
      <c r="B41" s="42"/>
      <c r="C41" s="35"/>
      <c r="D41" s="35"/>
      <c r="E41" s="35"/>
      <c r="F41" s="35"/>
      <c r="G41" s="35"/>
      <c r="H41" s="35"/>
      <c r="I41" s="35"/>
    </row>
    <row r="42" spans="2:9" ht="18.75" x14ac:dyDescent="0.3">
      <c r="B42" s="42"/>
      <c r="C42" s="35"/>
      <c r="D42" s="35"/>
      <c r="E42" s="35"/>
      <c r="F42" s="35"/>
      <c r="G42" s="35"/>
      <c r="H42" s="35"/>
      <c r="I42" s="35"/>
    </row>
    <row r="43" spans="2:9" ht="18.75" x14ac:dyDescent="0.3">
      <c r="B43" s="42"/>
      <c r="C43" s="35"/>
      <c r="D43" s="35"/>
      <c r="E43" s="35"/>
      <c r="F43" s="35"/>
      <c r="G43" s="35"/>
      <c r="H43" s="35"/>
      <c r="I43" s="35"/>
    </row>
    <row r="44" spans="2:9" ht="18.75" x14ac:dyDescent="0.3">
      <c r="B44" s="42"/>
      <c r="C44" s="35"/>
      <c r="D44" s="35"/>
      <c r="E44" s="35"/>
      <c r="F44" s="35"/>
      <c r="G44" s="35"/>
      <c r="H44" s="35"/>
      <c r="I44" s="35"/>
    </row>
    <row r="45" spans="2:9" ht="26.25" customHeight="1" x14ac:dyDescent="0.3">
      <c r="B45" s="42"/>
      <c r="C45" s="35"/>
      <c r="D45" s="35"/>
      <c r="E45" s="35"/>
      <c r="F45" s="35"/>
      <c r="G45" s="35"/>
      <c r="H45" s="35"/>
      <c r="I45" s="35"/>
    </row>
    <row r="46" spans="2:9" ht="18.75" x14ac:dyDescent="0.3">
      <c r="B46" s="42"/>
      <c r="C46" s="35"/>
      <c r="D46" s="35"/>
      <c r="E46" s="35"/>
      <c r="F46" s="35"/>
      <c r="G46" s="35"/>
      <c r="H46" s="35"/>
      <c r="I46" s="35"/>
    </row>
    <row r="47" spans="2:9" ht="18.75" x14ac:dyDescent="0.3">
      <c r="B47" s="42"/>
      <c r="C47" s="35"/>
      <c r="D47" s="35"/>
      <c r="E47" s="35"/>
      <c r="F47" s="35"/>
      <c r="G47" s="35"/>
      <c r="H47" s="35"/>
      <c r="I47" s="35"/>
    </row>
    <row r="48" spans="2:9" ht="18.75" x14ac:dyDescent="0.3">
      <c r="B48" s="42"/>
      <c r="C48" s="35"/>
      <c r="D48" s="35"/>
      <c r="E48" s="35"/>
      <c r="F48" s="35"/>
      <c r="G48" s="35"/>
      <c r="H48" s="35"/>
      <c r="I48" s="35"/>
    </row>
    <row r="49" spans="2:9" ht="26.25" customHeight="1" x14ac:dyDescent="0.3">
      <c r="B49" s="42"/>
      <c r="C49" s="35"/>
      <c r="D49" s="35"/>
      <c r="E49" s="35"/>
      <c r="F49" s="35"/>
      <c r="G49" s="35"/>
      <c r="H49" s="35"/>
      <c r="I49" s="35"/>
    </row>
    <row r="50" spans="2:9" ht="18.75" x14ac:dyDescent="0.3">
      <c r="B50" s="42"/>
      <c r="C50" s="35"/>
      <c r="D50" s="35"/>
      <c r="E50" s="35"/>
      <c r="F50" s="35"/>
      <c r="G50" s="35"/>
      <c r="H50" s="35"/>
      <c r="I50" s="35"/>
    </row>
    <row r="51" spans="2:9" ht="18.75" x14ac:dyDescent="0.3">
      <c r="B51" s="42"/>
      <c r="C51" s="35"/>
      <c r="D51" s="35"/>
      <c r="E51" s="35"/>
      <c r="F51" s="35"/>
      <c r="G51" s="35"/>
      <c r="H51" s="35"/>
      <c r="I51" s="35"/>
    </row>
    <row r="52" spans="2:9" ht="18.75" x14ac:dyDescent="0.3">
      <c r="B52" s="42"/>
      <c r="C52" s="35"/>
      <c r="D52" s="35"/>
      <c r="E52" s="35"/>
      <c r="F52" s="35"/>
      <c r="G52" s="35"/>
      <c r="H52" s="35"/>
      <c r="I52" s="35"/>
    </row>
    <row r="53" spans="2:9" ht="26.25" customHeight="1" x14ac:dyDescent="0.3">
      <c r="B53" s="42"/>
      <c r="C53" s="35"/>
      <c r="D53" s="35"/>
      <c r="E53" s="35"/>
      <c r="F53" s="35"/>
      <c r="G53" s="35"/>
      <c r="H53" s="35"/>
      <c r="I53" s="35"/>
    </row>
    <row r="54" spans="2:9" ht="18.75" x14ac:dyDescent="0.3">
      <c r="B54" s="42"/>
      <c r="C54" s="35"/>
      <c r="D54" s="35"/>
      <c r="E54" s="35"/>
      <c r="F54" s="35"/>
      <c r="G54" s="35"/>
      <c r="H54" s="35"/>
      <c r="I54" s="35"/>
    </row>
  </sheetData>
  <mergeCells count="1">
    <mergeCell ref="B2:I3"/>
  </mergeCell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54"/>
  <sheetViews>
    <sheetView zoomScale="85" zoomScaleNormal="85" workbookViewId="0">
      <selection activeCell="B2" sqref="B2:I34"/>
    </sheetView>
  </sheetViews>
  <sheetFormatPr defaultRowHeight="15" x14ac:dyDescent="0.25"/>
  <cols>
    <col min="1" max="1" width="3.5703125" customWidth="1"/>
    <col min="2" max="2" width="4.85546875" bestFit="1" customWidth="1"/>
    <col min="3" max="9" width="30.7109375" customWidth="1"/>
  </cols>
  <sheetData>
    <row r="1" spans="2:9" ht="15.75" thickBot="1" x14ac:dyDescent="0.3"/>
    <row r="2" spans="2:9" x14ac:dyDescent="0.25">
      <c r="B2" s="218" t="s">
        <v>199</v>
      </c>
      <c r="C2" s="219"/>
      <c r="D2" s="219"/>
      <c r="E2" s="219"/>
      <c r="F2" s="219"/>
      <c r="G2" s="219"/>
      <c r="H2" s="219"/>
      <c r="I2" s="220"/>
    </row>
    <row r="3" spans="2:9" ht="15.75" thickBot="1" x14ac:dyDescent="0.3">
      <c r="B3" s="221"/>
      <c r="C3" s="222"/>
      <c r="D3" s="222"/>
      <c r="E3" s="222"/>
      <c r="F3" s="222"/>
      <c r="G3" s="222"/>
      <c r="H3" s="222"/>
      <c r="I3" s="223"/>
    </row>
    <row r="4" spans="2:9" ht="87.75" customHeight="1" x14ac:dyDescent="0.35">
      <c r="B4" s="116" t="s">
        <v>198</v>
      </c>
      <c r="C4" s="111" t="s">
        <v>14</v>
      </c>
      <c r="D4" s="111" t="s">
        <v>15</v>
      </c>
      <c r="E4" s="111" t="s">
        <v>16</v>
      </c>
      <c r="F4" s="111" t="s">
        <v>18</v>
      </c>
      <c r="G4" s="111" t="s">
        <v>17</v>
      </c>
      <c r="H4" s="111" t="s">
        <v>76</v>
      </c>
      <c r="I4" s="111" t="s">
        <v>20</v>
      </c>
    </row>
    <row r="5" spans="2:9" s="110" customFormat="1" ht="39.950000000000003" customHeight="1" x14ac:dyDescent="0.25">
      <c r="B5" s="114">
        <v>1</v>
      </c>
      <c r="C5" s="112" t="s">
        <v>221</v>
      </c>
      <c r="D5" s="112" t="s">
        <v>1091</v>
      </c>
      <c r="E5" s="112" t="s">
        <v>222</v>
      </c>
      <c r="F5" s="112" t="s">
        <v>1092</v>
      </c>
      <c r="G5" s="112" t="s">
        <v>1093</v>
      </c>
      <c r="H5" s="112" t="s">
        <v>1094</v>
      </c>
      <c r="I5" s="112" t="s">
        <v>1095</v>
      </c>
    </row>
    <row r="6" spans="2:9" s="110" customFormat="1" ht="39.950000000000003" customHeight="1" x14ac:dyDescent="0.25">
      <c r="B6" s="114">
        <v>2</v>
      </c>
      <c r="C6" s="112" t="s">
        <v>223</v>
      </c>
      <c r="D6" s="112" t="s">
        <v>1096</v>
      </c>
      <c r="E6" s="112" t="s">
        <v>1097</v>
      </c>
      <c r="F6" s="112" t="s">
        <v>225</v>
      </c>
      <c r="G6" s="112" t="s">
        <v>1098</v>
      </c>
      <c r="H6" s="112" t="s">
        <v>224</v>
      </c>
      <c r="I6" s="112" t="s">
        <v>225</v>
      </c>
    </row>
    <row r="7" spans="2:9" s="110" customFormat="1" ht="39.950000000000003" customHeight="1" x14ac:dyDescent="0.25">
      <c r="B7" s="114">
        <v>3</v>
      </c>
      <c r="C7" s="112" t="s">
        <v>226</v>
      </c>
      <c r="D7" s="112" t="s">
        <v>1099</v>
      </c>
      <c r="E7" s="112" t="s">
        <v>1100</v>
      </c>
      <c r="F7" s="112" t="s">
        <v>1101</v>
      </c>
      <c r="G7" s="112" t="s">
        <v>1102</v>
      </c>
      <c r="H7" s="112" t="s">
        <v>233</v>
      </c>
      <c r="I7" s="112" t="s">
        <v>1103</v>
      </c>
    </row>
    <row r="8" spans="2:9" s="110" customFormat="1" ht="39.950000000000003" customHeight="1" x14ac:dyDescent="0.25">
      <c r="B8" s="114">
        <v>4</v>
      </c>
      <c r="C8" s="112" t="s">
        <v>227</v>
      </c>
      <c r="D8" s="112" t="s">
        <v>1104</v>
      </c>
      <c r="E8" s="112" t="s">
        <v>1105</v>
      </c>
      <c r="F8" s="112" t="s">
        <v>228</v>
      </c>
      <c r="G8" s="112" t="s">
        <v>1106</v>
      </c>
      <c r="H8" s="112" t="s">
        <v>1107</v>
      </c>
      <c r="I8" s="112" t="s">
        <v>1108</v>
      </c>
    </row>
    <row r="9" spans="2:9" s="110" customFormat="1" ht="39.950000000000003" customHeight="1" x14ac:dyDescent="0.25">
      <c r="B9" s="114">
        <v>5</v>
      </c>
      <c r="C9" s="112" t="s">
        <v>229</v>
      </c>
      <c r="D9" s="112" t="s">
        <v>1109</v>
      </c>
      <c r="E9" s="112" t="s">
        <v>1110</v>
      </c>
      <c r="F9" s="112" t="s">
        <v>1111</v>
      </c>
      <c r="G9" s="112" t="s">
        <v>1112</v>
      </c>
      <c r="H9" s="112" t="s">
        <v>1113</v>
      </c>
      <c r="I9" s="112" t="s">
        <v>1114</v>
      </c>
    </row>
    <row r="10" spans="2:9" s="110" customFormat="1" ht="39.950000000000003" customHeight="1" x14ac:dyDescent="0.25">
      <c r="B10" s="114">
        <v>6</v>
      </c>
      <c r="C10" s="112" t="s">
        <v>231</v>
      </c>
      <c r="D10" s="112" t="s">
        <v>1115</v>
      </c>
      <c r="E10" s="112" t="s">
        <v>1116</v>
      </c>
      <c r="F10" s="112" t="s">
        <v>1117</v>
      </c>
      <c r="G10" s="112" t="s">
        <v>235</v>
      </c>
      <c r="H10" s="112" t="s">
        <v>1118</v>
      </c>
      <c r="I10" s="112" t="s">
        <v>1119</v>
      </c>
    </row>
    <row r="11" spans="2:9" s="110" customFormat="1" ht="39.950000000000003" customHeight="1" x14ac:dyDescent="0.25">
      <c r="B11" s="114">
        <v>7</v>
      </c>
      <c r="C11" s="112" t="s">
        <v>232</v>
      </c>
      <c r="D11" s="112" t="s">
        <v>1120</v>
      </c>
      <c r="E11" s="112" t="s">
        <v>1121</v>
      </c>
      <c r="F11" s="112" t="s">
        <v>1122</v>
      </c>
      <c r="G11" s="112" t="s">
        <v>1123</v>
      </c>
      <c r="H11" s="112" t="s">
        <v>1124</v>
      </c>
      <c r="I11" s="112" t="s">
        <v>230</v>
      </c>
    </row>
    <row r="12" spans="2:9" s="110" customFormat="1" ht="39.950000000000003" customHeight="1" x14ac:dyDescent="0.25">
      <c r="B12" s="114">
        <v>8</v>
      </c>
      <c r="C12" s="112" t="s">
        <v>234</v>
      </c>
      <c r="D12" s="112" t="s">
        <v>1125</v>
      </c>
      <c r="E12" s="112" t="s">
        <v>1126</v>
      </c>
      <c r="F12" s="112" t="s">
        <v>245</v>
      </c>
      <c r="G12" s="112" t="s">
        <v>1127</v>
      </c>
      <c r="H12" s="112" t="s">
        <v>1128</v>
      </c>
      <c r="I12" s="112" t="s">
        <v>1129</v>
      </c>
    </row>
    <row r="13" spans="2:9" s="110" customFormat="1" ht="39.950000000000003" customHeight="1" x14ac:dyDescent="0.25">
      <c r="B13" s="114">
        <v>9</v>
      </c>
      <c r="C13" s="112" t="s">
        <v>236</v>
      </c>
      <c r="D13" s="112" t="s">
        <v>277</v>
      </c>
      <c r="E13" s="112" t="s">
        <v>1130</v>
      </c>
      <c r="F13" s="112" t="s">
        <v>247</v>
      </c>
      <c r="G13" s="112" t="s">
        <v>243</v>
      </c>
      <c r="H13" s="170" t="s">
        <v>1442</v>
      </c>
      <c r="I13" s="112" t="s">
        <v>238</v>
      </c>
    </row>
    <row r="14" spans="2:9" s="110" customFormat="1" ht="39.950000000000003" customHeight="1" x14ac:dyDescent="0.25">
      <c r="B14" s="114">
        <v>10</v>
      </c>
      <c r="C14" s="112" t="s">
        <v>237</v>
      </c>
      <c r="D14" s="112" t="s">
        <v>1131</v>
      </c>
      <c r="E14" s="112" t="s">
        <v>1132</v>
      </c>
      <c r="F14" s="112" t="s">
        <v>252</v>
      </c>
      <c r="G14" s="112" t="s">
        <v>710</v>
      </c>
      <c r="H14" s="112" t="s">
        <v>1133</v>
      </c>
      <c r="I14" s="112" t="s">
        <v>1134</v>
      </c>
    </row>
    <row r="15" spans="2:9" s="110" customFormat="1" ht="39.950000000000003" customHeight="1" x14ac:dyDescent="0.25">
      <c r="B15" s="114">
        <v>11</v>
      </c>
      <c r="C15" s="112" t="s">
        <v>239</v>
      </c>
      <c r="D15" s="112" t="s">
        <v>1135</v>
      </c>
      <c r="E15" s="112" t="s">
        <v>1136</v>
      </c>
      <c r="F15" s="112" t="s">
        <v>637</v>
      </c>
      <c r="G15" s="112" t="s">
        <v>1137</v>
      </c>
      <c r="H15" s="112" t="s">
        <v>1138</v>
      </c>
      <c r="I15" s="112" t="s">
        <v>1139</v>
      </c>
    </row>
    <row r="16" spans="2:9" s="110" customFormat="1" ht="39.950000000000003" customHeight="1" x14ac:dyDescent="0.25">
      <c r="B16" s="114">
        <v>12</v>
      </c>
      <c r="C16" s="112" t="s">
        <v>240</v>
      </c>
      <c r="D16" s="112" t="s">
        <v>1140</v>
      </c>
      <c r="E16" s="112" t="s">
        <v>1141</v>
      </c>
      <c r="F16" s="112" t="s">
        <v>1142</v>
      </c>
      <c r="G16" s="112" t="s">
        <v>241</v>
      </c>
      <c r="H16" s="112" t="s">
        <v>1143</v>
      </c>
      <c r="I16" s="112" t="s">
        <v>1144</v>
      </c>
    </row>
    <row r="17" spans="2:9" s="110" customFormat="1" ht="39.950000000000003" customHeight="1" x14ac:dyDescent="0.25">
      <c r="B17" s="114">
        <v>13</v>
      </c>
      <c r="C17" s="112" t="s">
        <v>242</v>
      </c>
      <c r="D17" s="112" t="s">
        <v>1145</v>
      </c>
      <c r="E17" s="112" t="s">
        <v>1146</v>
      </c>
      <c r="F17" s="112" t="s">
        <v>1147</v>
      </c>
      <c r="G17" s="112" t="s">
        <v>1148</v>
      </c>
      <c r="H17" s="112" t="s">
        <v>250</v>
      </c>
      <c r="I17" s="112" t="s">
        <v>1149</v>
      </c>
    </row>
    <row r="18" spans="2:9" s="110" customFormat="1" ht="39.950000000000003" customHeight="1" x14ac:dyDescent="0.25">
      <c r="B18" s="114">
        <v>14</v>
      </c>
      <c r="C18" s="112" t="s">
        <v>244</v>
      </c>
      <c r="D18" s="112" t="s">
        <v>1150</v>
      </c>
      <c r="E18" s="112" t="s">
        <v>1151</v>
      </c>
      <c r="F18" s="112" t="s">
        <v>592</v>
      </c>
      <c r="G18" s="112" t="s">
        <v>1073</v>
      </c>
      <c r="H18" s="112" t="s">
        <v>1152</v>
      </c>
      <c r="I18" s="112" t="s">
        <v>1153</v>
      </c>
    </row>
    <row r="19" spans="2:9" s="110" customFormat="1" ht="39.950000000000003" customHeight="1" x14ac:dyDescent="0.25">
      <c r="B19" s="114">
        <v>15</v>
      </c>
      <c r="C19" s="112" t="s">
        <v>246</v>
      </c>
      <c r="D19" s="112" t="s">
        <v>1154</v>
      </c>
      <c r="E19" s="112" t="s">
        <v>504</v>
      </c>
      <c r="F19" s="112" t="s">
        <v>1155</v>
      </c>
      <c r="G19" s="112" t="s">
        <v>1133</v>
      </c>
      <c r="H19" s="112" t="s">
        <v>1156</v>
      </c>
      <c r="I19" s="112" t="s">
        <v>254</v>
      </c>
    </row>
    <row r="20" spans="2:9" s="110" customFormat="1" ht="39.950000000000003" customHeight="1" x14ac:dyDescent="0.25">
      <c r="B20" s="114">
        <v>16</v>
      </c>
      <c r="C20" s="112" t="s">
        <v>248</v>
      </c>
      <c r="D20" s="112" t="s">
        <v>1157</v>
      </c>
      <c r="E20" s="112" t="s">
        <v>1158</v>
      </c>
      <c r="F20" s="112" t="s">
        <v>1159</v>
      </c>
      <c r="G20" s="112" t="s">
        <v>1160</v>
      </c>
      <c r="H20" s="112" t="s">
        <v>1161</v>
      </c>
      <c r="I20" s="112" t="s">
        <v>260</v>
      </c>
    </row>
    <row r="21" spans="2:9" s="110" customFormat="1" ht="39.950000000000003" customHeight="1" x14ac:dyDescent="0.25">
      <c r="B21" s="114">
        <v>17</v>
      </c>
      <c r="C21" s="112" t="s">
        <v>251</v>
      </c>
      <c r="D21" s="112" t="s">
        <v>1162</v>
      </c>
      <c r="E21" s="112" t="s">
        <v>602</v>
      </c>
      <c r="F21" s="112" t="s">
        <v>1145</v>
      </c>
      <c r="G21" s="112" t="s">
        <v>254</v>
      </c>
      <c r="H21" s="112" t="s">
        <v>1146</v>
      </c>
      <c r="I21" s="112" t="s">
        <v>590</v>
      </c>
    </row>
    <row r="22" spans="2:9" s="110" customFormat="1" ht="39.950000000000003" customHeight="1" x14ac:dyDescent="0.25">
      <c r="B22" s="114">
        <v>18</v>
      </c>
      <c r="C22" s="112" t="s">
        <v>253</v>
      </c>
      <c r="D22" s="112" t="s">
        <v>1163</v>
      </c>
      <c r="E22" s="112" t="s">
        <v>1164</v>
      </c>
      <c r="F22" s="112" t="s">
        <v>1165</v>
      </c>
      <c r="G22" s="112" t="s">
        <v>1166</v>
      </c>
      <c r="H22" s="112" t="s">
        <v>1167</v>
      </c>
      <c r="I22" s="112" t="s">
        <v>1168</v>
      </c>
    </row>
    <row r="23" spans="2:9" s="110" customFormat="1" ht="39.950000000000003" customHeight="1" x14ac:dyDescent="0.25">
      <c r="B23" s="114">
        <v>19</v>
      </c>
      <c r="C23" s="112" t="s">
        <v>256</v>
      </c>
      <c r="D23" s="112" t="s">
        <v>1169</v>
      </c>
      <c r="E23" s="112" t="s">
        <v>1170</v>
      </c>
      <c r="F23" s="112" t="s">
        <v>1171</v>
      </c>
      <c r="G23" s="112" t="s">
        <v>1172</v>
      </c>
      <c r="H23" s="112" t="s">
        <v>266</v>
      </c>
      <c r="I23" s="112" t="s">
        <v>1173</v>
      </c>
    </row>
    <row r="24" spans="2:9" s="110" customFormat="1" ht="39.950000000000003" customHeight="1" x14ac:dyDescent="0.25">
      <c r="B24" s="114">
        <v>20</v>
      </c>
      <c r="C24" s="112" t="s">
        <v>257</v>
      </c>
      <c r="D24" s="112" t="s">
        <v>1174</v>
      </c>
      <c r="E24" s="112" t="s">
        <v>1175</v>
      </c>
      <c r="F24" s="112" t="s">
        <v>1176</v>
      </c>
      <c r="G24" s="112" t="s">
        <v>1177</v>
      </c>
      <c r="H24" s="112" t="s">
        <v>262</v>
      </c>
      <c r="I24" s="112" t="s">
        <v>255</v>
      </c>
    </row>
    <row r="25" spans="2:9" s="110" customFormat="1" ht="39.950000000000003" customHeight="1" x14ac:dyDescent="0.25">
      <c r="B25" s="114">
        <v>21</v>
      </c>
      <c r="C25" s="112" t="s">
        <v>261</v>
      </c>
      <c r="D25" s="112" t="s">
        <v>258</v>
      </c>
      <c r="E25" s="112" t="s">
        <v>1178</v>
      </c>
      <c r="F25" s="112" t="s">
        <v>1179</v>
      </c>
      <c r="G25" s="112" t="s">
        <v>1180</v>
      </c>
      <c r="H25" s="112" t="s">
        <v>276</v>
      </c>
      <c r="I25" s="112" t="s">
        <v>1181</v>
      </c>
    </row>
    <row r="26" spans="2:9" s="110" customFormat="1" ht="39.950000000000003" customHeight="1" x14ac:dyDescent="0.25">
      <c r="B26" s="114">
        <v>22</v>
      </c>
      <c r="C26" s="112" t="s">
        <v>264</v>
      </c>
      <c r="D26" s="112" t="s">
        <v>1182</v>
      </c>
      <c r="E26" s="112" t="s">
        <v>1183</v>
      </c>
      <c r="F26" s="112" t="s">
        <v>1184</v>
      </c>
      <c r="G26" s="112" t="s">
        <v>1185</v>
      </c>
      <c r="H26" s="112" t="s">
        <v>1186</v>
      </c>
      <c r="I26" s="112" t="s">
        <v>1187</v>
      </c>
    </row>
    <row r="27" spans="2:9" s="110" customFormat="1" ht="39.950000000000003" customHeight="1" x14ac:dyDescent="0.25">
      <c r="B27" s="114">
        <v>23</v>
      </c>
      <c r="C27" s="112" t="s">
        <v>265</v>
      </c>
      <c r="D27" s="112" t="s">
        <v>1188</v>
      </c>
      <c r="E27" s="112" t="s">
        <v>1189</v>
      </c>
      <c r="F27" s="112" t="s">
        <v>1190</v>
      </c>
      <c r="G27" s="112" t="s">
        <v>1191</v>
      </c>
      <c r="H27" s="112" t="s">
        <v>1192</v>
      </c>
      <c r="I27" s="112" t="s">
        <v>1193</v>
      </c>
    </row>
    <row r="28" spans="2:9" s="110" customFormat="1" ht="39.950000000000003" customHeight="1" x14ac:dyDescent="0.25">
      <c r="B28" s="114">
        <v>24</v>
      </c>
      <c r="C28" s="112" t="s">
        <v>267</v>
      </c>
      <c r="D28" s="112" t="s">
        <v>1194</v>
      </c>
      <c r="E28" s="112" t="s">
        <v>1195</v>
      </c>
      <c r="F28" s="112" t="s">
        <v>1196</v>
      </c>
      <c r="G28" s="112" t="s">
        <v>1197</v>
      </c>
      <c r="H28" s="112" t="s">
        <v>1198</v>
      </c>
      <c r="I28" s="112" t="s">
        <v>277</v>
      </c>
    </row>
    <row r="29" spans="2:9" s="110" customFormat="1" ht="39.950000000000003" customHeight="1" x14ac:dyDescent="0.25">
      <c r="B29" s="114">
        <v>25</v>
      </c>
      <c r="C29" s="112" t="s">
        <v>269</v>
      </c>
      <c r="D29" s="112" t="s">
        <v>1199</v>
      </c>
      <c r="E29" s="112" t="s">
        <v>1200</v>
      </c>
      <c r="F29" s="112" t="s">
        <v>1201</v>
      </c>
      <c r="G29" s="112" t="s">
        <v>249</v>
      </c>
      <c r="H29" s="112" t="s">
        <v>1202</v>
      </c>
      <c r="I29" s="112" t="s">
        <v>637</v>
      </c>
    </row>
    <row r="30" spans="2:9" s="110" customFormat="1" ht="39.950000000000003" customHeight="1" x14ac:dyDescent="0.25">
      <c r="B30" s="114">
        <v>26</v>
      </c>
      <c r="C30" s="112" t="s">
        <v>271</v>
      </c>
      <c r="D30" s="112" t="s">
        <v>1203</v>
      </c>
      <c r="E30" s="112" t="s">
        <v>1204</v>
      </c>
      <c r="F30" s="112" t="s">
        <v>1205</v>
      </c>
      <c r="G30" s="112" t="s">
        <v>1206</v>
      </c>
      <c r="H30" s="112" t="s">
        <v>1207</v>
      </c>
      <c r="I30" s="112" t="s">
        <v>1208</v>
      </c>
    </row>
    <row r="31" spans="2:9" s="110" customFormat="1" ht="39.950000000000003" customHeight="1" x14ac:dyDescent="0.25">
      <c r="B31" s="114">
        <v>27</v>
      </c>
      <c r="C31" s="112" t="s">
        <v>273</v>
      </c>
      <c r="D31" s="112" t="s">
        <v>1209</v>
      </c>
      <c r="E31" s="112" t="s">
        <v>1210</v>
      </c>
      <c r="F31" s="112" t="s">
        <v>1211</v>
      </c>
      <c r="G31" s="112" t="s">
        <v>229</v>
      </c>
      <c r="H31" s="112" t="s">
        <v>1212</v>
      </c>
      <c r="I31" s="112" t="s">
        <v>1213</v>
      </c>
    </row>
    <row r="32" spans="2:9" s="110" customFormat="1" ht="39.950000000000003" customHeight="1" x14ac:dyDescent="0.25">
      <c r="B32" s="114">
        <v>28</v>
      </c>
      <c r="C32" s="112" t="s">
        <v>274</v>
      </c>
      <c r="D32" s="112" t="s">
        <v>1214</v>
      </c>
      <c r="E32" s="112" t="s">
        <v>1215</v>
      </c>
      <c r="F32" s="112" t="s">
        <v>1216</v>
      </c>
      <c r="G32" s="112" t="s">
        <v>1217</v>
      </c>
      <c r="H32" s="112" t="s">
        <v>1218</v>
      </c>
      <c r="I32" s="112" t="s">
        <v>1219</v>
      </c>
    </row>
    <row r="33" spans="2:9" s="110" customFormat="1" ht="39.950000000000003" customHeight="1" x14ac:dyDescent="0.25">
      <c r="B33" s="114">
        <v>29</v>
      </c>
      <c r="C33" s="112" t="s">
        <v>275</v>
      </c>
      <c r="D33" s="112" t="s">
        <v>1220</v>
      </c>
      <c r="E33" s="112" t="s">
        <v>268</v>
      </c>
      <c r="F33" s="112" t="s">
        <v>1221</v>
      </c>
      <c r="G33" s="112" t="s">
        <v>1222</v>
      </c>
      <c r="H33" s="112" t="s">
        <v>1223</v>
      </c>
      <c r="I33" s="112" t="s">
        <v>270</v>
      </c>
    </row>
    <row r="34" spans="2:9" s="110" customFormat="1" ht="39.950000000000003" customHeight="1" thickBot="1" x14ac:dyDescent="0.3">
      <c r="B34" s="115">
        <v>30</v>
      </c>
      <c r="C34" s="113" t="s">
        <v>278</v>
      </c>
      <c r="D34" s="113" t="s">
        <v>413</v>
      </c>
      <c r="E34" s="113" t="s">
        <v>272</v>
      </c>
      <c r="F34" s="113" t="s">
        <v>1224</v>
      </c>
      <c r="G34" s="113" t="s">
        <v>1225</v>
      </c>
      <c r="H34" s="113" t="s">
        <v>1226</v>
      </c>
      <c r="I34" s="113" t="s">
        <v>263</v>
      </c>
    </row>
    <row r="35" spans="2:9" ht="18.75" x14ac:dyDescent="0.3">
      <c r="B35" s="109"/>
      <c r="C35" s="35"/>
      <c r="D35" s="35"/>
      <c r="E35" s="35"/>
      <c r="F35" s="35"/>
      <c r="G35" s="35"/>
      <c r="H35" s="35"/>
      <c r="I35" s="35"/>
    </row>
    <row r="36" spans="2:9" ht="18.75" x14ac:dyDescent="0.3">
      <c r="B36" s="42"/>
      <c r="C36" s="35"/>
      <c r="D36" s="35"/>
      <c r="E36" s="35"/>
      <c r="F36" s="35"/>
      <c r="G36" s="35"/>
      <c r="H36" s="35"/>
      <c r="I36" s="35"/>
    </row>
    <row r="37" spans="2:9" ht="18.75" x14ac:dyDescent="0.3">
      <c r="B37" s="42"/>
      <c r="C37" s="35"/>
      <c r="D37" s="35"/>
      <c r="E37" s="35"/>
      <c r="F37" s="35"/>
      <c r="G37" s="35"/>
      <c r="H37" s="35"/>
      <c r="I37" s="35"/>
    </row>
    <row r="38" spans="2:9" ht="18.75" x14ac:dyDescent="0.3">
      <c r="B38" s="42"/>
      <c r="C38" s="35"/>
      <c r="D38" s="35"/>
      <c r="E38" s="35"/>
      <c r="F38" s="35"/>
      <c r="G38" s="35"/>
      <c r="H38" s="35"/>
      <c r="I38" s="35"/>
    </row>
    <row r="39" spans="2:9" ht="18.75" x14ac:dyDescent="0.3">
      <c r="B39" s="42"/>
      <c r="C39" s="35"/>
      <c r="D39" s="35"/>
      <c r="E39" s="35"/>
      <c r="F39" s="35"/>
      <c r="G39" s="35"/>
      <c r="H39" s="35"/>
      <c r="I39" s="35"/>
    </row>
    <row r="40" spans="2:9" ht="18.75" x14ac:dyDescent="0.3">
      <c r="B40" s="42"/>
      <c r="C40" s="35"/>
      <c r="D40" s="35"/>
      <c r="E40" s="35"/>
      <c r="F40" s="35"/>
      <c r="G40" s="35"/>
      <c r="H40" s="35"/>
      <c r="I40" s="35"/>
    </row>
    <row r="41" spans="2:9" ht="18.75" x14ac:dyDescent="0.3">
      <c r="B41" s="42"/>
      <c r="C41" s="35"/>
      <c r="D41" s="35"/>
      <c r="E41" s="35"/>
      <c r="F41" s="35"/>
      <c r="G41" s="35"/>
      <c r="H41" s="35"/>
      <c r="I41" s="35"/>
    </row>
    <row r="42" spans="2:9" ht="18.75" x14ac:dyDescent="0.3">
      <c r="B42" s="42"/>
      <c r="C42" s="35"/>
      <c r="D42" s="35"/>
      <c r="E42" s="35"/>
      <c r="F42" s="35"/>
      <c r="G42" s="35"/>
      <c r="H42" s="35"/>
      <c r="I42" s="35"/>
    </row>
    <row r="43" spans="2:9" ht="18.75" x14ac:dyDescent="0.3">
      <c r="B43" s="42"/>
      <c r="C43" s="35"/>
      <c r="D43" s="35"/>
      <c r="E43" s="35"/>
      <c r="F43" s="35"/>
      <c r="G43" s="35"/>
      <c r="H43" s="35"/>
      <c r="I43" s="35"/>
    </row>
    <row r="44" spans="2:9" ht="18.75" x14ac:dyDescent="0.3">
      <c r="B44" s="42"/>
      <c r="C44" s="35"/>
      <c r="D44" s="35"/>
      <c r="E44" s="35"/>
      <c r="F44" s="35"/>
      <c r="G44" s="35"/>
      <c r="H44" s="35"/>
      <c r="I44" s="35"/>
    </row>
    <row r="45" spans="2:9" ht="26.25" customHeight="1" x14ac:dyDescent="0.3">
      <c r="B45" s="42"/>
      <c r="C45" s="35"/>
      <c r="D45" s="35"/>
      <c r="E45" s="35"/>
      <c r="F45" s="35"/>
      <c r="G45" s="35"/>
      <c r="H45" s="35"/>
      <c r="I45" s="35"/>
    </row>
    <row r="46" spans="2:9" ht="18.75" x14ac:dyDescent="0.3">
      <c r="B46" s="42"/>
      <c r="C46" s="35"/>
      <c r="D46" s="35"/>
      <c r="E46" s="35"/>
      <c r="F46" s="35"/>
      <c r="G46" s="35"/>
      <c r="H46" s="35"/>
      <c r="I46" s="35"/>
    </row>
    <row r="47" spans="2:9" ht="18.75" x14ac:dyDescent="0.3">
      <c r="B47" s="42"/>
      <c r="C47" s="35"/>
      <c r="D47" s="35"/>
      <c r="E47" s="35"/>
      <c r="F47" s="35"/>
      <c r="G47" s="35"/>
      <c r="H47" s="35"/>
      <c r="I47" s="35"/>
    </row>
    <row r="48" spans="2:9" ht="18.75" x14ac:dyDescent="0.3">
      <c r="B48" s="42"/>
      <c r="C48" s="35"/>
      <c r="D48" s="35"/>
      <c r="E48" s="35"/>
      <c r="F48" s="35"/>
      <c r="G48" s="35"/>
      <c r="H48" s="35"/>
      <c r="I48" s="35"/>
    </row>
    <row r="49" spans="2:9" ht="26.25" customHeight="1" x14ac:dyDescent="0.3">
      <c r="B49" s="42"/>
      <c r="C49" s="35"/>
      <c r="D49" s="35"/>
      <c r="E49" s="35"/>
      <c r="F49" s="35"/>
      <c r="G49" s="35"/>
      <c r="H49" s="35"/>
      <c r="I49" s="35"/>
    </row>
    <row r="50" spans="2:9" ht="18.75" x14ac:dyDescent="0.3">
      <c r="B50" s="42"/>
      <c r="C50" s="35"/>
      <c r="D50" s="35"/>
      <c r="E50" s="35"/>
      <c r="F50" s="35"/>
      <c r="G50" s="35"/>
      <c r="H50" s="35"/>
      <c r="I50" s="35"/>
    </row>
    <row r="51" spans="2:9" ht="18.75" x14ac:dyDescent="0.3">
      <c r="B51" s="42"/>
      <c r="C51" s="35"/>
      <c r="D51" s="35"/>
      <c r="E51" s="35"/>
      <c r="F51" s="35"/>
      <c r="G51" s="35"/>
      <c r="H51" s="35"/>
      <c r="I51" s="35"/>
    </row>
    <row r="52" spans="2:9" ht="18.75" x14ac:dyDescent="0.3">
      <c r="B52" s="42"/>
      <c r="C52" s="35"/>
      <c r="D52" s="35"/>
      <c r="E52" s="35"/>
      <c r="F52" s="35"/>
      <c r="G52" s="35"/>
      <c r="H52" s="35"/>
      <c r="I52" s="35"/>
    </row>
    <row r="53" spans="2:9" ht="26.25" customHeight="1" x14ac:dyDescent="0.3">
      <c r="B53" s="42"/>
      <c r="C53" s="35"/>
      <c r="D53" s="35"/>
      <c r="E53" s="35"/>
      <c r="F53" s="35"/>
      <c r="G53" s="35"/>
      <c r="H53" s="35"/>
      <c r="I53" s="35"/>
    </row>
    <row r="54" spans="2:9" ht="18.75" x14ac:dyDescent="0.3">
      <c r="B54" s="42"/>
      <c r="C54" s="35"/>
      <c r="D54" s="35"/>
      <c r="E54" s="35"/>
      <c r="F54" s="35"/>
      <c r="G54" s="35"/>
      <c r="H54" s="35"/>
      <c r="I54" s="35"/>
    </row>
  </sheetData>
  <mergeCells count="1">
    <mergeCell ref="B2:I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6"/>
  <sheetViews>
    <sheetView tabSelected="1" topLeftCell="A14" zoomScale="130" zoomScaleNormal="130" workbookViewId="0">
      <selection activeCell="B22" sqref="B22"/>
    </sheetView>
  </sheetViews>
  <sheetFormatPr defaultRowHeight="15" x14ac:dyDescent="0.25"/>
  <cols>
    <col min="1" max="1" width="4.28515625" bestFit="1" customWidth="1"/>
    <col min="2" max="2" width="67.5703125" customWidth="1"/>
    <col min="3" max="3" width="9.7109375" bestFit="1" customWidth="1"/>
    <col min="4" max="5" width="7.7109375" customWidth="1"/>
    <col min="6" max="6" width="9.7109375" bestFit="1" customWidth="1"/>
    <col min="7" max="7" width="7.7109375" customWidth="1"/>
    <col min="8" max="8" width="10.85546875" bestFit="1" customWidth="1"/>
    <col min="9" max="9" width="7.7109375" bestFit="1" customWidth="1"/>
    <col min="10" max="10" width="6.140625" bestFit="1" customWidth="1"/>
    <col min="11" max="11" width="5.5703125" bestFit="1" customWidth="1"/>
    <col min="12" max="12" width="6.140625" bestFit="1" customWidth="1"/>
    <col min="13" max="14" width="5.5703125" bestFit="1" customWidth="1"/>
    <col min="15" max="15" width="8.42578125" customWidth="1"/>
    <col min="16" max="16" width="6.140625" bestFit="1" customWidth="1"/>
  </cols>
  <sheetData>
    <row r="1" spans="1:21" ht="132" customHeight="1" thickBot="1" x14ac:dyDescent="0.35">
      <c r="A1" s="3"/>
      <c r="B1" s="171" t="s">
        <v>32</v>
      </c>
      <c r="C1" s="118" t="s">
        <v>33</v>
      </c>
      <c r="D1" s="119" t="s">
        <v>34</v>
      </c>
      <c r="E1" s="120" t="s">
        <v>35</v>
      </c>
      <c r="F1" s="121" t="s">
        <v>36</v>
      </c>
      <c r="G1" s="122" t="s">
        <v>37</v>
      </c>
      <c r="H1" s="123" t="s">
        <v>75</v>
      </c>
      <c r="I1" s="124" t="s">
        <v>151</v>
      </c>
      <c r="J1" s="125" t="s">
        <v>38</v>
      </c>
      <c r="K1" s="126" t="s">
        <v>4</v>
      </c>
      <c r="L1" s="126" t="s">
        <v>6</v>
      </c>
      <c r="M1" s="126" t="s">
        <v>39</v>
      </c>
      <c r="N1" s="126" t="s">
        <v>7</v>
      </c>
      <c r="O1" s="126" t="s">
        <v>40</v>
      </c>
      <c r="P1" s="125" t="s">
        <v>41</v>
      </c>
      <c r="R1" s="98"/>
    </row>
    <row r="2" spans="1:21" ht="37.5" x14ac:dyDescent="0.3">
      <c r="A2" s="6">
        <v>1</v>
      </c>
      <c r="B2" s="172" t="s">
        <v>42</v>
      </c>
      <c r="C2" s="39" t="s">
        <v>74</v>
      </c>
      <c r="D2" s="9" t="s">
        <v>74</v>
      </c>
      <c r="E2" s="40"/>
      <c r="F2" s="39"/>
      <c r="G2" s="9"/>
      <c r="H2" s="40"/>
      <c r="I2" s="38"/>
      <c r="J2" s="9"/>
      <c r="K2" s="9"/>
      <c r="L2" s="9"/>
      <c r="M2" s="9"/>
      <c r="N2" s="9"/>
      <c r="O2" s="9"/>
      <c r="P2" s="9"/>
      <c r="R2" s="99"/>
      <c r="U2" s="49" t="s">
        <v>74</v>
      </c>
    </row>
    <row r="3" spans="1:21" ht="18.75" x14ac:dyDescent="0.3">
      <c r="A3" s="6">
        <v>2</v>
      </c>
      <c r="B3" s="172" t="s">
        <v>43</v>
      </c>
      <c r="C3" s="39" t="s">
        <v>74</v>
      </c>
      <c r="D3" s="9" t="s">
        <v>74</v>
      </c>
      <c r="E3" s="40"/>
      <c r="F3" s="39" t="s">
        <v>74</v>
      </c>
      <c r="G3" s="9" t="s">
        <v>74</v>
      </c>
      <c r="H3" s="40"/>
      <c r="I3" s="38"/>
      <c r="J3" s="9"/>
      <c r="K3" s="9"/>
      <c r="L3" s="9" t="s">
        <v>74</v>
      </c>
      <c r="M3" s="9" t="s">
        <v>74</v>
      </c>
      <c r="N3" s="9"/>
      <c r="O3" s="9"/>
      <c r="P3" s="9"/>
      <c r="R3" s="98"/>
    </row>
    <row r="4" spans="1:21" ht="37.5" x14ac:dyDescent="0.3">
      <c r="A4" s="6">
        <v>3</v>
      </c>
      <c r="B4" s="172" t="s">
        <v>44</v>
      </c>
      <c r="C4" s="39" t="s">
        <v>74</v>
      </c>
      <c r="D4" s="9" t="s">
        <v>74</v>
      </c>
      <c r="E4" s="40"/>
      <c r="F4" s="39" t="s">
        <v>74</v>
      </c>
      <c r="G4" s="9" t="s">
        <v>74</v>
      </c>
      <c r="H4" s="40"/>
      <c r="I4" s="38"/>
      <c r="J4" s="9"/>
      <c r="K4" s="9"/>
      <c r="L4" s="9"/>
      <c r="M4" s="9"/>
      <c r="N4" s="9"/>
      <c r="O4" s="9"/>
      <c r="P4" s="9"/>
      <c r="R4" s="98"/>
    </row>
    <row r="5" spans="1:21" ht="37.5" x14ac:dyDescent="0.3">
      <c r="A5" s="6">
        <v>4</v>
      </c>
      <c r="B5" s="172" t="s">
        <v>45</v>
      </c>
      <c r="C5" s="39" t="s">
        <v>74</v>
      </c>
      <c r="D5" s="9" t="s">
        <v>74</v>
      </c>
      <c r="E5" s="40"/>
      <c r="F5" s="39" t="s">
        <v>74</v>
      </c>
      <c r="G5" s="9" t="s">
        <v>74</v>
      </c>
      <c r="H5" s="40"/>
      <c r="I5" s="38"/>
      <c r="J5" s="9" t="s">
        <v>74</v>
      </c>
      <c r="K5" s="9"/>
      <c r="L5" s="9"/>
      <c r="M5" s="9"/>
      <c r="N5" s="9"/>
      <c r="O5" s="10"/>
      <c r="P5" s="9"/>
      <c r="R5" s="98"/>
    </row>
    <row r="6" spans="1:21" ht="37.5" x14ac:dyDescent="0.3">
      <c r="A6" s="6">
        <v>5</v>
      </c>
      <c r="B6" s="172" t="s">
        <v>46</v>
      </c>
      <c r="C6" s="39" t="s">
        <v>74</v>
      </c>
      <c r="D6" s="9" t="s">
        <v>74</v>
      </c>
      <c r="E6" s="40"/>
      <c r="F6" s="39"/>
      <c r="G6" s="9"/>
      <c r="H6" s="40"/>
      <c r="I6" s="38"/>
      <c r="J6" s="9"/>
      <c r="K6" s="9"/>
      <c r="L6" s="9"/>
      <c r="M6" s="9"/>
      <c r="N6" s="9"/>
      <c r="O6" s="9"/>
      <c r="P6" s="9"/>
      <c r="R6" s="98"/>
    </row>
    <row r="7" spans="1:21" ht="37.5" x14ac:dyDescent="0.3">
      <c r="A7" s="6">
        <v>6</v>
      </c>
      <c r="B7" s="172" t="s">
        <v>47</v>
      </c>
      <c r="C7" s="39" t="s">
        <v>74</v>
      </c>
      <c r="D7" s="9" t="s">
        <v>74</v>
      </c>
      <c r="E7" s="40"/>
      <c r="F7" s="39" t="s">
        <v>74</v>
      </c>
      <c r="G7" s="9" t="s">
        <v>74</v>
      </c>
      <c r="H7" s="40"/>
      <c r="I7" s="38"/>
      <c r="J7" s="9"/>
      <c r="K7" s="9"/>
      <c r="L7" s="9"/>
      <c r="M7" s="9"/>
      <c r="N7" s="9"/>
      <c r="O7" s="9"/>
      <c r="P7" s="9"/>
      <c r="R7" s="98"/>
    </row>
    <row r="8" spans="1:21" ht="37.5" x14ac:dyDescent="0.3">
      <c r="A8" s="6">
        <v>7</v>
      </c>
      <c r="B8" s="172" t="s">
        <v>48</v>
      </c>
      <c r="C8" s="39" t="s">
        <v>74</v>
      </c>
      <c r="D8" s="9" t="s">
        <v>74</v>
      </c>
      <c r="E8" s="40"/>
      <c r="F8" s="39"/>
      <c r="G8" s="9"/>
      <c r="H8" s="40"/>
      <c r="I8" s="38"/>
      <c r="J8" s="9"/>
      <c r="K8" s="9"/>
      <c r="L8" s="9"/>
      <c r="M8" s="9"/>
      <c r="N8" s="9"/>
      <c r="O8" s="9"/>
      <c r="P8" s="9"/>
      <c r="R8" s="98"/>
    </row>
    <row r="9" spans="1:21" ht="37.5" x14ac:dyDescent="0.3">
      <c r="A9" s="2">
        <v>8</v>
      </c>
      <c r="B9" s="172" t="s">
        <v>49</v>
      </c>
      <c r="C9" s="39" t="s">
        <v>74</v>
      </c>
      <c r="D9" s="9"/>
      <c r="E9" s="40"/>
      <c r="F9" s="39" t="s">
        <v>74</v>
      </c>
      <c r="G9" s="9"/>
      <c r="H9" s="40"/>
      <c r="I9" s="38"/>
      <c r="J9" s="9"/>
      <c r="K9" s="9"/>
      <c r="L9" s="9"/>
      <c r="M9" s="9"/>
      <c r="N9" s="9"/>
      <c r="O9" s="9"/>
      <c r="P9" s="9"/>
      <c r="R9" s="98"/>
    </row>
    <row r="10" spans="1:21" ht="18.75" x14ac:dyDescent="0.3">
      <c r="A10" s="2">
        <v>9</v>
      </c>
      <c r="B10" s="172" t="s">
        <v>50</v>
      </c>
      <c r="C10" s="39" t="s">
        <v>74</v>
      </c>
      <c r="D10" s="9" t="s">
        <v>74</v>
      </c>
      <c r="E10" s="40"/>
      <c r="F10" s="39"/>
      <c r="G10" s="9"/>
      <c r="H10" s="40"/>
      <c r="I10" s="38"/>
      <c r="J10" s="9"/>
      <c r="K10" s="9"/>
      <c r="L10" s="9"/>
      <c r="M10" s="9"/>
      <c r="N10" s="9"/>
      <c r="O10" s="9"/>
      <c r="P10" s="9"/>
      <c r="R10" s="98"/>
    </row>
    <row r="11" spans="1:21" ht="37.5" x14ac:dyDescent="0.3">
      <c r="A11" s="2">
        <v>10</v>
      </c>
      <c r="B11" s="172" t="s">
        <v>51</v>
      </c>
      <c r="C11" s="39" t="s">
        <v>74</v>
      </c>
      <c r="D11" s="9" t="s">
        <v>74</v>
      </c>
      <c r="E11" s="40"/>
      <c r="F11" s="39"/>
      <c r="G11" s="9"/>
      <c r="H11" s="40"/>
      <c r="I11" s="38"/>
      <c r="J11" s="9"/>
      <c r="K11" s="9"/>
      <c r="L11" s="9"/>
      <c r="M11" s="9"/>
      <c r="N11" s="9"/>
      <c r="O11" s="11"/>
      <c r="P11" s="9"/>
      <c r="R11" s="98"/>
    </row>
    <row r="12" spans="1:21" ht="18.75" x14ac:dyDescent="0.3">
      <c r="A12" s="2">
        <v>11</v>
      </c>
      <c r="B12" s="172" t="s">
        <v>52</v>
      </c>
      <c r="C12" s="39" t="s">
        <v>74</v>
      </c>
      <c r="D12" s="9" t="s">
        <v>74</v>
      </c>
      <c r="E12" s="40"/>
      <c r="F12" s="39"/>
      <c r="G12" s="9"/>
      <c r="H12" s="40"/>
      <c r="I12" s="38"/>
      <c r="J12" s="9"/>
      <c r="K12" s="9"/>
      <c r="L12" s="9"/>
      <c r="M12" s="9"/>
      <c r="N12" s="9"/>
      <c r="O12" s="11"/>
      <c r="P12" s="9"/>
      <c r="R12" s="98"/>
    </row>
    <row r="13" spans="1:21" ht="37.5" x14ac:dyDescent="0.3">
      <c r="A13" s="2">
        <v>12</v>
      </c>
      <c r="B13" s="172" t="s">
        <v>53</v>
      </c>
      <c r="C13" s="39" t="s">
        <v>74</v>
      </c>
      <c r="D13" s="9"/>
      <c r="E13" s="40"/>
      <c r="F13" s="39"/>
      <c r="G13" s="9"/>
      <c r="H13" s="40"/>
      <c r="I13" s="38"/>
      <c r="J13" s="9"/>
      <c r="K13" s="9"/>
      <c r="L13" s="9"/>
      <c r="M13" s="9"/>
      <c r="N13" s="9"/>
      <c r="O13" s="9"/>
      <c r="P13" s="9"/>
      <c r="R13" s="98"/>
    </row>
    <row r="14" spans="1:21" ht="18.75" x14ac:dyDescent="0.3">
      <c r="A14" s="2">
        <v>13</v>
      </c>
      <c r="B14" s="172" t="s">
        <v>54</v>
      </c>
      <c r="C14" s="39" t="s">
        <v>74</v>
      </c>
      <c r="D14" s="9" t="s">
        <v>74</v>
      </c>
      <c r="E14" s="40"/>
      <c r="F14" s="39"/>
      <c r="G14" s="9"/>
      <c r="H14" s="40"/>
      <c r="I14" s="38"/>
      <c r="J14" s="9"/>
      <c r="K14" s="9"/>
      <c r="L14" s="9"/>
      <c r="M14" s="9"/>
      <c r="N14" s="9"/>
      <c r="O14" s="9"/>
      <c r="P14" s="9"/>
      <c r="R14" s="98"/>
    </row>
    <row r="15" spans="1:21" ht="56.25" x14ac:dyDescent="0.3">
      <c r="A15" s="2">
        <v>14</v>
      </c>
      <c r="B15" s="172" t="s">
        <v>55</v>
      </c>
      <c r="C15" s="39" t="s">
        <v>74</v>
      </c>
      <c r="D15" s="9" t="s">
        <v>74</v>
      </c>
      <c r="E15" s="40"/>
      <c r="F15" s="39" t="s">
        <v>74</v>
      </c>
      <c r="G15" s="9"/>
      <c r="H15" s="40"/>
      <c r="I15" s="38"/>
      <c r="J15" s="9"/>
      <c r="K15" s="9"/>
      <c r="L15" s="9"/>
      <c r="M15" s="9"/>
      <c r="N15" s="9"/>
      <c r="O15" s="9"/>
      <c r="P15" s="9"/>
      <c r="R15" s="98"/>
    </row>
    <row r="16" spans="1:21" ht="37.5" x14ac:dyDescent="0.3">
      <c r="A16" s="2">
        <v>15</v>
      </c>
      <c r="B16" s="172" t="s">
        <v>56</v>
      </c>
      <c r="C16" s="39" t="s">
        <v>74</v>
      </c>
      <c r="D16" s="9" t="s">
        <v>74</v>
      </c>
      <c r="E16" s="40"/>
      <c r="F16" s="39"/>
      <c r="G16" s="9"/>
      <c r="H16" s="40"/>
      <c r="I16" s="38"/>
      <c r="J16" s="9"/>
      <c r="K16" s="9"/>
      <c r="L16" s="9"/>
      <c r="M16" s="9"/>
      <c r="N16" s="9"/>
      <c r="O16" s="11"/>
      <c r="P16" s="9"/>
      <c r="R16" s="98"/>
    </row>
    <row r="17" spans="1:18" ht="18.75" x14ac:dyDescent="0.3">
      <c r="A17" s="2">
        <v>16</v>
      </c>
      <c r="B17" s="172" t="s">
        <v>57</v>
      </c>
      <c r="C17" s="39" t="s">
        <v>74</v>
      </c>
      <c r="D17" s="9" t="s">
        <v>74</v>
      </c>
      <c r="E17" s="40"/>
      <c r="F17" s="39" t="s">
        <v>74</v>
      </c>
      <c r="G17" s="9" t="s">
        <v>74</v>
      </c>
      <c r="H17" s="40"/>
      <c r="I17" s="38"/>
      <c r="J17" s="9"/>
      <c r="K17" s="9"/>
      <c r="L17" s="9"/>
      <c r="M17" s="9"/>
      <c r="N17" s="9"/>
      <c r="O17" s="9"/>
      <c r="P17" s="9" t="s">
        <v>74</v>
      </c>
      <c r="R17" s="98"/>
    </row>
    <row r="18" spans="1:18" ht="37.5" x14ac:dyDescent="0.3">
      <c r="A18" s="2">
        <v>17</v>
      </c>
      <c r="B18" s="172" t="s">
        <v>58</v>
      </c>
      <c r="C18" s="39" t="s">
        <v>74</v>
      </c>
      <c r="D18" s="9" t="s">
        <v>74</v>
      </c>
      <c r="E18" s="41"/>
      <c r="F18" s="39" t="s">
        <v>74</v>
      </c>
      <c r="G18" s="9" t="s">
        <v>74</v>
      </c>
      <c r="H18" s="40"/>
      <c r="I18" s="38"/>
      <c r="J18" s="9"/>
      <c r="K18" s="9"/>
      <c r="L18" s="9"/>
      <c r="M18" s="9"/>
      <c r="N18" s="9"/>
      <c r="O18" s="11"/>
      <c r="P18" s="9"/>
      <c r="R18" s="98"/>
    </row>
    <row r="19" spans="1:18" ht="18.75" x14ac:dyDescent="0.3">
      <c r="A19" s="2">
        <v>18</v>
      </c>
      <c r="B19" s="172" t="s">
        <v>59</v>
      </c>
      <c r="C19" s="39" t="s">
        <v>74</v>
      </c>
      <c r="D19" s="9"/>
      <c r="E19" s="40"/>
      <c r="F19" s="39"/>
      <c r="G19" s="9"/>
      <c r="H19" s="40"/>
      <c r="I19" s="38"/>
      <c r="J19" s="9"/>
      <c r="K19" s="9"/>
      <c r="L19" s="9"/>
      <c r="M19" s="9"/>
      <c r="N19" s="9"/>
      <c r="O19" s="11"/>
      <c r="P19" s="9"/>
      <c r="R19" s="98"/>
    </row>
    <row r="20" spans="1:18" ht="18.75" x14ac:dyDescent="0.3">
      <c r="A20" s="2">
        <v>19</v>
      </c>
      <c r="B20" s="172" t="s">
        <v>60</v>
      </c>
      <c r="C20" s="39" t="s">
        <v>74</v>
      </c>
      <c r="D20" s="9"/>
      <c r="E20" s="40"/>
      <c r="F20" s="39"/>
      <c r="G20" s="9"/>
      <c r="H20" s="40"/>
      <c r="I20" s="38"/>
      <c r="J20" s="9"/>
      <c r="K20" s="9"/>
      <c r="L20" s="9"/>
      <c r="M20" s="9"/>
      <c r="N20" s="9"/>
      <c r="O20" s="9"/>
      <c r="P20" s="9"/>
      <c r="R20" s="98"/>
    </row>
    <row r="21" spans="1:18" ht="37.5" x14ac:dyDescent="0.3">
      <c r="A21" s="2">
        <v>20</v>
      </c>
      <c r="B21" s="172" t="s">
        <v>61</v>
      </c>
      <c r="C21" s="39" t="s">
        <v>74</v>
      </c>
      <c r="D21" s="9" t="s">
        <v>74</v>
      </c>
      <c r="E21" s="40"/>
      <c r="F21" s="39" t="s">
        <v>74</v>
      </c>
      <c r="G21" s="9"/>
      <c r="H21" s="40"/>
      <c r="I21" s="38"/>
      <c r="J21" s="9"/>
      <c r="K21" s="9"/>
      <c r="L21" s="9"/>
      <c r="M21" s="9"/>
      <c r="N21" s="9" t="s">
        <v>74</v>
      </c>
      <c r="O21" s="9"/>
      <c r="P21" s="9"/>
    </row>
    <row r="22" spans="1:18" ht="37.5" x14ac:dyDescent="0.3">
      <c r="A22" s="2">
        <v>21</v>
      </c>
      <c r="B22" s="172" t="s">
        <v>62</v>
      </c>
      <c r="C22" s="39"/>
      <c r="D22" s="9"/>
      <c r="E22" s="40"/>
      <c r="F22" s="39" t="s">
        <v>74</v>
      </c>
      <c r="G22" s="9"/>
      <c r="H22" s="40"/>
      <c r="I22" s="38"/>
      <c r="J22" s="9"/>
      <c r="K22" s="9"/>
      <c r="L22" s="9"/>
      <c r="M22" s="9"/>
      <c r="N22" s="9"/>
      <c r="O22" s="10"/>
      <c r="P22" s="9" t="s">
        <v>74</v>
      </c>
    </row>
    <row r="23" spans="1:18" ht="37.5" x14ac:dyDescent="0.3">
      <c r="A23" s="2">
        <v>22</v>
      </c>
      <c r="B23" s="172" t="s">
        <v>63</v>
      </c>
      <c r="C23" s="39" t="s">
        <v>74</v>
      </c>
      <c r="D23" s="9" t="s">
        <v>74</v>
      </c>
      <c r="E23" s="40"/>
      <c r="F23" s="39" t="s">
        <v>74</v>
      </c>
      <c r="G23" s="9" t="s">
        <v>74</v>
      </c>
      <c r="H23" s="40"/>
      <c r="I23" s="38"/>
      <c r="J23" s="9"/>
      <c r="K23" s="9"/>
      <c r="L23" s="9"/>
      <c r="M23" s="9"/>
      <c r="N23" s="9"/>
      <c r="O23" s="9"/>
      <c r="P23" s="9"/>
    </row>
    <row r="24" spans="1:18" ht="18.75" x14ac:dyDescent="0.3">
      <c r="A24" s="2">
        <v>23</v>
      </c>
      <c r="B24" s="172" t="s">
        <v>64</v>
      </c>
      <c r="C24" s="39" t="s">
        <v>74</v>
      </c>
      <c r="D24" s="9"/>
      <c r="E24" s="40"/>
      <c r="F24" s="39"/>
      <c r="G24" s="9"/>
      <c r="H24" s="40"/>
      <c r="I24" s="38"/>
      <c r="J24" s="9"/>
      <c r="K24" s="9"/>
      <c r="L24" s="9"/>
      <c r="M24" s="9"/>
      <c r="N24" s="9"/>
      <c r="O24" s="9"/>
      <c r="P24" s="9"/>
      <c r="R24" s="98"/>
    </row>
    <row r="25" spans="1:18" ht="18.75" x14ac:dyDescent="0.3">
      <c r="A25" s="2">
        <v>24</v>
      </c>
      <c r="B25" s="172" t="s">
        <v>65</v>
      </c>
      <c r="C25" s="39"/>
      <c r="D25" s="9"/>
      <c r="E25" s="40"/>
      <c r="F25" s="39"/>
      <c r="G25" s="9"/>
      <c r="H25" s="40"/>
      <c r="I25" s="38"/>
      <c r="J25" s="9"/>
      <c r="K25" s="9"/>
      <c r="L25" s="9"/>
      <c r="M25" s="9"/>
      <c r="N25" s="9"/>
      <c r="O25" s="9"/>
      <c r="P25" s="9" t="s">
        <v>74</v>
      </c>
    </row>
    <row r="26" spans="1:18" ht="37.5" x14ac:dyDescent="0.3">
      <c r="A26" s="2">
        <v>25</v>
      </c>
      <c r="B26" s="172" t="s">
        <v>66</v>
      </c>
      <c r="C26" s="39" t="s">
        <v>74</v>
      </c>
      <c r="D26" s="9"/>
      <c r="E26" s="40"/>
      <c r="F26" s="39" t="s">
        <v>74</v>
      </c>
      <c r="G26" s="9"/>
      <c r="H26" s="40"/>
      <c r="I26" s="38"/>
      <c r="J26" s="9"/>
      <c r="K26" s="9"/>
      <c r="L26" s="9"/>
      <c r="M26" s="9"/>
      <c r="N26" s="9"/>
      <c r="O26" s="11"/>
      <c r="P26" s="9"/>
    </row>
    <row r="27" spans="1:18" ht="18.75" x14ac:dyDescent="0.3">
      <c r="A27" s="2">
        <v>26</v>
      </c>
      <c r="B27" s="172" t="s">
        <v>67</v>
      </c>
      <c r="C27" s="39" t="s">
        <v>74</v>
      </c>
      <c r="D27" s="9"/>
      <c r="E27" s="40"/>
      <c r="F27" s="39" t="s">
        <v>74</v>
      </c>
      <c r="G27" s="9"/>
      <c r="H27" s="40"/>
      <c r="I27" s="38"/>
      <c r="J27" s="9" t="s">
        <v>74</v>
      </c>
      <c r="K27" s="9"/>
      <c r="L27" s="9" t="s">
        <v>74</v>
      </c>
      <c r="M27" s="9"/>
      <c r="N27" s="9"/>
      <c r="O27" s="12" t="s">
        <v>68</v>
      </c>
      <c r="P27" s="9"/>
    </row>
    <row r="28" spans="1:18" ht="37.5" x14ac:dyDescent="0.3">
      <c r="A28" s="2">
        <v>27</v>
      </c>
      <c r="B28" s="172" t="s">
        <v>69</v>
      </c>
      <c r="C28" s="39" t="s">
        <v>74</v>
      </c>
      <c r="D28" s="9" t="s">
        <v>74</v>
      </c>
      <c r="E28" s="40"/>
      <c r="F28" s="39" t="s">
        <v>74</v>
      </c>
      <c r="G28" s="9" t="s">
        <v>74</v>
      </c>
      <c r="H28" s="40"/>
      <c r="I28" s="38"/>
      <c r="J28" s="9" t="s">
        <v>74</v>
      </c>
      <c r="K28" s="9"/>
      <c r="L28" s="9" t="s">
        <v>74</v>
      </c>
      <c r="M28" s="9" t="s">
        <v>74</v>
      </c>
      <c r="N28" s="9"/>
      <c r="O28" s="10"/>
      <c r="P28" s="9"/>
    </row>
    <row r="29" spans="1:18" ht="37.5" x14ac:dyDescent="0.3">
      <c r="A29" s="2">
        <v>28</v>
      </c>
      <c r="B29" s="172" t="s">
        <v>70</v>
      </c>
      <c r="C29" s="39" t="s">
        <v>74</v>
      </c>
      <c r="D29" s="9" t="s">
        <v>74</v>
      </c>
      <c r="E29" s="40"/>
      <c r="F29" s="39" t="s">
        <v>74</v>
      </c>
      <c r="G29" s="9"/>
      <c r="H29" s="40"/>
      <c r="I29" s="38"/>
      <c r="J29" s="9"/>
      <c r="K29" s="9"/>
      <c r="L29" s="9"/>
      <c r="M29" s="9"/>
      <c r="N29" s="9"/>
      <c r="O29" s="11"/>
      <c r="P29" s="9"/>
    </row>
    <row r="30" spans="1:18" ht="18.75" x14ac:dyDescent="0.3">
      <c r="B30" s="34" t="s">
        <v>71</v>
      </c>
      <c r="C30" s="43">
        <v>26</v>
      </c>
      <c r="D30" s="42">
        <v>19</v>
      </c>
      <c r="E30" s="94">
        <v>0</v>
      </c>
      <c r="F30" s="43">
        <v>15</v>
      </c>
      <c r="G30" s="42">
        <v>8</v>
      </c>
      <c r="H30" s="44">
        <v>0</v>
      </c>
      <c r="I30" s="48">
        <v>0</v>
      </c>
      <c r="J30" s="43">
        <v>3</v>
      </c>
      <c r="K30" s="43">
        <v>0</v>
      </c>
      <c r="L30" s="43">
        <v>3</v>
      </c>
      <c r="M30" s="43">
        <v>2</v>
      </c>
      <c r="N30" s="43">
        <v>1</v>
      </c>
      <c r="O30" s="43">
        <v>0</v>
      </c>
      <c r="P30" s="43">
        <v>3</v>
      </c>
    </row>
    <row r="31" spans="1:18" ht="18.75" x14ac:dyDescent="0.3">
      <c r="B31" s="34" t="s">
        <v>72</v>
      </c>
      <c r="C31" s="88">
        <v>0.9285714285714286</v>
      </c>
      <c r="D31" s="91">
        <v>0.6785714285714286</v>
      </c>
      <c r="E31" s="95">
        <v>0</v>
      </c>
      <c r="F31" s="88">
        <v>0.5357142857142857</v>
      </c>
      <c r="G31" s="91">
        <v>0.2857142857142857</v>
      </c>
      <c r="H31" s="92">
        <v>0</v>
      </c>
      <c r="I31" s="90">
        <v>0</v>
      </c>
      <c r="J31" s="88">
        <v>0.10714285714285714</v>
      </c>
      <c r="K31" s="88">
        <v>0</v>
      </c>
      <c r="L31" s="88">
        <v>0.10714285714285714</v>
      </c>
      <c r="M31" s="88">
        <v>7.1428571428571425E-2</v>
      </c>
      <c r="N31" s="88">
        <v>3.5714285714285712E-2</v>
      </c>
      <c r="O31" s="88">
        <v>0</v>
      </c>
      <c r="P31" s="88">
        <v>0.10714285714285714</v>
      </c>
    </row>
    <row r="32" spans="1:18" ht="19.5" thickBot="1" x14ac:dyDescent="0.35">
      <c r="B32" s="34" t="s">
        <v>73</v>
      </c>
      <c r="C32" s="47"/>
      <c r="D32" s="89">
        <v>0.73076923076923073</v>
      </c>
      <c r="E32" s="96">
        <v>0</v>
      </c>
      <c r="F32" s="45"/>
      <c r="G32" s="89">
        <v>0.53333333333333333</v>
      </c>
      <c r="H32" s="46">
        <v>0</v>
      </c>
      <c r="I32" s="35"/>
      <c r="J32" s="35"/>
      <c r="K32" s="35"/>
      <c r="L32" s="35"/>
      <c r="M32" s="35"/>
      <c r="N32" s="35"/>
      <c r="O32" s="35"/>
      <c r="P32" s="35"/>
    </row>
    <row r="34" spans="2:16" x14ac:dyDescent="0.25">
      <c r="B34" s="8"/>
      <c r="C34" s="7"/>
      <c r="D34" s="7"/>
      <c r="E34" s="7"/>
      <c r="F34" s="7"/>
      <c r="G34" s="7"/>
      <c r="H34" s="7"/>
      <c r="I34" s="7"/>
      <c r="J34" s="7"/>
      <c r="K34" s="7"/>
      <c r="L34" s="7"/>
      <c r="M34" s="7"/>
      <c r="N34" s="7"/>
      <c r="O34" s="7"/>
      <c r="P34" s="7"/>
    </row>
    <row r="35" spans="2:16" x14ac:dyDescent="0.25">
      <c r="B35" s="8"/>
      <c r="C35" s="7"/>
      <c r="D35" s="7"/>
      <c r="E35" s="7"/>
      <c r="F35" s="7"/>
      <c r="G35" s="7"/>
      <c r="H35" s="7"/>
      <c r="I35" s="7"/>
      <c r="J35" s="7"/>
      <c r="K35" s="7"/>
      <c r="L35" s="7"/>
      <c r="M35" s="7"/>
      <c r="N35" s="7"/>
      <c r="O35" s="7"/>
      <c r="P35" s="7"/>
    </row>
    <row r="36" spans="2:16" x14ac:dyDescent="0.25">
      <c r="B36" s="8"/>
      <c r="C36" s="7"/>
      <c r="D36" s="7"/>
      <c r="E36" s="7"/>
      <c r="F36" s="7"/>
      <c r="G36" s="7"/>
      <c r="H36" s="7"/>
      <c r="I36" s="7"/>
      <c r="J36" s="7"/>
      <c r="K36" s="7"/>
      <c r="L36" s="7"/>
      <c r="M36" s="7"/>
      <c r="N36" s="7"/>
      <c r="O36" s="7"/>
      <c r="P36" s="7"/>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6:I21"/>
  <sheetViews>
    <sheetView workbookViewId="0">
      <selection activeCell="D7" sqref="D7"/>
    </sheetView>
  </sheetViews>
  <sheetFormatPr defaultRowHeight="15" x14ac:dyDescent="0.25"/>
  <cols>
    <col min="2" max="2" width="30" bestFit="1" customWidth="1"/>
    <col min="3" max="3" width="12" customWidth="1"/>
    <col min="5" max="5" width="6.42578125" customWidth="1"/>
    <col min="6" max="7" width="7.85546875" customWidth="1"/>
    <col min="8" max="8" width="8.42578125" customWidth="1"/>
    <col min="9" max="9" width="9.28515625" customWidth="1"/>
  </cols>
  <sheetData>
    <row r="6" spans="2:9" x14ac:dyDescent="0.25">
      <c r="B6" s="13" t="s">
        <v>77</v>
      </c>
      <c r="C6" s="14">
        <v>1</v>
      </c>
      <c r="D6" s="14">
        <v>2</v>
      </c>
      <c r="E6" s="14">
        <v>3</v>
      </c>
      <c r="F6" s="14">
        <v>4</v>
      </c>
      <c r="G6" s="14">
        <v>5</v>
      </c>
      <c r="H6" s="14">
        <v>6</v>
      </c>
      <c r="I6" s="14">
        <v>7</v>
      </c>
    </row>
    <row r="7" spans="2:9" ht="30" x14ac:dyDescent="0.25">
      <c r="B7" s="15" t="s">
        <v>78</v>
      </c>
      <c r="C7" s="16" t="s">
        <v>109</v>
      </c>
      <c r="D7" s="17" t="s">
        <v>79</v>
      </c>
      <c r="E7" s="17" t="s">
        <v>79</v>
      </c>
      <c r="F7" s="17" t="s">
        <v>79</v>
      </c>
      <c r="G7" s="17" t="s">
        <v>79</v>
      </c>
      <c r="H7" s="17" t="s">
        <v>110</v>
      </c>
      <c r="I7" s="17" t="s">
        <v>110</v>
      </c>
    </row>
    <row r="8" spans="2:9" x14ac:dyDescent="0.25">
      <c r="B8" s="15" t="s">
        <v>80</v>
      </c>
      <c r="C8" s="18">
        <v>300</v>
      </c>
      <c r="D8" s="18">
        <v>300</v>
      </c>
      <c r="E8" s="52">
        <v>200</v>
      </c>
      <c r="F8" s="52">
        <v>300</v>
      </c>
      <c r="G8" s="52">
        <v>300</v>
      </c>
      <c r="H8" s="18">
        <v>300</v>
      </c>
      <c r="I8" s="18">
        <v>300</v>
      </c>
    </row>
    <row r="9" spans="2:9" ht="69.75" customHeight="1" x14ac:dyDescent="0.25">
      <c r="B9" s="15" t="s">
        <v>81</v>
      </c>
      <c r="C9" s="18" t="s">
        <v>82</v>
      </c>
      <c r="D9" s="51" t="s">
        <v>83</v>
      </c>
      <c r="E9" s="53" t="s">
        <v>84</v>
      </c>
      <c r="F9" s="53" t="s">
        <v>149</v>
      </c>
      <c r="G9" s="53" t="s">
        <v>150</v>
      </c>
      <c r="H9" s="19" t="s">
        <v>85</v>
      </c>
      <c r="I9" s="50" t="s">
        <v>123</v>
      </c>
    </row>
    <row r="10" spans="2:9" x14ac:dyDescent="0.25">
      <c r="B10" s="20" t="s">
        <v>86</v>
      </c>
      <c r="C10" s="19" t="s">
        <v>87</v>
      </c>
      <c r="D10" s="19" t="s">
        <v>88</v>
      </c>
      <c r="E10" s="19" t="s">
        <v>89</v>
      </c>
      <c r="F10" s="19" t="s">
        <v>90</v>
      </c>
      <c r="G10" s="19" t="s">
        <v>91</v>
      </c>
      <c r="H10" s="19" t="s">
        <v>92</v>
      </c>
      <c r="I10" s="21" t="s">
        <v>93</v>
      </c>
    </row>
    <row r="11" spans="2:9" x14ac:dyDescent="0.25">
      <c r="B11" s="20" t="s">
        <v>111</v>
      </c>
      <c r="C11" s="19" t="s">
        <v>94</v>
      </c>
      <c r="D11" s="19" t="s">
        <v>95</v>
      </c>
      <c r="E11" s="19" t="s">
        <v>96</v>
      </c>
      <c r="F11" s="19" t="s">
        <v>97</v>
      </c>
      <c r="G11" s="19" t="s">
        <v>98</v>
      </c>
      <c r="H11" s="18" t="s">
        <v>99</v>
      </c>
      <c r="I11" s="22" t="s">
        <v>99</v>
      </c>
    </row>
    <row r="12" spans="2:9" x14ac:dyDescent="0.25">
      <c r="B12" s="23" t="s">
        <v>100</v>
      </c>
      <c r="C12" s="24">
        <v>0.623877340985453</v>
      </c>
      <c r="D12" s="25">
        <v>0.60407608985652295</v>
      </c>
      <c r="E12" s="1">
        <v>0.54348546034188105</v>
      </c>
      <c r="F12" s="1">
        <v>0.63936929075556503</v>
      </c>
      <c r="G12" s="1">
        <v>0.60606018543823303</v>
      </c>
      <c r="H12" s="25">
        <v>0.65890494147674805</v>
      </c>
      <c r="I12" s="1">
        <v>0.60641036875877596</v>
      </c>
    </row>
    <row r="13" spans="2:9" x14ac:dyDescent="0.25">
      <c r="B13" s="26" t="s">
        <v>147</v>
      </c>
      <c r="C13" s="27">
        <v>0.681368468581667</v>
      </c>
      <c r="D13" s="28">
        <v>0.743161232893362</v>
      </c>
      <c r="E13" s="1">
        <v>0.60827032051427599</v>
      </c>
      <c r="F13" s="1">
        <v>0.74159195246436505</v>
      </c>
      <c r="G13" s="1">
        <v>0.67726751829257004</v>
      </c>
      <c r="H13" s="28">
        <v>0.71103303726940703</v>
      </c>
      <c r="I13" s="1">
        <v>0.66844143958504498</v>
      </c>
    </row>
    <row r="14" spans="2:9" x14ac:dyDescent="0.25">
      <c r="B14" s="26" t="s">
        <v>101</v>
      </c>
      <c r="C14" s="29">
        <v>0.44717055252197901</v>
      </c>
      <c r="D14" s="29">
        <v>0.38778278123306398</v>
      </c>
      <c r="E14" s="1">
        <v>0.15203283868623299</v>
      </c>
      <c r="F14" s="1">
        <v>0.39905215768388802</v>
      </c>
      <c r="G14" s="1">
        <v>0.39462003607996698</v>
      </c>
      <c r="H14" s="28">
        <v>0.46243582292798802</v>
      </c>
      <c r="I14" s="1">
        <v>0.43236748984873702</v>
      </c>
    </row>
    <row r="15" spans="2:9" x14ac:dyDescent="0.25">
      <c r="B15" s="26" t="s">
        <v>102</v>
      </c>
      <c r="C15" s="29">
        <v>0.74857006673021897</v>
      </c>
      <c r="D15" s="29">
        <v>0.77959368970604903</v>
      </c>
      <c r="E15" s="1">
        <v>0.495953757225433</v>
      </c>
      <c r="F15" s="1">
        <v>0.82971185640056599</v>
      </c>
      <c r="G15" s="1">
        <v>0.80837516836047496</v>
      </c>
      <c r="H15" s="29">
        <v>0.87560145522825905</v>
      </c>
      <c r="I15" s="1">
        <v>0.87561393489434602</v>
      </c>
    </row>
    <row r="16" spans="2:9" x14ac:dyDescent="0.25">
      <c r="B16" s="26" t="s">
        <v>103</v>
      </c>
      <c r="C16" s="29">
        <v>0.74461626031685801</v>
      </c>
      <c r="D16" s="29">
        <v>0.67016393442622901</v>
      </c>
      <c r="E16" s="1">
        <v>0.60470017915481</v>
      </c>
      <c r="F16" s="1">
        <v>0.69463055581768396</v>
      </c>
      <c r="G16" s="1">
        <v>0.74376245138032404</v>
      </c>
      <c r="H16" s="29">
        <v>0.84495611965650597</v>
      </c>
      <c r="I16" s="1">
        <v>0.89714285714285702</v>
      </c>
    </row>
    <row r="17" spans="2:9" x14ac:dyDescent="0.25">
      <c r="B17" s="30" t="s">
        <v>104</v>
      </c>
      <c r="C17" s="29">
        <v>0.68065409240353003</v>
      </c>
      <c r="D17" s="29">
        <v>0.60425371887013202</v>
      </c>
      <c r="E17" s="1">
        <v>0.51218890248878002</v>
      </c>
      <c r="F17" s="1">
        <v>0.638914328532178</v>
      </c>
      <c r="G17" s="1">
        <v>0.64238120287567901</v>
      </c>
      <c r="H17" s="29">
        <v>0.84790573736364305</v>
      </c>
      <c r="I17" s="1">
        <v>0.92430639324487296</v>
      </c>
    </row>
    <row r="18" spans="2:9" x14ac:dyDescent="0.25">
      <c r="B18" s="31" t="s">
        <v>105</v>
      </c>
      <c r="C18" s="29">
        <v>0.166071041802035</v>
      </c>
      <c r="D18" s="29">
        <v>9.3341260404280604E-2</v>
      </c>
      <c r="E18" s="1">
        <v>8.0500242836328298E-2</v>
      </c>
      <c r="F18" s="1">
        <v>0.135603864734299</v>
      </c>
      <c r="G18" s="1">
        <v>0.18034341093437201</v>
      </c>
      <c r="H18" s="29">
        <v>0.317007636466484</v>
      </c>
      <c r="I18" s="1">
        <v>0.41572060804310101</v>
      </c>
    </row>
    <row r="19" spans="2:9" x14ac:dyDescent="0.25">
      <c r="B19" s="31" t="s">
        <v>106</v>
      </c>
      <c r="C19" s="29">
        <v>0.207488011803762</v>
      </c>
      <c r="D19" s="29">
        <v>0.25016917611233203</v>
      </c>
      <c r="E19" s="1">
        <v>0.18110551613641501</v>
      </c>
      <c r="F19" s="1">
        <v>0.28388401888064702</v>
      </c>
      <c r="G19" s="1">
        <v>0.283331870446765</v>
      </c>
      <c r="H19" s="29">
        <v>0.29841982557637498</v>
      </c>
      <c r="I19" s="1">
        <v>0.30079406179872198</v>
      </c>
    </row>
    <row r="20" spans="2:9" x14ac:dyDescent="0.25">
      <c r="B20" s="31" t="s">
        <v>107</v>
      </c>
      <c r="C20" s="29">
        <v>6.2713271234898005E-2</v>
      </c>
      <c r="D20" s="29">
        <v>6.61355264285102E-2</v>
      </c>
      <c r="E20" s="1">
        <v>6.8085568465631394E-2</v>
      </c>
      <c r="F20" s="1">
        <v>8.7086829936632901E-2</v>
      </c>
      <c r="G20" s="1">
        <v>7.7428621169916403E-2</v>
      </c>
      <c r="H20" s="29">
        <v>9.6378806124204297E-2</v>
      </c>
      <c r="I20" s="1">
        <v>9.3565730142212894E-2</v>
      </c>
    </row>
    <row r="21" spans="2:9" x14ac:dyDescent="0.25">
      <c r="B21" s="32" t="s">
        <v>108</v>
      </c>
      <c r="C21" s="33">
        <f>AVERAGE(C12:C20)</f>
        <v>0.4847254562644891</v>
      </c>
      <c r="D21" s="33">
        <f t="shared" ref="D21:I21" si="0">AVERAGE(D12:D20)</f>
        <v>0.46651971221449795</v>
      </c>
      <c r="E21" s="33">
        <f t="shared" si="0"/>
        <v>0.36070253176108757</v>
      </c>
      <c r="F21" s="33">
        <f t="shared" si="0"/>
        <v>0.49442720613398056</v>
      </c>
      <c r="G21" s="33">
        <f t="shared" si="0"/>
        <v>0.49039671833092247</v>
      </c>
      <c r="H21" s="33">
        <f t="shared" si="0"/>
        <v>0.56807148689884612</v>
      </c>
      <c r="I21" s="33">
        <f t="shared" si="0"/>
        <v>0.57937365371763005</v>
      </c>
    </row>
  </sheetData>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R70"/>
  <sheetViews>
    <sheetView zoomScale="70" zoomScaleNormal="70" workbookViewId="0">
      <selection activeCell="U3" sqref="U3:X4"/>
    </sheetView>
  </sheetViews>
  <sheetFormatPr defaultRowHeight="15" x14ac:dyDescent="0.25"/>
  <cols>
    <col min="2" max="2" width="14.140625" customWidth="1"/>
    <col min="3" max="3" width="16.5703125" customWidth="1"/>
    <col min="4" max="4" width="17" customWidth="1"/>
    <col min="5" max="5" width="6.7109375" bestFit="1" customWidth="1"/>
    <col min="6" max="6" width="12.5703125" customWidth="1"/>
    <col min="7" max="7" width="7.7109375" customWidth="1"/>
    <col min="8" max="8" width="11.5703125" customWidth="1"/>
    <col min="9" max="9" width="8" customWidth="1"/>
    <col min="10" max="10" width="11.140625" bestFit="1" customWidth="1"/>
    <col min="11" max="11" width="8.140625" customWidth="1"/>
    <col min="12" max="12" width="12.42578125" bestFit="1" customWidth="1"/>
    <col min="13" max="13" width="7.140625" customWidth="1"/>
    <col min="14" max="14" width="12" bestFit="1" customWidth="1"/>
    <col min="15" max="15" width="6.7109375" customWidth="1"/>
    <col min="16" max="16" width="11.28515625" bestFit="1" customWidth="1"/>
    <col min="17" max="17" width="8" customWidth="1"/>
    <col min="18" max="18" width="12" bestFit="1" customWidth="1"/>
    <col min="19" max="19" width="10" customWidth="1"/>
    <col min="20" max="20" width="8.42578125" customWidth="1"/>
    <col min="21" max="21" width="9" customWidth="1"/>
    <col min="22" max="22" width="10" bestFit="1" customWidth="1"/>
    <col min="23" max="23" width="14.7109375" customWidth="1"/>
    <col min="24" max="24" width="10.140625" customWidth="1"/>
    <col min="25" max="25" width="10.5703125" customWidth="1"/>
    <col min="26" max="26" width="11.42578125" customWidth="1"/>
    <col min="27" max="27" width="11.5703125" customWidth="1"/>
    <col min="28" max="28" width="11" customWidth="1"/>
    <col min="29" max="29" width="10.7109375" customWidth="1"/>
  </cols>
  <sheetData>
    <row r="1" spans="2:30" ht="15.75" thickBot="1" x14ac:dyDescent="0.3"/>
    <row r="2" spans="2:30" ht="106.5" customHeight="1" thickBot="1" x14ac:dyDescent="0.4">
      <c r="D2" s="168"/>
      <c r="E2" s="216" t="s">
        <v>14</v>
      </c>
      <c r="F2" s="217"/>
      <c r="G2" s="216" t="s">
        <v>15</v>
      </c>
      <c r="H2" s="217"/>
      <c r="I2" s="216" t="s">
        <v>16</v>
      </c>
      <c r="J2" s="217"/>
      <c r="K2" s="216" t="s">
        <v>18</v>
      </c>
      <c r="L2" s="217"/>
      <c r="M2" s="216" t="s">
        <v>17</v>
      </c>
      <c r="N2" s="217"/>
      <c r="O2" s="214" t="s">
        <v>76</v>
      </c>
      <c r="P2" s="215"/>
      <c r="Q2" s="214" t="s">
        <v>1234</v>
      </c>
      <c r="R2" s="215"/>
    </row>
    <row r="3" spans="2:30" ht="30" x14ac:dyDescent="0.25">
      <c r="B3" s="139" t="s">
        <v>0</v>
      </c>
      <c r="C3" s="140" t="s">
        <v>136</v>
      </c>
      <c r="D3" s="141" t="s">
        <v>137</v>
      </c>
      <c r="E3" s="128" t="s">
        <v>138</v>
      </c>
      <c r="F3" s="129" t="s">
        <v>139</v>
      </c>
      <c r="G3" s="128" t="s">
        <v>138</v>
      </c>
      <c r="H3" s="129" t="s">
        <v>139</v>
      </c>
      <c r="I3" s="128" t="s">
        <v>138</v>
      </c>
      <c r="J3" s="129" t="s">
        <v>139</v>
      </c>
      <c r="K3" s="128" t="s">
        <v>138</v>
      </c>
      <c r="L3" s="129" t="s">
        <v>139</v>
      </c>
      <c r="M3" s="128" t="s">
        <v>138</v>
      </c>
      <c r="N3" s="129" t="s">
        <v>139</v>
      </c>
      <c r="O3" s="128" t="s">
        <v>138</v>
      </c>
      <c r="P3" s="129" t="s">
        <v>139</v>
      </c>
      <c r="Q3" s="128" t="s">
        <v>138</v>
      </c>
      <c r="R3" s="129" t="s">
        <v>139</v>
      </c>
      <c r="S3" s="136" t="s">
        <v>152</v>
      </c>
      <c r="T3" s="134"/>
      <c r="U3" s="57"/>
      <c r="V3" s="58"/>
      <c r="W3" s="58"/>
      <c r="X3" s="59"/>
      <c r="AA3" s="55"/>
    </row>
    <row r="4" spans="2:30" ht="30" x14ac:dyDescent="0.25">
      <c r="B4" s="142" t="s">
        <v>133</v>
      </c>
      <c r="C4" s="127" t="s">
        <v>153</v>
      </c>
      <c r="D4" s="143" t="s">
        <v>155</v>
      </c>
      <c r="E4" s="130">
        <f>E27</f>
        <v>0.204383964618606</v>
      </c>
      <c r="F4" s="131">
        <f>N27</f>
        <v>3.6534369288730103E-33</v>
      </c>
      <c r="G4" s="130">
        <f>F27</f>
        <v>0.16666957112473399</v>
      </c>
      <c r="H4" s="131">
        <f>O27</f>
        <v>1.1596988783522799E-21</v>
      </c>
      <c r="I4" s="130">
        <f>G27</f>
        <v>4.7452377104447198E-2</v>
      </c>
      <c r="J4" s="131">
        <f>P27</f>
        <v>0.69205687979048403</v>
      </c>
      <c r="K4" s="130">
        <f>H27</f>
        <v>0.27708408848754001</v>
      </c>
      <c r="L4" s="131">
        <f>Q27</f>
        <v>1.66735893785372E-62</v>
      </c>
      <c r="M4" s="130">
        <f>I27</f>
        <v>0.209319306495069</v>
      </c>
      <c r="N4" s="131">
        <f>R27</f>
        <v>6.8266266832028696E-35</v>
      </c>
      <c r="O4" s="130">
        <f>J27</f>
        <v>0.252599509724169</v>
      </c>
      <c r="P4" s="131">
        <f>S27</f>
        <v>1.51370692446276E-51</v>
      </c>
      <c r="Q4" s="130">
        <f>K27</f>
        <v>0.14772310867051799</v>
      </c>
      <c r="R4" s="131">
        <f>T27</f>
        <v>6.5065857077622606E-17</v>
      </c>
      <c r="S4" s="137">
        <f>AVERAGE(E4,G4,I4,K4,M4,O4,Q4)</f>
        <v>0.18646170374644047</v>
      </c>
      <c r="T4" s="135"/>
      <c r="U4" s="65"/>
      <c r="V4" s="65"/>
      <c r="W4" s="65"/>
      <c r="X4" s="65"/>
      <c r="Y4" s="65"/>
      <c r="Z4" s="65"/>
      <c r="AA4" s="65"/>
    </row>
    <row r="5" spans="2:30" ht="30" x14ac:dyDescent="0.25">
      <c r="B5" s="144" t="s">
        <v>1</v>
      </c>
      <c r="C5" s="84" t="s">
        <v>154</v>
      </c>
      <c r="D5" s="145" t="s">
        <v>156</v>
      </c>
      <c r="E5" s="130">
        <f t="shared" ref="E5:E23" si="0">E28</f>
        <v>2.31929150197525E-2</v>
      </c>
      <c r="F5" s="131">
        <f t="shared" ref="F5:F23" si="1">N28</f>
        <v>1</v>
      </c>
      <c r="G5" s="130">
        <f t="shared" ref="G5:G23" si="2">F28</f>
        <v>0.10098246575726701</v>
      </c>
      <c r="H5" s="131">
        <f t="shared" ref="H5:H23" si="3">O28</f>
        <v>1.8114903370306799E-7</v>
      </c>
      <c r="I5" s="130">
        <f t="shared" ref="I5:I23" si="4">G28</f>
        <v>2.05444528696337E-2</v>
      </c>
      <c r="J5" s="131">
        <f t="shared" ref="J5:J23" si="5">P28</f>
        <v>1</v>
      </c>
      <c r="K5" s="130">
        <f t="shared" ref="K5:K23" si="6">H28</f>
        <v>0.11835789238191501</v>
      </c>
      <c r="L5" s="131">
        <f t="shared" ref="L5:L23" si="7">Q28</f>
        <v>1.35557801035956E-10</v>
      </c>
      <c r="M5" s="130">
        <f t="shared" ref="M5:M23" si="8">I28</f>
        <v>9.4682681843167901E-2</v>
      </c>
      <c r="N5" s="131">
        <f t="shared" ref="N5:N23" si="9">R28</f>
        <v>1.6726519416618399E-6</v>
      </c>
      <c r="O5" s="130">
        <f t="shared" ref="O5:O23" si="10">J28</f>
        <v>0.21262140571553401</v>
      </c>
      <c r="P5" s="131">
        <f t="shared" ref="P5:P23" si="11">S28</f>
        <v>4.7273722568733601E-36</v>
      </c>
      <c r="Q5" s="130">
        <f t="shared" ref="Q5:Q23" si="12">K28</f>
        <v>6.9399023600157705E-2</v>
      </c>
      <c r="R5" s="131">
        <f t="shared" ref="R5:R23" si="13">T28</f>
        <v>4.2135967710884301E-3</v>
      </c>
      <c r="S5" s="137">
        <f t="shared" ref="S5:S23" si="14">AVERAGE(E5,G5,I5,K5,M5,O5,Q5)</f>
        <v>9.1397262455346837E-2</v>
      </c>
      <c r="T5" s="135"/>
      <c r="U5" s="65"/>
      <c r="V5" s="65"/>
      <c r="W5" s="65"/>
      <c r="X5" s="65"/>
      <c r="Y5" s="65"/>
      <c r="Z5" s="65"/>
      <c r="AA5" s="65"/>
      <c r="AD5" s="65"/>
    </row>
    <row r="6" spans="2:30" ht="30" x14ac:dyDescent="0.25">
      <c r="B6" s="144" t="s">
        <v>2</v>
      </c>
      <c r="C6" s="84" t="s">
        <v>21</v>
      </c>
      <c r="D6" s="145" t="s">
        <v>22</v>
      </c>
      <c r="E6" s="130">
        <f t="shared" si="0"/>
        <v>0.107884350459543</v>
      </c>
      <c r="F6" s="131">
        <f t="shared" si="1"/>
        <v>1.16114578916361E-8</v>
      </c>
      <c r="G6" s="130">
        <f t="shared" si="2"/>
        <v>0.118168023717206</v>
      </c>
      <c r="H6" s="131">
        <f t="shared" si="3"/>
        <v>1.6530156377742101E-10</v>
      </c>
      <c r="I6" s="130">
        <f t="shared" si="4"/>
        <v>5.7410476828628598E-2</v>
      </c>
      <c r="J6" s="131">
        <f t="shared" si="5"/>
        <v>9.3845305959032094E-2</v>
      </c>
      <c r="K6" s="130">
        <f t="shared" si="6"/>
        <v>0.205773766786185</v>
      </c>
      <c r="L6" s="131">
        <f t="shared" si="7"/>
        <v>1.11384967955002E-33</v>
      </c>
      <c r="M6" s="130">
        <f t="shared" si="8"/>
        <v>0.176914312732152</v>
      </c>
      <c r="N6" s="131">
        <f t="shared" si="9"/>
        <v>1.25198703786082E-24</v>
      </c>
      <c r="O6" s="130">
        <f t="shared" si="10"/>
        <v>0.18835811799947499</v>
      </c>
      <c r="P6" s="131">
        <f t="shared" si="11"/>
        <v>4.7191667475565603E-28</v>
      </c>
      <c r="Q6" s="130">
        <f t="shared" si="12"/>
        <v>0.17112579516652601</v>
      </c>
      <c r="R6" s="131">
        <f t="shared" si="13"/>
        <v>5.66211589661749E-23</v>
      </c>
      <c r="S6" s="137">
        <f t="shared" si="14"/>
        <v>0.14651926338424509</v>
      </c>
      <c r="T6" s="135"/>
      <c r="U6" s="65"/>
      <c r="V6" s="65"/>
      <c r="W6" s="65"/>
      <c r="X6" s="65"/>
      <c r="Y6" s="65"/>
      <c r="Z6" s="65"/>
      <c r="AA6" s="65"/>
    </row>
    <row r="7" spans="2:30" ht="45" x14ac:dyDescent="0.25">
      <c r="B7" s="144" t="s">
        <v>134</v>
      </c>
      <c r="C7" s="84" t="s">
        <v>23</v>
      </c>
      <c r="D7" s="145" t="s">
        <v>24</v>
      </c>
      <c r="E7" s="130">
        <f t="shared" si="0"/>
        <v>0.23737337196098099</v>
      </c>
      <c r="F7" s="131">
        <f t="shared" si="1"/>
        <v>3.1971327906847302E-45</v>
      </c>
      <c r="G7" s="130">
        <f t="shared" si="2"/>
        <v>0.24951690530340201</v>
      </c>
      <c r="H7" s="131">
        <f t="shared" si="3"/>
        <v>5.2312790286434601E-50</v>
      </c>
      <c r="I7" s="130">
        <f t="shared" si="4"/>
        <v>2.9122093049238702E-2</v>
      </c>
      <c r="J7" s="131">
        <f t="shared" si="5"/>
        <v>1</v>
      </c>
      <c r="K7" s="130">
        <f t="shared" si="6"/>
        <v>0.332362567151685</v>
      </c>
      <c r="L7" s="131">
        <f t="shared" si="7"/>
        <v>1.02703543409035E-91</v>
      </c>
      <c r="M7" s="130">
        <f t="shared" si="8"/>
        <v>0.271848568718562</v>
      </c>
      <c r="N7" s="131">
        <f t="shared" si="9"/>
        <v>4.6374986681234703E-60</v>
      </c>
      <c r="O7" s="130">
        <f t="shared" si="10"/>
        <v>0.16959290729524701</v>
      </c>
      <c r="P7" s="131">
        <f t="shared" si="11"/>
        <v>1.44189203775541E-22</v>
      </c>
      <c r="Q7" s="130">
        <f t="shared" si="12"/>
        <v>7.9992420807406095E-2</v>
      </c>
      <c r="R7" s="131">
        <f t="shared" si="13"/>
        <v>2.09630178799037E-4</v>
      </c>
      <c r="S7" s="137">
        <f t="shared" si="14"/>
        <v>0.195686976326646</v>
      </c>
      <c r="T7" s="135"/>
      <c r="U7" s="65"/>
      <c r="V7" s="65"/>
      <c r="W7" s="65"/>
      <c r="X7" s="65"/>
      <c r="Y7" s="65"/>
      <c r="Z7" s="65"/>
      <c r="AA7" s="65"/>
    </row>
    <row r="8" spans="2:30" ht="30" x14ac:dyDescent="0.25">
      <c r="B8" s="144" t="s">
        <v>3</v>
      </c>
      <c r="C8" s="84" t="s">
        <v>27</v>
      </c>
      <c r="D8" s="145" t="s">
        <v>26</v>
      </c>
      <c r="E8" s="130">
        <f t="shared" si="0"/>
        <v>2.7523759016165598E-2</v>
      </c>
      <c r="F8" s="131">
        <f t="shared" si="1"/>
        <v>1</v>
      </c>
      <c r="G8" s="130">
        <f t="shared" si="2"/>
        <v>-0.10312843746526899</v>
      </c>
      <c r="H8" s="131">
        <f t="shared" si="3"/>
        <v>8.0166927765149696E-8</v>
      </c>
      <c r="I8" s="130">
        <f t="shared" si="4"/>
        <v>-9.7000064267944094E-3</v>
      </c>
      <c r="J8" s="131">
        <f t="shared" si="5"/>
        <v>1</v>
      </c>
      <c r="K8" s="130">
        <f t="shared" si="6"/>
        <v>-8.05464579842722E-4</v>
      </c>
      <c r="L8" s="131">
        <f t="shared" si="7"/>
        <v>1</v>
      </c>
      <c r="M8" s="130">
        <f t="shared" si="8"/>
        <v>4.2142675961267102E-4</v>
      </c>
      <c r="N8" s="131">
        <f t="shared" si="9"/>
        <v>1</v>
      </c>
      <c r="O8" s="130">
        <f t="shared" si="10"/>
        <v>0.249177558695347</v>
      </c>
      <c r="P8" s="131">
        <f t="shared" si="11"/>
        <v>4.1911956059002501E-50</v>
      </c>
      <c r="Q8" s="130">
        <f t="shared" si="12"/>
        <v>1.6205315015035401E-2</v>
      </c>
      <c r="R8" s="131">
        <f t="shared" si="13"/>
        <v>1</v>
      </c>
      <c r="S8" s="137">
        <f t="shared" si="14"/>
        <v>2.5670593002036359E-2</v>
      </c>
      <c r="T8" s="135"/>
      <c r="U8" s="65"/>
      <c r="V8" s="65"/>
      <c r="W8" s="65"/>
      <c r="X8" s="65"/>
      <c r="Y8" s="65"/>
      <c r="Z8" s="65"/>
      <c r="AA8" s="65"/>
    </row>
    <row r="9" spans="2:30" ht="45" x14ac:dyDescent="0.25">
      <c r="B9" s="144" t="s">
        <v>1237</v>
      </c>
      <c r="C9" s="84" t="s">
        <v>205</v>
      </c>
      <c r="D9" s="145" t="s">
        <v>204</v>
      </c>
      <c r="E9" s="130">
        <f t="shared" si="0"/>
        <v>-0.26458457099298999</v>
      </c>
      <c r="F9" s="131">
        <f t="shared" si="1"/>
        <v>1.11574606244035E-56</v>
      </c>
      <c r="G9" s="130">
        <f t="shared" si="2"/>
        <v>3.91001218811345E-2</v>
      </c>
      <c r="H9" s="131">
        <f t="shared" si="3"/>
        <v>1</v>
      </c>
      <c r="I9" s="130">
        <f t="shared" si="4"/>
        <v>-5.4527869013733998E-3</v>
      </c>
      <c r="J9" s="131">
        <f t="shared" si="5"/>
        <v>1</v>
      </c>
      <c r="K9" s="130">
        <f t="shared" si="6"/>
        <v>-6.3210809175667806E-2</v>
      </c>
      <c r="L9" s="131">
        <f t="shared" si="7"/>
        <v>2.01820006955706E-2</v>
      </c>
      <c r="M9" s="130">
        <f t="shared" si="8"/>
        <v>-7.8396593969771597E-2</v>
      </c>
      <c r="N9" s="131">
        <f t="shared" si="9"/>
        <v>3.3573640230002001E-4</v>
      </c>
      <c r="O9" s="130">
        <f t="shared" si="10"/>
        <v>7.1856433916678397E-2</v>
      </c>
      <c r="P9" s="131">
        <f t="shared" si="11"/>
        <v>2.15823533811538E-3</v>
      </c>
      <c r="Q9" s="130">
        <f t="shared" si="12"/>
        <v>6.7089554994933104E-2</v>
      </c>
      <c r="R9" s="131">
        <f t="shared" si="13"/>
        <v>7.69165015341564E-3</v>
      </c>
      <c r="S9" s="137">
        <f t="shared" si="14"/>
        <v>-3.3371235749579543E-2</v>
      </c>
      <c r="T9" s="135"/>
      <c r="U9" s="65"/>
      <c r="V9" s="65"/>
      <c r="W9" s="65"/>
      <c r="X9" s="65"/>
      <c r="Y9" s="65"/>
      <c r="Z9" s="65"/>
      <c r="AA9" s="65"/>
    </row>
    <row r="10" spans="2:30" ht="60" x14ac:dyDescent="0.25">
      <c r="B10" s="144" t="s">
        <v>1238</v>
      </c>
      <c r="C10" s="84" t="s">
        <v>28</v>
      </c>
      <c r="D10" s="145" t="s">
        <v>29</v>
      </c>
      <c r="E10" s="130">
        <f t="shared" si="0"/>
        <v>-8.7390111011605598E-2</v>
      </c>
      <c r="F10" s="131">
        <f t="shared" si="1"/>
        <v>2.0609697370614399E-5</v>
      </c>
      <c r="G10" s="130">
        <f t="shared" si="2"/>
        <v>-0.16147170645278999</v>
      </c>
      <c r="H10" s="131">
        <f t="shared" si="3"/>
        <v>2.7887545802127003E-20</v>
      </c>
      <c r="I10" s="130">
        <f t="shared" si="4"/>
        <v>-7.4725933510558895E-2</v>
      </c>
      <c r="J10" s="131">
        <f t="shared" si="5"/>
        <v>1.3199898697609099E-3</v>
      </c>
      <c r="K10" s="130">
        <f t="shared" si="6"/>
        <v>-0.20518889694869999</v>
      </c>
      <c r="L10" s="131">
        <f t="shared" si="7"/>
        <v>1.7567787103635001E-33</v>
      </c>
      <c r="M10" s="130">
        <f t="shared" si="8"/>
        <v>-0.23408573994211601</v>
      </c>
      <c r="N10" s="131">
        <f t="shared" si="9"/>
        <v>5.4158287389666502E-44</v>
      </c>
      <c r="O10" s="130">
        <f t="shared" si="10"/>
        <v>-0.19190872584544899</v>
      </c>
      <c r="P10" s="131">
        <f t="shared" si="11"/>
        <v>3.6962969360072003E-29</v>
      </c>
      <c r="Q10" s="130">
        <f t="shared" si="12"/>
        <v>-2.3736353643417901E-2</v>
      </c>
      <c r="R10" s="131">
        <f t="shared" si="13"/>
        <v>1</v>
      </c>
      <c r="S10" s="137">
        <f t="shared" si="14"/>
        <v>-0.1397867810506625</v>
      </c>
      <c r="T10" s="135"/>
      <c r="U10" s="65"/>
      <c r="V10" s="65"/>
      <c r="W10" s="65"/>
      <c r="X10" s="65"/>
      <c r="Y10" s="65"/>
      <c r="Z10" s="65"/>
      <c r="AA10" s="65"/>
    </row>
    <row r="11" spans="2:30" ht="45" x14ac:dyDescent="0.25">
      <c r="B11" s="144" t="s">
        <v>1239</v>
      </c>
      <c r="C11" s="84" t="s">
        <v>205</v>
      </c>
      <c r="D11" s="145" t="s">
        <v>206</v>
      </c>
      <c r="E11" s="130">
        <f t="shared" si="0"/>
        <v>-4.06753832338448E-2</v>
      </c>
      <c r="F11" s="131">
        <f t="shared" si="1"/>
        <v>1</v>
      </c>
      <c r="G11" s="130">
        <f t="shared" si="2"/>
        <v>2.3314673036561401E-2</v>
      </c>
      <c r="H11" s="131">
        <f t="shared" si="3"/>
        <v>1</v>
      </c>
      <c r="I11" s="130">
        <f t="shared" si="4"/>
        <v>2.7241860738011499E-2</v>
      </c>
      <c r="J11" s="131">
        <f t="shared" si="5"/>
        <v>1</v>
      </c>
      <c r="K11" s="130">
        <f t="shared" si="6"/>
        <v>2.14839516344748E-2</v>
      </c>
      <c r="L11" s="131">
        <f t="shared" si="7"/>
        <v>1</v>
      </c>
      <c r="M11" s="130">
        <f t="shared" si="8"/>
        <v>-8.0247346469211195E-3</v>
      </c>
      <c r="N11" s="131">
        <f t="shared" si="9"/>
        <v>1</v>
      </c>
      <c r="O11" s="130">
        <f t="shared" si="10"/>
        <v>0.12844034271509799</v>
      </c>
      <c r="P11" s="131">
        <f t="shared" si="11"/>
        <v>1.29978011619701E-12</v>
      </c>
      <c r="Q11" s="130">
        <f t="shared" si="12"/>
        <v>0.17516883571389899</v>
      </c>
      <c r="R11" s="131">
        <f t="shared" si="13"/>
        <v>4.0973597235324702E-24</v>
      </c>
      <c r="S11" s="137">
        <f t="shared" si="14"/>
        <v>4.6707077993896964E-2</v>
      </c>
      <c r="T11" s="135"/>
      <c r="U11" s="65"/>
      <c r="V11" s="65"/>
      <c r="W11" s="65"/>
      <c r="X11" s="65"/>
      <c r="Y11" s="65"/>
      <c r="Z11" s="65"/>
      <c r="AA11" s="65"/>
    </row>
    <row r="12" spans="2:30" ht="30" x14ac:dyDescent="0.25">
      <c r="B12" s="144" t="s">
        <v>1240</v>
      </c>
      <c r="C12" s="84" t="s">
        <v>205</v>
      </c>
      <c r="D12" s="145" t="s">
        <v>207</v>
      </c>
      <c r="E12" s="130">
        <f t="shared" si="0"/>
        <v>-5.9186862124141197E-2</v>
      </c>
      <c r="F12" s="131">
        <f t="shared" si="1"/>
        <v>5.27051098029305E-2</v>
      </c>
      <c r="G12" s="130">
        <f t="shared" si="2"/>
        <v>-8.7336521603996894E-2</v>
      </c>
      <c r="H12" s="131">
        <f t="shared" si="3"/>
        <v>2.1908758058407598E-5</v>
      </c>
      <c r="I12" s="130">
        <f t="shared" si="4"/>
        <v>-2.0470873640115499E-2</v>
      </c>
      <c r="J12" s="131">
        <f t="shared" si="5"/>
        <v>1</v>
      </c>
      <c r="K12" s="130">
        <f t="shared" si="6"/>
        <v>-5.8229534194491901E-2</v>
      </c>
      <c r="L12" s="131">
        <f t="shared" si="7"/>
        <v>6.4921225152311801E-2</v>
      </c>
      <c r="M12" s="130">
        <f t="shared" si="8"/>
        <v>-4.7898436115368599E-2</v>
      </c>
      <c r="N12" s="131">
        <f t="shared" si="9"/>
        <v>0.558603293638399</v>
      </c>
      <c r="O12" s="130">
        <f t="shared" si="10"/>
        <v>0.13724746239590699</v>
      </c>
      <c r="P12" s="131">
        <f t="shared" si="11"/>
        <v>1.6543739374111999E-14</v>
      </c>
      <c r="Q12" s="130">
        <f t="shared" si="12"/>
        <v>0.12990667327864899</v>
      </c>
      <c r="R12" s="131">
        <f t="shared" si="13"/>
        <v>6.5819645263139202E-13</v>
      </c>
      <c r="S12" s="137">
        <f t="shared" si="14"/>
        <v>-8.525845719368684E-4</v>
      </c>
      <c r="T12" s="135"/>
      <c r="U12" s="65"/>
      <c r="V12" s="65"/>
      <c r="W12" s="65"/>
      <c r="X12" s="65"/>
      <c r="Y12" s="65"/>
      <c r="Z12" s="65"/>
      <c r="AA12" s="65"/>
    </row>
    <row r="13" spans="2:30" ht="30" x14ac:dyDescent="0.25">
      <c r="B13" s="144" t="s">
        <v>4</v>
      </c>
      <c r="C13" s="84" t="s">
        <v>208</v>
      </c>
      <c r="D13" s="145" t="s">
        <v>209</v>
      </c>
      <c r="E13" s="130">
        <f t="shared" si="0"/>
        <v>-0.114672553364767</v>
      </c>
      <c r="F13" s="131">
        <f t="shared" si="1"/>
        <v>6.9550873149020903E-10</v>
      </c>
      <c r="G13" s="130">
        <f t="shared" si="2"/>
        <v>8.8227892072363395E-2</v>
      </c>
      <c r="H13" s="131">
        <f t="shared" si="3"/>
        <v>1.6346885390555E-5</v>
      </c>
      <c r="I13" s="130">
        <f t="shared" si="4"/>
        <v>1.6106493341538599E-2</v>
      </c>
      <c r="J13" s="131">
        <f t="shared" si="5"/>
        <v>1</v>
      </c>
      <c r="K13" s="130">
        <f t="shared" si="6"/>
        <v>0.12335145230031699</v>
      </c>
      <c r="L13" s="131">
        <f t="shared" si="7"/>
        <v>1.42848744563989E-11</v>
      </c>
      <c r="M13" s="130">
        <f t="shared" si="8"/>
        <v>-2.2222917315034101E-2</v>
      </c>
      <c r="N13" s="131">
        <f t="shared" si="9"/>
        <v>1</v>
      </c>
      <c r="O13" s="130">
        <f t="shared" si="10"/>
        <v>-0.24929767398107</v>
      </c>
      <c r="P13" s="131">
        <f t="shared" si="11"/>
        <v>3.73324093330241E-50</v>
      </c>
      <c r="Q13" s="130">
        <f t="shared" si="12"/>
        <v>-0.131929530359817</v>
      </c>
      <c r="R13" s="131">
        <f t="shared" si="13"/>
        <v>2.4533391191027299E-13</v>
      </c>
      <c r="S13" s="137">
        <f t="shared" si="14"/>
        <v>-4.1490976758067011E-2</v>
      </c>
      <c r="T13" s="135"/>
      <c r="U13" s="65"/>
      <c r="V13" s="65"/>
      <c r="W13" s="65"/>
      <c r="X13" s="65"/>
      <c r="Y13" s="65"/>
      <c r="Z13" s="65"/>
      <c r="AA13" s="65"/>
    </row>
    <row r="14" spans="2:30" ht="30" x14ac:dyDescent="0.25">
      <c r="B14" s="144" t="s">
        <v>5</v>
      </c>
      <c r="C14" s="84" t="s">
        <v>214</v>
      </c>
      <c r="D14" s="145" t="s">
        <v>157</v>
      </c>
      <c r="E14" s="130">
        <f t="shared" si="0"/>
        <v>7.8638967119286293E-2</v>
      </c>
      <c r="F14" s="131">
        <f t="shared" si="1"/>
        <v>3.1751089302608398E-4</v>
      </c>
      <c r="G14" s="130">
        <f t="shared" si="2"/>
        <v>-0.20411305889476899</v>
      </c>
      <c r="H14" s="131">
        <f t="shared" si="3"/>
        <v>5.7009736524457702E-33</v>
      </c>
      <c r="I14" s="130">
        <f t="shared" si="4"/>
        <v>-9.1826878438739906E-2</v>
      </c>
      <c r="J14" s="131">
        <f t="shared" si="5"/>
        <v>7.14801571560116E-6</v>
      </c>
      <c r="K14" s="130">
        <f t="shared" si="6"/>
        <v>-0.24911021816916901</v>
      </c>
      <c r="L14" s="131">
        <f t="shared" si="7"/>
        <v>4.6193586883677505E-50</v>
      </c>
      <c r="M14" s="130">
        <f t="shared" si="8"/>
        <v>-0.172938266092663</v>
      </c>
      <c r="N14" s="131">
        <f t="shared" si="9"/>
        <v>1.7054686738561801E-23</v>
      </c>
      <c r="O14" s="130">
        <f t="shared" si="10"/>
        <v>-3.6002821896915997E-2</v>
      </c>
      <c r="P14" s="131">
        <f t="shared" si="11"/>
        <v>1</v>
      </c>
      <c r="Q14" s="130">
        <f t="shared" si="12"/>
        <v>-6.3375369088035502E-3</v>
      </c>
      <c r="R14" s="131">
        <f t="shared" si="13"/>
        <v>1</v>
      </c>
      <c r="S14" s="137">
        <f t="shared" si="14"/>
        <v>-9.7384259040253426E-2</v>
      </c>
      <c r="T14" s="135"/>
      <c r="U14" s="65"/>
      <c r="V14" s="65"/>
      <c r="W14" s="65"/>
      <c r="X14" s="65"/>
      <c r="Y14" s="65"/>
      <c r="Z14" s="65"/>
      <c r="AA14" s="65"/>
    </row>
    <row r="15" spans="2:30" ht="30" x14ac:dyDescent="0.25">
      <c r="B15" s="144" t="s">
        <v>1236</v>
      </c>
      <c r="C15" s="84" t="s">
        <v>213</v>
      </c>
      <c r="D15" s="145" t="s">
        <v>212</v>
      </c>
      <c r="E15" s="130">
        <f t="shared" si="0"/>
        <v>-0.20824878087514601</v>
      </c>
      <c r="F15" s="131">
        <f t="shared" si="1"/>
        <v>1.7829022969346901E-34</v>
      </c>
      <c r="G15" s="130">
        <f t="shared" si="2"/>
        <v>-0.32214258067100199</v>
      </c>
      <c r="H15" s="131">
        <f t="shared" si="3"/>
        <v>1.89618327069373E-85</v>
      </c>
      <c r="I15" s="130">
        <f t="shared" si="4"/>
        <v>-3.0481610813106099E-2</v>
      </c>
      <c r="J15" s="131">
        <f t="shared" si="5"/>
        <v>1</v>
      </c>
      <c r="K15" s="130">
        <f t="shared" si="6"/>
        <v>-0.35855191676374099</v>
      </c>
      <c r="L15" s="131">
        <f t="shared" si="7"/>
        <v>7.4645428228299007E-108</v>
      </c>
      <c r="M15" s="130">
        <f t="shared" si="8"/>
        <v>-0.35142505078970798</v>
      </c>
      <c r="N15" s="131">
        <f t="shared" si="9"/>
        <v>2.6235575652892799E-103</v>
      </c>
      <c r="O15" s="130">
        <f t="shared" si="10"/>
        <v>-0.206551046097947</v>
      </c>
      <c r="P15" s="131">
        <f t="shared" si="11"/>
        <v>5.9342994910408304E-34</v>
      </c>
      <c r="Q15" s="130">
        <f t="shared" si="12"/>
        <v>-0.25897703979680498</v>
      </c>
      <c r="R15" s="131">
        <f t="shared" si="13"/>
        <v>3.0065799518403597E-54</v>
      </c>
      <c r="S15" s="137">
        <f t="shared" si="14"/>
        <v>-0.24805400368677927</v>
      </c>
      <c r="T15" s="135"/>
      <c r="U15" s="65"/>
      <c r="V15" s="65"/>
      <c r="W15" s="65"/>
      <c r="X15" s="65"/>
      <c r="Y15" s="65"/>
      <c r="Z15" s="65"/>
      <c r="AA15" s="65"/>
    </row>
    <row r="16" spans="2:30" ht="30" x14ac:dyDescent="0.25">
      <c r="B16" s="146" t="s">
        <v>6</v>
      </c>
      <c r="C16" s="84" t="s">
        <v>160</v>
      </c>
      <c r="D16" s="145" t="s">
        <v>158</v>
      </c>
      <c r="E16" s="130">
        <f t="shared" si="0"/>
        <v>0.187867834384666</v>
      </c>
      <c r="F16" s="131">
        <f t="shared" si="1"/>
        <v>7.4482196567306496E-28</v>
      </c>
      <c r="G16" s="130">
        <f t="shared" si="2"/>
        <v>0.14292457202787801</v>
      </c>
      <c r="H16" s="131">
        <f t="shared" si="3"/>
        <v>1.0160849917732199E-15</v>
      </c>
      <c r="I16" s="130">
        <f t="shared" si="4"/>
        <v>0.230050555035377</v>
      </c>
      <c r="J16" s="131">
        <f t="shared" si="5"/>
        <v>3.3627487386697298E-41</v>
      </c>
      <c r="K16" s="130">
        <f t="shared" si="6"/>
        <v>0.13661224084392101</v>
      </c>
      <c r="L16" s="131">
        <f t="shared" si="7"/>
        <v>2.3105571258589799E-14</v>
      </c>
      <c r="M16" s="130">
        <f t="shared" si="8"/>
        <v>0.17836714009102</v>
      </c>
      <c r="N16" s="131">
        <f t="shared" si="9"/>
        <v>4.74698961742566E-25</v>
      </c>
      <c r="O16" s="130">
        <f t="shared" si="10"/>
        <v>0.26726371765095402</v>
      </c>
      <c r="P16" s="131">
        <f t="shared" si="11"/>
        <v>5.5760226206984298E-58</v>
      </c>
      <c r="Q16" s="130">
        <f t="shared" si="12"/>
        <v>0.19181369302888701</v>
      </c>
      <c r="R16" s="131">
        <f t="shared" si="13"/>
        <v>4.19039964695053E-29</v>
      </c>
      <c r="S16" s="137">
        <f t="shared" si="14"/>
        <v>0.19069996472324327</v>
      </c>
      <c r="T16" s="135"/>
      <c r="U16" s="65"/>
      <c r="V16" s="65"/>
      <c r="W16" s="65"/>
      <c r="X16" s="65"/>
      <c r="Y16" s="65"/>
      <c r="Z16" s="65"/>
      <c r="AA16" s="65"/>
    </row>
    <row r="17" spans="2:44" ht="30" x14ac:dyDescent="0.25">
      <c r="B17" s="144" t="s">
        <v>7</v>
      </c>
      <c r="C17" s="84" t="s">
        <v>159</v>
      </c>
      <c r="D17" s="145" t="s">
        <v>162</v>
      </c>
      <c r="E17" s="130">
        <f t="shared" si="0"/>
        <v>0.25533204553225503</v>
      </c>
      <c r="F17" s="131">
        <f t="shared" si="1"/>
        <v>1.26060121689952E-52</v>
      </c>
      <c r="G17" s="130">
        <f t="shared" si="2"/>
        <v>0.173534578821118</v>
      </c>
      <c r="H17" s="131">
        <f t="shared" si="3"/>
        <v>1.4815323499915901E-23</v>
      </c>
      <c r="I17" s="130">
        <f t="shared" si="4"/>
        <v>0.16650243847678201</v>
      </c>
      <c r="J17" s="131">
        <f t="shared" si="5"/>
        <v>4.4864871690946601E-21</v>
      </c>
      <c r="K17" s="130">
        <f t="shared" si="6"/>
        <v>0.35722728005418503</v>
      </c>
      <c r="L17" s="131">
        <f t="shared" si="7"/>
        <v>5.33097860827034E-107</v>
      </c>
      <c r="M17" s="130">
        <f t="shared" si="8"/>
        <v>0.40867232413384802</v>
      </c>
      <c r="N17" s="131">
        <f t="shared" si="9"/>
        <v>2.8117821158589601E-143</v>
      </c>
      <c r="O17" s="130">
        <f t="shared" si="10"/>
        <v>0.160632840826021</v>
      </c>
      <c r="P17" s="131">
        <f t="shared" si="11"/>
        <v>3.6859395763166901E-20</v>
      </c>
      <c r="Q17" s="130">
        <f t="shared" si="12"/>
        <v>9.3572245928564904E-2</v>
      </c>
      <c r="R17" s="131">
        <f t="shared" si="13"/>
        <v>2.4973099527691499E-6</v>
      </c>
      <c r="S17" s="137">
        <f t="shared" si="14"/>
        <v>0.230781964824682</v>
      </c>
      <c r="T17" s="135"/>
      <c r="U17" s="65"/>
      <c r="V17" s="65"/>
      <c r="W17" s="65"/>
      <c r="X17" s="65"/>
      <c r="Y17" s="65"/>
      <c r="Z17" s="65"/>
      <c r="AA17" s="65"/>
    </row>
    <row r="18" spans="2:44" ht="30" x14ac:dyDescent="0.25">
      <c r="B18" s="144" t="s">
        <v>8</v>
      </c>
      <c r="C18" s="84" t="s">
        <v>161</v>
      </c>
      <c r="D18" s="145" t="s">
        <v>163</v>
      </c>
      <c r="E18" s="130">
        <f t="shared" si="0"/>
        <v>0.64083019195584001</v>
      </c>
      <c r="F18" s="131">
        <f t="shared" si="1"/>
        <v>0</v>
      </c>
      <c r="G18" s="130">
        <f t="shared" si="2"/>
        <v>0.452274585281641</v>
      </c>
      <c r="H18" s="131">
        <f t="shared" si="3"/>
        <v>1.1567304368570299E-178</v>
      </c>
      <c r="I18" s="130">
        <f t="shared" si="4"/>
        <v>0.22523649246129501</v>
      </c>
      <c r="J18" s="131">
        <f t="shared" si="5"/>
        <v>1.97254642811112E-39</v>
      </c>
      <c r="K18" s="130">
        <f t="shared" si="6"/>
        <v>0.52506516068735398</v>
      </c>
      <c r="L18" s="131">
        <f t="shared" si="7"/>
        <v>6.0095057258011497E-253</v>
      </c>
      <c r="M18" s="130">
        <f t="shared" si="8"/>
        <v>0.56938387292069004</v>
      </c>
      <c r="N18" s="131">
        <f t="shared" si="9"/>
        <v>2.6480956625039102E-307</v>
      </c>
      <c r="O18" s="130">
        <f t="shared" si="10"/>
        <v>0.68982448821325604</v>
      </c>
      <c r="P18" s="131">
        <f t="shared" si="11"/>
        <v>0</v>
      </c>
      <c r="Q18" s="130">
        <f t="shared" si="12"/>
        <v>0.70367086110529298</v>
      </c>
      <c r="R18" s="131">
        <f t="shared" si="13"/>
        <v>0</v>
      </c>
      <c r="S18" s="137">
        <f t="shared" si="14"/>
        <v>0.54375509323219562</v>
      </c>
      <c r="T18" s="135"/>
      <c r="U18" s="65"/>
      <c r="V18" s="65"/>
      <c r="W18" s="65"/>
      <c r="X18" s="65"/>
      <c r="Y18" s="65"/>
      <c r="Z18" s="65"/>
      <c r="AA18" s="65"/>
    </row>
    <row r="19" spans="2:44" ht="30" x14ac:dyDescent="0.25">
      <c r="B19" s="146" t="s">
        <v>1241</v>
      </c>
      <c r="C19" s="84" t="s">
        <v>165</v>
      </c>
      <c r="D19" s="145" t="s">
        <v>164</v>
      </c>
      <c r="E19" s="130">
        <f t="shared" si="0"/>
        <v>0.169387424010361</v>
      </c>
      <c r="F19" s="131">
        <f t="shared" si="1"/>
        <v>1.7945308757122399E-22</v>
      </c>
      <c r="G19" s="130">
        <f t="shared" si="2"/>
        <v>0.21758385467910399</v>
      </c>
      <c r="H19" s="131">
        <f t="shared" si="3"/>
        <v>1.23037675813472E-37</v>
      </c>
      <c r="I19" s="130">
        <f t="shared" si="4"/>
        <v>0.233857431171835</v>
      </c>
      <c r="J19" s="131">
        <f t="shared" si="5"/>
        <v>1.2556104417028901E-42</v>
      </c>
      <c r="K19" s="130">
        <f t="shared" si="6"/>
        <v>0.36058373855533399</v>
      </c>
      <c r="L19" s="131">
        <f t="shared" si="7"/>
        <v>3.5900078815809502E-109</v>
      </c>
      <c r="M19" s="130">
        <f t="shared" si="8"/>
        <v>0.39752614717618401</v>
      </c>
      <c r="N19" s="131">
        <f t="shared" si="9"/>
        <v>7.41044046594625E-135</v>
      </c>
      <c r="O19" s="130">
        <f t="shared" si="10"/>
        <v>0.36306446646938201</v>
      </c>
      <c r="P19" s="131">
        <f t="shared" si="11"/>
        <v>7.9973439292100098E-111</v>
      </c>
      <c r="Q19" s="130">
        <f t="shared" si="12"/>
        <v>0.34622511691347901</v>
      </c>
      <c r="R19" s="131">
        <f t="shared" si="13"/>
        <v>5.2215010061031499E-100</v>
      </c>
      <c r="S19" s="137">
        <f t="shared" si="14"/>
        <v>0.2983183112822399</v>
      </c>
      <c r="T19" s="135"/>
      <c r="U19" s="65"/>
      <c r="V19" s="65"/>
      <c r="W19" s="65"/>
      <c r="X19" s="65"/>
      <c r="Y19" s="65"/>
      <c r="Z19" s="65"/>
      <c r="AA19" s="65"/>
    </row>
    <row r="20" spans="2:44" ht="30" x14ac:dyDescent="0.25">
      <c r="B20" s="144" t="s">
        <v>10</v>
      </c>
      <c r="C20" s="84" t="s">
        <v>210</v>
      </c>
      <c r="D20" s="145" t="s">
        <v>211</v>
      </c>
      <c r="E20" s="130">
        <f t="shared" si="0"/>
        <v>5.9385593493673602E-2</v>
      </c>
      <c r="F20" s="131">
        <f t="shared" si="1"/>
        <v>5.03571621563145E-2</v>
      </c>
      <c r="G20" s="130">
        <f t="shared" si="2"/>
        <v>8.8505434872368699E-2</v>
      </c>
      <c r="H20" s="131">
        <f t="shared" si="3"/>
        <v>1.49136200119009E-5</v>
      </c>
      <c r="I20" s="130">
        <f t="shared" si="4"/>
        <v>3.03027566859695E-2</v>
      </c>
      <c r="J20" s="131">
        <f t="shared" si="5"/>
        <v>1</v>
      </c>
      <c r="K20" s="130">
        <f t="shared" si="6"/>
        <v>8.46458881237237E-2</v>
      </c>
      <c r="L20" s="131">
        <f t="shared" si="7"/>
        <v>4.9102491714472001E-5</v>
      </c>
      <c r="M20" s="130">
        <f t="shared" si="8"/>
        <v>0.172444732092813</v>
      </c>
      <c r="N20" s="131">
        <f t="shared" si="9"/>
        <v>2.34830558807562E-23</v>
      </c>
      <c r="O20" s="130">
        <f t="shared" si="10"/>
        <v>0.17191139923255899</v>
      </c>
      <c r="P20" s="131">
        <f t="shared" si="11"/>
        <v>3.2645877757537102E-23</v>
      </c>
      <c r="Q20" s="130">
        <f t="shared" si="12"/>
        <v>0.15805609578034899</v>
      </c>
      <c r="R20" s="131">
        <f t="shared" si="13"/>
        <v>1.7806529645145101E-19</v>
      </c>
      <c r="S20" s="137">
        <f t="shared" si="14"/>
        <v>0.10932170004020805</v>
      </c>
      <c r="T20" s="135"/>
      <c r="U20" s="65"/>
      <c r="V20" s="65"/>
      <c r="W20" s="65"/>
      <c r="X20" s="65"/>
      <c r="Y20" s="65"/>
      <c r="Z20" s="65"/>
      <c r="AA20" s="65"/>
    </row>
    <row r="21" spans="2:44" ht="30" x14ac:dyDescent="0.25">
      <c r="B21" s="144" t="s">
        <v>1229</v>
      </c>
      <c r="C21" s="84" t="s">
        <v>1230</v>
      </c>
      <c r="D21" s="145" t="s">
        <v>1231</v>
      </c>
      <c r="E21" s="130">
        <f t="shared" si="0"/>
        <v>2.9566513944503998E-2</v>
      </c>
      <c r="F21" s="131">
        <f t="shared" si="1"/>
        <v>1</v>
      </c>
      <c r="G21" s="130">
        <f t="shared" si="2"/>
        <v>0.107668283188074</v>
      </c>
      <c r="H21" s="131">
        <f t="shared" si="3"/>
        <v>1.3523347847141E-8</v>
      </c>
      <c r="I21" s="130">
        <f t="shared" si="4"/>
        <v>0.17451068861873101</v>
      </c>
      <c r="J21" s="131">
        <f t="shared" si="5"/>
        <v>3.0981722633102598E-23</v>
      </c>
      <c r="K21" s="130">
        <f t="shared" si="6"/>
        <v>0.204313461639441</v>
      </c>
      <c r="L21" s="131">
        <f t="shared" si="7"/>
        <v>3.4656834778129497E-33</v>
      </c>
      <c r="M21" s="130">
        <f t="shared" si="8"/>
        <v>0.298977449006885</v>
      </c>
      <c r="N21" s="131">
        <f t="shared" si="9"/>
        <v>2.5702265354401899E-73</v>
      </c>
      <c r="O21" s="130">
        <f t="shared" si="10"/>
        <v>0.17109728451821399</v>
      </c>
      <c r="P21" s="131">
        <f t="shared" si="11"/>
        <v>5.5130249210325701E-23</v>
      </c>
      <c r="Q21" s="130">
        <f t="shared" si="12"/>
        <v>0.21839049520922399</v>
      </c>
      <c r="R21" s="131">
        <f t="shared" si="13"/>
        <v>4.4769249626771099E-38</v>
      </c>
      <c r="S21" s="137">
        <f t="shared" si="14"/>
        <v>0.17207488230358184</v>
      </c>
      <c r="T21" s="135"/>
      <c r="U21" s="65"/>
      <c r="V21" s="65"/>
      <c r="W21" s="65"/>
      <c r="X21" s="65"/>
      <c r="Y21" s="65"/>
      <c r="Z21" s="65"/>
      <c r="AA21" s="65"/>
    </row>
    <row r="22" spans="2:44" ht="30" x14ac:dyDescent="0.25">
      <c r="B22" s="144" t="s">
        <v>12</v>
      </c>
      <c r="C22" s="84" t="s">
        <v>1235</v>
      </c>
      <c r="D22" s="145" t="s">
        <v>169</v>
      </c>
      <c r="E22" s="130">
        <f t="shared" si="0"/>
        <v>0.27874645764446498</v>
      </c>
      <c r="F22" s="131">
        <f t="shared" si="1"/>
        <v>3.3349402546631698E-63</v>
      </c>
      <c r="G22" s="130">
        <f t="shared" si="2"/>
        <v>-3.3228070718303998E-2</v>
      </c>
      <c r="H22" s="131">
        <f t="shared" si="3"/>
        <v>1</v>
      </c>
      <c r="I22" s="130">
        <f t="shared" si="4"/>
        <v>6.6838240106205597E-3</v>
      </c>
      <c r="J22" s="131">
        <f t="shared" si="5"/>
        <v>1</v>
      </c>
      <c r="K22" s="130">
        <f t="shared" si="6"/>
        <v>0.19865224208920701</v>
      </c>
      <c r="L22" s="131">
        <f t="shared" si="7"/>
        <v>2.6019339130212399E-31</v>
      </c>
      <c r="M22" s="130">
        <f t="shared" si="8"/>
        <v>0.281591058066262</v>
      </c>
      <c r="N22" s="131">
        <f t="shared" si="9"/>
        <v>1.1886167171451001E-64</v>
      </c>
      <c r="O22" s="130">
        <f t="shared" si="10"/>
        <v>0.32354306748994899</v>
      </c>
      <c r="P22" s="131">
        <f t="shared" si="11"/>
        <v>1.19959387499524E-86</v>
      </c>
      <c r="Q22" s="130">
        <f t="shared" si="12"/>
        <v>0.342917855181886</v>
      </c>
      <c r="R22" s="131">
        <f t="shared" si="13"/>
        <v>5.59273190506896E-98</v>
      </c>
      <c r="S22" s="137">
        <f t="shared" si="14"/>
        <v>0.19984377625201225</v>
      </c>
      <c r="T22" s="135"/>
      <c r="U22" s="65"/>
      <c r="V22" s="65"/>
      <c r="W22" s="65"/>
      <c r="X22" s="65"/>
      <c r="Y22" s="65"/>
      <c r="Z22" s="65"/>
      <c r="AA22" s="65"/>
    </row>
    <row r="23" spans="2:44" ht="45.75" thickBot="1" x14ac:dyDescent="0.3">
      <c r="B23" s="147" t="s">
        <v>13</v>
      </c>
      <c r="C23" s="148" t="s">
        <v>30</v>
      </c>
      <c r="D23" s="149" t="s">
        <v>31</v>
      </c>
      <c r="E23" s="132">
        <f t="shared" si="0"/>
        <v>0.16959258334871899</v>
      </c>
      <c r="F23" s="133">
        <f t="shared" si="1"/>
        <v>1.5754312895837801E-22</v>
      </c>
      <c r="G23" s="132">
        <f t="shared" si="2"/>
        <v>0.25305382451978098</v>
      </c>
      <c r="H23" s="133">
        <f t="shared" si="3"/>
        <v>1.7059845192476199E-51</v>
      </c>
      <c r="I23" s="132">
        <f t="shared" si="4"/>
        <v>0.24191492281497901</v>
      </c>
      <c r="J23" s="133">
        <f t="shared" si="5"/>
        <v>9.8162516655057697E-46</v>
      </c>
      <c r="K23" s="132">
        <f t="shared" si="6"/>
        <v>0.32413379567892298</v>
      </c>
      <c r="L23" s="133">
        <f t="shared" si="7"/>
        <v>5.8526161599434398E-87</v>
      </c>
      <c r="M23" s="132">
        <f t="shared" si="8"/>
        <v>0.28096452626774998</v>
      </c>
      <c r="N23" s="133">
        <f t="shared" si="9"/>
        <v>2.3765676100858199E-64</v>
      </c>
      <c r="O23" s="132">
        <f t="shared" si="10"/>
        <v>0.163643730654813</v>
      </c>
      <c r="P23" s="133">
        <f t="shared" si="11"/>
        <v>5.9239069343851402E-21</v>
      </c>
      <c r="Q23" s="132">
        <f t="shared" si="12"/>
        <v>0.114973464263111</v>
      </c>
      <c r="R23" s="133">
        <f t="shared" si="13"/>
        <v>5.9918777570306101E-10</v>
      </c>
      <c r="S23" s="138">
        <f t="shared" si="14"/>
        <v>0.2211824067925823</v>
      </c>
      <c r="T23" s="135"/>
      <c r="U23" s="65"/>
      <c r="V23" s="65"/>
      <c r="W23" s="65"/>
      <c r="X23" s="65"/>
      <c r="Y23" s="65"/>
      <c r="Z23" s="65"/>
      <c r="AA23" s="65"/>
    </row>
    <row r="24" spans="2:44" x14ac:dyDescent="0.25">
      <c r="Z24" s="56"/>
      <c r="AA24" s="54"/>
    </row>
    <row r="26" spans="2:44" ht="51" customHeight="1" x14ac:dyDescent="0.25">
      <c r="E26" s="60" t="s">
        <v>14</v>
      </c>
      <c r="F26" s="60" t="s">
        <v>15</v>
      </c>
      <c r="G26" s="61" t="s">
        <v>16</v>
      </c>
      <c r="H26" s="61" t="s">
        <v>18</v>
      </c>
      <c r="I26" s="61" t="s">
        <v>17</v>
      </c>
      <c r="J26" s="62" t="s">
        <v>19</v>
      </c>
      <c r="K26" s="62" t="s">
        <v>125</v>
      </c>
      <c r="N26" t="s">
        <v>1232</v>
      </c>
      <c r="U26" t="s">
        <v>1233</v>
      </c>
      <c r="W26" t="s">
        <v>1441</v>
      </c>
    </row>
    <row r="27" spans="2:44" x14ac:dyDescent="0.25">
      <c r="E27" s="54">
        <v>0.204383964618606</v>
      </c>
      <c r="F27" s="54">
        <v>0.16666957112473399</v>
      </c>
      <c r="G27" s="54">
        <v>4.7452377104447198E-2</v>
      </c>
      <c r="H27" s="54">
        <v>0.27708408848754001</v>
      </c>
      <c r="I27" s="54">
        <v>0.209319306495069</v>
      </c>
      <c r="J27" s="54">
        <v>0.252599509724169</v>
      </c>
      <c r="K27" s="54">
        <v>0.14772310867051799</v>
      </c>
      <c r="N27" s="65">
        <v>3.6534369288730103E-33</v>
      </c>
      <c r="O27" s="65">
        <v>1.1596988783522799E-21</v>
      </c>
      <c r="P27" s="65">
        <v>0.69205687979048403</v>
      </c>
      <c r="Q27" s="65">
        <v>1.66735893785372E-62</v>
      </c>
      <c r="R27" s="65">
        <v>6.8266266832028696E-35</v>
      </c>
      <c r="S27" s="65">
        <v>1.51370692446276E-51</v>
      </c>
      <c r="T27" s="65">
        <v>6.5065857077622606E-17</v>
      </c>
      <c r="U27" s="65"/>
      <c r="V27" s="65"/>
      <c r="W27" s="65">
        <v>2.60959780633786E-35</v>
      </c>
      <c r="X27" s="65">
        <v>8.2835634168020004E-24</v>
      </c>
      <c r="Y27" s="65">
        <v>4.94326342707489E-3</v>
      </c>
      <c r="Z27" s="65">
        <v>1.19097066989551E-64</v>
      </c>
      <c r="AA27" s="65">
        <v>4.8761619165734698E-37</v>
      </c>
      <c r="AB27" s="65">
        <v>1.08121923175912E-53</v>
      </c>
      <c r="AC27" s="65">
        <v>4.6475612198301896E-19</v>
      </c>
      <c r="AD27" s="65"/>
      <c r="AE27" s="65"/>
      <c r="AF27" s="65"/>
      <c r="AG27" s="65"/>
      <c r="AH27" s="65"/>
      <c r="AI27" s="65"/>
      <c r="AJ27" s="65"/>
      <c r="AK27" s="65"/>
      <c r="AL27" s="65"/>
      <c r="AM27" s="65"/>
      <c r="AO27" s="65"/>
      <c r="AP27" s="65"/>
      <c r="AQ27" s="65"/>
      <c r="AR27" s="65"/>
    </row>
    <row r="28" spans="2:44" x14ac:dyDescent="0.25">
      <c r="E28" s="54">
        <v>2.31929150197525E-2</v>
      </c>
      <c r="F28" s="54">
        <v>0.10098246575726701</v>
      </c>
      <c r="G28" s="54">
        <v>2.05444528696337E-2</v>
      </c>
      <c r="H28" s="54">
        <v>0.11835789238191501</v>
      </c>
      <c r="I28" s="54">
        <v>9.4682681843167901E-2</v>
      </c>
      <c r="J28" s="54">
        <v>0.21262140571553401</v>
      </c>
      <c r="K28" s="54">
        <v>6.9399023600157705E-2</v>
      </c>
      <c r="N28">
        <v>1</v>
      </c>
      <c r="O28" s="65">
        <v>1.8114903370306799E-7</v>
      </c>
      <c r="P28" s="65">
        <v>1</v>
      </c>
      <c r="Q28" s="65">
        <v>1.35557801035956E-10</v>
      </c>
      <c r="R28" s="65">
        <v>1.6726519416618399E-6</v>
      </c>
      <c r="S28" s="65">
        <v>4.7273722568733601E-36</v>
      </c>
      <c r="T28">
        <v>4.2135967710884301E-3</v>
      </c>
      <c r="V28" s="65"/>
      <c r="W28">
        <v>0.16378965599999901</v>
      </c>
      <c r="X28" s="65">
        <v>1.2939216693076201E-9</v>
      </c>
      <c r="Y28" s="65">
        <v>0.22385707175385799</v>
      </c>
      <c r="Z28" s="65">
        <v>9.6827000739969005E-13</v>
      </c>
      <c r="AA28" s="65">
        <v>1.1947513869013101E-8</v>
      </c>
      <c r="AB28" s="65">
        <v>3.3766944691952601E-38</v>
      </c>
      <c r="AC28" s="65">
        <v>3.00971197934887E-5</v>
      </c>
      <c r="AD28" s="65"/>
      <c r="AE28" s="65"/>
      <c r="AF28" s="65"/>
      <c r="AG28" s="65"/>
      <c r="AH28" s="65"/>
      <c r="AI28" s="65"/>
      <c r="AK28" s="65"/>
      <c r="AM28" s="65"/>
      <c r="AO28" s="65"/>
      <c r="AP28" s="65"/>
      <c r="AQ28" s="65"/>
    </row>
    <row r="29" spans="2:44" x14ac:dyDescent="0.25">
      <c r="E29" s="54">
        <v>0.107884350459543</v>
      </c>
      <c r="F29" s="54">
        <v>0.118168023717206</v>
      </c>
      <c r="G29" s="54">
        <v>5.7410476828628598E-2</v>
      </c>
      <c r="H29" s="54">
        <v>0.205773766786185</v>
      </c>
      <c r="I29" s="54">
        <v>0.176914312732152</v>
      </c>
      <c r="J29" s="54">
        <v>0.18835811799947499</v>
      </c>
      <c r="K29" s="54">
        <v>0.17112579516652601</v>
      </c>
      <c r="N29" s="65">
        <v>1.16114578916361E-8</v>
      </c>
      <c r="O29" s="65">
        <v>1.6530156377742101E-10</v>
      </c>
      <c r="P29" s="65">
        <v>9.3845305959032094E-2</v>
      </c>
      <c r="Q29" s="65">
        <v>1.11384967955002E-33</v>
      </c>
      <c r="R29" s="65">
        <v>1.25198703786082E-24</v>
      </c>
      <c r="S29" s="65">
        <v>4.7191667475565603E-28</v>
      </c>
      <c r="T29" s="65">
        <v>5.66211589661749E-23</v>
      </c>
      <c r="U29" s="65"/>
      <c r="V29" s="65"/>
      <c r="W29" s="65">
        <v>8.2938984940258304E-11</v>
      </c>
      <c r="X29" s="65">
        <v>1.18072545555301E-12</v>
      </c>
      <c r="Y29" s="65">
        <v>6.7032361399308599E-4</v>
      </c>
      <c r="Z29" s="65">
        <v>7.9560691396430406E-36</v>
      </c>
      <c r="AA29" s="65">
        <v>8.9427645561487394E-27</v>
      </c>
      <c r="AB29" s="65">
        <v>3.3708333911118203E-30</v>
      </c>
      <c r="AC29" s="65">
        <v>4.04436849758392E-25</v>
      </c>
      <c r="AD29" s="65"/>
      <c r="AE29" s="65"/>
      <c r="AF29" s="65"/>
      <c r="AG29" s="65"/>
      <c r="AH29" s="65"/>
      <c r="AI29" s="65"/>
      <c r="AJ29" s="65"/>
      <c r="AK29" s="65"/>
      <c r="AL29" s="65"/>
      <c r="AM29" s="65"/>
      <c r="AO29" s="65"/>
      <c r="AP29" s="65"/>
      <c r="AQ29" s="65"/>
      <c r="AR29" s="65"/>
    </row>
    <row r="30" spans="2:44" x14ac:dyDescent="0.25">
      <c r="E30" s="54">
        <v>0.23737337196098099</v>
      </c>
      <c r="F30" s="54">
        <v>0.24951690530340201</v>
      </c>
      <c r="G30" s="54">
        <v>2.9122093049238702E-2</v>
      </c>
      <c r="H30" s="54">
        <v>0.332362567151685</v>
      </c>
      <c r="I30" s="54">
        <v>0.271848568718562</v>
      </c>
      <c r="J30" s="54">
        <v>0.16959290729524701</v>
      </c>
      <c r="K30" s="54">
        <v>7.9992420807406095E-2</v>
      </c>
      <c r="N30" s="65">
        <v>3.1971327906847302E-45</v>
      </c>
      <c r="O30" s="65">
        <v>5.2312790286434601E-50</v>
      </c>
      <c r="P30" s="65">
        <v>1</v>
      </c>
      <c r="Q30" s="65">
        <v>1.02703543409035E-91</v>
      </c>
      <c r="R30" s="65">
        <v>4.6374986681234703E-60</v>
      </c>
      <c r="S30" s="65">
        <v>1.44189203775541E-22</v>
      </c>
      <c r="T30" s="65">
        <v>2.09630178799037E-4</v>
      </c>
      <c r="U30" s="65"/>
      <c r="V30" s="65"/>
      <c r="W30" s="65">
        <v>2.2836662790605198E-47</v>
      </c>
      <c r="X30" s="65">
        <v>3.73662787760247E-52</v>
      </c>
      <c r="Y30" s="65">
        <v>8.46430205948389E-2</v>
      </c>
      <c r="Z30" s="65">
        <v>7.3359673863596503E-94</v>
      </c>
      <c r="AA30" s="65">
        <v>3.3124990486596198E-62</v>
      </c>
      <c r="AB30" s="65">
        <v>1.02992288411101E-24</v>
      </c>
      <c r="AC30" s="65">
        <v>1.49735841999312E-6</v>
      </c>
      <c r="AD30" s="65"/>
      <c r="AE30" s="65"/>
      <c r="AF30" s="65"/>
      <c r="AG30" s="65"/>
      <c r="AH30" s="65"/>
      <c r="AI30" s="65"/>
      <c r="AJ30" s="65"/>
      <c r="AK30" s="65"/>
      <c r="AL30" s="65"/>
      <c r="AM30" s="65"/>
      <c r="AO30" s="65"/>
      <c r="AP30" s="65"/>
      <c r="AQ30" s="65"/>
      <c r="AR30" s="65"/>
    </row>
    <row r="31" spans="2:44" x14ac:dyDescent="0.25">
      <c r="E31" s="54">
        <v>2.7523759016165598E-2</v>
      </c>
      <c r="F31" s="54">
        <v>-0.10312843746526899</v>
      </c>
      <c r="G31" s="54">
        <v>-9.7000064267944094E-3</v>
      </c>
      <c r="H31" s="54">
        <v>-8.05464579842722E-4</v>
      </c>
      <c r="I31" s="54">
        <v>4.2142675961267102E-4</v>
      </c>
      <c r="J31" s="54">
        <v>0.249177558695347</v>
      </c>
      <c r="K31" s="54">
        <v>1.6205315015035401E-2</v>
      </c>
      <c r="N31">
        <v>1</v>
      </c>
      <c r="O31" s="65">
        <v>8.0166927765149696E-8</v>
      </c>
      <c r="P31">
        <v>1</v>
      </c>
      <c r="Q31" s="65">
        <v>1</v>
      </c>
      <c r="R31">
        <v>1</v>
      </c>
      <c r="S31" s="65">
        <v>4.1911956059002501E-50</v>
      </c>
      <c r="T31">
        <v>1</v>
      </c>
      <c r="V31" s="65"/>
      <c r="W31">
        <v>9.8424277519575304E-2</v>
      </c>
      <c r="X31" s="65">
        <v>5.7262091260821199E-10</v>
      </c>
      <c r="Y31">
        <v>0.565803766069086</v>
      </c>
      <c r="Z31" s="65">
        <v>0.96140949089431604</v>
      </c>
      <c r="AA31">
        <v>0.97980335831193699</v>
      </c>
      <c r="AB31" s="65">
        <v>2.99371114707161E-52</v>
      </c>
      <c r="AC31">
        <v>0.33042399711353898</v>
      </c>
      <c r="AD31" s="65"/>
      <c r="AE31" s="65"/>
      <c r="AG31" s="65"/>
      <c r="AH31" s="65"/>
      <c r="AI31" s="65"/>
      <c r="AK31" s="65"/>
      <c r="AM31" s="65"/>
      <c r="AQ31" s="65"/>
    </row>
    <row r="32" spans="2:44" x14ac:dyDescent="0.25">
      <c r="E32" s="54">
        <v>-0.26458457099298999</v>
      </c>
      <c r="F32" s="54">
        <v>3.91001218811345E-2</v>
      </c>
      <c r="G32" s="54">
        <v>-5.4527869013733998E-3</v>
      </c>
      <c r="H32" s="54">
        <v>-6.3210809175667806E-2</v>
      </c>
      <c r="I32" s="54">
        <v>-7.8396593969771597E-2</v>
      </c>
      <c r="J32" s="54">
        <v>7.1856433916678397E-2</v>
      </c>
      <c r="K32" s="54">
        <v>6.7089554994933104E-2</v>
      </c>
      <c r="N32" s="65">
        <v>1.11574606244035E-56</v>
      </c>
      <c r="O32">
        <v>1</v>
      </c>
      <c r="P32" s="65">
        <v>1</v>
      </c>
      <c r="Q32" s="65">
        <v>2.01820006955706E-2</v>
      </c>
      <c r="R32" s="65">
        <v>3.3573640230002001E-4</v>
      </c>
      <c r="S32">
        <v>2.15823533811538E-3</v>
      </c>
      <c r="T32" s="65">
        <v>7.69165015341564E-3</v>
      </c>
      <c r="U32" s="65"/>
      <c r="V32" s="65"/>
      <c r="W32" s="65">
        <v>7.9696147317168006E-59</v>
      </c>
      <c r="X32">
        <v>1.9054716796487799E-2</v>
      </c>
      <c r="Y32" s="65">
        <v>0.74684600249681898</v>
      </c>
      <c r="Z32" s="65">
        <v>1.4415714782550399E-4</v>
      </c>
      <c r="AA32" s="65">
        <v>2.3981171592858601E-6</v>
      </c>
      <c r="AB32" s="65">
        <v>1.54159667008241E-5</v>
      </c>
      <c r="AC32" s="65">
        <v>5.4940358238683102E-5</v>
      </c>
      <c r="AD32" s="65"/>
      <c r="AE32" s="65"/>
      <c r="AF32" s="65"/>
      <c r="AG32" s="65"/>
      <c r="AH32" s="65"/>
      <c r="AI32" s="65"/>
      <c r="AJ32" s="65"/>
      <c r="AK32" s="65"/>
      <c r="AL32" s="65"/>
      <c r="AM32" s="65"/>
      <c r="AN32" s="65"/>
      <c r="AP32" s="65"/>
      <c r="AQ32" s="65"/>
      <c r="AR32" s="65"/>
    </row>
    <row r="33" spans="5:44" x14ac:dyDescent="0.25">
      <c r="E33" s="54">
        <v>-8.7390111011605598E-2</v>
      </c>
      <c r="F33" s="54">
        <v>-0.16147170645278999</v>
      </c>
      <c r="G33" s="54">
        <v>-7.4725933510558895E-2</v>
      </c>
      <c r="H33" s="54">
        <v>-0.20518889694869999</v>
      </c>
      <c r="I33" s="54">
        <v>-0.23408573994211601</v>
      </c>
      <c r="J33" s="54">
        <v>-0.19190872584544899</v>
      </c>
      <c r="K33" s="54">
        <v>-2.3736353643417901E-2</v>
      </c>
      <c r="N33" s="65">
        <v>2.0609697370614399E-5</v>
      </c>
      <c r="O33" s="65">
        <v>2.7887545802127003E-20</v>
      </c>
      <c r="P33" s="65">
        <v>1.3199898697609099E-3</v>
      </c>
      <c r="Q33" s="65">
        <v>1.7567787103635001E-33</v>
      </c>
      <c r="R33" s="65">
        <v>5.4158287389666502E-44</v>
      </c>
      <c r="S33" s="65">
        <v>3.6962969360072003E-29</v>
      </c>
      <c r="T33" s="65">
        <v>1</v>
      </c>
      <c r="U33" s="65"/>
      <c r="V33" s="65"/>
      <c r="W33" s="65">
        <v>1.47212124075817E-7</v>
      </c>
      <c r="X33" s="65">
        <v>1.99196755729478E-22</v>
      </c>
      <c r="Y33" s="65">
        <v>9.4284990697208305E-6</v>
      </c>
      <c r="Z33" s="65">
        <v>1.2548419359739301E-35</v>
      </c>
      <c r="AA33" s="65">
        <v>3.8684490992618898E-46</v>
      </c>
      <c r="AB33" s="65">
        <v>2.6402120971480002E-31</v>
      </c>
      <c r="AC33" s="65">
        <v>0.153964424933695</v>
      </c>
      <c r="AD33" s="65"/>
      <c r="AE33" s="65"/>
      <c r="AF33" s="65"/>
      <c r="AG33" s="65"/>
      <c r="AH33" s="65"/>
      <c r="AI33" s="65"/>
      <c r="AJ33" s="65"/>
      <c r="AK33" s="65"/>
      <c r="AL33" s="65"/>
      <c r="AM33" s="65"/>
      <c r="AO33" s="65"/>
      <c r="AP33" s="65"/>
      <c r="AQ33" s="65"/>
    </row>
    <row r="34" spans="5:44" x14ac:dyDescent="0.25">
      <c r="E34" s="54">
        <v>-4.06753832338448E-2</v>
      </c>
      <c r="F34" s="54">
        <v>2.3314673036561401E-2</v>
      </c>
      <c r="G34" s="54">
        <v>2.7241860738011499E-2</v>
      </c>
      <c r="H34" s="54">
        <v>2.14839516344748E-2</v>
      </c>
      <c r="I34" s="54">
        <v>-8.0247346469211195E-3</v>
      </c>
      <c r="J34" s="54">
        <v>0.12844034271509799</v>
      </c>
      <c r="K34" s="54">
        <v>0.17516883571389899</v>
      </c>
      <c r="N34" s="65">
        <v>1</v>
      </c>
      <c r="O34">
        <v>1</v>
      </c>
      <c r="P34">
        <v>1</v>
      </c>
      <c r="Q34" s="65">
        <v>1</v>
      </c>
      <c r="R34" s="65">
        <v>1</v>
      </c>
      <c r="S34" s="65">
        <v>1.29978011619701E-12</v>
      </c>
      <c r="T34" s="65">
        <v>4.0973597235324702E-24</v>
      </c>
      <c r="U34" s="65"/>
      <c r="V34" s="65"/>
      <c r="W34" s="65">
        <v>1.4577043716540601E-2</v>
      </c>
      <c r="X34">
        <v>0.162229485722585</v>
      </c>
      <c r="Y34">
        <v>0.106747705718922</v>
      </c>
      <c r="Z34" s="65">
        <v>0.196810882508754</v>
      </c>
      <c r="AA34" s="65">
        <v>0.62976337674603</v>
      </c>
      <c r="AB34" s="65">
        <v>9.2841436871215597E-15</v>
      </c>
      <c r="AC34" s="65">
        <v>2.9266855168089103E-26</v>
      </c>
      <c r="AD34" s="65"/>
      <c r="AE34" s="65"/>
      <c r="AF34" s="65"/>
      <c r="AG34" s="65"/>
      <c r="AH34" s="65"/>
      <c r="AI34" s="65"/>
      <c r="AJ34" s="65"/>
      <c r="AK34" s="65"/>
      <c r="AL34" s="65"/>
      <c r="AM34" s="65"/>
      <c r="AN34" s="65"/>
      <c r="AQ34" s="65"/>
      <c r="AR34" s="65"/>
    </row>
    <row r="35" spans="5:44" x14ac:dyDescent="0.25">
      <c r="E35" s="54">
        <v>-5.9186862124141197E-2</v>
      </c>
      <c r="F35" s="54">
        <v>-8.7336521603996894E-2</v>
      </c>
      <c r="G35" s="54">
        <v>-2.0470873640115499E-2</v>
      </c>
      <c r="H35" s="54">
        <v>-5.8229534194491901E-2</v>
      </c>
      <c r="I35" s="54">
        <v>-4.7898436115368599E-2</v>
      </c>
      <c r="J35" s="54">
        <v>0.13724746239590699</v>
      </c>
      <c r="K35" s="54">
        <v>0.12990667327864899</v>
      </c>
      <c r="N35">
        <v>5.27051098029305E-2</v>
      </c>
      <c r="O35" s="65">
        <v>2.1908758058407598E-5</v>
      </c>
      <c r="P35" s="65">
        <v>1</v>
      </c>
      <c r="Q35">
        <v>6.4921225152311801E-2</v>
      </c>
      <c r="R35" s="65">
        <v>0.558603293638399</v>
      </c>
      <c r="S35" s="65">
        <v>1.6543739374111999E-14</v>
      </c>
      <c r="T35" s="65">
        <v>6.5819645263139202E-13</v>
      </c>
      <c r="W35">
        <v>3.7646507002093201E-4</v>
      </c>
      <c r="X35" s="65">
        <v>1.56491128988625E-7</v>
      </c>
      <c r="Y35" s="65">
        <v>0.22552060676820099</v>
      </c>
      <c r="Z35">
        <v>4.6372303680222699E-4</v>
      </c>
      <c r="AA35" s="65">
        <v>3.9900235259885597E-3</v>
      </c>
      <c r="AB35" s="65">
        <v>1.1816956695794299E-16</v>
      </c>
      <c r="AC35" s="65">
        <v>4.70140323308137E-15</v>
      </c>
      <c r="AI35" s="65"/>
      <c r="AP35" s="65"/>
      <c r="AR35" s="65"/>
    </row>
    <row r="36" spans="5:44" x14ac:dyDescent="0.25">
      <c r="E36" s="54">
        <v>-0.114672553364767</v>
      </c>
      <c r="F36" s="54">
        <v>8.8227892072363395E-2</v>
      </c>
      <c r="G36" s="54">
        <v>1.6106493341538599E-2</v>
      </c>
      <c r="H36" s="54">
        <v>0.12335145230031699</v>
      </c>
      <c r="I36" s="54">
        <v>-2.2222917315034101E-2</v>
      </c>
      <c r="J36" s="54">
        <v>-0.24929767398107</v>
      </c>
      <c r="K36" s="54">
        <v>-0.131929530359817</v>
      </c>
      <c r="N36" s="65">
        <v>6.9550873149020903E-10</v>
      </c>
      <c r="O36" s="65">
        <v>1.6346885390555E-5</v>
      </c>
      <c r="P36" s="65">
        <v>1</v>
      </c>
      <c r="Q36" s="65">
        <v>1.42848744563989E-11</v>
      </c>
      <c r="R36" s="65">
        <v>1</v>
      </c>
      <c r="S36" s="65">
        <v>3.73324093330241E-50</v>
      </c>
      <c r="T36" s="65">
        <v>2.4533391191027299E-13</v>
      </c>
      <c r="W36" s="65">
        <v>4.9679195106443502E-12</v>
      </c>
      <c r="X36" s="65">
        <v>1.16763467075393E-7</v>
      </c>
      <c r="Y36" s="65">
        <v>0.34031288626959899</v>
      </c>
      <c r="Z36" s="65">
        <v>1.0203481754570699E-13</v>
      </c>
      <c r="AA36" s="65">
        <v>0.18183933021479001</v>
      </c>
      <c r="AB36" s="65">
        <v>2.66660066664457E-52</v>
      </c>
      <c r="AC36" s="65">
        <v>1.75238508507338E-15</v>
      </c>
      <c r="AG36" s="65"/>
      <c r="AH36" s="65"/>
      <c r="AI36" s="65"/>
      <c r="AP36" s="65"/>
      <c r="AQ36" s="65"/>
      <c r="AR36" s="65"/>
    </row>
    <row r="37" spans="5:44" x14ac:dyDescent="0.25">
      <c r="E37" s="54">
        <v>7.8638967119286293E-2</v>
      </c>
      <c r="F37" s="54">
        <v>-0.20411305889476899</v>
      </c>
      <c r="G37" s="54">
        <v>-9.1826878438739906E-2</v>
      </c>
      <c r="H37" s="54">
        <v>-0.24911021816916901</v>
      </c>
      <c r="I37" s="54">
        <v>-0.172938266092663</v>
      </c>
      <c r="J37" s="54">
        <v>-3.6002821896915997E-2</v>
      </c>
      <c r="K37" s="54">
        <v>-6.3375369088035502E-3</v>
      </c>
      <c r="N37">
        <v>3.1751089302608398E-4</v>
      </c>
      <c r="O37" s="65">
        <v>5.7009736524457702E-33</v>
      </c>
      <c r="P37" s="65">
        <v>7.14801571560116E-6</v>
      </c>
      <c r="Q37" s="65">
        <v>4.6193586883677505E-50</v>
      </c>
      <c r="R37" s="65">
        <v>1.7054686738561801E-23</v>
      </c>
      <c r="S37">
        <v>1</v>
      </c>
      <c r="T37" s="65">
        <v>1</v>
      </c>
      <c r="U37" s="65"/>
      <c r="V37" s="65"/>
      <c r="W37" s="65">
        <v>2.2679349501863098E-6</v>
      </c>
      <c r="X37" s="65">
        <v>4.07212403746126E-35</v>
      </c>
      <c r="Y37" s="65">
        <v>5.1057255111436803E-8</v>
      </c>
      <c r="Z37" s="65">
        <v>3.2995419202626799E-52</v>
      </c>
      <c r="AA37" s="65">
        <v>1.21819190989727E-25</v>
      </c>
      <c r="AB37">
        <v>3.0485913758570699E-2</v>
      </c>
      <c r="AC37" s="65">
        <v>0.703500699823565</v>
      </c>
      <c r="AD37" s="65"/>
      <c r="AE37" s="65"/>
      <c r="AF37" s="65"/>
      <c r="AG37" s="65"/>
      <c r="AH37" s="65"/>
      <c r="AI37" s="65"/>
      <c r="AJ37" s="65"/>
      <c r="AK37" s="65"/>
      <c r="AL37" s="65"/>
      <c r="AM37" s="65"/>
      <c r="AO37" s="65"/>
      <c r="AP37" s="65"/>
    </row>
    <row r="38" spans="5:44" x14ac:dyDescent="0.25">
      <c r="E38" s="54">
        <v>-0.20824878087514601</v>
      </c>
      <c r="F38" s="54">
        <v>-0.32214258067100199</v>
      </c>
      <c r="G38" s="54">
        <v>-3.0481610813106099E-2</v>
      </c>
      <c r="H38" s="54">
        <v>-0.35855191676374099</v>
      </c>
      <c r="I38" s="54">
        <v>-0.35142505078970798</v>
      </c>
      <c r="J38" s="54">
        <v>-0.206551046097947</v>
      </c>
      <c r="K38" s="54">
        <v>-0.25897703979680498</v>
      </c>
      <c r="N38" s="65">
        <v>1.7829022969346901E-34</v>
      </c>
      <c r="O38" s="65">
        <v>1.89618327069373E-85</v>
      </c>
      <c r="P38" s="65">
        <v>1</v>
      </c>
      <c r="Q38" s="65">
        <v>7.4645428228299007E-108</v>
      </c>
      <c r="R38" s="65">
        <v>2.6235575652892799E-103</v>
      </c>
      <c r="S38" s="65">
        <v>5.9342994910408304E-34</v>
      </c>
      <c r="T38" s="65">
        <v>3.0065799518403597E-54</v>
      </c>
      <c r="U38" s="65"/>
      <c r="V38" s="65"/>
      <c r="W38" s="65">
        <v>1.2735016406676301E-36</v>
      </c>
      <c r="X38" s="65">
        <v>1.35441662192409E-87</v>
      </c>
      <c r="Y38" s="65">
        <v>7.1091162112244297E-2</v>
      </c>
      <c r="Z38" s="65">
        <v>5.3318163020213497E-110</v>
      </c>
      <c r="AA38" s="65">
        <v>1.87396968949234E-105</v>
      </c>
      <c r="AB38" s="65">
        <v>4.23878535074345E-36</v>
      </c>
      <c r="AC38" s="65">
        <v>2.1475571084573998E-56</v>
      </c>
      <c r="AD38" s="65"/>
      <c r="AE38" s="65"/>
      <c r="AF38" s="65"/>
      <c r="AG38" s="65"/>
      <c r="AH38" s="65"/>
      <c r="AI38" s="65"/>
      <c r="AJ38" s="65"/>
      <c r="AK38" s="65"/>
      <c r="AL38" s="65"/>
      <c r="AM38" s="65"/>
      <c r="AO38" s="65"/>
      <c r="AP38" s="65"/>
      <c r="AQ38" s="65"/>
      <c r="AR38" s="65"/>
    </row>
    <row r="39" spans="5:44" x14ac:dyDescent="0.25">
      <c r="E39" s="54">
        <v>0.187867834384666</v>
      </c>
      <c r="F39" s="54">
        <v>0.14292457202787801</v>
      </c>
      <c r="G39" s="54">
        <v>0.230050555035377</v>
      </c>
      <c r="H39" s="54">
        <v>0.13661224084392101</v>
      </c>
      <c r="I39" s="54">
        <v>0.17836714009102</v>
      </c>
      <c r="J39" s="54">
        <v>0.26726371765095402</v>
      </c>
      <c r="K39" s="54">
        <v>0.19181369302888701</v>
      </c>
      <c r="N39" s="65">
        <v>7.4482196567306496E-28</v>
      </c>
      <c r="O39" s="65">
        <v>1.0160849917732199E-15</v>
      </c>
      <c r="P39" s="65">
        <v>3.3627487386697298E-41</v>
      </c>
      <c r="Q39" s="65">
        <v>2.3105571258589799E-14</v>
      </c>
      <c r="R39" s="65">
        <v>4.74698961742566E-25</v>
      </c>
      <c r="S39" s="65">
        <v>5.5760226206984298E-58</v>
      </c>
      <c r="T39" s="65">
        <v>4.19039964695053E-29</v>
      </c>
      <c r="U39" s="65"/>
      <c r="V39" s="65"/>
      <c r="W39" s="65">
        <v>5.32015689766475E-30</v>
      </c>
      <c r="X39" s="65">
        <v>7.2577499412372995E-18</v>
      </c>
      <c r="Y39" s="65">
        <v>2.40196338476409E-43</v>
      </c>
      <c r="Z39" s="65">
        <v>1.65039794704212E-16</v>
      </c>
      <c r="AA39" s="65">
        <v>3.39070686958976E-27</v>
      </c>
      <c r="AB39" s="65">
        <v>3.9828733004988798E-60</v>
      </c>
      <c r="AC39" s="65">
        <v>2.9931426049646601E-31</v>
      </c>
      <c r="AD39" s="65"/>
      <c r="AE39" s="65"/>
      <c r="AF39" s="65"/>
      <c r="AG39" s="65"/>
      <c r="AH39" s="65"/>
      <c r="AI39" s="65"/>
      <c r="AJ39" s="65"/>
      <c r="AK39" s="65"/>
      <c r="AL39" s="65"/>
      <c r="AM39" s="65"/>
      <c r="AN39" s="65"/>
      <c r="AO39" s="65"/>
      <c r="AP39" s="65"/>
      <c r="AQ39" s="65"/>
      <c r="AR39" s="65"/>
    </row>
    <row r="40" spans="5:44" x14ac:dyDescent="0.25">
      <c r="E40" s="54">
        <v>0.25533204553225503</v>
      </c>
      <c r="F40" s="54">
        <v>0.173534578821118</v>
      </c>
      <c r="G40" s="54">
        <v>0.16650243847678201</v>
      </c>
      <c r="H40" s="54">
        <v>0.35722728005418503</v>
      </c>
      <c r="I40" s="54">
        <v>0.40867232413384802</v>
      </c>
      <c r="J40" s="54">
        <v>0.160632840826021</v>
      </c>
      <c r="K40" s="54">
        <v>9.3572245928564904E-2</v>
      </c>
      <c r="N40" s="65">
        <v>1.26060121689952E-52</v>
      </c>
      <c r="O40" s="65">
        <v>1.4815323499915901E-23</v>
      </c>
      <c r="P40" s="65">
        <v>4.4864871690946601E-21</v>
      </c>
      <c r="Q40" s="65">
        <v>5.33097860827034E-107</v>
      </c>
      <c r="R40" s="65">
        <v>2.8117821158589601E-143</v>
      </c>
      <c r="S40" s="65">
        <v>3.6859395763166901E-20</v>
      </c>
      <c r="T40" s="65">
        <v>2.4973099527691499E-6</v>
      </c>
      <c r="U40" s="65"/>
      <c r="V40" s="65"/>
      <c r="W40" s="65">
        <v>9.0042944064251606E-55</v>
      </c>
      <c r="X40" s="65">
        <v>1.0582373928511399E-25</v>
      </c>
      <c r="Y40" s="65">
        <v>3.2046336922104702E-23</v>
      </c>
      <c r="Z40" s="65">
        <v>3.80784186305024E-109</v>
      </c>
      <c r="AA40" s="65">
        <v>2.0084157970421101E-145</v>
      </c>
      <c r="AB40" s="65">
        <v>2.6328139830833498E-22</v>
      </c>
      <c r="AC40" s="65">
        <v>1.78379282340654E-8</v>
      </c>
      <c r="AD40" s="65"/>
      <c r="AE40" s="65"/>
      <c r="AF40" s="65"/>
      <c r="AG40" s="65"/>
      <c r="AH40" s="65"/>
      <c r="AI40" s="65"/>
      <c r="AJ40" s="65"/>
      <c r="AK40" s="65"/>
      <c r="AL40" s="65"/>
      <c r="AM40" s="65"/>
      <c r="AN40" s="65"/>
      <c r="AO40" s="65"/>
      <c r="AP40" s="65"/>
      <c r="AQ40" s="65"/>
      <c r="AR40" s="65"/>
    </row>
    <row r="41" spans="5:44" x14ac:dyDescent="0.25">
      <c r="E41" s="54">
        <v>0.64083019195584001</v>
      </c>
      <c r="F41" s="54">
        <v>0.452274585281641</v>
      </c>
      <c r="G41" s="54">
        <v>0.22523649246129501</v>
      </c>
      <c r="H41" s="54">
        <v>0.52506516068735398</v>
      </c>
      <c r="I41" s="54">
        <v>0.56938387292069004</v>
      </c>
      <c r="J41" s="54">
        <v>0.68982448821325604</v>
      </c>
      <c r="K41" s="54">
        <v>0.70367086110529298</v>
      </c>
      <c r="N41" s="65">
        <v>0</v>
      </c>
      <c r="O41" s="65">
        <v>1.1567304368570299E-178</v>
      </c>
      <c r="P41" s="65">
        <v>1.97254642811112E-39</v>
      </c>
      <c r="Q41" s="65">
        <v>6.0095057258011497E-253</v>
      </c>
      <c r="R41" s="65">
        <v>2.6480956625039102E-307</v>
      </c>
      <c r="S41">
        <v>0</v>
      </c>
      <c r="T41">
        <v>0</v>
      </c>
      <c r="V41" s="65"/>
      <c r="W41" s="65">
        <v>0</v>
      </c>
      <c r="X41" s="65">
        <v>8.2623602632645498E-181</v>
      </c>
      <c r="Y41" s="65">
        <v>1.4089617343650799E-41</v>
      </c>
      <c r="Z41" s="65">
        <v>4.2925040898579695E-255</v>
      </c>
      <c r="AA41" s="65">
        <v>0</v>
      </c>
      <c r="AB41">
        <v>0</v>
      </c>
      <c r="AC41">
        <v>0</v>
      </c>
      <c r="AD41" s="65"/>
      <c r="AE41" s="65"/>
      <c r="AF41" s="65"/>
      <c r="AG41" s="65"/>
      <c r="AI41" s="65"/>
      <c r="AK41" s="65"/>
      <c r="AM41" s="65"/>
      <c r="AN41" s="65"/>
      <c r="AO41" s="65"/>
      <c r="AP41" s="65"/>
    </row>
    <row r="42" spans="5:44" x14ac:dyDescent="0.25">
      <c r="E42" s="54">
        <v>0.169387424010361</v>
      </c>
      <c r="F42" s="54">
        <v>0.21758385467910399</v>
      </c>
      <c r="G42" s="54">
        <v>0.233857431171835</v>
      </c>
      <c r="H42" s="54">
        <v>0.36058373855533399</v>
      </c>
      <c r="I42" s="54">
        <v>0.39752614717618401</v>
      </c>
      <c r="J42" s="54">
        <v>0.36306446646938201</v>
      </c>
      <c r="K42" s="54">
        <v>0.34622511691347901</v>
      </c>
      <c r="N42" s="65">
        <v>1.7945308757122399E-22</v>
      </c>
      <c r="O42" s="65">
        <v>1.23037675813472E-37</v>
      </c>
      <c r="P42" s="65">
        <v>1.2556104417028901E-42</v>
      </c>
      <c r="Q42" s="65">
        <v>3.5900078815809502E-109</v>
      </c>
      <c r="R42" s="65">
        <v>7.41044046594625E-135</v>
      </c>
      <c r="S42" s="65">
        <v>7.9973439292100098E-111</v>
      </c>
      <c r="T42" s="65">
        <v>5.2215010061031499E-100</v>
      </c>
      <c r="U42" s="65"/>
      <c r="V42" s="65"/>
      <c r="W42" s="65">
        <v>1.28180776836588E-24</v>
      </c>
      <c r="X42" s="65">
        <v>8.7884054152480699E-40</v>
      </c>
      <c r="Y42" s="65">
        <v>8.9686460121635305E-45</v>
      </c>
      <c r="Z42" s="65">
        <v>2.5642913439863899E-111</v>
      </c>
      <c r="AA42" s="65">
        <v>5.2931717613901696E-137</v>
      </c>
      <c r="AB42" s="65">
        <v>5.7123885208642899E-113</v>
      </c>
      <c r="AC42" s="65">
        <v>3.72964357578796E-102</v>
      </c>
      <c r="AD42" s="65"/>
      <c r="AE42" s="65"/>
      <c r="AF42" s="65"/>
      <c r="AG42" s="65"/>
      <c r="AH42" s="65"/>
      <c r="AI42" s="65"/>
      <c r="AJ42" s="65"/>
      <c r="AK42" s="65"/>
      <c r="AL42" s="65"/>
      <c r="AM42" s="65"/>
      <c r="AN42" s="65"/>
      <c r="AO42" s="65"/>
      <c r="AP42" s="65"/>
      <c r="AQ42" s="65"/>
      <c r="AR42" s="65"/>
    </row>
    <row r="43" spans="5:44" x14ac:dyDescent="0.25">
      <c r="E43" s="54">
        <v>5.9385593493673602E-2</v>
      </c>
      <c r="F43" s="54">
        <v>8.8505434872368699E-2</v>
      </c>
      <c r="G43" s="54">
        <v>3.03027566859695E-2</v>
      </c>
      <c r="H43" s="54">
        <v>8.46458881237237E-2</v>
      </c>
      <c r="I43" s="54">
        <v>0.172444732092813</v>
      </c>
      <c r="J43" s="54">
        <v>0.17191139923255899</v>
      </c>
      <c r="K43" s="54">
        <v>0.15805609578034899</v>
      </c>
      <c r="N43">
        <v>5.03571621563145E-2</v>
      </c>
      <c r="O43" s="65">
        <v>1.49136200119009E-5</v>
      </c>
      <c r="P43" s="65">
        <v>1</v>
      </c>
      <c r="Q43" s="65">
        <v>4.9102491714472001E-5</v>
      </c>
      <c r="R43" s="65">
        <v>2.34830558807562E-23</v>
      </c>
      <c r="S43" s="65">
        <v>3.2645877757537102E-23</v>
      </c>
      <c r="T43" s="65">
        <v>1.7806529645145101E-19</v>
      </c>
      <c r="V43" s="65"/>
      <c r="W43">
        <v>3.5969401540224602E-4</v>
      </c>
      <c r="X43" s="65">
        <v>1.0652585722786399E-7</v>
      </c>
      <c r="Y43" s="65">
        <v>7.2765393699665698E-2</v>
      </c>
      <c r="Z43" s="65">
        <v>3.5073208367480002E-7</v>
      </c>
      <c r="AA43" s="65">
        <v>1.67736113433972E-25</v>
      </c>
      <c r="AB43" s="65">
        <v>2.3318484112526502E-25</v>
      </c>
      <c r="AC43" s="65">
        <v>1.27189497465322E-21</v>
      </c>
      <c r="AD43" s="65"/>
      <c r="AE43" s="65"/>
      <c r="AF43" s="65"/>
      <c r="AG43" s="65"/>
      <c r="AH43" s="65"/>
      <c r="AI43" s="65"/>
      <c r="AK43" s="65"/>
      <c r="AM43" s="65"/>
      <c r="AO43" s="65"/>
      <c r="AP43" s="65"/>
      <c r="AQ43" s="65"/>
      <c r="AR43" s="65"/>
    </row>
    <row r="44" spans="5:44" x14ac:dyDescent="0.25">
      <c r="E44" s="54">
        <v>2.9566513944503998E-2</v>
      </c>
      <c r="F44" s="54">
        <v>0.107668283188074</v>
      </c>
      <c r="G44" s="54">
        <v>0.17451068861873101</v>
      </c>
      <c r="H44" s="54">
        <v>0.204313461639441</v>
      </c>
      <c r="I44" s="54">
        <v>0.298977449006885</v>
      </c>
      <c r="J44" s="54">
        <v>0.17109728451821399</v>
      </c>
      <c r="K44" s="54">
        <v>0.21839049520922399</v>
      </c>
      <c r="N44" s="65">
        <v>1</v>
      </c>
      <c r="O44" s="65">
        <v>1.3523347847141E-8</v>
      </c>
      <c r="P44" s="65">
        <v>3.0981722633102598E-23</v>
      </c>
      <c r="Q44" s="65">
        <v>3.4656834778129497E-33</v>
      </c>
      <c r="R44" s="65">
        <v>2.5702265354401899E-73</v>
      </c>
      <c r="S44" s="65">
        <v>5.5130249210325701E-23</v>
      </c>
      <c r="T44" s="65">
        <v>4.4769249626771099E-38</v>
      </c>
      <c r="V44" s="65"/>
      <c r="W44" s="65">
        <v>7.5858091093038302E-2</v>
      </c>
      <c r="X44" s="65">
        <v>9.6595341765293299E-11</v>
      </c>
      <c r="Y44" s="65">
        <v>2.21298018807875E-25</v>
      </c>
      <c r="Z44" s="65">
        <v>2.4754881984378198E-35</v>
      </c>
      <c r="AA44" s="65">
        <v>1.83587609674299E-75</v>
      </c>
      <c r="AB44" s="65">
        <v>3.9378749435946899E-25</v>
      </c>
      <c r="AC44" s="65">
        <v>3.1978035447693599E-40</v>
      </c>
      <c r="AD44" s="65"/>
      <c r="AE44" s="65"/>
      <c r="AF44" s="65"/>
      <c r="AG44" s="65"/>
      <c r="AI44" s="65"/>
      <c r="AK44" s="65"/>
      <c r="AM44" s="65"/>
      <c r="AN44" s="65"/>
      <c r="AO44" s="65"/>
      <c r="AP44" s="65"/>
      <c r="AR44" s="65"/>
    </row>
    <row r="45" spans="5:44" x14ac:dyDescent="0.25">
      <c r="E45" s="54">
        <v>0.27874645764446498</v>
      </c>
      <c r="F45" s="54">
        <v>-3.3228070718303998E-2</v>
      </c>
      <c r="G45" s="54">
        <v>6.6838240106205597E-3</v>
      </c>
      <c r="H45" s="54">
        <v>0.19865224208920701</v>
      </c>
      <c r="I45" s="54">
        <v>0.281591058066262</v>
      </c>
      <c r="J45" s="54">
        <v>0.32354306748994899</v>
      </c>
      <c r="K45" s="54">
        <v>0.342917855181886</v>
      </c>
      <c r="N45" s="65">
        <v>3.3349402546631698E-63</v>
      </c>
      <c r="O45" s="65">
        <v>1</v>
      </c>
      <c r="P45" s="65">
        <v>1</v>
      </c>
      <c r="Q45" s="65">
        <v>2.6019339130212399E-31</v>
      </c>
      <c r="R45" s="65">
        <v>1.1886167171451001E-64</v>
      </c>
      <c r="S45" s="65">
        <v>1.19959387499524E-86</v>
      </c>
      <c r="T45" s="65">
        <v>5.59273190506896E-98</v>
      </c>
      <c r="U45" s="65"/>
      <c r="W45" s="65">
        <v>2.38210018190227E-65</v>
      </c>
      <c r="X45" s="65">
        <v>4.6353890163244801E-2</v>
      </c>
      <c r="Y45" s="65">
        <v>0.69231720180710699</v>
      </c>
      <c r="Z45" s="65">
        <v>1.8585242235866E-33</v>
      </c>
      <c r="AA45" s="65">
        <v>8.4901194081793201E-67</v>
      </c>
      <c r="AB45" s="65">
        <v>8.5685276785374795E-89</v>
      </c>
      <c r="AC45" s="65">
        <v>3.9948085036206899E-100</v>
      </c>
      <c r="AD45" s="65"/>
      <c r="AF45" s="65"/>
      <c r="AG45" s="65"/>
      <c r="AH45" s="65"/>
      <c r="AI45" s="65"/>
      <c r="AJ45" s="65"/>
      <c r="AL45" s="65"/>
      <c r="AO45" s="65"/>
      <c r="AP45" s="65"/>
      <c r="AQ45" s="65"/>
      <c r="AR45" s="65"/>
    </row>
    <row r="46" spans="5:44" x14ac:dyDescent="0.25">
      <c r="E46" s="54">
        <v>0.16959258334871899</v>
      </c>
      <c r="F46" s="54">
        <v>0.25305382451978098</v>
      </c>
      <c r="G46" s="54">
        <v>0.24191492281497901</v>
      </c>
      <c r="H46" s="54">
        <v>0.32413379567892298</v>
      </c>
      <c r="I46" s="54">
        <v>0.28096452626774998</v>
      </c>
      <c r="J46" s="54">
        <v>0.163643730654813</v>
      </c>
      <c r="K46" s="54">
        <v>0.114973464263111</v>
      </c>
      <c r="N46" s="65">
        <v>1.5754312895837801E-22</v>
      </c>
      <c r="O46" s="65">
        <v>1.7059845192476199E-51</v>
      </c>
      <c r="P46" s="65">
        <v>9.8162516655057697E-46</v>
      </c>
      <c r="Q46" s="65">
        <v>5.8526161599434398E-87</v>
      </c>
      <c r="R46" s="65">
        <v>2.3765676100858199E-64</v>
      </c>
      <c r="S46" s="65">
        <v>5.9239069343851402E-21</v>
      </c>
      <c r="T46" s="65">
        <v>5.9918777570306101E-10</v>
      </c>
      <c r="U46" s="65"/>
      <c r="V46" s="65"/>
      <c r="W46" s="65">
        <v>1.1253080639884099E-24</v>
      </c>
      <c r="X46" s="65">
        <v>1.2185603708911599E-53</v>
      </c>
      <c r="Y46" s="65">
        <v>7.0116083325041202E-48</v>
      </c>
      <c r="Z46" s="65">
        <v>4.1804401142453101E-89</v>
      </c>
      <c r="AA46" s="65">
        <v>1.69754829291844E-66</v>
      </c>
      <c r="AB46" s="65">
        <v>4.2313620959893899E-23</v>
      </c>
      <c r="AC46" s="65">
        <v>4.2799126835932902E-12</v>
      </c>
      <c r="AD46" s="65"/>
      <c r="AE46" s="65"/>
      <c r="AF46" s="65"/>
      <c r="AG46" s="65"/>
      <c r="AH46" s="65"/>
      <c r="AI46" s="65"/>
      <c r="AJ46" s="65"/>
      <c r="AK46" s="65"/>
      <c r="AL46" s="65"/>
      <c r="AM46" s="65"/>
      <c r="AN46" s="65"/>
      <c r="AO46" s="65"/>
      <c r="AP46" s="65"/>
      <c r="AQ46" s="65"/>
      <c r="AR46" s="65"/>
    </row>
    <row r="49" spans="2:12" ht="15.75" thickBot="1" x14ac:dyDescent="0.3">
      <c r="B49" s="3" t="s">
        <v>216</v>
      </c>
    </row>
    <row r="50" spans="2:12" ht="154.5" customHeight="1" x14ac:dyDescent="0.25">
      <c r="E50" s="159" t="s">
        <v>14</v>
      </c>
      <c r="F50" s="159" t="s">
        <v>15</v>
      </c>
      <c r="G50" s="159" t="s">
        <v>16</v>
      </c>
      <c r="H50" s="159" t="s">
        <v>18</v>
      </c>
      <c r="I50" s="159" t="s">
        <v>17</v>
      </c>
      <c r="J50" s="158" t="s">
        <v>76</v>
      </c>
      <c r="K50" s="158" t="s">
        <v>20</v>
      </c>
    </row>
    <row r="51" spans="2:12" ht="30" x14ac:dyDescent="0.25">
      <c r="B51" s="142" t="s">
        <v>133</v>
      </c>
      <c r="C51" s="127" t="s">
        <v>153</v>
      </c>
      <c r="D51" s="143" t="s">
        <v>155</v>
      </c>
      <c r="E51" s="130">
        <v>0.204383964618606</v>
      </c>
      <c r="F51" s="130">
        <v>0.16666957112473399</v>
      </c>
      <c r="G51" s="130">
        <v>4.7452377104447198E-2</v>
      </c>
      <c r="H51" s="130">
        <v>0.27708408848754001</v>
      </c>
      <c r="I51" s="130">
        <v>0.209319306495069</v>
      </c>
      <c r="J51" s="130">
        <v>0.252599509724169</v>
      </c>
      <c r="K51" s="130">
        <v>0.14772310867051799</v>
      </c>
      <c r="L51" s="137">
        <f t="shared" ref="L51:L70" si="15">AVERAGE(E51,F51,G51,H51,I51,J51,K51)</f>
        <v>0.18646170374644047</v>
      </c>
    </row>
    <row r="52" spans="2:12" ht="30" x14ac:dyDescent="0.25">
      <c r="B52" s="144" t="s">
        <v>1</v>
      </c>
      <c r="C52" s="84" t="s">
        <v>154</v>
      </c>
      <c r="D52" s="145" t="s">
        <v>156</v>
      </c>
      <c r="E52" s="130">
        <v>2.31929150197525E-2</v>
      </c>
      <c r="F52" s="130">
        <v>0.10098246575726701</v>
      </c>
      <c r="G52" s="130">
        <v>2.05444528696337E-2</v>
      </c>
      <c r="H52" s="130">
        <v>0.11835789238191501</v>
      </c>
      <c r="I52" s="130">
        <v>9.4682681843167901E-2</v>
      </c>
      <c r="J52" s="130">
        <v>0.21262140571553401</v>
      </c>
      <c r="K52" s="130">
        <v>6.9399023600157705E-2</v>
      </c>
      <c r="L52" s="137">
        <f t="shared" si="15"/>
        <v>9.1397262455346837E-2</v>
      </c>
    </row>
    <row r="53" spans="2:12" ht="30" x14ac:dyDescent="0.25">
      <c r="B53" s="144" t="s">
        <v>2</v>
      </c>
      <c r="C53" s="84" t="s">
        <v>21</v>
      </c>
      <c r="D53" s="145" t="s">
        <v>22</v>
      </c>
      <c r="E53" s="130">
        <v>0.107884350459543</v>
      </c>
      <c r="F53" s="130">
        <v>0.118168023717206</v>
      </c>
      <c r="G53" s="130">
        <v>5.7410476828628598E-2</v>
      </c>
      <c r="H53" s="130">
        <v>0.205773766786185</v>
      </c>
      <c r="I53" s="130">
        <v>0.176914312732152</v>
      </c>
      <c r="J53" s="130">
        <v>0.18835811799947499</v>
      </c>
      <c r="K53" s="130">
        <v>0.17112579516652601</v>
      </c>
      <c r="L53" s="137">
        <f t="shared" si="15"/>
        <v>0.14651926338424509</v>
      </c>
    </row>
    <row r="54" spans="2:12" ht="45" x14ac:dyDescent="0.25">
      <c r="B54" s="144" t="s">
        <v>134</v>
      </c>
      <c r="C54" s="84" t="s">
        <v>23</v>
      </c>
      <c r="D54" s="145" t="s">
        <v>24</v>
      </c>
      <c r="E54" s="130">
        <v>0.23737337196098099</v>
      </c>
      <c r="F54" s="130">
        <v>0.24951690530340201</v>
      </c>
      <c r="G54" s="130">
        <v>2.9122093049238702E-2</v>
      </c>
      <c r="H54" s="130">
        <v>0.332362567151685</v>
      </c>
      <c r="I54" s="130">
        <v>0.271848568718562</v>
      </c>
      <c r="J54" s="130">
        <v>0.16959290729524701</v>
      </c>
      <c r="K54" s="130">
        <v>7.9992420807406095E-2</v>
      </c>
      <c r="L54" s="137">
        <f t="shared" si="15"/>
        <v>0.195686976326646</v>
      </c>
    </row>
    <row r="55" spans="2:12" ht="30" x14ac:dyDescent="0.25">
      <c r="B55" s="144" t="s">
        <v>3</v>
      </c>
      <c r="C55" s="84" t="s">
        <v>27</v>
      </c>
      <c r="D55" s="145" t="s">
        <v>26</v>
      </c>
      <c r="E55" s="130">
        <v>2.7523759016165598E-2</v>
      </c>
      <c r="F55" s="130">
        <v>-0.10312843746526899</v>
      </c>
      <c r="G55" s="130">
        <v>-9.7000064267944094E-3</v>
      </c>
      <c r="H55" s="130">
        <v>-8.05464579842722E-4</v>
      </c>
      <c r="I55" s="130">
        <v>4.2142675961267102E-4</v>
      </c>
      <c r="J55" s="130">
        <v>0.249177558695347</v>
      </c>
      <c r="K55" s="130">
        <v>1.6205315015035401E-2</v>
      </c>
      <c r="L55" s="137">
        <f t="shared" si="15"/>
        <v>2.5670593002036359E-2</v>
      </c>
    </row>
    <row r="56" spans="2:12" ht="45" x14ac:dyDescent="0.25">
      <c r="B56" s="144" t="s">
        <v>200</v>
      </c>
      <c r="C56" s="84" t="s">
        <v>205</v>
      </c>
      <c r="D56" s="145" t="s">
        <v>204</v>
      </c>
      <c r="E56" s="130">
        <v>-0.26458457099298999</v>
      </c>
      <c r="F56" s="130">
        <v>3.91001218811345E-2</v>
      </c>
      <c r="G56" s="130">
        <v>-5.4527869013733998E-3</v>
      </c>
      <c r="H56" s="130">
        <v>-6.3210809175667806E-2</v>
      </c>
      <c r="I56" s="130">
        <v>-7.8396593969771597E-2</v>
      </c>
      <c r="J56" s="130">
        <v>7.1856433916678397E-2</v>
      </c>
      <c r="K56" s="130">
        <v>6.7089554994933104E-2</v>
      </c>
      <c r="L56" s="137">
        <f t="shared" si="15"/>
        <v>-3.3371235749579543E-2</v>
      </c>
    </row>
    <row r="57" spans="2:12" ht="60" x14ac:dyDescent="0.25">
      <c r="B57" s="144" t="s">
        <v>201</v>
      </c>
      <c r="C57" s="84" t="s">
        <v>28</v>
      </c>
      <c r="D57" s="145" t="s">
        <v>29</v>
      </c>
      <c r="E57" s="130">
        <v>-8.7390111011605598E-2</v>
      </c>
      <c r="F57" s="130">
        <v>-0.16147170645278999</v>
      </c>
      <c r="G57" s="130">
        <v>-7.4725933510558895E-2</v>
      </c>
      <c r="H57" s="130">
        <v>-0.20518889694869999</v>
      </c>
      <c r="I57" s="130">
        <v>-0.23408573994211601</v>
      </c>
      <c r="J57" s="130">
        <v>-0.19190872584544899</v>
      </c>
      <c r="K57" s="130">
        <v>-2.3736353643417901E-2</v>
      </c>
      <c r="L57" s="137">
        <f t="shared" si="15"/>
        <v>-0.1397867810506625</v>
      </c>
    </row>
    <row r="58" spans="2:12" ht="45" x14ac:dyDescent="0.25">
      <c r="B58" s="144" t="s">
        <v>203</v>
      </c>
      <c r="C58" s="84" t="s">
        <v>205</v>
      </c>
      <c r="D58" s="145" t="s">
        <v>206</v>
      </c>
      <c r="E58" s="130">
        <v>-4.06753832338448E-2</v>
      </c>
      <c r="F58" s="130">
        <v>2.3314673036561401E-2</v>
      </c>
      <c r="G58" s="130">
        <v>2.7241860738011499E-2</v>
      </c>
      <c r="H58" s="130">
        <v>2.14839516344748E-2</v>
      </c>
      <c r="I58" s="130">
        <v>-8.0247346469211195E-3</v>
      </c>
      <c r="J58" s="130">
        <v>0.12844034271509799</v>
      </c>
      <c r="K58" s="130">
        <v>0.17516883571389899</v>
      </c>
      <c r="L58" s="137">
        <f t="shared" si="15"/>
        <v>4.6707077993896964E-2</v>
      </c>
    </row>
    <row r="59" spans="2:12" ht="30" x14ac:dyDescent="0.25">
      <c r="B59" s="144" t="s">
        <v>202</v>
      </c>
      <c r="C59" s="84" t="s">
        <v>205</v>
      </c>
      <c r="D59" s="145" t="s">
        <v>207</v>
      </c>
      <c r="E59" s="130">
        <v>-5.9186862124141197E-2</v>
      </c>
      <c r="F59" s="130">
        <v>-8.7336521603996894E-2</v>
      </c>
      <c r="G59" s="130">
        <v>-2.0470873640115499E-2</v>
      </c>
      <c r="H59" s="130">
        <v>-5.8229534194491901E-2</v>
      </c>
      <c r="I59" s="130">
        <v>-4.7898436115368599E-2</v>
      </c>
      <c r="J59" s="130">
        <v>0.13724746239590699</v>
      </c>
      <c r="K59" s="130">
        <v>0.12990667327864899</v>
      </c>
      <c r="L59" s="137">
        <f t="shared" si="15"/>
        <v>-8.525845719368684E-4</v>
      </c>
    </row>
    <row r="60" spans="2:12" ht="30" x14ac:dyDescent="0.25">
      <c r="B60" s="144" t="s">
        <v>4</v>
      </c>
      <c r="C60" s="84" t="s">
        <v>208</v>
      </c>
      <c r="D60" s="145" t="s">
        <v>209</v>
      </c>
      <c r="E60" s="130">
        <v>-0.114672553364767</v>
      </c>
      <c r="F60" s="130">
        <v>8.8227892072363395E-2</v>
      </c>
      <c r="G60" s="130">
        <v>1.6106493341538599E-2</v>
      </c>
      <c r="H60" s="130">
        <v>0.12335145230031699</v>
      </c>
      <c r="I60" s="130">
        <v>-2.2222917315034101E-2</v>
      </c>
      <c r="J60" s="130">
        <v>-0.24929767398107</v>
      </c>
      <c r="K60" s="130">
        <v>-0.131929530359817</v>
      </c>
      <c r="L60" s="137">
        <f t="shared" si="15"/>
        <v>-4.1490976758067011E-2</v>
      </c>
    </row>
    <row r="61" spans="2:12" ht="30" x14ac:dyDescent="0.25">
      <c r="B61" s="144" t="s">
        <v>5</v>
      </c>
      <c r="C61" s="84" t="s">
        <v>214</v>
      </c>
      <c r="D61" s="145" t="s">
        <v>157</v>
      </c>
      <c r="E61" s="130">
        <v>7.8638967119286293E-2</v>
      </c>
      <c r="F61" s="130">
        <v>-0.20411305889476899</v>
      </c>
      <c r="G61" s="130">
        <v>-9.1826878438739906E-2</v>
      </c>
      <c r="H61" s="130">
        <v>-0.24911021816916901</v>
      </c>
      <c r="I61" s="130">
        <v>-0.172938266092663</v>
      </c>
      <c r="J61" s="130">
        <v>-3.6002821896915997E-2</v>
      </c>
      <c r="K61" s="130">
        <v>-6.3375369088035502E-3</v>
      </c>
      <c r="L61" s="137">
        <f t="shared" si="15"/>
        <v>-9.7384259040253426E-2</v>
      </c>
    </row>
    <row r="62" spans="2:12" ht="45" x14ac:dyDescent="0.25">
      <c r="B62" s="144" t="s">
        <v>135</v>
      </c>
      <c r="C62" s="84" t="s">
        <v>213</v>
      </c>
      <c r="D62" s="145" t="s">
        <v>212</v>
      </c>
      <c r="E62" s="130">
        <v>-0.20824878087514601</v>
      </c>
      <c r="F62" s="130">
        <v>-0.32214258067100199</v>
      </c>
      <c r="G62" s="130">
        <v>-3.0481610813106099E-2</v>
      </c>
      <c r="H62" s="130">
        <v>-0.35855191676374099</v>
      </c>
      <c r="I62" s="130">
        <v>-0.35142505078970798</v>
      </c>
      <c r="J62" s="130">
        <v>-0.206551046097947</v>
      </c>
      <c r="K62" s="130">
        <v>-0.25897703979680498</v>
      </c>
      <c r="L62" s="137">
        <f t="shared" si="15"/>
        <v>-0.24805400368677927</v>
      </c>
    </row>
    <row r="63" spans="2:12" ht="30" x14ac:dyDescent="0.25">
      <c r="B63" s="146" t="s">
        <v>6</v>
      </c>
      <c r="C63" s="84" t="s">
        <v>160</v>
      </c>
      <c r="D63" s="145" t="s">
        <v>158</v>
      </c>
      <c r="E63" s="130">
        <v>0.187867834384666</v>
      </c>
      <c r="F63" s="130">
        <v>0.14292457202787801</v>
      </c>
      <c r="G63" s="130">
        <v>0.230050555035377</v>
      </c>
      <c r="H63" s="130">
        <v>0.13661224084392101</v>
      </c>
      <c r="I63" s="130">
        <v>0.17836714009102</v>
      </c>
      <c r="J63" s="130">
        <v>0.26726371765095402</v>
      </c>
      <c r="K63" s="130">
        <v>0.19181369302888701</v>
      </c>
      <c r="L63" s="137">
        <f t="shared" si="15"/>
        <v>0.19069996472324327</v>
      </c>
    </row>
    <row r="64" spans="2:12" ht="30" x14ac:dyDescent="0.25">
      <c r="B64" s="144" t="s">
        <v>7</v>
      </c>
      <c r="C64" s="84" t="s">
        <v>159</v>
      </c>
      <c r="D64" s="145" t="s">
        <v>162</v>
      </c>
      <c r="E64" s="130">
        <v>0.25533204553225503</v>
      </c>
      <c r="F64" s="130">
        <v>0.173534578821118</v>
      </c>
      <c r="G64" s="130">
        <v>0.16650243847678201</v>
      </c>
      <c r="H64" s="130">
        <v>0.35722728005418503</v>
      </c>
      <c r="I64" s="130">
        <v>0.40867232413384802</v>
      </c>
      <c r="J64" s="130">
        <v>0.160632840826021</v>
      </c>
      <c r="K64" s="130">
        <v>9.3572245928564904E-2</v>
      </c>
      <c r="L64" s="137">
        <f t="shared" si="15"/>
        <v>0.230781964824682</v>
      </c>
    </row>
    <row r="65" spans="2:12" ht="30" x14ac:dyDescent="0.25">
      <c r="B65" s="144" t="s">
        <v>8</v>
      </c>
      <c r="C65" s="84" t="s">
        <v>161</v>
      </c>
      <c r="D65" s="145" t="s">
        <v>163</v>
      </c>
      <c r="E65" s="130">
        <v>0.64083019195584001</v>
      </c>
      <c r="F65" s="130">
        <v>0.452274585281641</v>
      </c>
      <c r="G65" s="130">
        <v>0.22523649246129501</v>
      </c>
      <c r="H65" s="130">
        <v>0.52506516068735398</v>
      </c>
      <c r="I65" s="130">
        <v>0.56938387292069004</v>
      </c>
      <c r="J65" s="130">
        <v>0.68982448821325604</v>
      </c>
      <c r="K65" s="130">
        <v>0.70367086110529298</v>
      </c>
      <c r="L65" s="137">
        <f t="shared" si="15"/>
        <v>0.54375509323219562</v>
      </c>
    </row>
    <row r="66" spans="2:12" ht="30" x14ac:dyDescent="0.25">
      <c r="B66" s="146" t="s">
        <v>9</v>
      </c>
      <c r="C66" s="84" t="s">
        <v>165</v>
      </c>
      <c r="D66" s="145" t="s">
        <v>164</v>
      </c>
      <c r="E66" s="130">
        <v>0.169387424010361</v>
      </c>
      <c r="F66" s="130">
        <v>0.21758385467910399</v>
      </c>
      <c r="G66" s="130">
        <v>0.233857431171835</v>
      </c>
      <c r="H66" s="130">
        <v>0.36058373855533399</v>
      </c>
      <c r="I66" s="130">
        <v>0.39752614717618401</v>
      </c>
      <c r="J66" s="130">
        <v>0.36306446646938201</v>
      </c>
      <c r="K66" s="130">
        <v>0.34622511691347901</v>
      </c>
      <c r="L66" s="137">
        <f t="shared" si="15"/>
        <v>0.2983183112822399</v>
      </c>
    </row>
    <row r="67" spans="2:12" ht="30" x14ac:dyDescent="0.25">
      <c r="B67" s="144" t="s">
        <v>10</v>
      </c>
      <c r="C67" s="84" t="s">
        <v>210</v>
      </c>
      <c r="D67" s="145" t="s">
        <v>211</v>
      </c>
      <c r="E67" s="130">
        <v>5.9385593493673602E-2</v>
      </c>
      <c r="F67" s="130">
        <v>8.8505434872368699E-2</v>
      </c>
      <c r="G67" s="130">
        <v>3.03027566859695E-2</v>
      </c>
      <c r="H67" s="130">
        <v>8.46458881237237E-2</v>
      </c>
      <c r="I67" s="130">
        <v>0.172444732092813</v>
      </c>
      <c r="J67" s="130">
        <v>0.17191139923255899</v>
      </c>
      <c r="K67" s="130">
        <v>0.15805609578034899</v>
      </c>
      <c r="L67" s="137">
        <f t="shared" si="15"/>
        <v>0.10932170004020805</v>
      </c>
    </row>
    <row r="68" spans="2:12" ht="30" x14ac:dyDescent="0.25">
      <c r="B68" s="144" t="s">
        <v>11</v>
      </c>
      <c r="C68" s="84" t="s">
        <v>167</v>
      </c>
      <c r="D68" s="145" t="s">
        <v>166</v>
      </c>
      <c r="E68" s="130">
        <v>2.9566513944503998E-2</v>
      </c>
      <c r="F68" s="130">
        <v>0.107668283188074</v>
      </c>
      <c r="G68" s="130">
        <v>0.17451068861873101</v>
      </c>
      <c r="H68" s="130">
        <v>0.204313461639441</v>
      </c>
      <c r="I68" s="130">
        <v>0.298977449006885</v>
      </c>
      <c r="J68" s="130">
        <v>0.17109728451821399</v>
      </c>
      <c r="K68" s="130">
        <v>0.21839049520922399</v>
      </c>
      <c r="L68" s="137">
        <f t="shared" si="15"/>
        <v>0.17207488230358184</v>
      </c>
    </row>
    <row r="69" spans="2:12" ht="30" x14ac:dyDescent="0.25">
      <c r="B69" s="144" t="s">
        <v>12</v>
      </c>
      <c r="C69" s="84" t="s">
        <v>168</v>
      </c>
      <c r="D69" s="145" t="s">
        <v>169</v>
      </c>
      <c r="E69" s="130">
        <v>0.27874645764446498</v>
      </c>
      <c r="F69" s="130">
        <v>-3.3228070718303998E-2</v>
      </c>
      <c r="G69" s="130">
        <v>6.6838240106205597E-3</v>
      </c>
      <c r="H69" s="130">
        <v>0.19865224208920701</v>
      </c>
      <c r="I69" s="130">
        <v>0.281591058066262</v>
      </c>
      <c r="J69" s="130">
        <v>0.32354306748994899</v>
      </c>
      <c r="K69" s="130">
        <v>0.342917855181886</v>
      </c>
      <c r="L69" s="137">
        <f t="shared" si="15"/>
        <v>0.19984377625201225</v>
      </c>
    </row>
    <row r="70" spans="2:12" ht="45.75" thickBot="1" x14ac:dyDescent="0.3">
      <c r="B70" s="147" t="s">
        <v>13</v>
      </c>
      <c r="C70" s="148" t="s">
        <v>30</v>
      </c>
      <c r="D70" s="149" t="s">
        <v>31</v>
      </c>
      <c r="E70" s="132">
        <v>0.16959258334871899</v>
      </c>
      <c r="F70" s="132">
        <v>0.25305382451978098</v>
      </c>
      <c r="G70" s="132">
        <v>0.24191492281497901</v>
      </c>
      <c r="H70" s="132">
        <v>0.32413379567892298</v>
      </c>
      <c r="I70" s="132">
        <v>0.28096452626774998</v>
      </c>
      <c r="J70" s="132">
        <v>0.163643730654813</v>
      </c>
      <c r="K70" s="132">
        <v>0.114973464263111</v>
      </c>
      <c r="L70" s="138">
        <f t="shared" si="15"/>
        <v>0.2211824067925823</v>
      </c>
    </row>
  </sheetData>
  <mergeCells count="7">
    <mergeCell ref="Q2:R2"/>
    <mergeCell ref="E2:F2"/>
    <mergeCell ref="G2:H2"/>
    <mergeCell ref="I2:J2"/>
    <mergeCell ref="K2:L2"/>
    <mergeCell ref="M2:N2"/>
    <mergeCell ref="O2:P2"/>
  </mergeCells>
  <pageMargins left="0.7" right="0.7" top="0.75" bottom="0.75" header="0.3" footer="0.3"/>
  <pageSetup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
  <sheetViews>
    <sheetView workbookViewId="0">
      <selection sqref="A1:H10"/>
    </sheetView>
  </sheetViews>
  <sheetFormatPr defaultRowHeight="15" x14ac:dyDescent="0.25"/>
  <cols>
    <col min="1" max="1" width="50.28515625" customWidth="1"/>
    <col min="2" max="7" width="12" bestFit="1" customWidth="1"/>
    <col min="8" max="8" width="12.42578125" customWidth="1"/>
  </cols>
  <sheetData>
    <row r="1" spans="1:8" ht="75" x14ac:dyDescent="0.25">
      <c r="B1" s="80" t="s">
        <v>14</v>
      </c>
      <c r="C1" s="80" t="s">
        <v>15</v>
      </c>
      <c r="D1" s="80" t="s">
        <v>16</v>
      </c>
      <c r="E1" s="80" t="s">
        <v>18</v>
      </c>
      <c r="F1" s="80" t="s">
        <v>17</v>
      </c>
      <c r="G1" s="80" t="s">
        <v>76</v>
      </c>
      <c r="H1" s="80" t="s">
        <v>215</v>
      </c>
    </row>
    <row r="2" spans="1:8" x14ac:dyDescent="0.25">
      <c r="A2" s="78" t="s">
        <v>14</v>
      </c>
      <c r="B2" s="200">
        <v>1</v>
      </c>
      <c r="C2" s="200">
        <v>0.7053286723157467</v>
      </c>
      <c r="D2" s="200">
        <v>0.58784142167997999</v>
      </c>
      <c r="E2" s="200">
        <v>0.78523684729670074</v>
      </c>
      <c r="F2" s="200">
        <v>0.83603349375276814</v>
      </c>
      <c r="G2" s="200">
        <v>0.80273692115973638</v>
      </c>
      <c r="H2" s="200">
        <v>0.78979523677495811</v>
      </c>
    </row>
    <row r="3" spans="1:8" x14ac:dyDescent="0.25">
      <c r="A3" s="78" t="s">
        <v>15</v>
      </c>
      <c r="B3" s="200">
        <v>0.7053286723157467</v>
      </c>
      <c r="C3" s="200">
        <v>1</v>
      </c>
      <c r="D3" s="200">
        <v>0.77215925575807098</v>
      </c>
      <c r="E3" s="200">
        <v>0.94192619630990493</v>
      </c>
      <c r="F3" s="200">
        <v>0.88696271781495717</v>
      </c>
      <c r="G3" s="200">
        <v>0.69256789104556782</v>
      </c>
      <c r="H3" s="200">
        <v>0.69545108866825156</v>
      </c>
    </row>
    <row r="4" spans="1:8" x14ac:dyDescent="0.25">
      <c r="A4" s="78" t="s">
        <v>16</v>
      </c>
      <c r="B4" s="200">
        <v>0.58784142167997999</v>
      </c>
      <c r="C4" s="200">
        <v>0.77215925575807098</v>
      </c>
      <c r="D4" s="200">
        <v>1</v>
      </c>
      <c r="E4" s="200">
        <v>0.76660608881449888</v>
      </c>
      <c r="F4" s="200">
        <v>0.79354417172731084</v>
      </c>
      <c r="G4" s="200">
        <v>0.60686764555241102</v>
      </c>
      <c r="H4" s="200">
        <v>0.59492108590857862</v>
      </c>
    </row>
    <row r="5" spans="1:8" x14ac:dyDescent="0.25">
      <c r="A5" s="78" t="s">
        <v>18</v>
      </c>
      <c r="B5" s="200">
        <v>0.78523684729670074</v>
      </c>
      <c r="C5" s="200">
        <v>0.94192619630990493</v>
      </c>
      <c r="D5" s="200">
        <v>0.76660608881449888</v>
      </c>
      <c r="E5" s="200">
        <v>1</v>
      </c>
      <c r="F5" s="200">
        <v>0.96501664471960547</v>
      </c>
      <c r="G5" s="200">
        <v>0.73721025257642092</v>
      </c>
      <c r="H5" s="200">
        <v>0.71391239683903007</v>
      </c>
    </row>
    <row r="6" spans="1:8" x14ac:dyDescent="0.25">
      <c r="A6" s="78" t="s">
        <v>17</v>
      </c>
      <c r="B6" s="200">
        <v>0.83603349375276814</v>
      </c>
      <c r="C6" s="200">
        <v>0.88696271781495717</v>
      </c>
      <c r="D6" s="200">
        <v>0.79354417172731084</v>
      </c>
      <c r="E6" s="200">
        <v>0.96501664471960547</v>
      </c>
      <c r="F6" s="200">
        <v>1</v>
      </c>
      <c r="G6" s="200">
        <v>0.816275508199796</v>
      </c>
      <c r="H6" s="200">
        <v>0.79908624347617319</v>
      </c>
    </row>
    <row r="7" spans="1:8" x14ac:dyDescent="0.25">
      <c r="A7" s="78" t="s">
        <v>76</v>
      </c>
      <c r="B7" s="200">
        <v>0.80273692115973638</v>
      </c>
      <c r="C7" s="200">
        <v>0.69256789104556782</v>
      </c>
      <c r="D7" s="200">
        <v>0.60686764555241102</v>
      </c>
      <c r="E7" s="200">
        <v>0.73721025257642092</v>
      </c>
      <c r="F7" s="200">
        <v>0.816275508199796</v>
      </c>
      <c r="G7" s="200">
        <v>1</v>
      </c>
      <c r="H7" s="200">
        <v>0.90881417173421275</v>
      </c>
    </row>
    <row r="8" spans="1:8" ht="15.75" thickBot="1" x14ac:dyDescent="0.3">
      <c r="A8" s="79" t="s">
        <v>215</v>
      </c>
      <c r="B8" s="201">
        <v>0.78979523677495811</v>
      </c>
      <c r="C8" s="201">
        <v>0.69545108866825156</v>
      </c>
      <c r="D8" s="201">
        <v>0.59492108590857862</v>
      </c>
      <c r="E8" s="201">
        <v>0.71391239683903007</v>
      </c>
      <c r="F8" s="201">
        <v>0.79908624347617319</v>
      </c>
      <c r="G8" s="201">
        <v>0.90881417173421275</v>
      </c>
      <c r="H8" s="201">
        <v>1</v>
      </c>
    </row>
    <row r="9" spans="1:8" x14ac:dyDescent="0.25">
      <c r="A9" s="78" t="s">
        <v>1446</v>
      </c>
      <c r="B9" s="202">
        <f>AVERAGE(B3:B8)</f>
        <v>0.75116209882998175</v>
      </c>
      <c r="C9" s="202">
        <f>AVERAGE(C2,C4:C8)</f>
        <v>0.78239930365208321</v>
      </c>
      <c r="D9" s="202">
        <f>AVERAGE(D2:D3,D5:D8)</f>
        <v>0.68698994490680831</v>
      </c>
      <c r="E9" s="202">
        <f>AVERAGE(E2:E4,E6:E8)</f>
        <v>0.8183180710926935</v>
      </c>
      <c r="F9" s="202">
        <f>AVERAGE(F2:F5,F7:F8)</f>
        <v>0.84948646328176858</v>
      </c>
      <c r="G9" s="202">
        <f>AVERAGE(G2:G6,G8)</f>
        <v>0.76074539837802424</v>
      </c>
      <c r="H9" s="202">
        <f>AVERAGE(H2:H7)</f>
        <v>0.75033003723353409</v>
      </c>
    </row>
    <row r="10" spans="1:8" ht="18.75" x14ac:dyDescent="0.3">
      <c r="A10" s="173" t="s">
        <v>1447</v>
      </c>
      <c r="B10" s="203">
        <f>AVERAGE(B3:B8,C4:C8,D5:D8,E6:E8,F7:F8,G8)</f>
        <v>0.77134733105355613</v>
      </c>
      <c r="C10" s="202"/>
      <c r="D10" s="202"/>
      <c r="E10" s="202"/>
      <c r="F10" s="202"/>
      <c r="G10" s="202"/>
      <c r="H10" s="202"/>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AC47"/>
  <sheetViews>
    <sheetView zoomScale="70" zoomScaleNormal="70" workbookViewId="0">
      <selection activeCell="L8" sqref="L8"/>
    </sheetView>
  </sheetViews>
  <sheetFormatPr defaultRowHeight="15" x14ac:dyDescent="0.25"/>
  <cols>
    <col min="2" max="2" width="12" customWidth="1"/>
    <col min="3" max="3" width="9" customWidth="1"/>
    <col min="4" max="4" width="11.140625" customWidth="1"/>
    <col min="5" max="10" width="14.85546875" bestFit="1" customWidth="1"/>
    <col min="11" max="11" width="10.85546875" customWidth="1"/>
    <col min="12" max="12" width="10.140625" bestFit="1" customWidth="1"/>
  </cols>
  <sheetData>
    <row r="2" spans="2:15" ht="102" customHeight="1" x14ac:dyDescent="0.25">
      <c r="E2" s="82" t="s">
        <v>14</v>
      </c>
      <c r="F2" s="76" t="s">
        <v>15</v>
      </c>
      <c r="G2" s="76" t="s">
        <v>16</v>
      </c>
      <c r="H2" s="77" t="s">
        <v>18</v>
      </c>
      <c r="I2" s="77" t="s">
        <v>17</v>
      </c>
      <c r="J2" s="75" t="s">
        <v>76</v>
      </c>
      <c r="K2" s="75" t="s">
        <v>20</v>
      </c>
    </row>
    <row r="3" spans="2:15" ht="60" x14ac:dyDescent="0.25">
      <c r="B3" s="66" t="s">
        <v>0</v>
      </c>
      <c r="C3" s="66" t="s">
        <v>136</v>
      </c>
      <c r="D3" s="67" t="s">
        <v>137</v>
      </c>
      <c r="E3" s="66" t="s">
        <v>138</v>
      </c>
      <c r="F3" s="66" t="s">
        <v>138</v>
      </c>
      <c r="G3" s="66" t="s">
        <v>138</v>
      </c>
      <c r="H3" s="66" t="s">
        <v>138</v>
      </c>
      <c r="I3" s="66" t="s">
        <v>138</v>
      </c>
      <c r="J3" s="66" t="s">
        <v>138</v>
      </c>
      <c r="K3" s="66" t="s">
        <v>138</v>
      </c>
      <c r="L3" s="81" t="s">
        <v>140</v>
      </c>
    </row>
    <row r="4" spans="2:15" ht="45" x14ac:dyDescent="0.25">
      <c r="B4" s="142" t="s">
        <v>133</v>
      </c>
      <c r="C4" s="127" t="s">
        <v>153</v>
      </c>
      <c r="D4" s="143" t="s">
        <v>155</v>
      </c>
      <c r="E4" s="1">
        <f>E28</f>
        <v>0.15869181954822401</v>
      </c>
      <c r="F4" s="1">
        <f t="shared" ref="F4:K4" si="0">F28</f>
        <v>0.19845980846359501</v>
      </c>
      <c r="G4" s="1">
        <f t="shared" si="0"/>
        <v>7.4160788438767597E-2</v>
      </c>
      <c r="H4" s="1">
        <f t="shared" si="0"/>
        <v>0.27033912382291703</v>
      </c>
      <c r="I4" s="1">
        <f t="shared" si="0"/>
        <v>0.31552499240618098</v>
      </c>
      <c r="J4" s="1">
        <f t="shared" si="0"/>
        <v>0.18426885982774899</v>
      </c>
      <c r="K4" s="1">
        <f t="shared" si="0"/>
        <v>0.17290161022509501</v>
      </c>
      <c r="L4" s="33">
        <f t="shared" ref="L4:L23" si="1">AVERAGE(E4,F4,G4,H4,I4,J4,K4)</f>
        <v>0.19633528610464698</v>
      </c>
    </row>
    <row r="5" spans="2:15" ht="30" x14ac:dyDescent="0.25">
      <c r="B5" s="144" t="s">
        <v>1</v>
      </c>
      <c r="C5" s="84" t="s">
        <v>154</v>
      </c>
      <c r="D5" s="145" t="s">
        <v>156</v>
      </c>
      <c r="E5" s="1">
        <f t="shared" ref="E5:K23" si="2">E29</f>
        <v>-2.3871065730879399E-2</v>
      </c>
      <c r="F5" s="1">
        <f t="shared" si="2"/>
        <v>0.19639467446432901</v>
      </c>
      <c r="G5" s="1">
        <f t="shared" si="2"/>
        <v>7.0528521463581696E-3</v>
      </c>
      <c r="H5" s="1">
        <f t="shared" si="2"/>
        <v>0.23669655616643501</v>
      </c>
      <c r="I5" s="1">
        <f t="shared" si="2"/>
        <v>1.07365010075719E-2</v>
      </c>
      <c r="J5" s="1">
        <f t="shared" si="2"/>
        <v>0.13577004437277601</v>
      </c>
      <c r="K5" s="1">
        <f t="shared" si="2"/>
        <v>6.5993372860014499E-2</v>
      </c>
      <c r="L5" s="33">
        <f t="shared" si="1"/>
        <v>8.98247050409436E-2</v>
      </c>
      <c r="O5" s="65">
        <v>1E-3</v>
      </c>
    </row>
    <row r="6" spans="2:15" ht="30" x14ac:dyDescent="0.25">
      <c r="B6" s="144" t="s">
        <v>2</v>
      </c>
      <c r="C6" s="84" t="s">
        <v>21</v>
      </c>
      <c r="D6" s="145" t="s">
        <v>22</v>
      </c>
      <c r="E6" s="1">
        <f t="shared" si="2"/>
        <v>0.10788435045954201</v>
      </c>
      <c r="F6" s="1">
        <f t="shared" si="2"/>
        <v>0.118168023717205</v>
      </c>
      <c r="G6" s="1">
        <f t="shared" si="2"/>
        <v>5.7410476828628897E-2</v>
      </c>
      <c r="H6" s="1">
        <f t="shared" si="2"/>
        <v>0.205773766786184</v>
      </c>
      <c r="I6" s="1">
        <f t="shared" si="2"/>
        <v>0.176914312732151</v>
      </c>
      <c r="J6" s="1">
        <f t="shared" si="2"/>
        <v>0.188358117999474</v>
      </c>
      <c r="K6" s="1">
        <f t="shared" si="2"/>
        <v>0.17112579516652701</v>
      </c>
      <c r="L6" s="33">
        <f t="shared" si="1"/>
        <v>0.14651926338424454</v>
      </c>
    </row>
    <row r="7" spans="2:15" ht="60" x14ac:dyDescent="0.25">
      <c r="B7" s="144" t="s">
        <v>134</v>
      </c>
      <c r="C7" s="84" t="s">
        <v>23</v>
      </c>
      <c r="D7" s="145" t="s">
        <v>24</v>
      </c>
      <c r="E7" s="1">
        <f t="shared" si="2"/>
        <v>0.23737337196098299</v>
      </c>
      <c r="F7" s="1">
        <f t="shared" si="2"/>
        <v>0.24951690530340501</v>
      </c>
      <c r="G7" s="1">
        <f t="shared" si="2"/>
        <v>2.9122093049238601E-2</v>
      </c>
      <c r="H7" s="1">
        <f t="shared" si="2"/>
        <v>0.332362567151685</v>
      </c>
      <c r="I7" s="1">
        <f t="shared" si="2"/>
        <v>0.271848568718564</v>
      </c>
      <c r="J7" s="1">
        <f t="shared" si="2"/>
        <v>0.16959290729524801</v>
      </c>
      <c r="K7" s="1">
        <f t="shared" si="2"/>
        <v>7.9992420807406706E-2</v>
      </c>
      <c r="L7" s="33">
        <f t="shared" si="1"/>
        <v>0.19568697632664717</v>
      </c>
    </row>
    <row r="8" spans="2:15" ht="45" x14ac:dyDescent="0.25">
      <c r="B8" s="144" t="s">
        <v>3</v>
      </c>
      <c r="C8" s="84" t="s">
        <v>27</v>
      </c>
      <c r="D8" s="145" t="s">
        <v>26</v>
      </c>
      <c r="E8" s="1">
        <f t="shared" si="2"/>
        <v>1.3900750417924599E-2</v>
      </c>
      <c r="F8" s="1">
        <f t="shared" si="2"/>
        <v>-0.10063109118327999</v>
      </c>
      <c r="G8" s="1">
        <f t="shared" si="2"/>
        <v>-2.2700324294517502E-2</v>
      </c>
      <c r="H8" s="1">
        <f t="shared" si="2"/>
        <v>8.0065743049352503E-4</v>
      </c>
      <c r="I8" s="1">
        <f t="shared" si="2"/>
        <v>5.0694060525777202E-3</v>
      </c>
      <c r="J8" s="1">
        <f t="shared" si="2"/>
        <v>0.264222932462161</v>
      </c>
      <c r="K8" s="1">
        <f t="shared" si="2"/>
        <v>7.7609695152189703E-3</v>
      </c>
      <c r="L8" s="33">
        <f t="shared" si="1"/>
        <v>2.4060471485796903E-2</v>
      </c>
    </row>
    <row r="9" spans="2:15" ht="60" x14ac:dyDescent="0.25">
      <c r="B9" s="144" t="s">
        <v>200</v>
      </c>
      <c r="C9" s="84" t="s">
        <v>205</v>
      </c>
      <c r="D9" s="145" t="s">
        <v>204</v>
      </c>
      <c r="E9" s="1">
        <f t="shared" si="2"/>
        <v>-0.27312573457033001</v>
      </c>
      <c r="F9" s="1">
        <f t="shared" si="2"/>
        <v>3.9099582963076397E-2</v>
      </c>
      <c r="G9" s="1">
        <f t="shared" si="2"/>
        <v>-5.4527869013733998E-3</v>
      </c>
      <c r="H9" s="1">
        <f t="shared" si="2"/>
        <v>-6.3210809175668195E-2</v>
      </c>
      <c r="I9" s="1">
        <f t="shared" si="2"/>
        <v>-9.3725524988940295E-2</v>
      </c>
      <c r="J9" s="1">
        <f t="shared" si="2"/>
        <v>0.114855036976962</v>
      </c>
      <c r="K9" s="1">
        <f t="shared" si="2"/>
        <v>2.62126558240201E-2</v>
      </c>
      <c r="L9" s="33">
        <f t="shared" si="1"/>
        <v>-3.6478225696036204E-2</v>
      </c>
    </row>
    <row r="10" spans="2:15" ht="90" x14ac:dyDescent="0.25">
      <c r="B10" s="144" t="s">
        <v>201</v>
      </c>
      <c r="C10" s="84" t="s">
        <v>28</v>
      </c>
      <c r="D10" s="145" t="s">
        <v>29</v>
      </c>
      <c r="E10" s="1">
        <f t="shared" si="2"/>
        <v>-8.8938715834565502E-2</v>
      </c>
      <c r="F10" s="1">
        <f t="shared" si="2"/>
        <v>-0.17564040112257701</v>
      </c>
      <c r="G10" s="1">
        <f t="shared" si="2"/>
        <v>-7.2266123268356894E-2</v>
      </c>
      <c r="H10" s="1">
        <f t="shared" si="2"/>
        <v>-0.18390604439670299</v>
      </c>
      <c r="I10" s="1">
        <f t="shared" si="2"/>
        <v>-0.22936885817514799</v>
      </c>
      <c r="J10" s="1">
        <f t="shared" si="2"/>
        <v>-0.22384070724778399</v>
      </c>
      <c r="K10" s="1">
        <f t="shared" si="2"/>
        <v>-9.4672705847424106E-3</v>
      </c>
      <c r="L10" s="33">
        <f t="shared" si="1"/>
        <v>-0.14048973151855385</v>
      </c>
    </row>
    <row r="11" spans="2:15" ht="45" x14ac:dyDescent="0.25">
      <c r="B11" s="144" t="s">
        <v>203</v>
      </c>
      <c r="C11" s="84" t="s">
        <v>205</v>
      </c>
      <c r="D11" s="145" t="s">
        <v>206</v>
      </c>
      <c r="E11" s="1">
        <f t="shared" si="2"/>
        <v>-4.18800917246216E-2</v>
      </c>
      <c r="F11" s="1">
        <f t="shared" si="2"/>
        <v>2.3771675549968301E-3</v>
      </c>
      <c r="G11" s="1">
        <f t="shared" si="2"/>
        <v>-3.28446360687873E-3</v>
      </c>
      <c r="H11" s="1">
        <f t="shared" si="2"/>
        <v>3.7836004272094499E-2</v>
      </c>
      <c r="I11" s="1">
        <f t="shared" si="2"/>
        <v>8.0676785144405502E-2</v>
      </c>
      <c r="J11" s="1">
        <f t="shared" si="2"/>
        <v>2.5493535164719899E-2</v>
      </c>
      <c r="K11" s="1">
        <f t="shared" si="2"/>
        <v>0.142348607871463</v>
      </c>
      <c r="L11" s="33">
        <f t="shared" si="1"/>
        <v>3.4795363525168488E-2</v>
      </c>
    </row>
    <row r="12" spans="2:15" ht="45" x14ac:dyDescent="0.25">
      <c r="B12" s="144" t="s">
        <v>202</v>
      </c>
      <c r="C12" s="84" t="s">
        <v>205</v>
      </c>
      <c r="D12" s="145" t="s">
        <v>207</v>
      </c>
      <c r="E12" s="1">
        <f t="shared" si="2"/>
        <v>0.102536012557502</v>
      </c>
      <c r="F12" s="1">
        <f t="shared" si="2"/>
        <v>-8.7336521603996395E-2</v>
      </c>
      <c r="G12" s="1">
        <f t="shared" si="2"/>
        <v>-7.0862457971708004E-4</v>
      </c>
      <c r="H12" s="1">
        <f t="shared" si="2"/>
        <v>-5.8229534194491998E-2</v>
      </c>
      <c r="I12" s="1">
        <f t="shared" si="2"/>
        <v>8.8309470055513997E-2</v>
      </c>
      <c r="J12" s="1">
        <f t="shared" si="2"/>
        <v>0.145724665407789</v>
      </c>
      <c r="K12" s="1">
        <f t="shared" si="2"/>
        <v>9.5781721334164904E-2</v>
      </c>
      <c r="L12" s="33">
        <f t="shared" si="1"/>
        <v>4.0868169853823487E-2</v>
      </c>
    </row>
    <row r="13" spans="2:15" ht="60" x14ac:dyDescent="0.25">
      <c r="B13" s="144" t="s">
        <v>4</v>
      </c>
      <c r="C13" s="84" t="s">
        <v>208</v>
      </c>
      <c r="D13" s="145" t="s">
        <v>209</v>
      </c>
      <c r="E13" s="1">
        <f t="shared" si="2"/>
        <v>-6.4831690081370394E-2</v>
      </c>
      <c r="F13" s="1">
        <f t="shared" si="2"/>
        <v>8.4632230787634002E-2</v>
      </c>
      <c r="G13" s="1">
        <f t="shared" si="2"/>
        <v>1.87491196693889E-2</v>
      </c>
      <c r="H13" s="1">
        <f t="shared" si="2"/>
        <v>9.3754367885034995E-2</v>
      </c>
      <c r="I13" s="1">
        <f t="shared" si="2"/>
        <v>1.15398290765928E-2</v>
      </c>
      <c r="J13" s="1">
        <f t="shared" si="2"/>
        <v>-0.225444379773616</v>
      </c>
      <c r="K13" s="1">
        <f t="shared" si="2"/>
        <v>-9.6478465393580196E-2</v>
      </c>
      <c r="L13" s="33">
        <f t="shared" si="1"/>
        <v>-2.5439855404273706E-2</v>
      </c>
    </row>
    <row r="14" spans="2:15" ht="30" x14ac:dyDescent="0.25">
      <c r="B14" s="144" t="s">
        <v>5</v>
      </c>
      <c r="C14" s="84" t="s">
        <v>214</v>
      </c>
      <c r="D14" s="145" t="s">
        <v>157</v>
      </c>
      <c r="E14" s="1">
        <f t="shared" si="2"/>
        <v>0.106039791238442</v>
      </c>
      <c r="F14" s="1">
        <f t="shared" si="2"/>
        <v>-0.23144374931645001</v>
      </c>
      <c r="G14" s="1">
        <f t="shared" si="2"/>
        <v>-8.4218220112482797E-2</v>
      </c>
      <c r="H14" s="1">
        <f t="shared" si="2"/>
        <v>-0.24935324627515901</v>
      </c>
      <c r="I14" s="1">
        <f t="shared" si="2"/>
        <v>-0.15465534180826901</v>
      </c>
      <c r="J14" s="1">
        <f t="shared" si="2"/>
        <v>-4.8902936660715299E-3</v>
      </c>
      <c r="K14" s="1">
        <f t="shared" si="2"/>
        <v>-2.37614856240723E-2</v>
      </c>
      <c r="L14" s="33">
        <f t="shared" si="1"/>
        <v>-9.1754649366294669E-2</v>
      </c>
    </row>
    <row r="15" spans="2:15" ht="60" x14ac:dyDescent="0.25">
      <c r="B15" s="144" t="s">
        <v>135</v>
      </c>
      <c r="C15" s="84" t="s">
        <v>213</v>
      </c>
      <c r="D15" s="145" t="s">
        <v>212</v>
      </c>
      <c r="E15" s="1">
        <f t="shared" si="2"/>
        <v>-0.208248780875148</v>
      </c>
      <c r="F15" s="1">
        <f t="shared" si="2"/>
        <v>-0.32214258067099999</v>
      </c>
      <c r="G15" s="1">
        <f t="shared" si="2"/>
        <v>-3.04816108131063E-2</v>
      </c>
      <c r="H15" s="1">
        <f t="shared" si="2"/>
        <v>-0.35855191676373899</v>
      </c>
      <c r="I15" s="1">
        <f t="shared" si="2"/>
        <v>-0.35142505078971198</v>
      </c>
      <c r="J15" s="1">
        <f t="shared" si="2"/>
        <v>-0.206550512252234</v>
      </c>
      <c r="K15" s="1">
        <f t="shared" si="2"/>
        <v>-0.25897703979680398</v>
      </c>
      <c r="L15" s="33">
        <f t="shared" si="1"/>
        <v>-0.24805392742310614</v>
      </c>
    </row>
    <row r="16" spans="2:15" ht="45" x14ac:dyDescent="0.25">
      <c r="B16" s="146" t="s">
        <v>6</v>
      </c>
      <c r="C16" s="84" t="s">
        <v>160</v>
      </c>
      <c r="D16" s="145" t="s">
        <v>158</v>
      </c>
      <c r="E16" s="1">
        <f t="shared" si="2"/>
        <v>0.231504636422983</v>
      </c>
      <c r="F16" s="1">
        <f t="shared" si="2"/>
        <v>0.12063087924346499</v>
      </c>
      <c r="G16" s="1">
        <f t="shared" si="2"/>
        <v>0.21966569579527001</v>
      </c>
      <c r="H16" s="1">
        <f t="shared" si="2"/>
        <v>0.13799536455481101</v>
      </c>
      <c r="I16" s="1">
        <f t="shared" si="2"/>
        <v>9.4240157039160097E-2</v>
      </c>
      <c r="J16" s="1">
        <f t="shared" si="2"/>
        <v>0.229505344122483</v>
      </c>
      <c r="K16" s="1">
        <f t="shared" si="2"/>
        <v>0.24027724202109199</v>
      </c>
      <c r="L16" s="33">
        <f t="shared" si="1"/>
        <v>0.18197418845703769</v>
      </c>
    </row>
    <row r="17" spans="2:29" ht="60" x14ac:dyDescent="0.25">
      <c r="B17" s="144" t="s">
        <v>7</v>
      </c>
      <c r="C17" s="84" t="s">
        <v>159</v>
      </c>
      <c r="D17" s="145" t="s">
        <v>162</v>
      </c>
      <c r="E17" s="1">
        <f t="shared" si="2"/>
        <v>0.203919543870938</v>
      </c>
      <c r="F17" s="1">
        <f t="shared" si="2"/>
        <v>0.23573299812721801</v>
      </c>
      <c r="G17" s="1">
        <f t="shared" si="2"/>
        <v>0.107828096882661</v>
      </c>
      <c r="H17" s="1">
        <f t="shared" si="2"/>
        <v>0.296219213535861</v>
      </c>
      <c r="I17" s="1">
        <f t="shared" si="2"/>
        <v>0.37779279912181302</v>
      </c>
      <c r="J17" s="1">
        <f t="shared" si="2"/>
        <v>0.13284884062399199</v>
      </c>
      <c r="K17" s="1">
        <f t="shared" si="2"/>
        <v>0.104622831294522</v>
      </c>
      <c r="L17" s="33">
        <f t="shared" si="1"/>
        <v>0.20842347477957215</v>
      </c>
    </row>
    <row r="18" spans="2:29" ht="60" x14ac:dyDescent="0.25">
      <c r="B18" s="144" t="s">
        <v>8</v>
      </c>
      <c r="C18" s="84" t="s">
        <v>161</v>
      </c>
      <c r="D18" s="145" t="s">
        <v>163</v>
      </c>
      <c r="E18" s="1">
        <f t="shared" si="2"/>
        <v>0.54686775065184301</v>
      </c>
      <c r="F18" s="1">
        <f t="shared" si="2"/>
        <v>0.402763644350985</v>
      </c>
      <c r="G18" s="1">
        <f t="shared" si="2"/>
        <v>0.104412888644867</v>
      </c>
      <c r="H18" s="1">
        <f t="shared" si="2"/>
        <v>0.39122557676250802</v>
      </c>
      <c r="I18" s="1">
        <f t="shared" si="2"/>
        <v>0.63014036528974104</v>
      </c>
      <c r="J18" s="1">
        <f t="shared" si="2"/>
        <v>0.70421429944287195</v>
      </c>
      <c r="K18" s="1">
        <f t="shared" si="2"/>
        <v>0.55694608021712999</v>
      </c>
      <c r="L18" s="33">
        <f t="shared" si="1"/>
        <v>0.47665294362284943</v>
      </c>
    </row>
    <row r="19" spans="2:29" ht="60" x14ac:dyDescent="0.25">
      <c r="B19" s="146" t="s">
        <v>9</v>
      </c>
      <c r="C19" s="84" t="s">
        <v>165</v>
      </c>
      <c r="D19" s="145" t="s">
        <v>164</v>
      </c>
      <c r="E19" s="1">
        <f t="shared" si="2"/>
        <v>0.15178389571671699</v>
      </c>
      <c r="F19" s="1">
        <f t="shared" si="2"/>
        <v>0.110942210392019</v>
      </c>
      <c r="G19" s="1">
        <f t="shared" si="2"/>
        <v>0.20881275942605201</v>
      </c>
      <c r="H19" s="1">
        <f t="shared" si="2"/>
        <v>0.27880611620996198</v>
      </c>
      <c r="I19" s="1">
        <f t="shared" si="2"/>
        <v>0.49030145897709299</v>
      </c>
      <c r="J19" s="1">
        <f t="shared" si="2"/>
        <v>0.32436492296720199</v>
      </c>
      <c r="K19" s="1">
        <f t="shared" si="2"/>
        <v>0.219695219311275</v>
      </c>
      <c r="L19" s="33">
        <f t="shared" si="1"/>
        <v>0.25495808328575997</v>
      </c>
    </row>
    <row r="20" spans="2:29" ht="60" x14ac:dyDescent="0.25">
      <c r="B20" s="144" t="s">
        <v>10</v>
      </c>
      <c r="C20" s="84" t="s">
        <v>210</v>
      </c>
      <c r="D20" s="145" t="s">
        <v>211</v>
      </c>
      <c r="E20" s="1">
        <f t="shared" si="2"/>
        <v>7.7561746676887894E-2</v>
      </c>
      <c r="F20" s="1">
        <f t="shared" si="2"/>
        <v>8.85054348723677E-2</v>
      </c>
      <c r="G20" s="1">
        <f t="shared" si="2"/>
        <v>3.0302756685969601E-2</v>
      </c>
      <c r="H20" s="1">
        <f t="shared" si="2"/>
        <v>8.4645888123723895E-2</v>
      </c>
      <c r="I20" s="1">
        <f t="shared" si="2"/>
        <v>0.25643898441586599</v>
      </c>
      <c r="J20" s="1">
        <f t="shared" si="2"/>
        <v>0.20137274266899699</v>
      </c>
      <c r="K20" s="1">
        <f t="shared" si="2"/>
        <v>0.25536364919031701</v>
      </c>
      <c r="L20" s="33">
        <f t="shared" si="1"/>
        <v>0.14202731466201843</v>
      </c>
    </row>
    <row r="21" spans="2:29" ht="60" x14ac:dyDescent="0.25">
      <c r="B21" s="144" t="s">
        <v>11</v>
      </c>
      <c r="C21" s="84" t="s">
        <v>167</v>
      </c>
      <c r="D21" s="145" t="s">
        <v>166</v>
      </c>
      <c r="E21" s="1">
        <f t="shared" si="2"/>
        <v>4.2627878764695301E-2</v>
      </c>
      <c r="F21" s="1">
        <f t="shared" si="2"/>
        <v>0.128420939783945</v>
      </c>
      <c r="G21" s="1">
        <f t="shared" si="2"/>
        <v>0.18347377076219501</v>
      </c>
      <c r="H21" s="1">
        <f t="shared" si="2"/>
        <v>0.241468987214773</v>
      </c>
      <c r="I21" s="1">
        <f t="shared" si="2"/>
        <v>0.316535294940962</v>
      </c>
      <c r="J21" s="1">
        <f t="shared" si="2"/>
        <v>0.26182596520484602</v>
      </c>
      <c r="K21" s="1">
        <f t="shared" si="2"/>
        <v>0.21826804364390701</v>
      </c>
      <c r="L21" s="33">
        <f t="shared" si="1"/>
        <v>0.1989458400450462</v>
      </c>
    </row>
    <row r="22" spans="2:29" ht="60" x14ac:dyDescent="0.25">
      <c r="B22" s="144" t="s">
        <v>12</v>
      </c>
      <c r="C22" s="84" t="s">
        <v>168</v>
      </c>
      <c r="D22" s="145" t="s">
        <v>169</v>
      </c>
      <c r="E22" s="1">
        <f t="shared" si="2"/>
        <v>0.38269153453500399</v>
      </c>
      <c r="F22" s="1">
        <f t="shared" si="2"/>
        <v>-0.32042397098320002</v>
      </c>
      <c r="G22" s="1">
        <f t="shared" si="2"/>
        <v>0.11233963564027399</v>
      </c>
      <c r="H22" s="1">
        <f t="shared" si="2"/>
        <v>0.151434818798307</v>
      </c>
      <c r="I22" s="1">
        <f t="shared" si="2"/>
        <v>0.27847655941568999</v>
      </c>
      <c r="J22" s="1">
        <f t="shared" si="2"/>
        <v>0.35316803461722801</v>
      </c>
      <c r="K22" s="1">
        <f t="shared" si="2"/>
        <v>0.22235760509164401</v>
      </c>
      <c r="L22" s="33">
        <f t="shared" si="1"/>
        <v>0.16857774530213529</v>
      </c>
    </row>
    <row r="23" spans="2:29" ht="75.75" thickBot="1" x14ac:dyDescent="0.3">
      <c r="B23" s="147" t="s">
        <v>13</v>
      </c>
      <c r="C23" s="148" t="s">
        <v>30</v>
      </c>
      <c r="D23" s="149" t="s">
        <v>31</v>
      </c>
      <c r="E23" s="1">
        <f t="shared" si="2"/>
        <v>0.15700340640330299</v>
      </c>
      <c r="F23" s="1">
        <f t="shared" si="2"/>
        <v>0.22065892111954999</v>
      </c>
      <c r="G23" s="1">
        <f t="shared" si="2"/>
        <v>0.24098103257734799</v>
      </c>
      <c r="H23" s="1">
        <f t="shared" si="2"/>
        <v>0.23188406554018501</v>
      </c>
      <c r="I23" s="1">
        <f t="shared" si="2"/>
        <v>0.225171148537886</v>
      </c>
      <c r="J23" s="1">
        <f t="shared" si="2"/>
        <v>0.11614694360562799</v>
      </c>
      <c r="K23" s="1">
        <f t="shared" si="2"/>
        <v>-2.1565378293287702E-3</v>
      </c>
      <c r="L23" s="33">
        <f t="shared" si="1"/>
        <v>0.16995556856493876</v>
      </c>
    </row>
    <row r="28" spans="2:29" x14ac:dyDescent="0.25">
      <c r="E28" s="65">
        <v>0.15869181954822401</v>
      </c>
      <c r="F28" s="65">
        <v>0.19845980846359501</v>
      </c>
      <c r="G28">
        <v>7.4160788438767597E-2</v>
      </c>
      <c r="H28" s="65">
        <v>0.27033912382291703</v>
      </c>
      <c r="I28" s="65">
        <v>0.31552499240618098</v>
      </c>
      <c r="J28" s="65">
        <v>0.18426885982774899</v>
      </c>
      <c r="K28" s="65">
        <v>0.17290161022509501</v>
      </c>
      <c r="L28" s="65"/>
      <c r="M28" s="54"/>
      <c r="N28" s="54"/>
      <c r="O28" s="54"/>
      <c r="P28" s="54"/>
      <c r="Q28" s="65"/>
      <c r="R28" s="65"/>
      <c r="S28" s="65"/>
      <c r="T28" s="65"/>
      <c r="U28" s="65"/>
      <c r="V28" s="65"/>
      <c r="W28" s="65"/>
      <c r="X28" s="65"/>
      <c r="Z28" s="65"/>
      <c r="AA28" s="65"/>
      <c r="AB28" s="65"/>
      <c r="AC28" s="65"/>
    </row>
    <row r="29" spans="2:29" x14ac:dyDescent="0.25">
      <c r="E29">
        <v>-2.3871065730879399E-2</v>
      </c>
      <c r="F29" s="65">
        <v>0.19639467446432901</v>
      </c>
      <c r="G29">
        <v>7.0528521463581696E-3</v>
      </c>
      <c r="H29" s="65">
        <v>0.23669655616643501</v>
      </c>
      <c r="I29" s="65">
        <v>1.07365010075719E-2</v>
      </c>
      <c r="J29" s="65">
        <v>0.13577004437277601</v>
      </c>
      <c r="K29">
        <v>6.5993372860014499E-2</v>
      </c>
      <c r="L29" s="65"/>
      <c r="M29" s="54"/>
      <c r="N29" s="54"/>
      <c r="O29" s="54"/>
      <c r="P29" s="54"/>
      <c r="Q29" s="65"/>
      <c r="R29" s="65"/>
      <c r="S29" s="65"/>
      <c r="T29" s="65"/>
      <c r="V29" s="65"/>
      <c r="X29" s="65"/>
      <c r="Z29" s="65"/>
      <c r="AA29" s="65"/>
      <c r="AB29" s="65"/>
    </row>
    <row r="30" spans="2:29" x14ac:dyDescent="0.25">
      <c r="E30" s="65">
        <v>0.10788435045954201</v>
      </c>
      <c r="F30" s="65">
        <v>0.118168023717205</v>
      </c>
      <c r="G30">
        <v>5.7410476828628897E-2</v>
      </c>
      <c r="H30" s="65">
        <v>0.205773766786184</v>
      </c>
      <c r="I30" s="65">
        <v>0.176914312732151</v>
      </c>
      <c r="J30" s="65">
        <v>0.188358117999474</v>
      </c>
      <c r="K30" s="65">
        <v>0.17112579516652701</v>
      </c>
      <c r="L30" s="65"/>
      <c r="M30" s="54"/>
      <c r="N30" s="54"/>
      <c r="O30" s="54"/>
      <c r="P30" s="54"/>
      <c r="Q30" s="65"/>
      <c r="R30" s="65"/>
      <c r="S30" s="65"/>
      <c r="T30" s="65"/>
      <c r="U30" s="65"/>
      <c r="V30" s="65"/>
      <c r="W30" s="65"/>
      <c r="X30" s="65"/>
      <c r="Z30" s="65"/>
      <c r="AA30" s="65"/>
      <c r="AB30" s="65"/>
      <c r="AC30" s="65"/>
    </row>
    <row r="31" spans="2:29" x14ac:dyDescent="0.25">
      <c r="E31" s="65">
        <v>0.23737337196098299</v>
      </c>
      <c r="F31" s="65">
        <v>0.24951690530340501</v>
      </c>
      <c r="G31">
        <v>2.9122093049238601E-2</v>
      </c>
      <c r="H31" s="65">
        <v>0.332362567151685</v>
      </c>
      <c r="I31" s="65">
        <v>0.271848568718564</v>
      </c>
      <c r="J31" s="65">
        <v>0.16959290729524801</v>
      </c>
      <c r="K31" s="65">
        <v>7.9992420807406706E-2</v>
      </c>
      <c r="L31" s="65"/>
      <c r="M31" s="54"/>
      <c r="N31" s="54"/>
      <c r="O31" s="54"/>
      <c r="P31" s="54"/>
      <c r="Q31" s="65"/>
      <c r="R31" s="65"/>
      <c r="S31" s="65"/>
      <c r="T31" s="65"/>
      <c r="U31" s="65"/>
      <c r="V31" s="65"/>
      <c r="W31" s="65"/>
      <c r="X31" s="65"/>
      <c r="Z31" s="65"/>
      <c r="AA31" s="65"/>
      <c r="AB31" s="65"/>
      <c r="AC31" s="65"/>
    </row>
    <row r="32" spans="2:29" x14ac:dyDescent="0.25">
      <c r="E32">
        <v>1.3900750417924599E-2</v>
      </c>
      <c r="F32" s="65">
        <v>-0.10063109118327999</v>
      </c>
      <c r="G32">
        <v>-2.2700324294517502E-2</v>
      </c>
      <c r="H32">
        <v>8.0065743049352503E-4</v>
      </c>
      <c r="I32">
        <v>5.0694060525777202E-3</v>
      </c>
      <c r="J32" s="65">
        <v>0.264222932462161</v>
      </c>
      <c r="K32">
        <v>7.7609695152189703E-3</v>
      </c>
      <c r="L32" s="65"/>
      <c r="M32" s="54"/>
      <c r="N32" s="54"/>
      <c r="O32" s="54"/>
      <c r="P32" s="54"/>
      <c r="R32" s="65"/>
      <c r="S32" s="65"/>
      <c r="T32" s="65"/>
      <c r="V32" s="65"/>
      <c r="X32" s="65"/>
      <c r="AB32" s="65"/>
    </row>
    <row r="33" spans="5:29" x14ac:dyDescent="0.25">
      <c r="E33" s="65">
        <v>-0.27312573457033001</v>
      </c>
      <c r="F33" s="65">
        <v>3.9099582963076397E-2</v>
      </c>
      <c r="G33" s="65">
        <v>-5.4527869013733998E-3</v>
      </c>
      <c r="H33">
        <v>-6.3210809175668195E-2</v>
      </c>
      <c r="I33" s="65">
        <v>-9.3725524988940295E-2</v>
      </c>
      <c r="J33" s="65">
        <v>0.114855036976962</v>
      </c>
      <c r="K33" s="65">
        <v>2.62126558240201E-2</v>
      </c>
      <c r="L33" s="65"/>
      <c r="M33" s="54"/>
      <c r="N33" s="54"/>
      <c r="O33" s="54"/>
      <c r="P33" s="54"/>
      <c r="Q33" s="65"/>
      <c r="R33" s="65"/>
      <c r="S33" s="65"/>
      <c r="T33" s="65"/>
      <c r="U33" s="65"/>
      <c r="V33" s="65"/>
      <c r="W33" s="65"/>
      <c r="X33" s="65"/>
      <c r="Y33" s="65"/>
      <c r="AA33" s="65"/>
      <c r="AB33" s="65"/>
      <c r="AC33" s="65"/>
    </row>
    <row r="34" spans="5:29" x14ac:dyDescent="0.25">
      <c r="E34" s="65">
        <f>-0.0889387158345655</f>
        <v>-8.8938715834565502E-2</v>
      </c>
      <c r="F34" s="65">
        <v>-0.17564040112257701</v>
      </c>
      <c r="G34">
        <v>-7.2266123268356894E-2</v>
      </c>
      <c r="H34" s="65">
        <v>-0.18390604439670299</v>
      </c>
      <c r="I34" s="65">
        <v>-0.22936885817514799</v>
      </c>
      <c r="J34" s="65">
        <v>-0.22384070724778399</v>
      </c>
      <c r="K34">
        <v>-9.4672705847424106E-3</v>
      </c>
      <c r="L34" s="65"/>
      <c r="M34" s="54"/>
      <c r="N34" s="54"/>
      <c r="O34" s="54"/>
      <c r="P34" s="54"/>
      <c r="Q34" s="65"/>
      <c r="R34" s="65"/>
      <c r="S34" s="65"/>
      <c r="T34" s="65"/>
      <c r="U34" s="65"/>
      <c r="V34" s="65"/>
      <c r="W34" s="65"/>
      <c r="X34" s="65"/>
      <c r="Z34" s="65"/>
      <c r="AA34" s="65"/>
      <c r="AB34" s="65"/>
    </row>
    <row r="35" spans="5:29" x14ac:dyDescent="0.25">
      <c r="E35" s="65">
        <v>-4.18800917246216E-2</v>
      </c>
      <c r="F35" s="65">
        <v>2.3771675549968301E-3</v>
      </c>
      <c r="G35" s="65">
        <v>-3.28446360687873E-3</v>
      </c>
      <c r="H35">
        <v>3.7836004272094499E-2</v>
      </c>
      <c r="I35">
        <v>8.0676785144405502E-2</v>
      </c>
      <c r="J35" s="65">
        <v>2.5493535164719899E-2</v>
      </c>
      <c r="K35" s="65">
        <v>0.142348607871463</v>
      </c>
      <c r="L35" s="65"/>
      <c r="M35" s="54"/>
      <c r="N35" s="54"/>
      <c r="O35" s="54"/>
      <c r="P35" s="54"/>
      <c r="Q35" s="65"/>
      <c r="R35" s="65"/>
      <c r="S35" s="65"/>
      <c r="T35" s="65"/>
      <c r="U35" s="65"/>
      <c r="V35" s="65"/>
      <c r="W35" s="65"/>
      <c r="X35" s="65"/>
      <c r="Y35" s="65"/>
      <c r="AB35" s="65"/>
      <c r="AC35" s="65"/>
    </row>
    <row r="36" spans="5:29" x14ac:dyDescent="0.25">
      <c r="E36">
        <v>0.102536012557502</v>
      </c>
      <c r="F36">
        <v>-8.7336521603996395E-2</v>
      </c>
      <c r="G36">
        <v>-7.0862457971708004E-4</v>
      </c>
      <c r="H36">
        <v>-5.8229534194491998E-2</v>
      </c>
      <c r="I36" s="65">
        <v>8.8309470055513997E-2</v>
      </c>
      <c r="J36">
        <v>0.145724665407789</v>
      </c>
      <c r="K36" s="65">
        <v>9.5781721334164904E-2</v>
      </c>
      <c r="M36" s="54"/>
      <c r="N36" s="54"/>
      <c r="O36" s="54"/>
      <c r="P36" s="54"/>
      <c r="T36" s="65"/>
      <c r="AA36" s="65"/>
      <c r="AC36" s="65"/>
    </row>
    <row r="37" spans="5:29" x14ac:dyDescent="0.25">
      <c r="E37">
        <v>-6.4831690081370394E-2</v>
      </c>
      <c r="F37">
        <v>8.4632230787634002E-2</v>
      </c>
      <c r="G37">
        <v>1.87491196693889E-2</v>
      </c>
      <c r="H37">
        <v>9.3754367885034995E-2</v>
      </c>
      <c r="I37" s="65">
        <v>1.15398290765928E-2</v>
      </c>
      <c r="J37" s="65">
        <v>-0.225444379773616</v>
      </c>
      <c r="K37" s="65">
        <v>-9.6478465393580196E-2</v>
      </c>
      <c r="L37" s="65"/>
      <c r="M37" s="54"/>
      <c r="N37" s="54"/>
      <c r="O37" s="54"/>
      <c r="P37" s="54"/>
      <c r="R37" s="65"/>
      <c r="S37" s="65"/>
      <c r="T37" s="65"/>
      <c r="AA37" s="65"/>
      <c r="AB37" s="65"/>
      <c r="AC37" s="65"/>
    </row>
    <row r="38" spans="5:29" x14ac:dyDescent="0.25">
      <c r="E38" s="65">
        <v>0.106039791238442</v>
      </c>
      <c r="F38" s="65">
        <v>-0.23144374931645001</v>
      </c>
      <c r="G38">
        <v>-8.4218220112482797E-2</v>
      </c>
      <c r="H38" s="65">
        <v>-0.24935324627515901</v>
      </c>
      <c r="I38" s="65">
        <v>-0.15465534180826901</v>
      </c>
      <c r="J38">
        <v>-4.8902936660715299E-3</v>
      </c>
      <c r="K38">
        <v>-2.37614856240723E-2</v>
      </c>
      <c r="M38" s="54"/>
      <c r="N38" s="54"/>
      <c r="O38" s="54"/>
      <c r="P38" s="54"/>
      <c r="Q38" s="65"/>
      <c r="R38" s="65"/>
      <c r="S38" s="65"/>
      <c r="T38" s="65"/>
      <c r="U38" s="65"/>
      <c r="V38" s="65"/>
      <c r="W38" s="65"/>
      <c r="X38" s="65"/>
      <c r="Z38" s="65"/>
      <c r="AA38" s="65"/>
    </row>
    <row r="39" spans="5:29" x14ac:dyDescent="0.25">
      <c r="E39" s="65">
        <f>-0.208248780875148</f>
        <v>-0.208248780875148</v>
      </c>
      <c r="F39" s="65">
        <v>-0.32214258067099999</v>
      </c>
      <c r="G39">
        <v>-3.04816108131063E-2</v>
      </c>
      <c r="H39" s="65">
        <v>-0.35855191676373899</v>
      </c>
      <c r="I39" s="65">
        <v>-0.35142505078971198</v>
      </c>
      <c r="J39" s="65">
        <v>-0.206550512252234</v>
      </c>
      <c r="K39" s="65">
        <v>-0.25897703979680398</v>
      </c>
      <c r="L39" s="65"/>
      <c r="M39" s="54"/>
      <c r="N39" s="54"/>
      <c r="O39" s="54"/>
      <c r="P39" s="54"/>
      <c r="Q39" s="65"/>
      <c r="R39" s="65"/>
      <c r="S39" s="65"/>
      <c r="T39" s="65"/>
      <c r="U39" s="65"/>
      <c r="V39" s="65"/>
      <c r="W39" s="65"/>
      <c r="X39" s="65"/>
      <c r="Z39" s="65"/>
      <c r="AA39" s="65"/>
      <c r="AB39" s="65"/>
      <c r="AC39" s="65"/>
    </row>
    <row r="40" spans="5:29" x14ac:dyDescent="0.25">
      <c r="E40" s="65">
        <v>0.231504636422983</v>
      </c>
      <c r="F40" s="65">
        <v>0.12063087924346499</v>
      </c>
      <c r="G40" s="65">
        <v>0.21966569579527001</v>
      </c>
      <c r="H40" s="65">
        <v>0.13799536455481101</v>
      </c>
      <c r="I40" s="65">
        <v>9.4240157039160097E-2</v>
      </c>
      <c r="J40" s="65">
        <v>0.229505344122483</v>
      </c>
      <c r="K40" s="65">
        <v>0.24027724202109199</v>
      </c>
      <c r="L40" s="65"/>
      <c r="M40" s="54"/>
      <c r="N40" s="54"/>
      <c r="O40" s="54"/>
      <c r="P40" s="54"/>
      <c r="Q40" s="65"/>
      <c r="R40" s="65"/>
      <c r="S40" s="65"/>
      <c r="T40" s="65"/>
      <c r="U40" s="65"/>
      <c r="V40" s="65"/>
      <c r="W40" s="65"/>
      <c r="X40" s="65"/>
      <c r="Y40" s="65"/>
      <c r="Z40" s="65"/>
      <c r="AA40" s="65"/>
      <c r="AB40" s="65"/>
      <c r="AC40" s="65"/>
    </row>
    <row r="41" spans="5:29" x14ac:dyDescent="0.25">
      <c r="E41" s="65">
        <v>0.203919543870938</v>
      </c>
      <c r="F41" s="65">
        <v>0.23573299812721801</v>
      </c>
      <c r="G41" s="65">
        <v>0.107828096882661</v>
      </c>
      <c r="H41" s="65">
        <v>0.296219213535861</v>
      </c>
      <c r="I41" s="65">
        <v>0.37779279912181302</v>
      </c>
      <c r="J41" s="65">
        <v>0.13284884062399199</v>
      </c>
      <c r="K41" s="65">
        <v>0.104622831294522</v>
      </c>
      <c r="L41" s="65"/>
      <c r="M41" s="54"/>
      <c r="N41" s="54"/>
      <c r="O41" s="54"/>
      <c r="P41" s="54"/>
      <c r="Q41" s="65"/>
      <c r="R41" s="65"/>
      <c r="S41" s="65"/>
      <c r="T41" s="65"/>
      <c r="U41" s="65"/>
      <c r="V41" s="65"/>
      <c r="W41" s="65"/>
      <c r="X41" s="65"/>
      <c r="Y41" s="65"/>
      <c r="Z41" s="65"/>
      <c r="AA41" s="65"/>
      <c r="AB41" s="65"/>
      <c r="AC41" s="65"/>
    </row>
    <row r="42" spans="5:29" x14ac:dyDescent="0.25">
      <c r="E42">
        <v>0.54686775065184301</v>
      </c>
      <c r="F42" s="65">
        <v>0.402763644350985</v>
      </c>
      <c r="G42" s="65">
        <v>0.104412888644867</v>
      </c>
      <c r="H42" s="65">
        <v>0.39122557676250802</v>
      </c>
      <c r="I42" s="65">
        <v>0.63014036528974104</v>
      </c>
      <c r="J42">
        <v>0.70421429944287195</v>
      </c>
      <c r="K42">
        <v>0.55694608021712999</v>
      </c>
      <c r="L42" s="65"/>
      <c r="M42" s="54"/>
      <c r="N42" s="54"/>
      <c r="O42" s="54"/>
      <c r="P42" s="54"/>
      <c r="Q42" s="65"/>
      <c r="R42" s="65"/>
      <c r="T42" s="65"/>
      <c r="V42" s="65"/>
      <c r="X42" s="65"/>
      <c r="Y42" s="65"/>
      <c r="Z42" s="65"/>
      <c r="AA42" s="65"/>
    </row>
    <row r="43" spans="5:29" x14ac:dyDescent="0.25">
      <c r="E43" s="65">
        <v>0.15178389571671699</v>
      </c>
      <c r="F43" s="65">
        <v>0.110942210392019</v>
      </c>
      <c r="G43" s="65">
        <v>0.20881275942605201</v>
      </c>
      <c r="H43" s="65">
        <v>0.27880611620996198</v>
      </c>
      <c r="I43" s="65">
        <v>0.49030145897709299</v>
      </c>
      <c r="J43" s="65">
        <v>0.32436492296720199</v>
      </c>
      <c r="K43" s="65">
        <v>0.219695219311275</v>
      </c>
      <c r="L43" s="65"/>
      <c r="M43" s="54"/>
      <c r="N43" s="54"/>
      <c r="O43" s="54"/>
      <c r="P43" s="54"/>
      <c r="Q43" s="65"/>
      <c r="R43" s="65"/>
      <c r="S43" s="65"/>
      <c r="T43" s="65"/>
      <c r="U43" s="65"/>
      <c r="V43" s="65"/>
      <c r="W43" s="65"/>
      <c r="X43" s="65"/>
      <c r="Y43" s="65"/>
      <c r="Z43" s="65"/>
      <c r="AA43" s="65"/>
      <c r="AB43" s="65"/>
      <c r="AC43" s="65"/>
    </row>
    <row r="44" spans="5:29" x14ac:dyDescent="0.25">
      <c r="E44">
        <v>7.7561746676887894E-2</v>
      </c>
      <c r="F44" s="65">
        <v>8.85054348723677E-2</v>
      </c>
      <c r="G44">
        <v>3.0302756685969601E-2</v>
      </c>
      <c r="H44" s="65">
        <v>8.4645888123723895E-2</v>
      </c>
      <c r="I44" s="65">
        <v>0.25643898441586599</v>
      </c>
      <c r="J44" s="65">
        <v>0.20137274266899699</v>
      </c>
      <c r="K44" s="65">
        <v>0.25536364919031701</v>
      </c>
      <c r="L44" s="65"/>
      <c r="M44" s="54"/>
      <c r="N44" s="54"/>
      <c r="O44" s="54"/>
      <c r="P44" s="54"/>
      <c r="Q44" s="65"/>
      <c r="R44" s="65"/>
      <c r="S44" s="65"/>
      <c r="T44" s="65"/>
      <c r="V44" s="65"/>
      <c r="X44" s="65"/>
      <c r="Z44" s="65"/>
      <c r="AA44" s="65"/>
      <c r="AB44" s="65"/>
      <c r="AC44" s="65"/>
    </row>
    <row r="45" spans="5:29" x14ac:dyDescent="0.25">
      <c r="E45">
        <v>4.2627878764695301E-2</v>
      </c>
      <c r="F45" s="65">
        <v>0.128420939783945</v>
      </c>
      <c r="G45" s="65">
        <v>0.18347377076219501</v>
      </c>
      <c r="H45" s="65">
        <v>0.241468987214773</v>
      </c>
      <c r="I45" s="65">
        <v>0.316535294940962</v>
      </c>
      <c r="J45">
        <v>0.26182596520484602</v>
      </c>
      <c r="K45" s="65">
        <v>0.21826804364390701</v>
      </c>
      <c r="L45" s="65"/>
      <c r="M45" s="54"/>
      <c r="N45" s="54"/>
      <c r="O45" s="54"/>
      <c r="P45" s="54"/>
      <c r="Q45" s="65"/>
      <c r="R45" s="65"/>
      <c r="T45" s="65"/>
      <c r="V45" s="65"/>
      <c r="X45" s="65"/>
      <c r="Y45" s="65"/>
      <c r="Z45" s="65"/>
      <c r="AA45" s="65"/>
      <c r="AC45" s="65"/>
    </row>
    <row r="46" spans="5:29" x14ac:dyDescent="0.25">
      <c r="E46" s="65">
        <v>0.38269153453500399</v>
      </c>
      <c r="F46">
        <v>-0.32042397098320002</v>
      </c>
      <c r="G46">
        <v>0.11233963564027399</v>
      </c>
      <c r="H46" s="65">
        <v>0.151434818798307</v>
      </c>
      <c r="I46" s="65">
        <v>0.27847655941568999</v>
      </c>
      <c r="J46" s="65">
        <v>0.35316803461722801</v>
      </c>
      <c r="K46" s="65">
        <v>0.22235760509164401</v>
      </c>
      <c r="L46" s="65"/>
      <c r="M46" s="54"/>
      <c r="N46" s="54"/>
      <c r="O46" s="54"/>
      <c r="P46" s="54"/>
      <c r="Q46" s="65"/>
      <c r="R46" s="65"/>
      <c r="S46" s="65"/>
      <c r="T46" s="65"/>
      <c r="U46" s="65"/>
      <c r="W46" s="65"/>
      <c r="Z46" s="65"/>
      <c r="AA46" s="65"/>
      <c r="AB46" s="65"/>
      <c r="AC46" s="65"/>
    </row>
    <row r="47" spans="5:29" x14ac:dyDescent="0.25">
      <c r="E47" s="65">
        <v>0.15700340640330299</v>
      </c>
      <c r="F47" s="65">
        <v>0.22065892111954999</v>
      </c>
      <c r="G47" s="65">
        <v>0.24098103257734799</v>
      </c>
      <c r="H47" s="65">
        <v>0.23188406554018501</v>
      </c>
      <c r="I47" s="65">
        <v>0.225171148537886</v>
      </c>
      <c r="J47" s="65">
        <v>0.11614694360562799</v>
      </c>
      <c r="K47" s="65">
        <v>-2.1565378293287702E-3</v>
      </c>
      <c r="L47" s="65"/>
      <c r="M47" s="54"/>
      <c r="N47" s="54"/>
      <c r="O47" s="54"/>
      <c r="P47" s="54"/>
      <c r="Q47" s="65"/>
      <c r="R47" s="65"/>
      <c r="S47" s="65"/>
      <c r="T47" s="65"/>
      <c r="U47" s="65"/>
      <c r="V47" s="65"/>
      <c r="W47" s="65"/>
      <c r="X47" s="65"/>
      <c r="Y47" s="65"/>
      <c r="Z47" s="65"/>
      <c r="AA47" s="65"/>
      <c r="AB47" s="65"/>
      <c r="AC47" s="65"/>
    </row>
  </sheetData>
  <pageMargins left="0.7" right="0.7" top="0.75" bottom="0.75" header="0.3" footer="0.3"/>
  <pageSetup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AC47"/>
  <sheetViews>
    <sheetView zoomScale="70" zoomScaleNormal="70" workbookViewId="0">
      <selection activeCell="L11" sqref="L11"/>
    </sheetView>
  </sheetViews>
  <sheetFormatPr defaultRowHeight="15" x14ac:dyDescent="0.25"/>
  <cols>
    <col min="2" max="2" width="12" customWidth="1"/>
    <col min="3" max="3" width="9" customWidth="1"/>
    <col min="4" max="4" width="11.140625" customWidth="1"/>
    <col min="5" max="10" width="14.85546875" bestFit="1" customWidth="1"/>
    <col min="11" max="11" width="10" customWidth="1"/>
    <col min="12" max="12" width="8" customWidth="1"/>
  </cols>
  <sheetData>
    <row r="2" spans="2:15" ht="102" customHeight="1" x14ac:dyDescent="0.25">
      <c r="E2" s="82" t="s">
        <v>14</v>
      </c>
      <c r="F2" s="76" t="s">
        <v>15</v>
      </c>
      <c r="G2" s="76" t="s">
        <v>16</v>
      </c>
      <c r="H2" s="77" t="s">
        <v>18</v>
      </c>
      <c r="I2" s="77" t="s">
        <v>17</v>
      </c>
      <c r="J2" s="75" t="s">
        <v>76</v>
      </c>
      <c r="K2" s="75" t="s">
        <v>20</v>
      </c>
    </row>
    <row r="3" spans="2:15" ht="60" x14ac:dyDescent="0.25">
      <c r="B3" s="66" t="s">
        <v>0</v>
      </c>
      <c r="C3" s="66" t="s">
        <v>136</v>
      </c>
      <c r="D3" s="67" t="s">
        <v>137</v>
      </c>
      <c r="E3" s="66" t="s">
        <v>138</v>
      </c>
      <c r="F3" s="66" t="s">
        <v>138</v>
      </c>
      <c r="G3" s="66" t="s">
        <v>138</v>
      </c>
      <c r="H3" s="66" t="s">
        <v>138</v>
      </c>
      <c r="I3" s="66" t="s">
        <v>138</v>
      </c>
      <c r="J3" s="66" t="s">
        <v>138</v>
      </c>
      <c r="K3" s="66" t="s">
        <v>138</v>
      </c>
      <c r="L3" s="81" t="s">
        <v>140</v>
      </c>
    </row>
    <row r="4" spans="2:15" ht="45" x14ac:dyDescent="0.25">
      <c r="B4" s="142" t="s">
        <v>133</v>
      </c>
      <c r="C4" s="127" t="s">
        <v>153</v>
      </c>
      <c r="D4" s="143" t="s">
        <v>155</v>
      </c>
      <c r="E4" s="1">
        <f>E28</f>
        <v>0.23067221446003899</v>
      </c>
      <c r="F4" s="1">
        <f t="shared" ref="F4:K4" si="0">F28</f>
        <v>3.5140690907078699E-2</v>
      </c>
      <c r="G4" s="1">
        <f t="shared" si="0"/>
        <v>5.3353431311808801E-2</v>
      </c>
      <c r="H4" s="1">
        <f t="shared" si="0"/>
        <v>4.82199809940589E-2</v>
      </c>
      <c r="I4" s="1">
        <f t="shared" si="0"/>
        <v>0.20445073245974699</v>
      </c>
      <c r="J4" s="1">
        <f t="shared" si="0"/>
        <v>0.202597918583374</v>
      </c>
      <c r="K4" s="1">
        <f t="shared" si="0"/>
        <v>0.14758568487082699</v>
      </c>
      <c r="L4" s="33">
        <f t="shared" ref="L4:L23" si="1">AVERAGE(E4,F4,G4,H4,I4,J4,K4)</f>
        <v>0.13171723622670475</v>
      </c>
    </row>
    <row r="5" spans="2:15" ht="30" x14ac:dyDescent="0.25">
      <c r="B5" s="144" t="s">
        <v>1</v>
      </c>
      <c r="C5" s="84" t="s">
        <v>154</v>
      </c>
      <c r="D5" s="145" t="s">
        <v>156</v>
      </c>
      <c r="E5" s="1">
        <f t="shared" ref="E5:K20" si="2">E29</f>
        <v>5.6497828502276998E-2</v>
      </c>
      <c r="F5" s="1">
        <f t="shared" si="2"/>
        <v>0.18091344487532901</v>
      </c>
      <c r="G5" s="1">
        <f t="shared" si="2"/>
        <v>4.8539651719097202E-2</v>
      </c>
      <c r="H5" s="1">
        <f t="shared" si="2"/>
        <v>0.16833248288843</v>
      </c>
      <c r="I5" s="1">
        <f t="shared" si="2"/>
        <v>1.50335583980458E-2</v>
      </c>
      <c r="J5" s="1">
        <f t="shared" si="2"/>
        <v>0.13030559964094801</v>
      </c>
      <c r="K5" s="1">
        <f t="shared" si="2"/>
        <v>0.16875376397116301</v>
      </c>
      <c r="L5" s="33">
        <f t="shared" si="1"/>
        <v>0.10976804714218429</v>
      </c>
      <c r="O5" s="65"/>
    </row>
    <row r="6" spans="2:15" ht="30" x14ac:dyDescent="0.25">
      <c r="B6" s="144" t="s">
        <v>2</v>
      </c>
      <c r="C6" s="84" t="s">
        <v>21</v>
      </c>
      <c r="D6" s="145" t="s">
        <v>22</v>
      </c>
      <c r="E6" s="1">
        <f t="shared" si="2"/>
        <v>0.18145861380122899</v>
      </c>
      <c r="F6" s="1">
        <f t="shared" si="2"/>
        <v>0.149185991478574</v>
      </c>
      <c r="G6" s="1">
        <f t="shared" si="2"/>
        <v>-5.4813696020708798E-2</v>
      </c>
      <c r="H6" s="1">
        <f t="shared" si="2"/>
        <v>0.204159632860267</v>
      </c>
      <c r="I6" s="1">
        <f t="shared" si="2"/>
        <v>0.156796392705776</v>
      </c>
      <c r="J6" s="1">
        <f t="shared" si="2"/>
        <v>0.164098567203419</v>
      </c>
      <c r="K6" s="1">
        <f t="shared" si="2"/>
        <v>0.11702840472383901</v>
      </c>
      <c r="L6" s="33">
        <f t="shared" si="1"/>
        <v>0.13113055810748503</v>
      </c>
    </row>
    <row r="7" spans="2:15" ht="60" x14ac:dyDescent="0.25">
      <c r="B7" s="144" t="s">
        <v>134</v>
      </c>
      <c r="C7" s="84" t="s">
        <v>23</v>
      </c>
      <c r="D7" s="145" t="s">
        <v>24</v>
      </c>
      <c r="E7" s="1">
        <f t="shared" si="2"/>
        <v>0.147879975983152</v>
      </c>
      <c r="F7" s="1">
        <f t="shared" si="2"/>
        <v>0.26908501999892298</v>
      </c>
      <c r="G7" s="1">
        <f t="shared" si="2"/>
        <v>1.75141206016294E-2</v>
      </c>
      <c r="H7" s="1">
        <f t="shared" si="2"/>
        <v>-2.8647405354963199E-2</v>
      </c>
      <c r="I7" s="1">
        <f t="shared" si="2"/>
        <v>0.28052066614450899</v>
      </c>
      <c r="J7" s="1">
        <f t="shared" si="2"/>
        <v>3.6666925965535897E-2</v>
      </c>
      <c r="K7" s="1">
        <f t="shared" si="2"/>
        <v>0.12807417758286099</v>
      </c>
      <c r="L7" s="33">
        <f t="shared" si="1"/>
        <v>0.12158478298880672</v>
      </c>
    </row>
    <row r="8" spans="2:15" ht="45" x14ac:dyDescent="0.25">
      <c r="B8" s="144" t="s">
        <v>3</v>
      </c>
      <c r="C8" s="84" t="s">
        <v>27</v>
      </c>
      <c r="D8" s="145" t="s">
        <v>26</v>
      </c>
      <c r="E8" s="1">
        <f t="shared" si="2"/>
        <v>2.6057110795735101E-2</v>
      </c>
      <c r="F8" s="1">
        <f t="shared" si="2"/>
        <v>-0.114897330021611</v>
      </c>
      <c r="G8" s="1">
        <f t="shared" si="2"/>
        <v>1.39574138455333E-2</v>
      </c>
      <c r="H8" s="1">
        <f t="shared" si="2"/>
        <v>5.4552599070063899E-2</v>
      </c>
      <c r="I8" s="1">
        <f t="shared" si="2"/>
        <v>-1.3146485214634501E-2</v>
      </c>
      <c r="J8" s="1">
        <f t="shared" si="2"/>
        <v>0.25747405494166697</v>
      </c>
      <c r="K8" s="1">
        <f t="shared" si="2"/>
        <v>2.32401307062453E-2</v>
      </c>
      <c r="L8" s="33">
        <f t="shared" si="1"/>
        <v>3.5319642017571297E-2</v>
      </c>
    </row>
    <row r="9" spans="2:15" ht="60" x14ac:dyDescent="0.25">
      <c r="B9" s="144" t="s">
        <v>200</v>
      </c>
      <c r="C9" s="84" t="s">
        <v>205</v>
      </c>
      <c r="D9" s="145" t="s">
        <v>204</v>
      </c>
      <c r="E9" s="1">
        <f t="shared" si="2"/>
        <v>-8.9554193849641001E-2</v>
      </c>
      <c r="F9" s="1">
        <f t="shared" si="2"/>
        <v>6.1313246406606299E-2</v>
      </c>
      <c r="G9" s="1">
        <f t="shared" si="2"/>
        <v>3.0416521494686399E-3</v>
      </c>
      <c r="H9" s="1">
        <f t="shared" si="2"/>
        <v>-8.5737645153696695E-2</v>
      </c>
      <c r="I9" s="1">
        <f t="shared" si="2"/>
        <v>3.8282535033864598E-2</v>
      </c>
      <c r="J9" s="1">
        <f t="shared" si="2"/>
        <v>1.9131161941397599E-2</v>
      </c>
      <c r="K9" s="1">
        <f t="shared" si="2"/>
        <v>-0.112177397734582</v>
      </c>
      <c r="L9" s="33">
        <f t="shared" si="1"/>
        <v>-2.3671520172368937E-2</v>
      </c>
    </row>
    <row r="10" spans="2:15" ht="90" x14ac:dyDescent="0.25">
      <c r="B10" s="144" t="s">
        <v>201</v>
      </c>
      <c r="C10" s="84" t="s">
        <v>28</v>
      </c>
      <c r="D10" s="145" t="s">
        <v>29</v>
      </c>
      <c r="E10" s="1">
        <f t="shared" si="2"/>
        <v>-3.7370871593291499E-2</v>
      </c>
      <c r="F10" s="1">
        <f t="shared" si="2"/>
        <v>-0.14617775087735099</v>
      </c>
      <c r="G10" s="1">
        <f t="shared" si="2"/>
        <v>-6.7232737975238197E-2</v>
      </c>
      <c r="H10" s="1">
        <f t="shared" si="2"/>
        <v>-0.222850363671838</v>
      </c>
      <c r="I10" s="1">
        <f t="shared" si="2"/>
        <v>-0.218934673462815</v>
      </c>
      <c r="J10" s="1">
        <f t="shared" si="2"/>
        <v>-0.15656226725429501</v>
      </c>
      <c r="K10" s="1">
        <f t="shared" si="2"/>
        <v>-6.7788972669309694E-2</v>
      </c>
      <c r="L10" s="33">
        <f t="shared" si="1"/>
        <v>-0.13098823392916265</v>
      </c>
    </row>
    <row r="11" spans="2:15" ht="45" x14ac:dyDescent="0.25">
      <c r="B11" s="144" t="s">
        <v>203</v>
      </c>
      <c r="C11" s="84" t="s">
        <v>205</v>
      </c>
      <c r="D11" s="145" t="s">
        <v>206</v>
      </c>
      <c r="E11" s="1">
        <f t="shared" si="2"/>
        <v>-1.45987206995974E-2</v>
      </c>
      <c r="F11" s="1">
        <f t="shared" si="2"/>
        <v>4.4098586871521198E-2</v>
      </c>
      <c r="G11" s="1">
        <f t="shared" si="2"/>
        <v>-1.6340814887850299E-2</v>
      </c>
      <c r="H11" s="1">
        <f t="shared" si="2"/>
        <v>1.27127735177961E-2</v>
      </c>
      <c r="I11" s="1">
        <f t="shared" si="2"/>
        <v>0.100720461419724</v>
      </c>
      <c r="J11" s="1">
        <f t="shared" si="2"/>
        <v>0.19705499853154099</v>
      </c>
      <c r="K11" s="1">
        <f t="shared" si="2"/>
        <v>0.15928328504846401</v>
      </c>
      <c r="L11" s="33">
        <f t="shared" si="1"/>
        <v>6.8990081400228373E-2</v>
      </c>
    </row>
    <row r="12" spans="2:15" ht="45" x14ac:dyDescent="0.25">
      <c r="B12" s="144" t="s">
        <v>202</v>
      </c>
      <c r="C12" s="84" t="s">
        <v>205</v>
      </c>
      <c r="D12" s="145" t="s">
        <v>207</v>
      </c>
      <c r="E12" s="1">
        <f t="shared" si="2"/>
        <v>-6.1151142264506297E-2</v>
      </c>
      <c r="F12" s="1">
        <f t="shared" si="2"/>
        <v>-6.5105612786805295E-2</v>
      </c>
      <c r="G12" s="1">
        <f t="shared" si="2"/>
        <v>4.2707082794595098E-2</v>
      </c>
      <c r="H12" s="1">
        <f t="shared" si="2"/>
        <v>0.18763692641938301</v>
      </c>
      <c r="I12" s="1">
        <f t="shared" si="2"/>
        <v>-0.102905043735078</v>
      </c>
      <c r="J12" s="1">
        <f t="shared" si="2"/>
        <v>0.16974612101525999</v>
      </c>
      <c r="K12" s="1">
        <f t="shared" si="2"/>
        <v>8.8805725183481704E-2</v>
      </c>
      <c r="L12" s="33">
        <f t="shared" si="1"/>
        <v>3.7104865232332883E-2</v>
      </c>
    </row>
    <row r="13" spans="2:15" ht="60" x14ac:dyDescent="0.25">
      <c r="B13" s="144" t="s">
        <v>4</v>
      </c>
      <c r="C13" s="84" t="s">
        <v>208</v>
      </c>
      <c r="D13" s="145" t="s">
        <v>209</v>
      </c>
      <c r="E13" s="1">
        <f t="shared" si="2"/>
        <v>-0.117646560274857</v>
      </c>
      <c r="F13" s="1">
        <f t="shared" si="2"/>
        <v>0.110074552318216</v>
      </c>
      <c r="G13" s="1">
        <f t="shared" si="2"/>
        <v>-4.5194060752310999E-2</v>
      </c>
      <c r="H13" s="1">
        <f t="shared" si="2"/>
        <v>8.0827409157347999E-2</v>
      </c>
      <c r="I13" s="1">
        <f t="shared" si="2"/>
        <v>2.8236127021754501E-2</v>
      </c>
      <c r="J13" s="1">
        <f t="shared" si="2"/>
        <v>-0.20909135094287101</v>
      </c>
      <c r="K13" s="1">
        <f t="shared" si="2"/>
        <v>-0.121546279304191</v>
      </c>
      <c r="L13" s="33">
        <f t="shared" si="1"/>
        <v>-3.9191451825273067E-2</v>
      </c>
    </row>
    <row r="14" spans="2:15" ht="17.25" customHeight="1" x14ac:dyDescent="0.25">
      <c r="B14" s="144" t="s">
        <v>5</v>
      </c>
      <c r="C14" s="84" t="s">
        <v>214</v>
      </c>
      <c r="D14" s="145" t="s">
        <v>157</v>
      </c>
      <c r="E14" s="1">
        <f t="shared" si="2"/>
        <v>1.4687105270953E-2</v>
      </c>
      <c r="F14" s="1">
        <f t="shared" si="2"/>
        <v>-0.18179592318405299</v>
      </c>
      <c r="G14" s="1">
        <f t="shared" si="2"/>
        <v>-0.12623762010811901</v>
      </c>
      <c r="H14" s="1">
        <f t="shared" si="2"/>
        <v>-0.25879341934156003</v>
      </c>
      <c r="I14" s="1">
        <f t="shared" si="2"/>
        <v>-0.20711282494378999</v>
      </c>
      <c r="J14" s="1">
        <f t="shared" si="2"/>
        <v>-0.107565373747859</v>
      </c>
      <c r="K14" s="1">
        <f t="shared" si="2"/>
        <v>3.7981374167424401E-3</v>
      </c>
      <c r="L14" s="33">
        <f t="shared" si="1"/>
        <v>-0.12328855980538367</v>
      </c>
    </row>
    <row r="15" spans="2:15" ht="60" x14ac:dyDescent="0.25">
      <c r="B15" s="144" t="s">
        <v>135</v>
      </c>
      <c r="C15" s="84" t="s">
        <v>213</v>
      </c>
      <c r="D15" s="145" t="s">
        <v>212</v>
      </c>
      <c r="E15" s="1">
        <f t="shared" si="2"/>
        <v>-0.261189532124805</v>
      </c>
      <c r="F15" s="1">
        <f t="shared" si="2"/>
        <v>-0.29432524725765702</v>
      </c>
      <c r="G15" s="1">
        <f t="shared" si="2"/>
        <v>-3.04816108131063E-2</v>
      </c>
      <c r="H15" s="1">
        <f t="shared" si="2"/>
        <v>-0.35855191676373899</v>
      </c>
      <c r="I15" s="1">
        <f t="shared" si="2"/>
        <v>-0.37754122494846598</v>
      </c>
      <c r="J15" s="1">
        <f t="shared" si="2"/>
        <v>-0.223312733836313</v>
      </c>
      <c r="K15" s="1">
        <f t="shared" si="2"/>
        <v>-0.20482216664548</v>
      </c>
      <c r="L15" s="33">
        <f t="shared" si="1"/>
        <v>-0.25003206176993803</v>
      </c>
    </row>
    <row r="16" spans="2:15" ht="45" x14ac:dyDescent="0.25">
      <c r="B16" s="146" t="s">
        <v>6</v>
      </c>
      <c r="C16" s="84" t="s">
        <v>160</v>
      </c>
      <c r="D16" s="145" t="s">
        <v>158</v>
      </c>
      <c r="E16" s="1">
        <f t="shared" si="2"/>
        <v>0.11851755005076101</v>
      </c>
      <c r="F16" s="1">
        <f t="shared" si="2"/>
        <v>0.258058756526865</v>
      </c>
      <c r="G16" s="1">
        <f t="shared" si="2"/>
        <v>0.20309621928655999</v>
      </c>
      <c r="H16" s="1">
        <f t="shared" si="2"/>
        <v>-2.6914695078431201E-3</v>
      </c>
      <c r="I16" s="1">
        <f t="shared" si="2"/>
        <v>0.13083030843225099</v>
      </c>
      <c r="J16" s="1">
        <f t="shared" si="2"/>
        <v>0.339501050484804</v>
      </c>
      <c r="K16" s="1">
        <f t="shared" si="2"/>
        <v>0.139484631522868</v>
      </c>
      <c r="L16" s="33">
        <f t="shared" si="1"/>
        <v>0.16954243525660936</v>
      </c>
    </row>
    <row r="17" spans="2:29" ht="60" x14ac:dyDescent="0.25">
      <c r="B17" s="144" t="s">
        <v>7</v>
      </c>
      <c r="C17" s="84" t="s">
        <v>159</v>
      </c>
      <c r="D17" s="145" t="s">
        <v>162</v>
      </c>
      <c r="E17" s="1">
        <f t="shared" si="2"/>
        <v>0.25892929761954803</v>
      </c>
      <c r="F17" s="1">
        <f t="shared" si="2"/>
        <v>0.12772977737417901</v>
      </c>
      <c r="G17" s="1">
        <f t="shared" si="2"/>
        <v>0.28128150857261902</v>
      </c>
      <c r="H17" s="1">
        <f t="shared" si="2"/>
        <v>0.36189929509389701</v>
      </c>
      <c r="I17" s="1">
        <f t="shared" si="2"/>
        <v>0.10985511343860301</v>
      </c>
      <c r="J17" s="1">
        <f t="shared" si="2"/>
        <v>0.12901155762942501</v>
      </c>
      <c r="K17" s="1">
        <f t="shared" si="2"/>
        <v>0.142087128328062</v>
      </c>
      <c r="L17" s="33">
        <f t="shared" si="1"/>
        <v>0.20154195400804761</v>
      </c>
    </row>
    <row r="18" spans="2:29" ht="60" x14ac:dyDescent="0.25">
      <c r="B18" s="144" t="s">
        <v>8</v>
      </c>
      <c r="C18" s="84" t="s">
        <v>161</v>
      </c>
      <c r="D18" s="145" t="s">
        <v>163</v>
      </c>
      <c r="E18" s="1">
        <f t="shared" si="2"/>
        <v>0.398917334843643</v>
      </c>
      <c r="F18" s="1">
        <f t="shared" si="2"/>
        <v>0.48169304424609199</v>
      </c>
      <c r="G18" s="1">
        <f t="shared" si="2"/>
        <v>0.21084071619038899</v>
      </c>
      <c r="H18" s="1">
        <f t="shared" si="2"/>
        <v>0.58064648971814303</v>
      </c>
      <c r="I18" s="1">
        <f t="shared" si="2"/>
        <v>0.65848812500194598</v>
      </c>
      <c r="J18" s="1">
        <f t="shared" si="2"/>
        <v>0.63965740490101597</v>
      </c>
      <c r="K18" s="1">
        <f t="shared" si="2"/>
        <v>0.49488131721564999</v>
      </c>
      <c r="L18" s="33">
        <f t="shared" si="1"/>
        <v>0.495017776016697</v>
      </c>
    </row>
    <row r="19" spans="2:29" ht="60" x14ac:dyDescent="0.25">
      <c r="B19" s="146" t="s">
        <v>9</v>
      </c>
      <c r="C19" s="84" t="s">
        <v>165</v>
      </c>
      <c r="D19" s="145" t="s">
        <v>164</v>
      </c>
      <c r="E19" s="1">
        <f t="shared" si="2"/>
        <v>-0.25094602813675199</v>
      </c>
      <c r="F19" s="1">
        <f t="shared" si="2"/>
        <v>-1.4399890516779599E-3</v>
      </c>
      <c r="G19" s="1">
        <f t="shared" si="2"/>
        <v>0.232809776142307</v>
      </c>
      <c r="H19" s="1">
        <f t="shared" si="2"/>
        <v>0.28725334587190499</v>
      </c>
      <c r="I19" s="1">
        <f t="shared" si="2"/>
        <v>0.184858394095547</v>
      </c>
      <c r="J19" s="1">
        <f t="shared" si="2"/>
        <v>0.28067819276050598</v>
      </c>
      <c r="K19" s="1">
        <f t="shared" si="2"/>
        <v>0.26413551250682898</v>
      </c>
      <c r="L19" s="33">
        <f t="shared" si="1"/>
        <v>0.14247845774123771</v>
      </c>
    </row>
    <row r="20" spans="2:29" ht="60" x14ac:dyDescent="0.25">
      <c r="B20" s="144" t="s">
        <v>10</v>
      </c>
      <c r="C20" s="84" t="s">
        <v>210</v>
      </c>
      <c r="D20" s="145" t="s">
        <v>211</v>
      </c>
      <c r="E20" s="1">
        <f t="shared" si="2"/>
        <v>8.4433245351717603E-2</v>
      </c>
      <c r="F20" s="1">
        <f t="shared" si="2"/>
        <v>6.1962642666813401E-2</v>
      </c>
      <c r="G20" s="1">
        <f t="shared" si="2"/>
        <v>3.0302756685969601E-2</v>
      </c>
      <c r="H20" s="1">
        <f t="shared" si="2"/>
        <v>0.18626421821633601</v>
      </c>
      <c r="I20" s="1">
        <f t="shared" si="2"/>
        <v>-0.14973201967328101</v>
      </c>
      <c r="J20" s="1">
        <f t="shared" si="2"/>
        <v>7.9305450091507797E-3</v>
      </c>
      <c r="K20" s="1">
        <f t="shared" si="2"/>
        <v>-5.0349516987253998E-3</v>
      </c>
      <c r="L20" s="33">
        <f t="shared" si="1"/>
        <v>3.0875205222568713E-2</v>
      </c>
    </row>
    <row r="21" spans="2:29" ht="60" x14ac:dyDescent="0.25">
      <c r="B21" s="144" t="s">
        <v>11</v>
      </c>
      <c r="C21" s="84" t="s">
        <v>167</v>
      </c>
      <c r="D21" s="145" t="s">
        <v>166</v>
      </c>
      <c r="E21" s="1">
        <f t="shared" ref="E21:K23" si="3">E45</f>
        <v>5.7232759601084801E-2</v>
      </c>
      <c r="F21" s="1">
        <f t="shared" si="3"/>
        <v>0.138214697648464</v>
      </c>
      <c r="G21" s="1">
        <f t="shared" si="3"/>
        <v>6.9995921040683404E-2</v>
      </c>
      <c r="H21" s="1">
        <f t="shared" si="3"/>
        <v>0.14255654807805199</v>
      </c>
      <c r="I21" s="1">
        <f t="shared" si="3"/>
        <v>0.23307623857878801</v>
      </c>
      <c r="J21" s="1">
        <f t="shared" si="3"/>
        <v>0.113431270456857</v>
      </c>
      <c r="K21" s="1">
        <f t="shared" si="3"/>
        <v>0.118992442275816</v>
      </c>
      <c r="L21" s="33">
        <f t="shared" si="1"/>
        <v>0.12478569681139216</v>
      </c>
    </row>
    <row r="22" spans="2:29" ht="60" x14ac:dyDescent="0.25">
      <c r="B22" s="144" t="s">
        <v>12</v>
      </c>
      <c r="C22" s="84" t="s">
        <v>168</v>
      </c>
      <c r="D22" s="145" t="s">
        <v>169</v>
      </c>
      <c r="E22" s="1">
        <f t="shared" si="3"/>
        <v>0.449471702666701</v>
      </c>
      <c r="F22" s="1" t="str">
        <f t="shared" si="3"/>
        <v>nan</v>
      </c>
      <c r="G22" s="1" t="str">
        <f t="shared" si="3"/>
        <v>nan</v>
      </c>
      <c r="H22" s="1">
        <f t="shared" si="3"/>
        <v>0.27905074669906599</v>
      </c>
      <c r="I22" s="1">
        <f t="shared" si="3"/>
        <v>0.133709790892418</v>
      </c>
      <c r="J22" s="1">
        <f t="shared" si="3"/>
        <v>0.13344888320689399</v>
      </c>
      <c r="K22" s="1">
        <f t="shared" si="3"/>
        <v>0.385424055337656</v>
      </c>
      <c r="L22" s="33">
        <f t="shared" si="1"/>
        <v>0.27622103576054696</v>
      </c>
    </row>
    <row r="23" spans="2:29" ht="75.75" thickBot="1" x14ac:dyDescent="0.3">
      <c r="B23" s="147" t="s">
        <v>13</v>
      </c>
      <c r="C23" s="148" t="s">
        <v>30</v>
      </c>
      <c r="D23" s="149" t="s">
        <v>31</v>
      </c>
      <c r="E23" s="1">
        <f t="shared" si="3"/>
        <v>7.2919681856490198E-2</v>
      </c>
      <c r="F23" s="1">
        <f t="shared" si="3"/>
        <v>0.26668090654101201</v>
      </c>
      <c r="G23" s="1">
        <f t="shared" si="3"/>
        <v>0.164106585564853</v>
      </c>
      <c r="H23" s="1">
        <f t="shared" si="3"/>
        <v>0.29753690658524501</v>
      </c>
      <c r="I23" s="1">
        <f t="shared" si="3"/>
        <v>0.31909376665014599</v>
      </c>
      <c r="J23" s="1">
        <f t="shared" si="3"/>
        <v>4.3851421588918402E-2</v>
      </c>
      <c r="K23" s="1">
        <f t="shared" si="3"/>
        <v>0.15177791312372799</v>
      </c>
      <c r="L23" s="33">
        <f t="shared" si="1"/>
        <v>0.18799531170148467</v>
      </c>
    </row>
    <row r="28" spans="2:29" x14ac:dyDescent="0.25">
      <c r="E28" s="65">
        <v>0.23067221446003899</v>
      </c>
      <c r="F28" s="65">
        <v>3.5140690907078699E-2</v>
      </c>
      <c r="G28">
        <v>5.3353431311808801E-2</v>
      </c>
      <c r="H28" s="65">
        <v>4.82199809940589E-2</v>
      </c>
      <c r="I28" s="65">
        <v>0.20445073245974699</v>
      </c>
      <c r="J28" s="65">
        <v>0.202597918583374</v>
      </c>
      <c r="K28" s="65">
        <v>0.14758568487082699</v>
      </c>
      <c r="L28" s="65"/>
      <c r="M28" s="54"/>
      <c r="N28" s="54"/>
      <c r="O28" s="54"/>
      <c r="P28" s="54"/>
      <c r="Q28" s="65"/>
      <c r="R28" s="65"/>
      <c r="S28" s="65"/>
      <c r="T28" s="65"/>
      <c r="U28" s="65"/>
      <c r="V28" s="65"/>
      <c r="W28" s="65"/>
      <c r="X28" s="65"/>
      <c r="Z28" s="65"/>
      <c r="AA28" s="65"/>
      <c r="AB28" s="65"/>
      <c r="AC28" s="65"/>
    </row>
    <row r="29" spans="2:29" x14ac:dyDescent="0.25">
      <c r="E29">
        <v>5.6497828502276998E-2</v>
      </c>
      <c r="F29" s="65">
        <v>0.18091344487532901</v>
      </c>
      <c r="G29">
        <v>4.8539651719097202E-2</v>
      </c>
      <c r="H29" s="65">
        <v>0.16833248288843</v>
      </c>
      <c r="I29" s="65">
        <v>1.50335583980458E-2</v>
      </c>
      <c r="J29" s="65">
        <v>0.13030559964094801</v>
      </c>
      <c r="K29">
        <v>0.16875376397116301</v>
      </c>
      <c r="L29" s="65"/>
      <c r="M29" s="54"/>
      <c r="N29" s="54"/>
      <c r="O29" s="54"/>
      <c r="P29" s="54"/>
      <c r="Q29" s="65"/>
      <c r="R29" s="65"/>
      <c r="S29" s="65"/>
      <c r="T29" s="65"/>
      <c r="V29" s="65"/>
      <c r="X29" s="65"/>
      <c r="Z29" s="65"/>
      <c r="AA29" s="65"/>
      <c r="AB29" s="65"/>
    </row>
    <row r="30" spans="2:29" x14ac:dyDescent="0.25">
      <c r="E30" s="65">
        <v>0.18145861380122899</v>
      </c>
      <c r="F30" s="65">
        <v>0.149185991478574</v>
      </c>
      <c r="G30">
        <v>-5.4813696020708798E-2</v>
      </c>
      <c r="H30" s="65">
        <v>0.204159632860267</v>
      </c>
      <c r="I30" s="65">
        <v>0.156796392705776</v>
      </c>
      <c r="J30" s="65">
        <v>0.164098567203419</v>
      </c>
      <c r="K30" s="65">
        <v>0.11702840472383901</v>
      </c>
      <c r="L30" s="65"/>
      <c r="M30" s="54"/>
      <c r="N30" s="54"/>
      <c r="O30" s="54"/>
      <c r="P30" s="54"/>
      <c r="Q30" s="65"/>
      <c r="R30" s="65"/>
      <c r="S30" s="65"/>
      <c r="T30" s="65"/>
      <c r="U30" s="65"/>
      <c r="V30" s="65"/>
      <c r="W30" s="65"/>
      <c r="X30" s="65"/>
      <c r="Z30" s="65"/>
      <c r="AA30" s="65"/>
      <c r="AB30" s="65"/>
      <c r="AC30" s="65"/>
    </row>
    <row r="31" spans="2:29" x14ac:dyDescent="0.25">
      <c r="E31" s="65">
        <v>0.147879975983152</v>
      </c>
      <c r="F31" s="65">
        <v>0.26908501999892298</v>
      </c>
      <c r="G31">
        <v>1.75141206016294E-2</v>
      </c>
      <c r="H31" s="65">
        <v>-2.8647405354963199E-2</v>
      </c>
      <c r="I31" s="65">
        <v>0.28052066614450899</v>
      </c>
      <c r="J31" s="65">
        <v>3.6666925965535897E-2</v>
      </c>
      <c r="K31" s="65">
        <v>0.12807417758286099</v>
      </c>
      <c r="L31" s="65"/>
      <c r="M31" s="54"/>
      <c r="N31" s="54"/>
      <c r="O31" s="54"/>
      <c r="P31" s="54"/>
      <c r="Q31" s="65"/>
      <c r="R31" s="65"/>
      <c r="S31" s="65"/>
      <c r="T31" s="65"/>
      <c r="U31" s="65"/>
      <c r="V31" s="65"/>
      <c r="W31" s="65"/>
      <c r="X31" s="65"/>
      <c r="Z31" s="65"/>
      <c r="AA31" s="65"/>
      <c r="AB31" s="65"/>
      <c r="AC31" s="65"/>
    </row>
    <row r="32" spans="2:29" x14ac:dyDescent="0.25">
      <c r="E32">
        <v>2.6057110795735101E-2</v>
      </c>
      <c r="F32" s="65">
        <v>-0.114897330021611</v>
      </c>
      <c r="G32">
        <v>1.39574138455333E-2</v>
      </c>
      <c r="H32">
        <v>5.4552599070063899E-2</v>
      </c>
      <c r="I32">
        <v>-1.3146485214634501E-2</v>
      </c>
      <c r="J32" s="65">
        <v>0.25747405494166697</v>
      </c>
      <c r="K32">
        <v>2.32401307062453E-2</v>
      </c>
      <c r="L32" s="65"/>
      <c r="M32" s="54"/>
      <c r="N32" s="54"/>
      <c r="O32" s="54"/>
      <c r="P32" s="54"/>
      <c r="R32" s="65"/>
      <c r="S32" s="65"/>
      <c r="T32" s="65"/>
      <c r="V32" s="65"/>
      <c r="X32" s="65"/>
      <c r="AB32" s="65"/>
    </row>
    <row r="33" spans="5:29" x14ac:dyDescent="0.25">
      <c r="E33" s="65">
        <v>-8.9554193849641001E-2</v>
      </c>
      <c r="F33" s="65">
        <v>6.1313246406606299E-2</v>
      </c>
      <c r="G33" s="65">
        <v>3.0416521494686399E-3</v>
      </c>
      <c r="H33">
        <v>-8.5737645153696695E-2</v>
      </c>
      <c r="I33" s="65">
        <v>3.8282535033864598E-2</v>
      </c>
      <c r="J33" s="65">
        <v>1.9131161941397599E-2</v>
      </c>
      <c r="K33" s="65">
        <v>-0.112177397734582</v>
      </c>
      <c r="L33" s="65"/>
      <c r="M33" s="54"/>
      <c r="N33" s="54"/>
      <c r="O33" s="54"/>
      <c r="P33" s="54"/>
      <c r="Q33" s="65"/>
      <c r="R33" s="65"/>
      <c r="S33" s="65"/>
      <c r="T33" s="65"/>
      <c r="U33" s="65"/>
      <c r="V33" s="65"/>
      <c r="W33" s="65"/>
      <c r="X33" s="65"/>
      <c r="Y33" s="65"/>
      <c r="AA33" s="65"/>
      <c r="AB33" s="65"/>
      <c r="AC33" s="65"/>
    </row>
    <row r="34" spans="5:29" x14ac:dyDescent="0.25">
      <c r="E34" s="65">
        <v>-3.7370871593291499E-2</v>
      </c>
      <c r="F34" s="65">
        <v>-0.14617775087735099</v>
      </c>
      <c r="G34">
        <v>-6.7232737975238197E-2</v>
      </c>
      <c r="H34" s="65">
        <v>-0.222850363671838</v>
      </c>
      <c r="I34" s="65">
        <v>-0.218934673462815</v>
      </c>
      <c r="J34" s="65">
        <v>-0.15656226725429501</v>
      </c>
      <c r="K34">
        <v>-6.7788972669309694E-2</v>
      </c>
      <c r="L34" s="65"/>
      <c r="M34" s="54"/>
      <c r="N34" s="54"/>
      <c r="O34" s="54"/>
      <c r="P34" s="54"/>
      <c r="Q34" s="65"/>
      <c r="R34" s="65"/>
      <c r="S34" s="65"/>
      <c r="T34" s="65"/>
      <c r="U34" s="65"/>
      <c r="V34" s="65"/>
      <c r="W34" s="65"/>
      <c r="X34" s="65"/>
      <c r="Z34" s="65"/>
      <c r="AA34" s="65"/>
      <c r="AB34" s="65"/>
    </row>
    <row r="35" spans="5:29" x14ac:dyDescent="0.25">
      <c r="E35" s="65">
        <v>-1.45987206995974E-2</v>
      </c>
      <c r="F35" s="65">
        <v>4.4098586871521198E-2</v>
      </c>
      <c r="G35" s="65">
        <v>-1.6340814887850299E-2</v>
      </c>
      <c r="H35">
        <v>1.27127735177961E-2</v>
      </c>
      <c r="I35">
        <v>0.100720461419724</v>
      </c>
      <c r="J35" s="65">
        <v>0.19705499853154099</v>
      </c>
      <c r="K35" s="65">
        <v>0.15928328504846401</v>
      </c>
      <c r="L35" s="65"/>
      <c r="M35" s="54"/>
      <c r="N35" s="54"/>
      <c r="O35" s="54"/>
      <c r="P35" s="54"/>
      <c r="Q35" s="65"/>
      <c r="R35" s="65"/>
      <c r="S35" s="65"/>
      <c r="T35" s="65"/>
      <c r="U35" s="65"/>
      <c r="V35" s="65"/>
      <c r="W35" s="65"/>
      <c r="X35" s="65"/>
      <c r="Y35" s="65"/>
      <c r="AB35" s="65"/>
      <c r="AC35" s="65"/>
    </row>
    <row r="36" spans="5:29" x14ac:dyDescent="0.25">
      <c r="E36">
        <v>-6.1151142264506297E-2</v>
      </c>
      <c r="F36">
        <v>-6.5105612786805295E-2</v>
      </c>
      <c r="G36">
        <v>4.2707082794595098E-2</v>
      </c>
      <c r="H36">
        <v>0.18763692641938301</v>
      </c>
      <c r="I36" s="65">
        <v>-0.102905043735078</v>
      </c>
      <c r="J36">
        <v>0.16974612101525999</v>
      </c>
      <c r="K36" s="65">
        <v>8.8805725183481704E-2</v>
      </c>
      <c r="M36" s="54"/>
      <c r="N36" s="54"/>
      <c r="O36" s="54"/>
      <c r="P36" s="54"/>
      <c r="T36" s="65"/>
      <c r="AA36" s="65"/>
      <c r="AC36" s="65"/>
    </row>
    <row r="37" spans="5:29" x14ac:dyDescent="0.25">
      <c r="E37">
        <v>-0.117646560274857</v>
      </c>
      <c r="F37">
        <v>0.110074552318216</v>
      </c>
      <c r="G37">
        <v>-4.5194060752310999E-2</v>
      </c>
      <c r="H37">
        <v>8.0827409157347999E-2</v>
      </c>
      <c r="I37" s="65">
        <v>2.8236127021754501E-2</v>
      </c>
      <c r="J37" s="65">
        <v>-0.20909135094287101</v>
      </c>
      <c r="K37" s="65">
        <v>-0.121546279304191</v>
      </c>
      <c r="L37" s="65"/>
      <c r="M37" s="54"/>
      <c r="N37" s="54"/>
      <c r="O37" s="54"/>
      <c r="P37" s="54"/>
      <c r="R37" s="65"/>
      <c r="S37" s="65"/>
      <c r="T37" s="65"/>
      <c r="AA37" s="65"/>
      <c r="AB37" s="65"/>
      <c r="AC37" s="65"/>
    </row>
    <row r="38" spans="5:29" x14ac:dyDescent="0.25">
      <c r="E38" s="65">
        <v>1.4687105270953E-2</v>
      </c>
      <c r="F38" s="65">
        <v>-0.18179592318405299</v>
      </c>
      <c r="G38">
        <v>-0.12623762010811901</v>
      </c>
      <c r="H38" s="65">
        <v>-0.25879341934156003</v>
      </c>
      <c r="I38" s="65">
        <v>-0.20711282494378999</v>
      </c>
      <c r="J38">
        <v>-0.107565373747859</v>
      </c>
      <c r="K38">
        <v>3.7981374167424401E-3</v>
      </c>
      <c r="M38" s="54"/>
      <c r="N38" s="54"/>
      <c r="O38" s="54"/>
      <c r="P38" s="54"/>
      <c r="Q38" s="65"/>
      <c r="R38" s="65"/>
      <c r="S38" s="65"/>
      <c r="T38" s="65"/>
      <c r="U38" s="65"/>
      <c r="V38" s="65"/>
      <c r="W38" s="65"/>
      <c r="X38" s="65"/>
      <c r="Z38" s="65"/>
      <c r="AA38" s="65"/>
    </row>
    <row r="39" spans="5:29" x14ac:dyDescent="0.25">
      <c r="E39" s="65">
        <v>-0.261189532124805</v>
      </c>
      <c r="F39" s="65">
        <v>-0.29432524725765702</v>
      </c>
      <c r="G39">
        <v>-3.04816108131063E-2</v>
      </c>
      <c r="H39" s="65">
        <v>-0.35855191676373899</v>
      </c>
      <c r="I39" s="65">
        <v>-0.37754122494846598</v>
      </c>
      <c r="J39" s="65">
        <v>-0.223312733836313</v>
      </c>
      <c r="K39" s="65">
        <v>-0.20482216664548</v>
      </c>
      <c r="L39" s="65"/>
      <c r="M39" s="54"/>
      <c r="N39" s="54"/>
      <c r="O39" s="54"/>
      <c r="P39" s="54"/>
      <c r="Q39" s="65"/>
      <c r="R39" s="65"/>
      <c r="S39" s="65"/>
      <c r="T39" s="65"/>
      <c r="U39" s="65"/>
      <c r="V39" s="65"/>
      <c r="W39" s="65"/>
      <c r="X39" s="65"/>
      <c r="Z39" s="65"/>
      <c r="AA39" s="65"/>
      <c r="AB39" s="65"/>
      <c r="AC39" s="65"/>
    </row>
    <row r="40" spans="5:29" x14ac:dyDescent="0.25">
      <c r="E40" s="65">
        <v>0.11851755005076101</v>
      </c>
      <c r="F40" s="65">
        <v>0.258058756526865</v>
      </c>
      <c r="G40" s="65">
        <v>0.20309621928655999</v>
      </c>
      <c r="H40" s="65">
        <v>-2.6914695078431201E-3</v>
      </c>
      <c r="I40" s="65">
        <v>0.13083030843225099</v>
      </c>
      <c r="J40" s="65">
        <v>0.339501050484804</v>
      </c>
      <c r="K40" s="65">
        <v>0.139484631522868</v>
      </c>
      <c r="L40" s="65"/>
      <c r="M40" s="54"/>
      <c r="N40" s="54"/>
      <c r="O40" s="54"/>
      <c r="P40" s="54"/>
      <c r="Q40" s="65"/>
      <c r="R40" s="65"/>
      <c r="S40" s="65"/>
      <c r="T40" s="65"/>
      <c r="U40" s="65"/>
      <c r="V40" s="65"/>
      <c r="W40" s="65"/>
      <c r="X40" s="65"/>
      <c r="Y40" s="65"/>
      <c r="Z40" s="65"/>
      <c r="AA40" s="65"/>
      <c r="AB40" s="65"/>
      <c r="AC40" s="65"/>
    </row>
    <row r="41" spans="5:29" x14ac:dyDescent="0.25">
      <c r="E41" s="65">
        <v>0.25892929761954803</v>
      </c>
      <c r="F41" s="65">
        <v>0.12772977737417901</v>
      </c>
      <c r="G41" s="65">
        <v>0.28128150857261902</v>
      </c>
      <c r="H41" s="65">
        <v>0.36189929509389701</v>
      </c>
      <c r="I41" s="65">
        <v>0.10985511343860301</v>
      </c>
      <c r="J41" s="65">
        <v>0.12901155762942501</v>
      </c>
      <c r="K41" s="65">
        <v>0.142087128328062</v>
      </c>
      <c r="L41" s="65"/>
      <c r="M41" s="54"/>
      <c r="N41" s="54"/>
      <c r="O41" s="54"/>
      <c r="P41" s="54"/>
      <c r="Q41" s="65"/>
      <c r="R41" s="65"/>
      <c r="S41" s="65"/>
      <c r="T41" s="65"/>
      <c r="U41" s="65"/>
      <c r="V41" s="65"/>
      <c r="W41" s="65"/>
      <c r="X41" s="65"/>
      <c r="Y41" s="65"/>
      <c r="Z41" s="65"/>
      <c r="AA41" s="65"/>
      <c r="AB41" s="65"/>
      <c r="AC41" s="65"/>
    </row>
    <row r="42" spans="5:29" x14ac:dyDescent="0.25">
      <c r="E42">
        <v>0.398917334843643</v>
      </c>
      <c r="F42" s="65">
        <v>0.48169304424609199</v>
      </c>
      <c r="G42" s="65">
        <v>0.21084071619038899</v>
      </c>
      <c r="H42" s="65">
        <v>0.58064648971814303</v>
      </c>
      <c r="I42" s="65">
        <v>0.65848812500194598</v>
      </c>
      <c r="J42">
        <v>0.63965740490101597</v>
      </c>
      <c r="K42">
        <v>0.49488131721564999</v>
      </c>
      <c r="L42" s="65"/>
      <c r="M42" s="54"/>
      <c r="N42" s="54"/>
      <c r="O42" s="54"/>
      <c r="P42" s="54"/>
      <c r="Q42" s="65"/>
      <c r="R42" s="65"/>
      <c r="T42" s="65"/>
      <c r="V42" s="65"/>
      <c r="X42" s="65"/>
      <c r="Y42" s="65"/>
      <c r="Z42" s="65"/>
      <c r="AA42" s="65"/>
    </row>
    <row r="43" spans="5:29" x14ac:dyDescent="0.25">
      <c r="E43" s="65">
        <v>-0.25094602813675199</v>
      </c>
      <c r="F43" s="65">
        <v>-1.4399890516779599E-3</v>
      </c>
      <c r="G43" s="65">
        <v>0.232809776142307</v>
      </c>
      <c r="H43" s="65">
        <v>0.28725334587190499</v>
      </c>
      <c r="I43" s="65">
        <v>0.184858394095547</v>
      </c>
      <c r="J43" s="65">
        <v>0.28067819276050598</v>
      </c>
      <c r="K43" s="65">
        <v>0.26413551250682898</v>
      </c>
      <c r="L43" s="65"/>
      <c r="M43" s="54"/>
      <c r="N43" s="54"/>
      <c r="O43" s="54"/>
      <c r="P43" s="54"/>
      <c r="Q43" s="65"/>
      <c r="R43" s="65"/>
      <c r="S43" s="65"/>
      <c r="T43" s="65"/>
      <c r="U43" s="65"/>
      <c r="V43" s="65"/>
      <c r="W43" s="65"/>
      <c r="X43" s="65"/>
      <c r="Y43" s="65"/>
      <c r="Z43" s="65"/>
      <c r="AA43" s="65"/>
      <c r="AB43" s="65"/>
      <c r="AC43" s="65"/>
    </row>
    <row r="44" spans="5:29" x14ac:dyDescent="0.25">
      <c r="E44">
        <v>8.4433245351717603E-2</v>
      </c>
      <c r="F44" s="65">
        <v>6.1962642666813401E-2</v>
      </c>
      <c r="G44">
        <v>3.0302756685969601E-2</v>
      </c>
      <c r="H44" s="65">
        <v>0.18626421821633601</v>
      </c>
      <c r="I44" s="65">
        <v>-0.14973201967328101</v>
      </c>
      <c r="J44" s="65">
        <v>7.9305450091507797E-3</v>
      </c>
      <c r="K44" s="65">
        <v>-5.0349516987253998E-3</v>
      </c>
      <c r="L44" s="65"/>
      <c r="M44" s="54"/>
      <c r="N44" s="54"/>
      <c r="O44" s="54"/>
      <c r="P44" s="54"/>
      <c r="Q44" s="65"/>
      <c r="R44" s="65"/>
      <c r="S44" s="65"/>
      <c r="T44" s="65"/>
      <c r="V44" s="65"/>
      <c r="X44" s="65"/>
      <c r="Z44" s="65"/>
      <c r="AA44" s="65"/>
      <c r="AB44" s="65"/>
      <c r="AC44" s="65"/>
    </row>
    <row r="45" spans="5:29" x14ac:dyDescent="0.25">
      <c r="E45">
        <v>5.7232759601084801E-2</v>
      </c>
      <c r="F45" s="65">
        <v>0.138214697648464</v>
      </c>
      <c r="G45" s="65">
        <v>6.9995921040683404E-2</v>
      </c>
      <c r="H45" s="65">
        <v>0.14255654807805199</v>
      </c>
      <c r="I45" s="65">
        <v>0.23307623857878801</v>
      </c>
      <c r="J45">
        <v>0.113431270456857</v>
      </c>
      <c r="K45" s="65">
        <v>0.118992442275816</v>
      </c>
      <c r="L45" s="65"/>
      <c r="M45" s="54"/>
      <c r="N45" s="54"/>
      <c r="O45" s="54"/>
      <c r="P45" s="54"/>
      <c r="Q45" s="65"/>
      <c r="R45" s="65"/>
      <c r="T45" s="65"/>
      <c r="V45" s="65"/>
      <c r="X45" s="65"/>
      <c r="Y45" s="65"/>
      <c r="Z45" s="65"/>
      <c r="AA45" s="65"/>
      <c r="AC45" s="65"/>
    </row>
    <row r="46" spans="5:29" x14ac:dyDescent="0.25">
      <c r="E46" s="65">
        <v>0.449471702666701</v>
      </c>
      <c r="F46" t="s">
        <v>141</v>
      </c>
      <c r="G46" t="s">
        <v>141</v>
      </c>
      <c r="H46" s="65">
        <v>0.27905074669906599</v>
      </c>
      <c r="I46" s="65">
        <v>0.133709790892418</v>
      </c>
      <c r="J46" s="65">
        <v>0.13344888320689399</v>
      </c>
      <c r="K46" s="65">
        <v>0.385424055337656</v>
      </c>
      <c r="L46" s="65"/>
      <c r="M46" s="54"/>
      <c r="N46" s="54"/>
      <c r="O46" s="54"/>
      <c r="P46" s="54"/>
      <c r="Q46" s="65"/>
      <c r="R46" s="65"/>
      <c r="S46" s="65"/>
      <c r="T46" s="65"/>
      <c r="U46" s="65"/>
      <c r="W46" s="65"/>
      <c r="Z46" s="65"/>
      <c r="AA46" s="65"/>
      <c r="AB46" s="65"/>
      <c r="AC46" s="65"/>
    </row>
    <row r="47" spans="5:29" x14ac:dyDescent="0.25">
      <c r="E47" s="65">
        <v>7.2919681856490198E-2</v>
      </c>
      <c r="F47" s="65">
        <v>0.26668090654101201</v>
      </c>
      <c r="G47" s="65">
        <v>0.164106585564853</v>
      </c>
      <c r="H47" s="65">
        <v>0.29753690658524501</v>
      </c>
      <c r="I47" s="65">
        <v>0.31909376665014599</v>
      </c>
      <c r="J47" s="65">
        <v>4.3851421588918402E-2</v>
      </c>
      <c r="K47" s="65">
        <v>0.15177791312372799</v>
      </c>
      <c r="L47" s="65"/>
      <c r="M47" s="54"/>
      <c r="N47" s="54"/>
      <c r="O47" s="54"/>
      <c r="P47" s="54"/>
      <c r="Q47" s="65"/>
      <c r="R47" s="65"/>
      <c r="S47" s="65"/>
      <c r="T47" s="65"/>
      <c r="U47" s="65"/>
      <c r="V47" s="65"/>
      <c r="W47" s="65"/>
      <c r="X47" s="65"/>
      <c r="Y47" s="65"/>
      <c r="Z47" s="65"/>
      <c r="AA47" s="65"/>
      <c r="AB47" s="65"/>
      <c r="AC47" s="65"/>
    </row>
  </sheetData>
  <pageMargins left="0.7" right="0.7" top="0.75" bottom="0.75" header="0.3" footer="0.3"/>
  <pageSetup orientation="portrait" horizontalDpi="300"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AC47"/>
  <sheetViews>
    <sheetView zoomScale="70" zoomScaleNormal="70" workbookViewId="0">
      <selection activeCell="L4" sqref="L4:L23"/>
    </sheetView>
  </sheetViews>
  <sheetFormatPr defaultRowHeight="15" x14ac:dyDescent="0.25"/>
  <cols>
    <col min="2" max="2" width="12" customWidth="1"/>
    <col min="3" max="3" width="9" customWidth="1"/>
    <col min="4" max="4" width="11.140625" customWidth="1"/>
    <col min="5" max="10" width="14.85546875" bestFit="1" customWidth="1"/>
    <col min="11" max="11" width="10" customWidth="1"/>
    <col min="12" max="12" width="8" customWidth="1"/>
  </cols>
  <sheetData>
    <row r="2" spans="2:15" ht="102" customHeight="1" x14ac:dyDescent="0.25">
      <c r="E2" s="82" t="s">
        <v>14</v>
      </c>
      <c r="F2" s="76" t="s">
        <v>15</v>
      </c>
      <c r="G2" s="76" t="s">
        <v>16</v>
      </c>
      <c r="H2" s="77" t="s">
        <v>18</v>
      </c>
      <c r="I2" s="77" t="s">
        <v>17</v>
      </c>
      <c r="J2" s="75" t="s">
        <v>76</v>
      </c>
      <c r="K2" s="75" t="s">
        <v>20</v>
      </c>
    </row>
    <row r="3" spans="2:15" ht="60" x14ac:dyDescent="0.25">
      <c r="B3" s="66" t="s">
        <v>0</v>
      </c>
      <c r="C3" s="66" t="s">
        <v>136</v>
      </c>
      <c r="D3" s="67" t="s">
        <v>137</v>
      </c>
      <c r="E3" s="66" t="s">
        <v>138</v>
      </c>
      <c r="F3" s="66" t="s">
        <v>138</v>
      </c>
      <c r="G3" s="66" t="s">
        <v>138</v>
      </c>
      <c r="H3" s="66" t="s">
        <v>138</v>
      </c>
      <c r="I3" s="66" t="s">
        <v>138</v>
      </c>
      <c r="J3" s="66" t="s">
        <v>138</v>
      </c>
      <c r="K3" s="66" t="s">
        <v>138</v>
      </c>
      <c r="L3" s="81" t="s">
        <v>140</v>
      </c>
    </row>
    <row r="4" spans="2:15" ht="45" x14ac:dyDescent="0.25">
      <c r="B4" s="142" t="s">
        <v>133</v>
      </c>
      <c r="C4" s="127" t="s">
        <v>153</v>
      </c>
      <c r="D4" s="143" t="s">
        <v>155</v>
      </c>
      <c r="E4" s="1">
        <f>E28</f>
        <v>8.6226648654127797E-2</v>
      </c>
      <c r="F4" s="1">
        <f t="shared" ref="F4:K4" si="0">F28</f>
        <v>0.15194363518270401</v>
      </c>
      <c r="G4" s="1">
        <f t="shared" si="0"/>
        <v>-0.14014805644557499</v>
      </c>
      <c r="H4" s="1">
        <f t="shared" si="0"/>
        <v>0.14104336428846501</v>
      </c>
      <c r="I4" s="1">
        <f t="shared" si="0"/>
        <v>0.12722735000313801</v>
      </c>
      <c r="J4" s="1">
        <f t="shared" si="0"/>
        <v>0.37546730395029199</v>
      </c>
      <c r="K4" s="1">
        <f t="shared" si="0"/>
        <v>-5.6775817912836299E-2</v>
      </c>
      <c r="L4" s="33">
        <f t="shared" ref="L4:L23" si="1">AVERAGE(E4,F4,G4,H4,I4,J4,K4)</f>
        <v>9.7854918245759356E-2</v>
      </c>
    </row>
    <row r="5" spans="2:15" ht="30" x14ac:dyDescent="0.25">
      <c r="B5" s="144" t="s">
        <v>1</v>
      </c>
      <c r="C5" s="84" t="s">
        <v>154</v>
      </c>
      <c r="D5" s="145" t="s">
        <v>156</v>
      </c>
      <c r="E5" s="1">
        <f t="shared" ref="E5:K20" si="2">E29</f>
        <v>-6.3946773039678897E-2</v>
      </c>
      <c r="F5" s="1">
        <f t="shared" si="2"/>
        <v>0.14604787162531199</v>
      </c>
      <c r="G5" s="1">
        <f t="shared" si="2"/>
        <v>-2.27286239981783E-2</v>
      </c>
      <c r="H5" s="1">
        <f t="shared" si="2"/>
        <v>-5.95605804365137E-3</v>
      </c>
      <c r="I5" s="1">
        <f t="shared" si="2"/>
        <v>0.285514760190617</v>
      </c>
      <c r="J5" s="1">
        <f t="shared" si="2"/>
        <v>0.21793156903592201</v>
      </c>
      <c r="K5" s="1">
        <f t="shared" si="2"/>
        <v>8.0241066998986102E-2</v>
      </c>
      <c r="L5" s="33">
        <f t="shared" si="1"/>
        <v>9.1014830395618376E-2</v>
      </c>
      <c r="O5" s="65"/>
    </row>
    <row r="6" spans="2:15" ht="30" x14ac:dyDescent="0.25">
      <c r="B6" s="144" t="s">
        <v>2</v>
      </c>
      <c r="C6" s="84" t="s">
        <v>21</v>
      </c>
      <c r="D6" s="145" t="s">
        <v>22</v>
      </c>
      <c r="E6" s="1">
        <f t="shared" si="2"/>
        <v>0.18145861380122899</v>
      </c>
      <c r="F6" s="1">
        <f t="shared" si="2"/>
        <v>-4.13032189033124E-2</v>
      </c>
      <c r="G6" s="1">
        <f t="shared" si="2"/>
        <v>-2.9869205227962398E-2</v>
      </c>
      <c r="H6" s="1">
        <f t="shared" si="2"/>
        <v>3.2752710899175202E-3</v>
      </c>
      <c r="I6" s="1">
        <f t="shared" si="2"/>
        <v>0.23738130788484199</v>
      </c>
      <c r="J6" s="1">
        <f t="shared" si="2"/>
        <v>0.164098567203419</v>
      </c>
      <c r="K6" s="1">
        <f t="shared" si="2"/>
        <v>0.14542326507915901</v>
      </c>
      <c r="L6" s="33">
        <f t="shared" si="1"/>
        <v>9.4352085846755959E-2</v>
      </c>
    </row>
    <row r="7" spans="2:15" ht="60" x14ac:dyDescent="0.25">
      <c r="B7" s="144" t="s">
        <v>134</v>
      </c>
      <c r="C7" s="84" t="s">
        <v>23</v>
      </c>
      <c r="D7" s="145" t="s">
        <v>24</v>
      </c>
      <c r="E7" s="1">
        <f t="shared" si="2"/>
        <v>0.16366117511466899</v>
      </c>
      <c r="F7" s="1">
        <f t="shared" si="2"/>
        <v>0.23645945966975601</v>
      </c>
      <c r="G7" s="1">
        <f t="shared" si="2"/>
        <v>0.130952350738018</v>
      </c>
      <c r="H7" s="1">
        <f t="shared" si="2"/>
        <v>0.28864848745697802</v>
      </c>
      <c r="I7" s="1">
        <f t="shared" si="2"/>
        <v>-4.4342213852375599E-2</v>
      </c>
      <c r="J7" s="1">
        <f t="shared" si="2"/>
        <v>3.6666925965535897E-2</v>
      </c>
      <c r="K7" s="1">
        <f t="shared" si="2"/>
        <v>0.10533187399621299</v>
      </c>
      <c r="L7" s="33">
        <f t="shared" si="1"/>
        <v>0.13105400844125634</v>
      </c>
    </row>
    <row r="8" spans="2:15" ht="45" x14ac:dyDescent="0.25">
      <c r="B8" s="144" t="s">
        <v>3</v>
      </c>
      <c r="C8" s="84" t="s">
        <v>27</v>
      </c>
      <c r="D8" s="145" t="s">
        <v>26</v>
      </c>
      <c r="E8" s="1">
        <f t="shared" si="2"/>
        <v>-1.9525223140538801E-2</v>
      </c>
      <c r="F8" s="1">
        <f t="shared" si="2"/>
        <v>-0.10916216404557801</v>
      </c>
      <c r="G8" s="1">
        <f t="shared" si="2"/>
        <v>-1.7436579413598701E-2</v>
      </c>
      <c r="H8" s="1">
        <f t="shared" si="2"/>
        <v>-5.0664149374271397E-2</v>
      </c>
      <c r="I8" s="1">
        <f t="shared" si="2"/>
        <v>-1.1376920126425599E-4</v>
      </c>
      <c r="J8" s="1">
        <f t="shared" si="2"/>
        <v>0.22002531192750099</v>
      </c>
      <c r="K8" s="1">
        <f t="shared" si="2"/>
        <v>6.4781690558687001E-3</v>
      </c>
      <c r="L8" s="33">
        <f t="shared" si="1"/>
        <v>4.228799401159793E-3</v>
      </c>
    </row>
    <row r="9" spans="2:15" ht="60" x14ac:dyDescent="0.25">
      <c r="B9" s="144" t="s">
        <v>200</v>
      </c>
      <c r="C9" s="84" t="s">
        <v>205</v>
      </c>
      <c r="D9" s="145" t="s">
        <v>204</v>
      </c>
      <c r="E9" s="1">
        <f t="shared" si="2"/>
        <v>-0.171890582203958</v>
      </c>
      <c r="F9" s="1">
        <f t="shared" si="2"/>
        <v>0.220346348645761</v>
      </c>
      <c r="G9" s="1">
        <f t="shared" si="2"/>
        <v>-0.10647876701211099</v>
      </c>
      <c r="H9" s="1">
        <f t="shared" si="2"/>
        <v>-0.157925004547423</v>
      </c>
      <c r="I9" s="1" t="str">
        <f t="shared" si="2"/>
        <v>nan</v>
      </c>
      <c r="J9" s="1" t="str">
        <f t="shared" si="2"/>
        <v>nan</v>
      </c>
      <c r="K9" s="1">
        <f t="shared" si="2"/>
        <v>0.11188918204154601</v>
      </c>
      <c r="L9" s="33">
        <f t="shared" si="1"/>
        <v>-2.0811764615236997E-2</v>
      </c>
    </row>
    <row r="10" spans="2:15" ht="90" x14ac:dyDescent="0.25">
      <c r="B10" s="144" t="s">
        <v>201</v>
      </c>
      <c r="C10" s="84" t="s">
        <v>28</v>
      </c>
      <c r="D10" s="145" t="s">
        <v>29</v>
      </c>
      <c r="E10" s="1">
        <f t="shared" si="2"/>
        <v>-8.5940604041376503E-2</v>
      </c>
      <c r="F10" s="1">
        <f t="shared" si="2"/>
        <v>-0.147203311942226</v>
      </c>
      <c r="G10" s="1">
        <f t="shared" si="2"/>
        <v>-6.0006691642475102E-2</v>
      </c>
      <c r="H10" s="1">
        <f t="shared" si="2"/>
        <v>-0.16568534598014101</v>
      </c>
      <c r="I10" s="1">
        <f t="shared" si="2"/>
        <v>-0.21669828074608299</v>
      </c>
      <c r="J10" s="1">
        <f t="shared" si="2"/>
        <v>1.44835011524868E-2</v>
      </c>
      <c r="K10" s="1">
        <f t="shared" si="2"/>
        <v>-0.13332836570857101</v>
      </c>
      <c r="L10" s="33">
        <f t="shared" si="1"/>
        <v>-0.11348272841548369</v>
      </c>
    </row>
    <row r="11" spans="2:15" ht="45" x14ac:dyDescent="0.25">
      <c r="B11" s="144" t="s">
        <v>203</v>
      </c>
      <c r="C11" s="84" t="s">
        <v>205</v>
      </c>
      <c r="D11" s="145" t="s">
        <v>206</v>
      </c>
      <c r="E11" s="1">
        <f t="shared" si="2"/>
        <v>4.6253253182471699E-2</v>
      </c>
      <c r="F11" s="1" t="str">
        <f t="shared" si="2"/>
        <v>nan</v>
      </c>
      <c r="G11" s="1">
        <f t="shared" si="2"/>
        <v>9.7922634607286896E-2</v>
      </c>
      <c r="H11" s="1">
        <f t="shared" si="2"/>
        <v>-0.103958343570257</v>
      </c>
      <c r="I11" s="1">
        <f t="shared" si="2"/>
        <v>-0.11334937689498201</v>
      </c>
      <c r="J11" s="1">
        <f t="shared" si="2"/>
        <v>-4.6367436440530201E-2</v>
      </c>
      <c r="K11" s="1">
        <f t="shared" si="2"/>
        <v>0.26423924876740601</v>
      </c>
      <c r="L11" s="33">
        <f t="shared" si="1"/>
        <v>2.4123329941899235E-2</v>
      </c>
    </row>
    <row r="12" spans="2:15" ht="45" x14ac:dyDescent="0.25">
      <c r="B12" s="144" t="s">
        <v>202</v>
      </c>
      <c r="C12" s="84" t="s">
        <v>205</v>
      </c>
      <c r="D12" s="145" t="s">
        <v>207</v>
      </c>
      <c r="E12" s="1">
        <f t="shared" si="2"/>
        <v>-0.16913244791360199</v>
      </c>
      <c r="F12" s="1" t="str">
        <f t="shared" si="2"/>
        <v>nan</v>
      </c>
      <c r="G12" s="1">
        <f t="shared" si="2"/>
        <v>9.3473921191801396E-2</v>
      </c>
      <c r="H12" s="1">
        <f t="shared" si="2"/>
        <v>-7.0212155138915794E-2</v>
      </c>
      <c r="I12" s="1">
        <f t="shared" si="2"/>
        <v>-0.130411552311166</v>
      </c>
      <c r="J12" s="1" t="str">
        <f t="shared" si="2"/>
        <v>nan</v>
      </c>
      <c r="K12" s="1">
        <f t="shared" si="2"/>
        <v>0.125138013630261</v>
      </c>
      <c r="L12" s="33">
        <f t="shared" si="1"/>
        <v>-3.0228844108324271E-2</v>
      </c>
    </row>
    <row r="13" spans="2:15" ht="60" x14ac:dyDescent="0.25">
      <c r="B13" s="144" t="s">
        <v>4</v>
      </c>
      <c r="C13" s="84" t="s">
        <v>208</v>
      </c>
      <c r="D13" s="145" t="s">
        <v>209</v>
      </c>
      <c r="E13" s="1">
        <f t="shared" si="2"/>
        <v>-0.156035729272959</v>
      </c>
      <c r="F13" s="1">
        <f t="shared" si="2"/>
        <v>0.154266910931876</v>
      </c>
      <c r="G13" s="1">
        <f t="shared" si="2"/>
        <v>-9.6615188298155804E-4</v>
      </c>
      <c r="H13" s="1">
        <f t="shared" si="2"/>
        <v>-0.21331832062589101</v>
      </c>
      <c r="I13" s="1">
        <f t="shared" si="2"/>
        <v>9.2409167276483503E-2</v>
      </c>
      <c r="J13" s="1">
        <f t="shared" si="2"/>
        <v>-0.25767745015882398</v>
      </c>
      <c r="K13" s="1">
        <f t="shared" si="2"/>
        <v>-0.17891510500035601</v>
      </c>
      <c r="L13" s="33">
        <f t="shared" si="1"/>
        <v>-8.0033811247521722E-2</v>
      </c>
    </row>
    <row r="14" spans="2:15" ht="27.75" customHeight="1" x14ac:dyDescent="0.25">
      <c r="B14" s="144" t="s">
        <v>5</v>
      </c>
      <c r="C14" s="84" t="s">
        <v>214</v>
      </c>
      <c r="D14" s="145" t="s">
        <v>157</v>
      </c>
      <c r="E14" s="1">
        <f t="shared" si="2"/>
        <v>0.12509925446435799</v>
      </c>
      <c r="F14" s="1">
        <f t="shared" si="2"/>
        <v>-0.220502095964594</v>
      </c>
      <c r="G14" s="1">
        <f t="shared" si="2"/>
        <v>-7.1236014055102603E-2</v>
      </c>
      <c r="H14" s="1">
        <f t="shared" si="2"/>
        <v>-0.24818190421706601</v>
      </c>
      <c r="I14" s="1">
        <f t="shared" si="2"/>
        <v>-7.2685166415223407E-2</v>
      </c>
      <c r="J14" s="1">
        <f t="shared" si="2"/>
        <v>0.1599799475174</v>
      </c>
      <c r="K14" s="1">
        <f t="shared" si="2"/>
        <v>2.5155508465891901E-2</v>
      </c>
      <c r="L14" s="33">
        <f t="shared" si="1"/>
        <v>-4.319578145776231E-2</v>
      </c>
    </row>
    <row r="15" spans="2:15" ht="60" x14ac:dyDescent="0.25">
      <c r="B15" s="144" t="s">
        <v>135</v>
      </c>
      <c r="C15" s="84" t="s">
        <v>213</v>
      </c>
      <c r="D15" s="145" t="s">
        <v>212</v>
      </c>
      <c r="E15" s="1">
        <f t="shared" si="2"/>
        <v>-0.119669763462794</v>
      </c>
      <c r="F15" s="1">
        <f t="shared" si="2"/>
        <v>-0.31266301202615998</v>
      </c>
      <c r="G15" s="1">
        <f t="shared" si="2"/>
        <v>6.4070529088174604E-3</v>
      </c>
      <c r="H15" s="1">
        <f t="shared" si="2"/>
        <v>-0.22882191140475</v>
      </c>
      <c r="I15" s="1">
        <f t="shared" si="2"/>
        <v>-0.30278524541915602</v>
      </c>
      <c r="J15" s="1">
        <f t="shared" si="2"/>
        <v>-0.12528958530915399</v>
      </c>
      <c r="K15" s="1">
        <f t="shared" si="2"/>
        <v>-0.127014891334438</v>
      </c>
      <c r="L15" s="33">
        <f t="shared" si="1"/>
        <v>-0.17283390800680493</v>
      </c>
    </row>
    <row r="16" spans="2:15" ht="45" x14ac:dyDescent="0.25">
      <c r="B16" s="146" t="s">
        <v>6</v>
      </c>
      <c r="C16" s="84" t="s">
        <v>160</v>
      </c>
      <c r="D16" s="145" t="s">
        <v>158</v>
      </c>
      <c r="E16" s="1">
        <f t="shared" si="2"/>
        <v>0.24761901860530799</v>
      </c>
      <c r="F16" s="1">
        <f t="shared" si="2"/>
        <v>0.14864653450225401</v>
      </c>
      <c r="G16" s="1" t="str">
        <f t="shared" si="2"/>
        <v>nan</v>
      </c>
      <c r="H16" s="1">
        <f t="shared" si="2"/>
        <v>0.18661941314047101</v>
      </c>
      <c r="I16" s="1">
        <f t="shared" si="2"/>
        <v>0.342143513651822</v>
      </c>
      <c r="J16" s="1" t="str">
        <f t="shared" si="2"/>
        <v>nan</v>
      </c>
      <c r="K16" s="1">
        <f t="shared" si="2"/>
        <v>5.0015849839845097E-2</v>
      </c>
      <c r="L16" s="33">
        <f t="shared" si="1"/>
        <v>0.19500886594794001</v>
      </c>
    </row>
    <row r="17" spans="2:29" ht="60" x14ac:dyDescent="0.25">
      <c r="B17" s="144" t="s">
        <v>7</v>
      </c>
      <c r="C17" s="84" t="s">
        <v>159</v>
      </c>
      <c r="D17" s="145" t="s">
        <v>162</v>
      </c>
      <c r="E17" s="1">
        <f t="shared" si="2"/>
        <v>0.122184706265905</v>
      </c>
      <c r="F17" s="1">
        <f t="shared" si="2"/>
        <v>-2.52051975849471E-2</v>
      </c>
      <c r="G17" s="1">
        <f t="shared" si="2"/>
        <v>0.25107723485539002</v>
      </c>
      <c r="H17" s="1">
        <f t="shared" si="2"/>
        <v>-9.5363160533899594E-2</v>
      </c>
      <c r="I17" s="1">
        <f t="shared" si="2"/>
        <v>0.35429705546200202</v>
      </c>
      <c r="J17" s="1">
        <f t="shared" si="2"/>
        <v>8.0768988117329604E-2</v>
      </c>
      <c r="K17" s="1">
        <f t="shared" si="2"/>
        <v>0.153213109635983</v>
      </c>
      <c r="L17" s="33">
        <f t="shared" si="1"/>
        <v>0.12013896231682328</v>
      </c>
    </row>
    <row r="18" spans="2:29" ht="60" x14ac:dyDescent="0.25">
      <c r="B18" s="144" t="s">
        <v>8</v>
      </c>
      <c r="C18" s="84" t="s">
        <v>161</v>
      </c>
      <c r="D18" s="145" t="s">
        <v>163</v>
      </c>
      <c r="E18" s="1">
        <f t="shared" si="2"/>
        <v>0.59508448047858398</v>
      </c>
      <c r="F18" s="1">
        <f t="shared" si="2"/>
        <v>0.18130496883297501</v>
      </c>
      <c r="G18" s="1">
        <f t="shared" si="2"/>
        <v>0.113287675712911</v>
      </c>
      <c r="H18" s="1">
        <f t="shared" si="2"/>
        <v>0.36649920289337101</v>
      </c>
      <c r="I18" s="1">
        <f t="shared" si="2"/>
        <v>0.194401119681402</v>
      </c>
      <c r="J18" s="1">
        <f t="shared" si="2"/>
        <v>0.56122319101529505</v>
      </c>
      <c r="K18" s="1">
        <f t="shared" si="2"/>
        <v>8.0566713301504205E-3</v>
      </c>
      <c r="L18" s="33">
        <f t="shared" si="1"/>
        <v>0.28855104427781259</v>
      </c>
    </row>
    <row r="19" spans="2:29" ht="60" x14ac:dyDescent="0.25">
      <c r="B19" s="146" t="s">
        <v>9</v>
      </c>
      <c r="C19" s="84" t="s">
        <v>165</v>
      </c>
      <c r="D19" s="145" t="s">
        <v>164</v>
      </c>
      <c r="E19" s="1">
        <f t="shared" si="2"/>
        <v>-0.101393976762778</v>
      </c>
      <c r="F19" s="1">
        <f t="shared" si="2"/>
        <v>0.116058698437165</v>
      </c>
      <c r="G19" s="1">
        <f t="shared" si="2"/>
        <v>-0.16586569514441399</v>
      </c>
      <c r="H19" s="1">
        <f t="shared" si="2"/>
        <v>6.2800064970164701E-2</v>
      </c>
      <c r="I19" s="1">
        <f t="shared" si="2"/>
        <v>2.8730462214993299E-2</v>
      </c>
      <c r="J19" s="1">
        <f t="shared" si="2"/>
        <v>0.40408463731237398</v>
      </c>
      <c r="K19" s="1">
        <f t="shared" si="2"/>
        <v>0.35627683970708002</v>
      </c>
      <c r="L19" s="33">
        <f t="shared" si="1"/>
        <v>0.1000987186763693</v>
      </c>
    </row>
    <row r="20" spans="2:29" ht="60" x14ac:dyDescent="0.25">
      <c r="B20" s="144" t="s">
        <v>10</v>
      </c>
      <c r="C20" s="84" t="s">
        <v>210</v>
      </c>
      <c r="D20" s="145" t="s">
        <v>211</v>
      </c>
      <c r="E20" s="1" t="str">
        <f t="shared" si="2"/>
        <v>nan</v>
      </c>
      <c r="F20" s="1" t="str">
        <f t="shared" si="2"/>
        <v>nan</v>
      </c>
      <c r="G20" s="1">
        <f t="shared" si="2"/>
        <v>-1.80076674347271E-2</v>
      </c>
      <c r="H20" s="1">
        <f t="shared" si="2"/>
        <v>-3.2610098801815098E-2</v>
      </c>
      <c r="I20" s="1">
        <f t="shared" si="2"/>
        <v>0.23235409792099301</v>
      </c>
      <c r="J20" s="1">
        <f t="shared" si="2"/>
        <v>4.0962782428706997E-2</v>
      </c>
      <c r="K20" s="1" t="str">
        <f t="shared" si="2"/>
        <v>nan</v>
      </c>
      <c r="L20" s="33">
        <f t="shared" si="1"/>
        <v>5.5674778528289448E-2</v>
      </c>
    </row>
    <row r="21" spans="2:29" ht="60" x14ac:dyDescent="0.25">
      <c r="B21" s="144" t="s">
        <v>11</v>
      </c>
      <c r="C21" s="84" t="s">
        <v>167</v>
      </c>
      <c r="D21" s="145" t="s">
        <v>166</v>
      </c>
      <c r="E21" s="1">
        <f t="shared" ref="E21:K23" si="3">E45</f>
        <v>4.6362528652511899E-2</v>
      </c>
      <c r="F21" s="1">
        <f t="shared" si="3"/>
        <v>-4.2464587318868298E-2</v>
      </c>
      <c r="G21" s="1">
        <f t="shared" si="3"/>
        <v>0.20021474345981</v>
      </c>
      <c r="H21" s="1">
        <f t="shared" si="3"/>
        <v>1.7065380189638399E-3</v>
      </c>
      <c r="I21" s="1">
        <f t="shared" si="3"/>
        <v>0.140154041658866</v>
      </c>
      <c r="J21" s="1">
        <f t="shared" si="3"/>
        <v>0.26243027855345602</v>
      </c>
      <c r="K21" s="1">
        <f t="shared" si="3"/>
        <v>0.17961773102415099</v>
      </c>
      <c r="L21" s="33">
        <f t="shared" si="1"/>
        <v>0.11257446772127007</v>
      </c>
    </row>
    <row r="22" spans="2:29" ht="60" x14ac:dyDescent="0.25">
      <c r="B22" s="144" t="s">
        <v>12</v>
      </c>
      <c r="C22" s="84" t="s">
        <v>168</v>
      </c>
      <c r="D22" s="145" t="s">
        <v>169</v>
      </c>
      <c r="E22" s="1" t="str">
        <f t="shared" si="3"/>
        <v>nan</v>
      </c>
      <c r="F22" s="1" t="str">
        <f t="shared" si="3"/>
        <v>nan</v>
      </c>
      <c r="G22" s="1" t="str">
        <f t="shared" si="3"/>
        <v>nan</v>
      </c>
      <c r="H22" s="1">
        <f t="shared" si="3"/>
        <v>7.6396285712800899E-3</v>
      </c>
      <c r="I22" s="1">
        <f t="shared" si="3"/>
        <v>-0.12207862597819</v>
      </c>
      <c r="J22" s="1">
        <f t="shared" si="3"/>
        <v>0.22770735175663501</v>
      </c>
      <c r="K22" s="1">
        <f t="shared" si="3"/>
        <v>-0.12306248634217</v>
      </c>
      <c r="L22" s="33">
        <f t="shared" si="1"/>
        <v>-2.4485329981112254E-3</v>
      </c>
    </row>
    <row r="23" spans="2:29" ht="75.75" thickBot="1" x14ac:dyDescent="0.3">
      <c r="B23" s="147" t="s">
        <v>13</v>
      </c>
      <c r="C23" s="148" t="s">
        <v>30</v>
      </c>
      <c r="D23" s="149" t="s">
        <v>31</v>
      </c>
      <c r="E23" s="1">
        <f t="shared" si="3"/>
        <v>0.121059811721382</v>
      </c>
      <c r="F23" s="1">
        <f t="shared" si="3"/>
        <v>0.168154829293305</v>
      </c>
      <c r="G23" s="1">
        <f t="shared" si="3"/>
        <v>0.100205288704572</v>
      </c>
      <c r="H23" s="1">
        <f t="shared" si="3"/>
        <v>0.21540462345716499</v>
      </c>
      <c r="I23" s="1">
        <f t="shared" si="3"/>
        <v>0.15897162779641699</v>
      </c>
      <c r="J23" s="1">
        <f t="shared" si="3"/>
        <v>-4.6691480789125203E-2</v>
      </c>
      <c r="K23" s="1">
        <f t="shared" si="3"/>
        <v>0.18763483284138199</v>
      </c>
      <c r="L23" s="33">
        <f t="shared" si="1"/>
        <v>0.12924850471787111</v>
      </c>
    </row>
    <row r="28" spans="2:29" x14ac:dyDescent="0.25">
      <c r="E28" s="65">
        <v>8.6226648654127797E-2</v>
      </c>
      <c r="F28" s="65">
        <v>0.15194363518270401</v>
      </c>
      <c r="G28">
        <v>-0.14014805644557499</v>
      </c>
      <c r="H28" s="65">
        <v>0.14104336428846501</v>
      </c>
      <c r="I28" s="65">
        <v>0.12722735000313801</v>
      </c>
      <c r="J28" s="65">
        <v>0.37546730395029199</v>
      </c>
      <c r="K28" s="65">
        <v>-5.6775817912836299E-2</v>
      </c>
      <c r="L28" s="65"/>
      <c r="M28" s="54"/>
      <c r="N28" s="54"/>
      <c r="O28" s="54"/>
      <c r="P28" s="54"/>
      <c r="Q28" s="65"/>
      <c r="R28" s="65"/>
      <c r="S28" s="65"/>
      <c r="T28" s="65"/>
      <c r="U28" s="65"/>
      <c r="V28" s="65"/>
      <c r="W28" s="65"/>
      <c r="X28" s="65"/>
      <c r="Z28" s="65"/>
      <c r="AA28" s="65"/>
      <c r="AB28" s="65"/>
      <c r="AC28" s="65"/>
    </row>
    <row r="29" spans="2:29" x14ac:dyDescent="0.25">
      <c r="E29">
        <v>-6.3946773039678897E-2</v>
      </c>
      <c r="F29" s="65">
        <v>0.14604787162531199</v>
      </c>
      <c r="G29">
        <v>-2.27286239981783E-2</v>
      </c>
      <c r="H29" s="65">
        <v>-5.95605804365137E-3</v>
      </c>
      <c r="I29" s="65">
        <v>0.285514760190617</v>
      </c>
      <c r="J29" s="65">
        <v>0.21793156903592201</v>
      </c>
      <c r="K29">
        <v>8.0241066998986102E-2</v>
      </c>
      <c r="L29" s="65"/>
      <c r="M29" s="54"/>
      <c r="N29" s="54"/>
      <c r="O29" s="54"/>
      <c r="P29" s="54"/>
      <c r="Q29" s="65"/>
      <c r="R29" s="65"/>
      <c r="S29" s="65"/>
      <c r="T29" s="65"/>
      <c r="V29" s="65"/>
      <c r="X29" s="65"/>
      <c r="Z29" s="65"/>
      <c r="AA29" s="65"/>
      <c r="AB29" s="65"/>
    </row>
    <row r="30" spans="2:29" x14ac:dyDescent="0.25">
      <c r="E30" s="65">
        <v>0.18145861380122899</v>
      </c>
      <c r="F30" s="65">
        <v>-4.13032189033124E-2</v>
      </c>
      <c r="G30">
        <v>-2.9869205227962398E-2</v>
      </c>
      <c r="H30" s="65">
        <v>3.2752710899175202E-3</v>
      </c>
      <c r="I30" s="65">
        <v>0.23738130788484199</v>
      </c>
      <c r="J30" s="65">
        <v>0.164098567203419</v>
      </c>
      <c r="K30" s="65">
        <v>0.14542326507915901</v>
      </c>
      <c r="L30" s="65"/>
      <c r="M30" s="54"/>
      <c r="N30" s="54"/>
      <c r="O30" s="54"/>
      <c r="P30" s="54"/>
      <c r="Q30" s="65"/>
      <c r="R30" s="65"/>
      <c r="S30" s="65"/>
      <c r="T30" s="65"/>
      <c r="U30" s="65"/>
      <c r="V30" s="65"/>
      <c r="W30" s="65"/>
      <c r="X30" s="65"/>
      <c r="Z30" s="65"/>
      <c r="AA30" s="65"/>
      <c r="AB30" s="65"/>
      <c r="AC30" s="65"/>
    </row>
    <row r="31" spans="2:29" x14ac:dyDescent="0.25">
      <c r="E31" s="65">
        <v>0.16366117511466899</v>
      </c>
      <c r="F31" s="65">
        <v>0.23645945966975601</v>
      </c>
      <c r="G31">
        <v>0.130952350738018</v>
      </c>
      <c r="H31" s="65">
        <v>0.28864848745697802</v>
      </c>
      <c r="I31" s="65">
        <v>-4.4342213852375599E-2</v>
      </c>
      <c r="J31" s="65">
        <v>3.6666925965535897E-2</v>
      </c>
      <c r="K31" s="65">
        <v>0.10533187399621299</v>
      </c>
      <c r="L31" s="65"/>
      <c r="M31" s="54"/>
      <c r="N31" s="54"/>
      <c r="O31" s="54"/>
      <c r="P31" s="54"/>
      <c r="Q31" s="65"/>
      <c r="R31" s="65"/>
      <c r="S31" s="65"/>
      <c r="T31" s="65"/>
      <c r="U31" s="65"/>
      <c r="V31" s="65"/>
      <c r="W31" s="65"/>
      <c r="X31" s="65"/>
      <c r="Z31" s="65"/>
      <c r="AA31" s="65"/>
      <c r="AB31" s="65"/>
      <c r="AC31" s="65"/>
    </row>
    <row r="32" spans="2:29" x14ac:dyDescent="0.25">
      <c r="E32">
        <v>-1.9525223140538801E-2</v>
      </c>
      <c r="F32" s="65">
        <v>-0.10916216404557801</v>
      </c>
      <c r="G32">
        <v>-1.7436579413598701E-2</v>
      </c>
      <c r="H32">
        <v>-5.0664149374271397E-2</v>
      </c>
      <c r="I32">
        <v>-1.1376920126425599E-4</v>
      </c>
      <c r="J32" s="65">
        <v>0.22002531192750099</v>
      </c>
      <c r="K32">
        <v>6.4781690558687001E-3</v>
      </c>
      <c r="L32" s="65"/>
      <c r="M32" s="54"/>
      <c r="N32" s="54"/>
      <c r="O32" s="54"/>
      <c r="P32" s="54"/>
      <c r="R32" s="65"/>
      <c r="S32" s="65"/>
      <c r="T32" s="65"/>
      <c r="V32" s="65"/>
      <c r="X32" s="65"/>
      <c r="AB32" s="65"/>
    </row>
    <row r="33" spans="5:29" x14ac:dyDescent="0.25">
      <c r="E33" s="65">
        <v>-0.171890582203958</v>
      </c>
      <c r="F33" s="65">
        <v>0.220346348645761</v>
      </c>
      <c r="G33" s="65">
        <v>-0.10647876701211099</v>
      </c>
      <c r="H33">
        <v>-0.157925004547423</v>
      </c>
      <c r="I33" s="65" t="s">
        <v>141</v>
      </c>
      <c r="J33" s="65" t="s">
        <v>141</v>
      </c>
      <c r="K33" s="65">
        <v>0.11188918204154601</v>
      </c>
      <c r="L33" s="65"/>
      <c r="M33" s="54"/>
      <c r="N33" s="54"/>
      <c r="O33" s="54"/>
      <c r="P33" s="54"/>
      <c r="Q33" s="65"/>
      <c r="R33" s="65"/>
      <c r="S33" s="65"/>
      <c r="T33" s="65"/>
      <c r="U33" s="65"/>
      <c r="V33" s="65"/>
      <c r="W33" s="65"/>
      <c r="X33" s="65"/>
      <c r="Y33" s="65"/>
      <c r="AA33" s="65"/>
      <c r="AB33" s="65"/>
      <c r="AC33" s="65"/>
    </row>
    <row r="34" spans="5:29" x14ac:dyDescent="0.25">
      <c r="E34" s="65">
        <v>-8.5940604041376503E-2</v>
      </c>
      <c r="F34" s="65">
        <v>-0.147203311942226</v>
      </c>
      <c r="G34">
        <v>-6.0006691642475102E-2</v>
      </c>
      <c r="H34" s="65">
        <v>-0.16568534598014101</v>
      </c>
      <c r="I34" s="65">
        <v>-0.21669828074608299</v>
      </c>
      <c r="J34" s="65">
        <v>1.44835011524868E-2</v>
      </c>
      <c r="K34">
        <v>-0.13332836570857101</v>
      </c>
      <c r="L34" s="65"/>
      <c r="M34" s="54"/>
      <c r="N34" s="54"/>
      <c r="O34" s="54"/>
      <c r="P34" s="54"/>
      <c r="Q34" s="65"/>
      <c r="R34" s="65"/>
      <c r="S34" s="65"/>
      <c r="T34" s="65"/>
      <c r="U34" s="65"/>
      <c r="V34" s="65"/>
      <c r="W34" s="65"/>
      <c r="X34" s="65"/>
      <c r="Z34" s="65"/>
      <c r="AA34" s="65"/>
      <c r="AB34" s="65"/>
    </row>
    <row r="35" spans="5:29" x14ac:dyDescent="0.25">
      <c r="E35" s="65">
        <v>4.6253253182471699E-2</v>
      </c>
      <c r="F35" s="65" t="s">
        <v>141</v>
      </c>
      <c r="G35" s="65">
        <v>9.7922634607286896E-2</v>
      </c>
      <c r="H35">
        <v>-0.103958343570257</v>
      </c>
      <c r="I35">
        <v>-0.11334937689498201</v>
      </c>
      <c r="J35" s="65">
        <v>-4.6367436440530201E-2</v>
      </c>
      <c r="K35" s="65">
        <v>0.26423924876740601</v>
      </c>
      <c r="L35" s="65"/>
      <c r="M35" s="54"/>
      <c r="N35" s="54"/>
      <c r="O35" s="54"/>
      <c r="P35" s="54"/>
      <c r="Q35" s="65"/>
      <c r="R35" s="65"/>
      <c r="S35" s="65"/>
      <c r="T35" s="65"/>
      <c r="U35" s="65"/>
      <c r="V35" s="65"/>
      <c r="W35" s="65"/>
      <c r="X35" s="65"/>
      <c r="Y35" s="65"/>
      <c r="AB35" s="65"/>
      <c r="AC35" s="65"/>
    </row>
    <row r="36" spans="5:29" x14ac:dyDescent="0.25">
      <c r="E36">
        <v>-0.16913244791360199</v>
      </c>
      <c r="F36" t="s">
        <v>141</v>
      </c>
      <c r="G36">
        <v>9.3473921191801396E-2</v>
      </c>
      <c r="H36">
        <v>-7.0212155138915794E-2</v>
      </c>
      <c r="I36" s="65">
        <v>-0.130411552311166</v>
      </c>
      <c r="J36" t="s">
        <v>141</v>
      </c>
      <c r="K36" s="65">
        <v>0.125138013630261</v>
      </c>
      <c r="M36" s="54"/>
      <c r="N36" s="54"/>
      <c r="O36" s="54"/>
      <c r="P36" s="54"/>
      <c r="T36" s="65"/>
      <c r="AA36" s="65"/>
      <c r="AC36" s="65"/>
    </row>
    <row r="37" spans="5:29" x14ac:dyDescent="0.25">
      <c r="E37">
        <v>-0.156035729272959</v>
      </c>
      <c r="F37">
        <v>0.154266910931876</v>
      </c>
      <c r="G37">
        <v>-9.6615188298155804E-4</v>
      </c>
      <c r="H37">
        <v>-0.21331832062589101</v>
      </c>
      <c r="I37" s="65">
        <v>9.2409167276483503E-2</v>
      </c>
      <c r="J37" s="65">
        <v>-0.25767745015882398</v>
      </c>
      <c r="K37" s="65">
        <v>-0.17891510500035601</v>
      </c>
      <c r="L37" s="65"/>
      <c r="M37" s="54"/>
      <c r="N37" s="54"/>
      <c r="O37" s="54"/>
      <c r="P37" s="54"/>
      <c r="R37" s="65"/>
      <c r="S37" s="65"/>
      <c r="T37" s="65"/>
      <c r="AA37" s="65"/>
      <c r="AB37" s="65"/>
      <c r="AC37" s="65"/>
    </row>
    <row r="38" spans="5:29" x14ac:dyDescent="0.25">
      <c r="E38" s="65">
        <v>0.12509925446435799</v>
      </c>
      <c r="F38" s="65">
        <v>-0.220502095964594</v>
      </c>
      <c r="G38">
        <v>-7.1236014055102603E-2</v>
      </c>
      <c r="H38" s="65">
        <v>-0.24818190421706601</v>
      </c>
      <c r="I38" s="65">
        <v>-7.2685166415223407E-2</v>
      </c>
      <c r="J38">
        <v>0.1599799475174</v>
      </c>
      <c r="K38">
        <v>2.5155508465891901E-2</v>
      </c>
      <c r="M38" s="54"/>
      <c r="N38" s="54"/>
      <c r="O38" s="54"/>
      <c r="P38" s="54"/>
      <c r="Q38" s="65"/>
      <c r="R38" s="65"/>
      <c r="S38" s="65"/>
      <c r="T38" s="65"/>
      <c r="U38" s="65"/>
      <c r="V38" s="65"/>
      <c r="W38" s="65"/>
      <c r="X38" s="65"/>
      <c r="Z38" s="65"/>
      <c r="AA38" s="65"/>
    </row>
    <row r="39" spans="5:29" x14ac:dyDescent="0.25">
      <c r="E39" s="65">
        <v>-0.119669763462794</v>
      </c>
      <c r="F39" s="65">
        <v>-0.31266301202615998</v>
      </c>
      <c r="G39">
        <v>6.4070529088174604E-3</v>
      </c>
      <c r="H39" s="65">
        <v>-0.22882191140475</v>
      </c>
      <c r="I39" s="65">
        <v>-0.30278524541915602</v>
      </c>
      <c r="J39" s="65">
        <v>-0.12528958530915399</v>
      </c>
      <c r="K39" s="65">
        <v>-0.127014891334438</v>
      </c>
      <c r="L39" s="65"/>
      <c r="M39" s="54"/>
      <c r="N39" s="54"/>
      <c r="O39" s="54"/>
      <c r="P39" s="54"/>
      <c r="Q39" s="65"/>
      <c r="R39" s="65"/>
      <c r="S39" s="65"/>
      <c r="T39" s="65"/>
      <c r="U39" s="65"/>
      <c r="V39" s="65"/>
      <c r="W39" s="65"/>
      <c r="X39" s="65"/>
      <c r="Z39" s="65"/>
      <c r="AA39" s="65"/>
      <c r="AB39" s="65"/>
      <c r="AC39" s="65"/>
    </row>
    <row r="40" spans="5:29" x14ac:dyDescent="0.25">
      <c r="E40" s="65">
        <v>0.24761901860530799</v>
      </c>
      <c r="F40" s="65">
        <v>0.14864653450225401</v>
      </c>
      <c r="G40" s="65" t="s">
        <v>141</v>
      </c>
      <c r="H40" s="65">
        <v>0.18661941314047101</v>
      </c>
      <c r="I40" s="65">
        <v>0.342143513651822</v>
      </c>
      <c r="J40" s="65" t="s">
        <v>141</v>
      </c>
      <c r="K40" s="65">
        <v>5.0015849839845097E-2</v>
      </c>
      <c r="L40" s="65"/>
      <c r="M40" s="54"/>
      <c r="N40" s="54"/>
      <c r="O40" s="54"/>
      <c r="P40" s="54"/>
      <c r="Q40" s="65"/>
      <c r="R40" s="65"/>
      <c r="S40" s="65"/>
      <c r="T40" s="65"/>
      <c r="U40" s="65"/>
      <c r="V40" s="65"/>
      <c r="W40" s="65"/>
      <c r="X40" s="65"/>
      <c r="Y40" s="65"/>
      <c r="Z40" s="65"/>
      <c r="AA40" s="65"/>
      <c r="AB40" s="65"/>
      <c r="AC40" s="65"/>
    </row>
    <row r="41" spans="5:29" x14ac:dyDescent="0.25">
      <c r="E41" s="65">
        <v>0.122184706265905</v>
      </c>
      <c r="F41" s="65">
        <v>-2.52051975849471E-2</v>
      </c>
      <c r="G41" s="65">
        <v>0.25107723485539002</v>
      </c>
      <c r="H41" s="65">
        <v>-9.5363160533899594E-2</v>
      </c>
      <c r="I41" s="65">
        <v>0.35429705546200202</v>
      </c>
      <c r="J41" s="65">
        <v>8.0768988117329604E-2</v>
      </c>
      <c r="K41" s="65">
        <v>0.153213109635983</v>
      </c>
      <c r="L41" s="65"/>
      <c r="M41" s="54"/>
      <c r="N41" s="54"/>
      <c r="O41" s="54"/>
      <c r="P41" s="54"/>
      <c r="Q41" s="65"/>
      <c r="R41" s="65"/>
      <c r="S41" s="65"/>
      <c r="T41" s="65"/>
      <c r="U41" s="65"/>
      <c r="V41" s="65"/>
      <c r="W41" s="65"/>
      <c r="X41" s="65"/>
      <c r="Y41" s="65"/>
      <c r="Z41" s="65"/>
      <c r="AA41" s="65"/>
      <c r="AB41" s="65"/>
      <c r="AC41" s="65"/>
    </row>
    <row r="42" spans="5:29" x14ac:dyDescent="0.25">
      <c r="E42">
        <v>0.59508448047858398</v>
      </c>
      <c r="F42" s="65">
        <v>0.18130496883297501</v>
      </c>
      <c r="G42" s="65">
        <v>0.113287675712911</v>
      </c>
      <c r="H42" s="65">
        <v>0.36649920289337101</v>
      </c>
      <c r="I42" s="65">
        <v>0.194401119681402</v>
      </c>
      <c r="J42">
        <v>0.56122319101529505</v>
      </c>
      <c r="K42">
        <v>8.0566713301504205E-3</v>
      </c>
      <c r="L42" s="65"/>
      <c r="M42" s="54"/>
      <c r="N42" s="54"/>
      <c r="O42" s="54"/>
      <c r="P42" s="54"/>
      <c r="Q42" s="65"/>
      <c r="R42" s="65"/>
      <c r="T42" s="65"/>
      <c r="V42" s="65"/>
      <c r="X42" s="65"/>
      <c r="Y42" s="65"/>
      <c r="Z42" s="65"/>
      <c r="AA42" s="65"/>
    </row>
    <row r="43" spans="5:29" x14ac:dyDescent="0.25">
      <c r="E43" s="65">
        <v>-0.101393976762778</v>
      </c>
      <c r="F43" s="65">
        <v>0.116058698437165</v>
      </c>
      <c r="G43" s="65">
        <v>-0.16586569514441399</v>
      </c>
      <c r="H43" s="65">
        <v>6.2800064970164701E-2</v>
      </c>
      <c r="I43" s="65">
        <v>2.8730462214993299E-2</v>
      </c>
      <c r="J43" s="65">
        <v>0.40408463731237398</v>
      </c>
      <c r="K43" s="65">
        <v>0.35627683970708002</v>
      </c>
      <c r="L43" s="65"/>
      <c r="M43" s="54"/>
      <c r="N43" s="54"/>
      <c r="O43" s="54"/>
      <c r="P43" s="54"/>
      <c r="Q43" s="65"/>
      <c r="R43" s="65"/>
      <c r="S43" s="65"/>
      <c r="T43" s="65"/>
      <c r="U43" s="65"/>
      <c r="V43" s="65"/>
      <c r="W43" s="65"/>
      <c r="X43" s="65"/>
      <c r="Y43" s="65"/>
      <c r="Z43" s="65"/>
      <c r="AA43" s="65"/>
      <c r="AB43" s="65"/>
      <c r="AC43" s="65"/>
    </row>
    <row r="44" spans="5:29" x14ac:dyDescent="0.25">
      <c r="E44" t="s">
        <v>141</v>
      </c>
      <c r="F44" s="65" t="s">
        <v>141</v>
      </c>
      <c r="G44">
        <v>-1.80076674347271E-2</v>
      </c>
      <c r="H44" s="65">
        <v>-3.2610098801815098E-2</v>
      </c>
      <c r="I44" s="65">
        <v>0.23235409792099301</v>
      </c>
      <c r="J44" s="65">
        <v>4.0962782428706997E-2</v>
      </c>
      <c r="K44" s="65" t="s">
        <v>141</v>
      </c>
      <c r="L44" s="65"/>
      <c r="M44" s="54"/>
      <c r="N44" s="54"/>
      <c r="O44" s="54"/>
      <c r="P44" s="54"/>
      <c r="Q44" s="65"/>
      <c r="R44" s="65"/>
      <c r="S44" s="65"/>
      <c r="T44" s="65"/>
      <c r="V44" s="65"/>
      <c r="X44" s="65"/>
      <c r="Z44" s="65"/>
      <c r="AA44" s="65"/>
      <c r="AB44" s="65"/>
      <c r="AC44" s="65"/>
    </row>
    <row r="45" spans="5:29" x14ac:dyDescent="0.25">
      <c r="E45">
        <v>4.6362528652511899E-2</v>
      </c>
      <c r="F45" s="65">
        <v>-4.2464587318868298E-2</v>
      </c>
      <c r="G45" s="65">
        <v>0.20021474345981</v>
      </c>
      <c r="H45" s="65">
        <v>1.7065380189638399E-3</v>
      </c>
      <c r="I45" s="65">
        <v>0.140154041658866</v>
      </c>
      <c r="J45">
        <v>0.26243027855345602</v>
      </c>
      <c r="K45" s="65">
        <v>0.17961773102415099</v>
      </c>
      <c r="L45" s="65"/>
      <c r="M45" s="54"/>
      <c r="N45" s="54"/>
      <c r="O45" s="54"/>
      <c r="P45" s="54"/>
      <c r="Q45" s="65"/>
      <c r="R45" s="65"/>
      <c r="T45" s="65"/>
      <c r="V45" s="65"/>
      <c r="X45" s="65"/>
      <c r="Y45" s="65"/>
      <c r="Z45" s="65"/>
      <c r="AA45" s="65"/>
      <c r="AC45" s="65"/>
    </row>
    <row r="46" spans="5:29" x14ac:dyDescent="0.25">
      <c r="E46" s="65" t="s">
        <v>141</v>
      </c>
      <c r="F46" t="s">
        <v>141</v>
      </c>
      <c r="G46" t="s">
        <v>141</v>
      </c>
      <c r="H46" s="65">
        <v>7.6396285712800899E-3</v>
      </c>
      <c r="I46" s="65">
        <v>-0.12207862597819</v>
      </c>
      <c r="J46" s="65">
        <v>0.22770735175663501</v>
      </c>
      <c r="K46" s="65">
        <v>-0.12306248634217</v>
      </c>
      <c r="L46" s="65"/>
      <c r="M46" s="54"/>
      <c r="N46" s="54"/>
      <c r="O46" s="54"/>
      <c r="P46" s="54"/>
      <c r="Q46" s="65"/>
      <c r="R46" s="65"/>
      <c r="S46" s="65"/>
      <c r="T46" s="65"/>
      <c r="U46" s="65"/>
      <c r="W46" s="65"/>
      <c r="Z46" s="65"/>
      <c r="AA46" s="65"/>
      <c r="AB46" s="65"/>
      <c r="AC46" s="65"/>
    </row>
    <row r="47" spans="5:29" x14ac:dyDescent="0.25">
      <c r="E47" s="65">
        <v>0.121059811721382</v>
      </c>
      <c r="F47" s="65">
        <v>0.168154829293305</v>
      </c>
      <c r="G47" s="65">
        <v>0.100205288704572</v>
      </c>
      <c r="H47" s="65">
        <v>0.21540462345716499</v>
      </c>
      <c r="I47" s="65">
        <v>0.15897162779641699</v>
      </c>
      <c r="J47" s="65">
        <v>-4.6691480789125203E-2</v>
      </c>
      <c r="K47" s="65">
        <v>0.18763483284138199</v>
      </c>
      <c r="L47" s="65"/>
      <c r="M47" s="54"/>
      <c r="N47" s="54"/>
      <c r="O47" s="54"/>
      <c r="P47" s="54"/>
      <c r="Q47" s="65"/>
      <c r="R47" s="65"/>
      <c r="S47" s="65"/>
      <c r="T47" s="65"/>
      <c r="U47" s="65"/>
      <c r="V47" s="65"/>
      <c r="W47" s="65"/>
      <c r="X47" s="65"/>
      <c r="Y47" s="65"/>
      <c r="Z47" s="65"/>
      <c r="AA47" s="65"/>
      <c r="AB47" s="65"/>
      <c r="AC47" s="65"/>
    </row>
  </sheetData>
  <pageMargins left="0.7" right="0.7" top="0.75" bottom="0.75" header="0.3" footer="0.3"/>
  <pageSetup orientation="portrait" horizontalDpi="300" verticalDpi="3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25"/>
  <sheetViews>
    <sheetView workbookViewId="0">
      <selection activeCell="G8" sqref="G8"/>
    </sheetView>
  </sheetViews>
  <sheetFormatPr defaultRowHeight="15" x14ac:dyDescent="0.25"/>
  <cols>
    <col min="1" max="1" width="5" style="71" customWidth="1"/>
    <col min="2" max="2" width="14.5703125" style="71" customWidth="1"/>
    <col min="3" max="3" width="13.85546875" style="71" customWidth="1"/>
    <col min="4" max="4" width="16.5703125" style="71" customWidth="1"/>
    <col min="5" max="5" width="17" style="71" customWidth="1"/>
    <col min="6" max="6" width="13.85546875" style="71" customWidth="1"/>
    <col min="7" max="16384" width="9.140625" style="71"/>
  </cols>
  <sheetData>
    <row r="2" spans="1:9" x14ac:dyDescent="0.25">
      <c r="C2" s="71" t="s">
        <v>148</v>
      </c>
    </row>
    <row r="4" spans="1:9" ht="27.75" customHeight="1" x14ac:dyDescent="0.25">
      <c r="A4" s="68"/>
      <c r="B4" s="69"/>
      <c r="C4" s="70" t="s">
        <v>142</v>
      </c>
      <c r="D4" s="70" t="s">
        <v>144</v>
      </c>
      <c r="E4" s="70" t="s">
        <v>145</v>
      </c>
      <c r="F4" s="70" t="s">
        <v>146</v>
      </c>
      <c r="G4" s="74" t="s">
        <v>143</v>
      </c>
    </row>
    <row r="5" spans="1:9" ht="30" x14ac:dyDescent="0.25">
      <c r="B5" s="142" t="s">
        <v>133</v>
      </c>
      <c r="C5" s="63">
        <v>0.18646170374644047</v>
      </c>
      <c r="D5" s="1">
        <v>0.19633528610464698</v>
      </c>
      <c r="E5" s="1">
        <v>0.13171723622670475</v>
      </c>
      <c r="F5" s="63">
        <v>9.7854918245759356E-2</v>
      </c>
      <c r="G5" s="73">
        <f>_xlfn.STDEV.S(C5:F5)</f>
        <v>4.6517146114864731E-2</v>
      </c>
      <c r="I5" s="72"/>
    </row>
    <row r="6" spans="1:9" ht="30" x14ac:dyDescent="0.25">
      <c r="B6" s="144" t="s">
        <v>1</v>
      </c>
      <c r="C6" s="63">
        <v>9.1397262455346837E-2</v>
      </c>
      <c r="D6" s="1">
        <v>8.98247050409436E-2</v>
      </c>
      <c r="E6" s="1">
        <v>0.10976804714218429</v>
      </c>
      <c r="F6" s="63">
        <v>9.1014830395618376E-2</v>
      </c>
      <c r="G6" s="73">
        <f t="shared" ref="G6:G24" si="0">_xlfn.STDEV.S(C6:F6)</f>
        <v>9.5347668734946153E-3</v>
      </c>
      <c r="I6" s="63"/>
    </row>
    <row r="7" spans="1:9" ht="30" x14ac:dyDescent="0.25">
      <c r="B7" s="144" t="s">
        <v>2</v>
      </c>
      <c r="C7" s="63">
        <v>0.14651926338424509</v>
      </c>
      <c r="D7" s="1">
        <v>0.14651926338424454</v>
      </c>
      <c r="E7" s="1">
        <v>0.13113055810748503</v>
      </c>
      <c r="F7" s="63">
        <v>9.4352085846755959E-2</v>
      </c>
      <c r="G7" s="73">
        <f t="shared" si="0"/>
        <v>2.461217406501455E-2</v>
      </c>
      <c r="I7" s="63"/>
    </row>
    <row r="8" spans="1:9" ht="45" x14ac:dyDescent="0.25">
      <c r="B8" s="144" t="s">
        <v>134</v>
      </c>
      <c r="C8" s="63">
        <v>0.195686976326646</v>
      </c>
      <c r="D8" s="1">
        <v>0.19568697632664717</v>
      </c>
      <c r="E8" s="1">
        <v>0.12158478298880672</v>
      </c>
      <c r="F8" s="63">
        <v>0.13105400844125634</v>
      </c>
      <c r="G8" s="73">
        <f t="shared" si="0"/>
        <v>4.0235533032563546E-2</v>
      </c>
      <c r="I8" s="63"/>
    </row>
    <row r="9" spans="1:9" ht="30" x14ac:dyDescent="0.25">
      <c r="B9" s="144" t="s">
        <v>1227</v>
      </c>
      <c r="C9" s="63">
        <v>2.5670593002036359E-2</v>
      </c>
      <c r="D9" s="1">
        <v>2.4060471485796903E-2</v>
      </c>
      <c r="E9" s="1">
        <v>3.5319642017571297E-2</v>
      </c>
      <c r="F9" s="63">
        <v>4.228799401159793E-3</v>
      </c>
      <c r="G9" s="73">
        <f t="shared" si="0"/>
        <v>1.3045279428329826E-2</v>
      </c>
      <c r="I9" s="63"/>
    </row>
    <row r="10" spans="1:9" ht="45" x14ac:dyDescent="0.25">
      <c r="B10" s="144" t="s">
        <v>1237</v>
      </c>
      <c r="C10" s="63">
        <v>-3.3371235749579543E-2</v>
      </c>
      <c r="D10" s="1">
        <v>-3.6478225696036204E-2</v>
      </c>
      <c r="E10" s="1">
        <v>-2.3671520172368937E-2</v>
      </c>
      <c r="F10" s="63">
        <v>-2.0811764615236997E-2</v>
      </c>
      <c r="G10" s="73">
        <f t="shared" si="0"/>
        <v>7.5227770525762962E-3</v>
      </c>
      <c r="I10" s="63"/>
    </row>
    <row r="11" spans="1:9" ht="60" x14ac:dyDescent="0.25">
      <c r="B11" s="144" t="s">
        <v>1238</v>
      </c>
      <c r="C11" s="63">
        <v>-0.1397867810506625</v>
      </c>
      <c r="D11" s="1">
        <v>-0.14048973151855385</v>
      </c>
      <c r="E11" s="1">
        <v>-0.13098823392916265</v>
      </c>
      <c r="F11" s="63">
        <v>-0.11348272841548369</v>
      </c>
      <c r="G11" s="73">
        <f t="shared" si="0"/>
        <v>1.2569510571828533E-2</v>
      </c>
      <c r="I11" s="63"/>
    </row>
    <row r="12" spans="1:9" ht="45" x14ac:dyDescent="0.25">
      <c r="B12" s="144" t="s">
        <v>1239</v>
      </c>
      <c r="C12" s="63">
        <v>4.6707077993896964E-2</v>
      </c>
      <c r="D12" s="1">
        <v>3.4795363525168488E-2</v>
      </c>
      <c r="E12" s="1">
        <v>6.8990081400228373E-2</v>
      </c>
      <c r="F12" s="63">
        <v>2.4123329941899235E-2</v>
      </c>
      <c r="G12" s="73">
        <f t="shared" si="0"/>
        <v>1.9245439451655511E-2</v>
      </c>
      <c r="I12" s="63"/>
    </row>
    <row r="13" spans="1:9" ht="30" x14ac:dyDescent="0.25">
      <c r="B13" s="144" t="s">
        <v>1240</v>
      </c>
      <c r="C13" s="63">
        <v>-8.525845719368684E-4</v>
      </c>
      <c r="D13" s="1">
        <v>4.0868169853823487E-2</v>
      </c>
      <c r="E13" s="1">
        <v>3.7104865232332883E-2</v>
      </c>
      <c r="F13" s="63">
        <v>-3.0228844108324271E-2</v>
      </c>
      <c r="G13" s="73">
        <f t="shared" si="0"/>
        <v>3.3723298374945858E-2</v>
      </c>
      <c r="I13" s="63"/>
    </row>
    <row r="14" spans="1:9" ht="30" x14ac:dyDescent="0.25">
      <c r="B14" s="144" t="s">
        <v>4</v>
      </c>
      <c r="C14" s="63">
        <v>-4.1490976758067011E-2</v>
      </c>
      <c r="D14" s="1">
        <v>-2.5439855404273706E-2</v>
      </c>
      <c r="E14" s="1">
        <v>-3.9191451825273067E-2</v>
      </c>
      <c r="F14" s="63">
        <v>-8.0033811247521722E-2</v>
      </c>
      <c r="G14" s="73">
        <f t="shared" si="0"/>
        <v>2.3427514351059071E-2</v>
      </c>
      <c r="I14" s="63"/>
    </row>
    <row r="15" spans="1:9" x14ac:dyDescent="0.25">
      <c r="B15" s="144" t="s">
        <v>5</v>
      </c>
      <c r="C15" s="63">
        <v>-9.7384259040253426E-2</v>
      </c>
      <c r="D15" s="1">
        <v>-9.1754649366294669E-2</v>
      </c>
      <c r="E15" s="1">
        <v>-0.12328855980538367</v>
      </c>
      <c r="F15" s="63">
        <v>-4.319578145776231E-2</v>
      </c>
      <c r="G15" s="73">
        <f t="shared" si="0"/>
        <v>3.3424443038864465E-2</v>
      </c>
      <c r="I15" s="63"/>
    </row>
    <row r="16" spans="1:9" ht="45" x14ac:dyDescent="0.25">
      <c r="B16" s="144" t="s">
        <v>1440</v>
      </c>
      <c r="C16" s="63">
        <v>-0.24805400368677927</v>
      </c>
      <c r="D16" s="1">
        <v>-0.24805392742310614</v>
      </c>
      <c r="E16" s="1">
        <v>-0.25003206176993803</v>
      </c>
      <c r="F16" s="63">
        <v>-0.17283390800680493</v>
      </c>
      <c r="G16" s="73">
        <f t="shared" si="0"/>
        <v>3.795116905183344E-2</v>
      </c>
      <c r="I16" s="63"/>
    </row>
    <row r="17" spans="2:9" x14ac:dyDescent="0.25">
      <c r="B17" s="146" t="s">
        <v>6</v>
      </c>
      <c r="C17" s="63">
        <v>0.19069996472324327</v>
      </c>
      <c r="D17" s="1">
        <v>0.18197418845703769</v>
      </c>
      <c r="E17" s="1">
        <v>0.16954243525660936</v>
      </c>
      <c r="F17" s="63">
        <v>0.19500886594794001</v>
      </c>
      <c r="G17" s="73">
        <f t="shared" si="0"/>
        <v>1.1237353081828235E-2</v>
      </c>
      <c r="I17" s="63"/>
    </row>
    <row r="18" spans="2:9" ht="30" x14ac:dyDescent="0.25">
      <c r="B18" s="144" t="s">
        <v>7</v>
      </c>
      <c r="C18" s="63">
        <v>0.230781964824682</v>
      </c>
      <c r="D18" s="1">
        <v>0.20842347477957215</v>
      </c>
      <c r="E18" s="1">
        <v>0.20154195400804761</v>
      </c>
      <c r="F18" s="63">
        <v>0.12013896231682328</v>
      </c>
      <c r="G18" s="73">
        <f t="shared" si="0"/>
        <v>4.8360376203737093E-2</v>
      </c>
      <c r="I18" s="63"/>
    </row>
    <row r="19" spans="2:9" ht="30" x14ac:dyDescent="0.25">
      <c r="B19" s="144" t="s">
        <v>1443</v>
      </c>
      <c r="C19" s="63">
        <v>0.54375509323219562</v>
      </c>
      <c r="D19" s="1">
        <v>0.47665294362284943</v>
      </c>
      <c r="E19" s="1">
        <v>0.495017776016697</v>
      </c>
      <c r="F19" s="63">
        <v>0.28855104427781259</v>
      </c>
      <c r="G19" s="73">
        <f t="shared" si="0"/>
        <v>0.11193570851731209</v>
      </c>
      <c r="I19" s="63"/>
    </row>
    <row r="20" spans="2:9" ht="30" x14ac:dyDescent="0.25">
      <c r="B20" s="146" t="s">
        <v>1241</v>
      </c>
      <c r="C20" s="63">
        <v>0.2983183112822399</v>
      </c>
      <c r="D20" s="1">
        <v>0.25495808328575997</v>
      </c>
      <c r="E20" s="1">
        <v>0.14247845774123771</v>
      </c>
      <c r="F20" s="63">
        <v>0.1000987186763693</v>
      </c>
      <c r="G20" s="73">
        <f t="shared" si="0"/>
        <v>9.3044034140423462E-2</v>
      </c>
      <c r="I20" s="63"/>
    </row>
    <row r="21" spans="2:9" ht="30" x14ac:dyDescent="0.25">
      <c r="B21" s="144" t="s">
        <v>10</v>
      </c>
      <c r="C21" s="63">
        <v>0.10932170004020805</v>
      </c>
      <c r="D21" s="1">
        <v>0.14202731466201843</v>
      </c>
      <c r="E21" s="1">
        <v>3.0875205222568713E-2</v>
      </c>
      <c r="F21" s="63">
        <v>5.5674778528289448E-2</v>
      </c>
      <c r="G21" s="73">
        <f t="shared" si="0"/>
        <v>5.0438140933872694E-2</v>
      </c>
      <c r="I21" s="63"/>
    </row>
    <row r="22" spans="2:9" x14ac:dyDescent="0.25">
      <c r="B22" s="144" t="s">
        <v>1445</v>
      </c>
      <c r="C22" s="63">
        <v>0.17207488230358184</v>
      </c>
      <c r="D22" s="1">
        <v>0.1989458400450462</v>
      </c>
      <c r="E22" s="1">
        <v>0.12478569681139216</v>
      </c>
      <c r="F22" s="63">
        <v>0.11257446772127007</v>
      </c>
      <c r="G22" s="73">
        <f t="shared" si="0"/>
        <v>4.0422219227533314E-2</v>
      </c>
      <c r="I22" s="63"/>
    </row>
    <row r="23" spans="2:9" ht="30" x14ac:dyDescent="0.25">
      <c r="B23" s="144" t="s">
        <v>1444</v>
      </c>
      <c r="C23" s="63">
        <v>0.19984377625201225</v>
      </c>
      <c r="D23" s="1">
        <v>0.16857774530213529</v>
      </c>
      <c r="E23" s="1">
        <v>0.27622103576054696</v>
      </c>
      <c r="F23" s="63">
        <v>-2.4485329981112254E-3</v>
      </c>
      <c r="G23" s="73">
        <f t="shared" si="0"/>
        <v>0.11769559013447364</v>
      </c>
      <c r="I23" s="63"/>
    </row>
    <row r="24" spans="2:9" ht="45.75" thickBot="1" x14ac:dyDescent="0.3">
      <c r="B24" s="147" t="s">
        <v>13</v>
      </c>
      <c r="C24" s="63">
        <v>0.2211824067925823</v>
      </c>
      <c r="D24" s="1">
        <v>0.16995556856493876</v>
      </c>
      <c r="E24" s="1">
        <v>0.18799531170148467</v>
      </c>
      <c r="F24" s="63">
        <v>0.12924850471787111</v>
      </c>
      <c r="G24" s="73">
        <f t="shared" si="0"/>
        <v>3.8309158278755723E-2</v>
      </c>
      <c r="I24" s="63"/>
    </row>
    <row r="25" spans="2:9" x14ac:dyDescent="0.25">
      <c r="G25" s="73">
        <f>AVERAGE(G5:G24)</f>
        <v>4.0662581596248332E-2</v>
      </c>
    </row>
  </sheetData>
  <pageMargins left="0.7" right="0.7" top="0.75" bottom="0.75" header="0.3" footer="0.3"/>
  <pageSetup orientation="portrait" horizontalDpi="300" verticalDpi="3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literatureSearch</vt:lpstr>
      <vt:lpstr>literatureSearchPaper</vt:lpstr>
      <vt:lpstr>modelEvaluation</vt:lpstr>
      <vt:lpstr>HGI</vt:lpstr>
      <vt:lpstr>HGICorr</vt:lpstr>
      <vt:lpstr>HGI25</vt:lpstr>
      <vt:lpstr>HGI50</vt:lpstr>
      <vt:lpstr>HGI75</vt:lpstr>
      <vt:lpstr>HGIDynPoles</vt:lpstr>
      <vt:lpstr>dimAllLexicons</vt:lpstr>
      <vt:lpstr>dimAllLexiconsCorr</vt:lpstr>
      <vt:lpstr>Lexicons</vt:lpstr>
      <vt:lpstr>antonymsG</vt:lpstr>
      <vt:lpstr>antonymsWBN</vt:lpstr>
      <vt:lpstr>antonymsR</vt:lpstr>
      <vt:lpstr>antonymsCI</vt:lpstr>
      <vt:lpstr>antonymsSES</vt:lpstr>
      <vt:lpstr>antonymsP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2020-01-09T04:21:20Z</dcterms:modified>
</cp:coreProperties>
</file>