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10747375" val="1050" rev="124" rev64="64" revOS="3" revMin="124" revMax="0"/>
      <pm:docPrefs xmlns:pm="smNativeData" id="1710747375" fixedDigits="0" showNotice="1" showFrameBounds="1" autoChart="1" recalcOnPrint="1" recalcOnCopy="1" compatTextArt="1" tab="567" useDefinedPrintRange="1" printArea="currentSheet"/>
      <pm:compatibility xmlns:pm="smNativeData" id="1710747375" overlapCells="1"/>
      <pm:defCurrency xmlns:pm="smNativeData" id="1710747375"/>
    </ext>
  </extLst>
</workbook>
</file>

<file path=xl/sharedStrings.xml><?xml version="1.0" encoding="utf-8"?>
<sst xmlns="http://schemas.openxmlformats.org/spreadsheetml/2006/main" count="95" uniqueCount="33">
  <si>
    <t>Date</t>
  </si>
  <si>
    <t>Temperature</t>
  </si>
  <si>
    <t>Cross</t>
  </si>
  <si>
    <t>Total animals</t>
  </si>
  <si>
    <t>Amplexuses</t>
  </si>
  <si>
    <t>Females with visible eggs</t>
  </si>
  <si>
    <t>females w/orange eggs in amplexus</t>
  </si>
  <si>
    <t>free females w/orange eggs</t>
  </si>
  <si>
    <t>free females w/blacks eggs</t>
  </si>
  <si>
    <t>Exuvia</t>
  </si>
  <si>
    <t>Juveniles</t>
  </si>
  <si>
    <t>Comments</t>
  </si>
  <si>
    <t>LxL</t>
  </si>
  <si>
    <t>&gt;10 juveniles</t>
  </si>
  <si>
    <t>PBxPB</t>
  </si>
  <si>
    <t>LxPB</t>
  </si>
  <si>
    <t>PBxL</t>
  </si>
  <si>
    <t>didn't count over 100</t>
  </si>
  <si>
    <t>&gt;60, didn't count removed all j</t>
  </si>
  <si>
    <t>removed all j</t>
  </si>
  <si>
    <t>removed all j. One female with 2 eggs</t>
  </si>
  <si>
    <t>2 females with 2 or less eggs</t>
  </si>
  <si>
    <t>4 females with 2 or less eggs</t>
  </si>
  <si>
    <t>1 females with 2 or less eggs</t>
  </si>
  <si>
    <t>2 females with 2 or less eggs. At least one female with pokemon eggs</t>
  </si>
  <si>
    <t>3 females with 2 or less eggs. 1 dead animal</t>
  </si>
  <si>
    <t>2 dead animals</t>
  </si>
  <si>
    <t>very clearly visible eggs. 3 dead females</t>
  </si>
  <si>
    <t>1 dead animal</t>
  </si>
  <si>
    <t>one female with eggs almost dead</t>
  </si>
  <si>
    <t>collected juveniles</t>
  </si>
  <si>
    <t>collected juveniles. 2 dead animals (one of them female with eggs)</t>
  </si>
  <si>
    <t>fixed in EtOH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</si>
</sst>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3">
    <font>
      <name val="Arial"/>
      <family val="1"/>
      <color rgb="FF000000"/>
      <sz val="10"/>
      <extLst>
        <ext uri="smNativeData">
          <pm:charSpec xmlns:pm="smNativeData" id="17107473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7473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10747375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074737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473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074737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473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1" xfId="0" applyFill="1" applyBorder="1"/>
    <xf numFmtId="164" fontId="2" fillId="0" borderId="1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1074737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view="normal" zoomScale="110" workbookViewId="0">
      <pane xSplit="1" ySplit="1" topLeftCell="B2" activePane="bottomRight" state="frozen"/>
      <selection pane="bottomRight" activeCell="L13" sqref="L13"/>
    </sheetView>
  </sheetViews>
  <sheetFormatPr baseColWidth="9" defaultColWidth="10.000000" defaultRowHeight="13.45"/>
  <cols>
    <col min="1" max="2" width="10.018018" customWidth="1"/>
    <col min="4" max="4" width="11.315315" customWidth="1"/>
    <col min="5" max="5" width="10.612613" customWidth="1"/>
    <col min="6" max="7" width="21.315315" customWidth="1"/>
    <col min="8" max="8" width="15.468468" customWidth="1"/>
    <col min="9" max="9" width="14.018018" customWidth="1"/>
    <col min="11" max="12" width="12.1261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n">
        <v>44756</v>
      </c>
      <c r="B2" t="n">
        <v>6</v>
      </c>
      <c r="C2" t="s">
        <v>12</v>
      </c>
      <c r="D2" s="5">
        <f>16*2+6</f>
        <v>38</v>
      </c>
      <c r="E2" t="n">
        <v>16</v>
      </c>
      <c r="F2">
        <f>SUM(G2:I2)</f>
        <v>16</v>
      </c>
      <c r="G2" t="n">
        <v>13</v>
      </c>
      <c r="H2" t="n">
        <v>2</v>
      </c>
      <c r="I2" t="n">
        <v>1</v>
      </c>
      <c r="J2" t="n">
        <v>0</v>
      </c>
      <c r="K2" t="n">
        <v>20</v>
      </c>
      <c r="L2" t="s">
        <v>13</v>
      </c>
    </row>
    <row r="3" spans="1:11">
      <c r="A3" s="1" t="n">
        <v>44756</v>
      </c>
      <c r="B3" t="n">
        <v>6</v>
      </c>
      <c r="C3" t="s">
        <v>14</v>
      </c>
      <c r="D3" s="5">
        <f>15*2+4+6</f>
        <v>40</v>
      </c>
      <c r="E3" t="n">
        <v>15</v>
      </c>
      <c r="F3">
        <f>SUM(G3:I3)</f>
        <v>18</v>
      </c>
      <c r="G3" t="n">
        <v>14</v>
      </c>
      <c r="H3" t="n">
        <v>2</v>
      </c>
      <c r="I3" t="n">
        <v>2</v>
      </c>
      <c r="J3" t="n">
        <v>0</v>
      </c>
      <c r="K3" t="n">
        <v>0</v>
      </c>
    </row>
    <row r="4" spans="1:11">
      <c r="A4" s="1" t="n">
        <v>44756</v>
      </c>
      <c r="B4" t="n">
        <v>6</v>
      </c>
      <c r="C4" t="s">
        <v>15</v>
      </c>
      <c r="D4" s="5" t="n">
        <v>40</v>
      </c>
      <c r="E4" t="n">
        <v>9</v>
      </c>
      <c r="F4">
        <f>SUM(G4:I4)</f>
        <v>18</v>
      </c>
      <c r="G4" t="n">
        <v>7</v>
      </c>
      <c r="H4" t="n">
        <v>11</v>
      </c>
      <c r="I4" t="n">
        <v>0</v>
      </c>
      <c r="J4" t="n">
        <v>0</v>
      </c>
      <c r="K4" t="n">
        <v>5</v>
      </c>
    </row>
    <row r="5" spans="1:11" s="3" customFormat="1" ht="13.60">
      <c r="A5" s="4" t="n">
        <v>44756</v>
      </c>
      <c r="B5" s="3" t="n">
        <v>6</v>
      </c>
      <c r="C5" s="3" t="s">
        <v>16</v>
      </c>
      <c r="D5" s="6">
        <f>14*2+6+6</f>
        <v>40</v>
      </c>
      <c r="E5" s="3" t="n">
        <v>14</v>
      </c>
      <c r="F5" s="3">
        <f>SUM(G5:I5)</f>
        <v>17</v>
      </c>
      <c r="G5" s="3" t="n">
        <v>11</v>
      </c>
      <c r="H5" s="3" t="n">
        <v>6</v>
      </c>
      <c r="I5" s="3" t="n">
        <v>0</v>
      </c>
      <c r="J5" s="3" t="n">
        <v>0</v>
      </c>
      <c r="K5" s="3" t="n">
        <v>10</v>
      </c>
    </row>
    <row r="6" spans="1:12">
      <c r="A6" s="2" t="n">
        <v>44762</v>
      </c>
      <c r="B6" t="n">
        <v>6</v>
      </c>
      <c r="C6" t="s">
        <v>12</v>
      </c>
      <c r="D6" s="5">
        <f>6*2+1+12+13</f>
        <v>38</v>
      </c>
      <c r="E6" t="n">
        <v>6</v>
      </c>
      <c r="F6">
        <f>SUM(G6:I6)</f>
        <v>17</v>
      </c>
      <c r="G6" t="n">
        <v>4</v>
      </c>
      <c r="H6" t="n">
        <v>1</v>
      </c>
      <c r="I6" t="n">
        <v>12</v>
      </c>
      <c r="J6" t="n">
        <v>0</v>
      </c>
      <c r="K6" t="n">
        <v>100</v>
      </c>
      <c r="L6" s="3" t="s">
        <v>17</v>
      </c>
    </row>
    <row r="7" spans="1:12">
      <c r="A7" s="2" t="n">
        <v>44762</v>
      </c>
      <c r="B7" t="n">
        <v>6</v>
      </c>
      <c r="C7" t="s">
        <v>14</v>
      </c>
      <c r="D7" s="5">
        <f>7*2+11+15</f>
        <v>40</v>
      </c>
      <c r="E7" t="n">
        <v>7</v>
      </c>
      <c r="F7">
        <f>SUM(G7:I7)</f>
        <v>13</v>
      </c>
      <c r="G7" t="n">
        <v>2</v>
      </c>
      <c r="H7" t="n">
        <v>0</v>
      </c>
      <c r="I7" t="n">
        <v>11</v>
      </c>
      <c r="J7" t="n">
        <v>0</v>
      </c>
      <c r="K7" t="n">
        <v>100</v>
      </c>
      <c r="L7" s="3" t="s">
        <v>17</v>
      </c>
    </row>
    <row r="8" spans="1:12">
      <c r="A8" s="2" t="n">
        <v>44762</v>
      </c>
      <c r="B8" t="n">
        <v>6</v>
      </c>
      <c r="C8" t="s">
        <v>15</v>
      </c>
      <c r="D8" s="5">
        <f>11*2+9+9</f>
        <v>40</v>
      </c>
      <c r="E8" t="n">
        <v>11</v>
      </c>
      <c r="F8">
        <f>SUM(G8:I8)</f>
        <v>19</v>
      </c>
      <c r="G8" t="n">
        <v>10</v>
      </c>
      <c r="H8" t="n">
        <v>0</v>
      </c>
      <c r="I8" t="n">
        <v>9</v>
      </c>
      <c r="J8" t="n">
        <v>0</v>
      </c>
      <c r="K8" t="n">
        <v>100</v>
      </c>
      <c r="L8" s="3" t="s">
        <v>17</v>
      </c>
    </row>
    <row r="9" spans="1:12" s="3" customFormat="1" ht="13.60">
      <c r="A9" s="4" t="n">
        <v>44762</v>
      </c>
      <c r="B9" s="3" t="n">
        <v>6</v>
      </c>
      <c r="C9" s="3" t="s">
        <v>16</v>
      </c>
      <c r="D9" s="6">
        <f>11*2+9+9</f>
        <v>40</v>
      </c>
      <c r="E9" s="3" t="n">
        <v>11</v>
      </c>
      <c r="F9" s="3">
        <f>SUM(G9:I9)</f>
        <v>13</v>
      </c>
      <c r="G9" s="3" t="n">
        <v>3</v>
      </c>
      <c r="H9" s="3" t="n">
        <v>3</v>
      </c>
      <c r="I9" s="3" t="n">
        <v>7</v>
      </c>
      <c r="J9" s="3" t="n">
        <v>0</v>
      </c>
      <c r="K9" s="3" t="n">
        <v>100</v>
      </c>
      <c r="L9" s="3" t="s">
        <v>17</v>
      </c>
    </row>
    <row r="10" spans="1:12">
      <c r="A10" s="2" t="n">
        <v>44769</v>
      </c>
      <c r="B10" t="n">
        <v>6</v>
      </c>
      <c r="C10" t="s">
        <v>12</v>
      </c>
      <c r="D10" s="5" t="n">
        <v>38</v>
      </c>
      <c r="E10" t="n">
        <v>3</v>
      </c>
      <c r="F10">
        <f>SUM(G10:I10)</f>
        <v>13</v>
      </c>
      <c r="G10" t="n">
        <v>0</v>
      </c>
      <c r="H10" t="n">
        <v>0</v>
      </c>
      <c r="I10" t="n">
        <v>13</v>
      </c>
      <c r="J10" t="n">
        <v>1</v>
      </c>
      <c r="K10" t="n">
        <v>100</v>
      </c>
      <c r="L10" s="3" t="s">
        <v>17</v>
      </c>
    </row>
    <row r="11" spans="1:12">
      <c r="A11" s="2" t="n">
        <v>44769</v>
      </c>
      <c r="B11" t="n">
        <v>6</v>
      </c>
      <c r="C11" t="s">
        <v>14</v>
      </c>
      <c r="D11" s="5">
        <f>0+18+22</f>
        <v>40</v>
      </c>
      <c r="E11" t="n">
        <v>0</v>
      </c>
      <c r="F11">
        <f>SUM(G11:I11)</f>
        <v>18</v>
      </c>
      <c r="G11" t="n">
        <v>0</v>
      </c>
      <c r="H11" t="n">
        <v>0</v>
      </c>
      <c r="I11" t="n">
        <v>18</v>
      </c>
      <c r="J11" t="n">
        <v>1</v>
      </c>
      <c r="K11" t="n">
        <v>100</v>
      </c>
      <c r="L11" s="3" t="s">
        <v>17</v>
      </c>
    </row>
    <row r="12" spans="1:12">
      <c r="A12" s="2" t="n">
        <v>44769</v>
      </c>
      <c r="B12" t="n">
        <v>6</v>
      </c>
      <c r="C12" t="s">
        <v>15</v>
      </c>
      <c r="D12" s="5">
        <f>2*2+17+19</f>
        <v>40</v>
      </c>
      <c r="E12" t="n">
        <v>2</v>
      </c>
      <c r="F12">
        <f>SUM(G12:I12)</f>
        <v>19</v>
      </c>
      <c r="G12" t="n">
        <v>2</v>
      </c>
      <c r="H12" t="n">
        <v>0</v>
      </c>
      <c r="I12" t="n">
        <v>17</v>
      </c>
      <c r="J12" t="n">
        <v>0</v>
      </c>
      <c r="K12" t="n">
        <v>100</v>
      </c>
      <c r="L12" s="3" t="s">
        <v>17</v>
      </c>
    </row>
    <row r="13" spans="1:12" s="3" customFormat="1" ht="13.60">
      <c r="A13" s="4" t="n">
        <v>44769</v>
      </c>
      <c r="B13" s="3" t="n">
        <v>6</v>
      </c>
      <c r="C13" s="3" t="s">
        <v>16</v>
      </c>
      <c r="D13" s="6">
        <f>4*2+16+16</f>
        <v>40</v>
      </c>
      <c r="E13" s="3" t="n">
        <v>4</v>
      </c>
      <c r="F13" s="3">
        <f>SUM(G13:I13)</f>
        <v>16</v>
      </c>
      <c r="G13" s="3" t="n">
        <v>0</v>
      </c>
      <c r="H13" s="3" t="n">
        <v>0</v>
      </c>
      <c r="I13" s="3" t="n">
        <v>16</v>
      </c>
      <c r="J13" s="3" t="n">
        <v>3</v>
      </c>
      <c r="K13" s="3" t="n">
        <v>100</v>
      </c>
      <c r="L13" s="3" t="s">
        <v>17</v>
      </c>
    </row>
    <row r="14" spans="1:12">
      <c r="A14" s="1" t="n">
        <v>44776</v>
      </c>
      <c r="B14" t="n">
        <v>6</v>
      </c>
      <c r="C14" t="s">
        <v>12</v>
      </c>
      <c r="D14" s="5">
        <f>16+22</f>
        <v>38</v>
      </c>
      <c r="E14" t="n">
        <v>0</v>
      </c>
      <c r="F14">
        <f>SUM(G14:I14)</f>
        <v>16</v>
      </c>
      <c r="G14" t="n">
        <v>0</v>
      </c>
      <c r="H14" t="n">
        <v>0</v>
      </c>
      <c r="I14" t="n">
        <v>16</v>
      </c>
      <c r="J14" t="n">
        <v>0</v>
      </c>
      <c r="K14" t="n">
        <v>60</v>
      </c>
      <c r="L14" t="s">
        <v>18</v>
      </c>
    </row>
    <row r="15" spans="1:12">
      <c r="A15" s="1" t="n">
        <v>44776</v>
      </c>
      <c r="B15" t="n">
        <v>6</v>
      </c>
      <c r="C15" t="s">
        <v>14</v>
      </c>
      <c r="D15" s="5">
        <f>15+25</f>
        <v>40</v>
      </c>
      <c r="E15" t="n">
        <v>0</v>
      </c>
      <c r="F15">
        <f>SUM(G15:I15)</f>
        <v>15</v>
      </c>
      <c r="G15" t="n">
        <v>0</v>
      </c>
      <c r="H15" t="n">
        <v>0</v>
      </c>
      <c r="I15" t="n">
        <v>15</v>
      </c>
      <c r="J15" t="n">
        <v>0</v>
      </c>
      <c r="K15" t="n">
        <v>4</v>
      </c>
      <c r="L15" t="s">
        <v>19</v>
      </c>
    </row>
    <row r="16" spans="1:12">
      <c r="A16" s="1" t="n">
        <v>44776</v>
      </c>
      <c r="B16" t="n">
        <v>6</v>
      </c>
      <c r="C16" t="s">
        <v>15</v>
      </c>
      <c r="D16" s="5">
        <f>16+23</f>
        <v>39</v>
      </c>
      <c r="E16" t="n">
        <v>0</v>
      </c>
      <c r="F16">
        <f>SUM(G16:I16)</f>
        <v>16</v>
      </c>
      <c r="G16" t="n">
        <v>0</v>
      </c>
      <c r="H16" t="n">
        <v>0</v>
      </c>
      <c r="I16" t="n">
        <v>16</v>
      </c>
      <c r="J16" t="n">
        <v>0</v>
      </c>
      <c r="K16" t="n">
        <v>53</v>
      </c>
      <c r="L16" t="s">
        <v>19</v>
      </c>
    </row>
    <row r="17" spans="1:12" s="3" customFormat="1" ht="13.60">
      <c r="A17" s="7" t="n">
        <v>44776</v>
      </c>
      <c r="B17" s="3" t="n">
        <v>6</v>
      </c>
      <c r="C17" s="3" t="s">
        <v>16</v>
      </c>
      <c r="D17" s="6">
        <f>19+21</f>
        <v>40</v>
      </c>
      <c r="E17" s="3" t="n">
        <v>0</v>
      </c>
      <c r="F17" s="3">
        <f>SUM(G17:I17)</f>
        <v>19</v>
      </c>
      <c r="G17" s="3" t="n">
        <v>0</v>
      </c>
      <c r="H17" s="3" t="n">
        <v>0</v>
      </c>
      <c r="I17" s="3" t="n">
        <v>19</v>
      </c>
      <c r="J17" s="3" t="n">
        <v>0</v>
      </c>
      <c r="K17" s="3" t="n">
        <v>33</v>
      </c>
      <c r="L17" s="3" t="s">
        <v>20</v>
      </c>
    </row>
    <row r="18" spans="1:12">
      <c r="A18" s="1" t="n">
        <v>44783</v>
      </c>
      <c r="B18" t="n">
        <v>6</v>
      </c>
      <c r="C18" t="s">
        <v>12</v>
      </c>
      <c r="D18" s="5">
        <f>17+21</f>
        <v>38</v>
      </c>
      <c r="E18" t="n">
        <v>0</v>
      </c>
      <c r="F18">
        <f>SUM(G18:I18)</f>
        <v>17</v>
      </c>
      <c r="G18" t="n">
        <v>0</v>
      </c>
      <c r="H18" t="n">
        <v>0</v>
      </c>
      <c r="I18" t="n">
        <v>17</v>
      </c>
      <c r="J18" t="n">
        <v>0</v>
      </c>
      <c r="K18" t="n">
        <v>0</v>
      </c>
      <c r="L18" t="s">
        <v>21</v>
      </c>
    </row>
    <row r="19" spans="1:11">
      <c r="A19" s="1" t="n">
        <v>44783</v>
      </c>
      <c r="B19" t="n">
        <v>6</v>
      </c>
      <c r="C19" t="s">
        <v>14</v>
      </c>
      <c r="D19" s="5">
        <f>17+22</f>
        <v>39</v>
      </c>
      <c r="E19" t="n">
        <v>0</v>
      </c>
      <c r="F19">
        <f>SUM(G19:I19)</f>
        <v>17</v>
      </c>
      <c r="G19" t="n">
        <v>0</v>
      </c>
      <c r="H19" t="n">
        <v>0</v>
      </c>
      <c r="I19" t="n">
        <v>17</v>
      </c>
      <c r="J19" t="n">
        <v>0</v>
      </c>
      <c r="K19" t="n">
        <v>0</v>
      </c>
    </row>
    <row r="20" spans="1:11">
      <c r="A20" s="1" t="n">
        <v>44783</v>
      </c>
      <c r="B20" t="n">
        <v>6</v>
      </c>
      <c r="C20" t="s">
        <v>15</v>
      </c>
      <c r="D20" s="5">
        <f>14+24</f>
        <v>38</v>
      </c>
      <c r="E20" t="n">
        <v>0</v>
      </c>
      <c r="F20">
        <f>SUM(G20:I20)</f>
        <v>14</v>
      </c>
      <c r="G20" t="n">
        <v>0</v>
      </c>
      <c r="H20" t="n">
        <v>0</v>
      </c>
      <c r="I20" t="n">
        <v>14</v>
      </c>
      <c r="J20" t="n">
        <v>0</v>
      </c>
      <c r="K20" t="n">
        <v>0</v>
      </c>
    </row>
    <row r="21" spans="1:12" s="3" customFormat="1" ht="13.60">
      <c r="A21" s="7" t="n">
        <v>44783</v>
      </c>
      <c r="B21" s="3" t="n">
        <v>6</v>
      </c>
      <c r="C21" s="3" t="s">
        <v>16</v>
      </c>
      <c r="D21" s="6">
        <f>19+21</f>
        <v>40</v>
      </c>
      <c r="E21" s="3" t="n">
        <v>0</v>
      </c>
      <c r="F21" s="3">
        <f>SUM(G21:I21)</f>
        <v>19</v>
      </c>
      <c r="G21" s="3" t="n">
        <v>0</v>
      </c>
      <c r="H21" s="3" t="n">
        <v>0</v>
      </c>
      <c r="I21" s="3" t="n">
        <v>19</v>
      </c>
      <c r="J21" s="3" t="n">
        <v>0</v>
      </c>
      <c r="K21" s="3" t="n">
        <v>0</v>
      </c>
      <c r="L21" s="3" t="s">
        <v>22</v>
      </c>
    </row>
    <row r="22" spans="1:12">
      <c r="A22" s="1" t="n">
        <v>44790</v>
      </c>
      <c r="B22" t="n">
        <v>6</v>
      </c>
      <c r="C22" t="s">
        <v>12</v>
      </c>
      <c r="D22" s="5">
        <f>13+25</f>
        <v>38</v>
      </c>
      <c r="E22" t="n">
        <v>0</v>
      </c>
      <c r="F22">
        <f>SUM(G22:I22)</f>
        <v>13</v>
      </c>
      <c r="G22" t="n">
        <v>0</v>
      </c>
      <c r="H22" t="n">
        <v>0</v>
      </c>
      <c r="I22" t="n">
        <v>13</v>
      </c>
      <c r="J22" t="n">
        <v>0</v>
      </c>
      <c r="K22" t="n">
        <v>0</v>
      </c>
      <c r="L22" t="s">
        <v>21</v>
      </c>
    </row>
    <row r="23" spans="1:12">
      <c r="A23" s="1" t="n">
        <v>44790</v>
      </c>
      <c r="B23" t="n">
        <v>6</v>
      </c>
      <c r="C23" t="s">
        <v>14</v>
      </c>
      <c r="D23" s="5">
        <f>15+24</f>
        <v>39</v>
      </c>
      <c r="E23" t="n">
        <v>0</v>
      </c>
      <c r="F23">
        <f>SUM(G23:I23)</f>
        <v>15</v>
      </c>
      <c r="G23" t="n">
        <v>0</v>
      </c>
      <c r="H23" t="n">
        <v>0</v>
      </c>
      <c r="I23" t="n">
        <v>15</v>
      </c>
      <c r="J23" t="n">
        <v>0</v>
      </c>
      <c r="K23" t="n">
        <v>0</v>
      </c>
      <c r="L23" t="s">
        <v>23</v>
      </c>
    </row>
    <row r="24" spans="1:12">
      <c r="A24" s="1" t="n">
        <v>44790</v>
      </c>
      <c r="B24" t="n">
        <v>6</v>
      </c>
      <c r="C24" t="s">
        <v>15</v>
      </c>
      <c r="D24" s="5">
        <f>15+22</f>
        <v>37</v>
      </c>
      <c r="E24" t="n">
        <v>0</v>
      </c>
      <c r="F24">
        <f>SUM(G24:I24)</f>
        <v>15</v>
      </c>
      <c r="G24" t="n">
        <v>0</v>
      </c>
      <c r="H24" t="n">
        <v>0</v>
      </c>
      <c r="I24" t="n">
        <v>15</v>
      </c>
      <c r="J24" t="n">
        <v>0</v>
      </c>
      <c r="K24" t="n">
        <v>1</v>
      </c>
      <c r="L24" t="s">
        <v>23</v>
      </c>
    </row>
    <row r="25" spans="1:12" s="3" customFormat="1" ht="13.60">
      <c r="A25" s="7" t="n">
        <v>44790</v>
      </c>
      <c r="B25" s="3" t="n">
        <v>6</v>
      </c>
      <c r="C25" s="3" t="s">
        <v>16</v>
      </c>
      <c r="D25" s="6">
        <f>17+23</f>
        <v>40</v>
      </c>
      <c r="E25" s="3" t="n">
        <v>0</v>
      </c>
      <c r="F25" s="3">
        <f>SUM(G25:I25)</f>
        <v>17</v>
      </c>
      <c r="G25" s="3" t="n">
        <v>0</v>
      </c>
      <c r="H25" s="3" t="n">
        <v>0</v>
      </c>
      <c r="I25" s="3" t="n">
        <v>17</v>
      </c>
      <c r="J25" s="3" t="n">
        <v>0</v>
      </c>
      <c r="K25" s="3" t="n">
        <v>0</v>
      </c>
      <c r="L25" s="3" t="s">
        <v>22</v>
      </c>
    </row>
    <row r="26" spans="1:12">
      <c r="A26" s="1" t="n">
        <v>44796</v>
      </c>
      <c r="B26" t="n">
        <v>6</v>
      </c>
      <c r="C26" t="s">
        <v>12</v>
      </c>
      <c r="D26" s="5">
        <f>13+25</f>
        <v>38</v>
      </c>
      <c r="E26" t="n">
        <v>0</v>
      </c>
      <c r="F26">
        <f>SUM(G26:I26)</f>
        <v>14</v>
      </c>
      <c r="G26" t="n">
        <v>0</v>
      </c>
      <c r="H26" t="n">
        <v>0</v>
      </c>
      <c r="I26" t="n">
        <v>14</v>
      </c>
      <c r="J26" t="n">
        <v>0</v>
      </c>
      <c r="K26" t="n">
        <v>0</v>
      </c>
      <c r="L26" t="s">
        <v>22</v>
      </c>
    </row>
    <row r="27" spans="1:12">
      <c r="A27" s="1" t="n">
        <v>44796</v>
      </c>
      <c r="B27" t="n">
        <v>6</v>
      </c>
      <c r="C27" t="s">
        <v>14</v>
      </c>
      <c r="D27" s="5" t="n">
        <v>39</v>
      </c>
      <c r="E27" t="n">
        <v>0</v>
      </c>
      <c r="F27">
        <f>SUM(G27:I27)</f>
        <v>12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s">
        <v>24</v>
      </c>
    </row>
    <row r="28" spans="1:12">
      <c r="A28" s="1" t="n">
        <v>44796</v>
      </c>
      <c r="B28" t="n">
        <v>6</v>
      </c>
      <c r="C28" t="s">
        <v>15</v>
      </c>
      <c r="D28" s="5">
        <f>14+23</f>
        <v>37</v>
      </c>
      <c r="E28" t="n">
        <v>0</v>
      </c>
      <c r="F28">
        <f>SUM(G28:I28)</f>
        <v>14</v>
      </c>
      <c r="G28" t="n">
        <v>0</v>
      </c>
      <c r="H28" t="n">
        <v>0</v>
      </c>
      <c r="I28" t="n">
        <v>14</v>
      </c>
      <c r="J28" t="n">
        <v>0</v>
      </c>
      <c r="K28" t="n">
        <v>0</v>
      </c>
      <c r="L28" t="s">
        <v>21</v>
      </c>
    </row>
    <row r="29" spans="1:12" s="3" customFormat="1" ht="13.60">
      <c r="A29" s="7" t="n">
        <v>44796</v>
      </c>
      <c r="B29" s="3" t="n">
        <v>6</v>
      </c>
      <c r="C29" s="3" t="s">
        <v>16</v>
      </c>
      <c r="D29" s="6">
        <f>15+23</f>
        <v>38</v>
      </c>
      <c r="E29" s="3" t="n">
        <v>0</v>
      </c>
      <c r="F29" s="3">
        <f>SUM(G29:I29)</f>
        <v>15</v>
      </c>
      <c r="G29" s="3" t="n">
        <v>0</v>
      </c>
      <c r="H29" s="3" t="n">
        <v>0</v>
      </c>
      <c r="I29" s="3" t="n">
        <v>15</v>
      </c>
      <c r="J29" s="3" t="n">
        <v>0</v>
      </c>
      <c r="K29" s="3" t="n">
        <v>0</v>
      </c>
      <c r="L29" s="3" t="s">
        <v>25</v>
      </c>
    </row>
    <row r="30" spans="1:11">
      <c r="A30" s="2" t="n">
        <v>44804</v>
      </c>
      <c r="B30" t="n">
        <v>6</v>
      </c>
      <c r="C30" t="s">
        <v>12</v>
      </c>
      <c r="D30" s="5">
        <f>9+29</f>
        <v>38</v>
      </c>
      <c r="E30" t="n">
        <v>0</v>
      </c>
      <c r="F30">
        <f>SUM(G30:I30)</f>
        <v>9</v>
      </c>
      <c r="G30" t="n">
        <v>0</v>
      </c>
      <c r="H30" t="n">
        <v>8</v>
      </c>
      <c r="I30" t="n">
        <v>1</v>
      </c>
      <c r="J30" t="n">
        <v>0</v>
      </c>
      <c r="K30" t="n">
        <v>1</v>
      </c>
    </row>
    <row r="31" spans="1:12">
      <c r="A31" s="2" t="n">
        <v>44804</v>
      </c>
      <c r="B31" t="n">
        <v>6</v>
      </c>
      <c r="C31" t="s">
        <v>14</v>
      </c>
      <c r="D31" s="5">
        <f>5+32</f>
        <v>37</v>
      </c>
      <c r="E31" t="n">
        <v>0</v>
      </c>
      <c r="F31">
        <f>SUM(G31:I31)</f>
        <v>5</v>
      </c>
      <c r="G31" t="n">
        <v>0</v>
      </c>
      <c r="H31" t="n">
        <v>4</v>
      </c>
      <c r="I31" t="n">
        <v>1</v>
      </c>
      <c r="J31" t="n">
        <v>0</v>
      </c>
      <c r="K31" t="n">
        <v>0</v>
      </c>
      <c r="L31" t="s">
        <v>26</v>
      </c>
    </row>
    <row r="32" spans="1:12">
      <c r="A32" s="2" t="n">
        <v>44804</v>
      </c>
      <c r="B32" t="n">
        <v>6</v>
      </c>
      <c r="C32" t="s">
        <v>15</v>
      </c>
      <c r="D32" s="5">
        <f>9+25</f>
        <v>34</v>
      </c>
      <c r="E32" t="n">
        <v>0</v>
      </c>
      <c r="F32">
        <f>SUM(G32:I32)</f>
        <v>9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s">
        <v>27</v>
      </c>
    </row>
    <row r="33" spans="1:11" s="3" customFormat="1" ht="13.60">
      <c r="A33" s="4" t="n">
        <v>44804</v>
      </c>
      <c r="B33" s="3" t="n">
        <v>6</v>
      </c>
      <c r="C33" s="3" t="s">
        <v>16</v>
      </c>
      <c r="D33" s="6">
        <f>10+2+26</f>
        <v>38</v>
      </c>
      <c r="E33" s="3" t="n">
        <v>0</v>
      </c>
      <c r="F33" s="3">
        <f>SUM(G33:I33)</f>
        <v>12</v>
      </c>
      <c r="G33" s="3" t="n">
        <v>0</v>
      </c>
      <c r="H33" s="3" t="n">
        <v>2</v>
      </c>
      <c r="I33" s="3" t="n">
        <v>10</v>
      </c>
      <c r="J33" s="3" t="n">
        <v>0</v>
      </c>
      <c r="K33" s="3" t="n">
        <v>0</v>
      </c>
    </row>
    <row r="34" spans="1:11">
      <c r="A34" s="1" t="n">
        <v>44811</v>
      </c>
      <c r="B34" t="n">
        <v>6</v>
      </c>
      <c r="C34" t="s">
        <v>12</v>
      </c>
      <c r="D34" s="5">
        <f>10+28</f>
        <v>38</v>
      </c>
      <c r="E34" t="n">
        <v>0</v>
      </c>
      <c r="F34">
        <f>SUM(G34:I34)</f>
        <v>10</v>
      </c>
      <c r="G34" t="n">
        <v>0</v>
      </c>
      <c r="H34" t="n">
        <v>9</v>
      </c>
      <c r="I34" t="n">
        <v>1</v>
      </c>
      <c r="J34" t="n">
        <v>0</v>
      </c>
      <c r="K34" t="n">
        <v>2</v>
      </c>
    </row>
    <row r="35" spans="1:12">
      <c r="A35" s="1" t="n">
        <v>44811</v>
      </c>
      <c r="B35" t="n">
        <v>6</v>
      </c>
      <c r="C35" t="s">
        <v>14</v>
      </c>
      <c r="D35" s="5">
        <f>6+29</f>
        <v>35</v>
      </c>
      <c r="E35" t="n">
        <v>0</v>
      </c>
      <c r="F35">
        <f>SUM(G35:I35)</f>
        <v>6</v>
      </c>
      <c r="G35" t="n">
        <v>0</v>
      </c>
      <c r="H35" t="n">
        <v>4</v>
      </c>
      <c r="I35" t="n">
        <v>2</v>
      </c>
      <c r="J35" t="n">
        <v>0</v>
      </c>
      <c r="K35" t="n">
        <v>0</v>
      </c>
      <c r="L35" t="s">
        <v>28</v>
      </c>
    </row>
    <row r="36" spans="1:11">
      <c r="A36" s="1" t="n">
        <v>44811</v>
      </c>
      <c r="B36" t="n">
        <v>6</v>
      </c>
      <c r="C36" t="s">
        <v>15</v>
      </c>
      <c r="D36" s="5">
        <f>9+25</f>
        <v>34</v>
      </c>
      <c r="E36" t="n">
        <v>0</v>
      </c>
      <c r="F36">
        <f>SUM(G36:I36)</f>
        <v>9</v>
      </c>
      <c r="G36" t="n">
        <v>0</v>
      </c>
      <c r="H36" t="n">
        <v>6</v>
      </c>
      <c r="I36" t="n">
        <v>3</v>
      </c>
      <c r="J36" t="n">
        <v>0</v>
      </c>
      <c r="K36" t="n">
        <v>0</v>
      </c>
    </row>
    <row r="37" spans="1:11" s="3" customFormat="1" ht="13.60">
      <c r="A37" s="7" t="n">
        <v>44811</v>
      </c>
      <c r="B37" s="3" t="n">
        <v>6</v>
      </c>
      <c r="C37" s="3" t="s">
        <v>16</v>
      </c>
      <c r="D37" s="6">
        <f>12+26</f>
        <v>38</v>
      </c>
      <c r="E37" s="3" t="n">
        <v>0</v>
      </c>
      <c r="F37" s="3">
        <f>SUM(G37:I37)</f>
        <v>12</v>
      </c>
      <c r="G37" s="3" t="n">
        <v>0</v>
      </c>
      <c r="H37" s="3" t="n">
        <v>9</v>
      </c>
      <c r="I37" s="3" t="n">
        <v>3</v>
      </c>
      <c r="J37" s="3" t="n">
        <v>0</v>
      </c>
      <c r="K37" s="3" t="n">
        <v>2</v>
      </c>
    </row>
    <row r="38" spans="1:11">
      <c r="A38" s="1" t="n">
        <v>44818</v>
      </c>
      <c r="B38" t="n">
        <v>6</v>
      </c>
      <c r="C38" t="s">
        <v>12</v>
      </c>
      <c r="D38" s="5">
        <f>12+26</f>
        <v>38</v>
      </c>
      <c r="E38" t="n">
        <v>0</v>
      </c>
      <c r="F38">
        <f>SUM(G38:I38)</f>
        <v>12</v>
      </c>
      <c r="G38" t="n">
        <v>0</v>
      </c>
      <c r="H38" t="n">
        <v>12</v>
      </c>
      <c r="I38" t="n">
        <v>0</v>
      </c>
      <c r="J38" t="n">
        <v>0</v>
      </c>
      <c r="K38" t="n">
        <v>32</v>
      </c>
    </row>
    <row r="39" spans="1:11">
      <c r="A39" s="1" t="n">
        <v>44818</v>
      </c>
      <c r="B39" t="n">
        <v>6</v>
      </c>
      <c r="C39" t="s">
        <v>14</v>
      </c>
      <c r="D39" s="5">
        <f>5+30</f>
        <v>35</v>
      </c>
      <c r="E39" t="n">
        <v>0</v>
      </c>
      <c r="F39">
        <f>SUM(G39:I39)</f>
        <v>5</v>
      </c>
      <c r="G39" t="n">
        <v>0</v>
      </c>
      <c r="H39" t="n">
        <v>5</v>
      </c>
      <c r="I39" t="n">
        <v>0</v>
      </c>
      <c r="J39" t="n">
        <v>0</v>
      </c>
      <c r="K39" t="n">
        <v>1</v>
      </c>
    </row>
    <row r="40" spans="1:11">
      <c r="A40" s="1" t="n">
        <v>44818</v>
      </c>
      <c r="B40" t="n">
        <v>6</v>
      </c>
      <c r="C40" t="s">
        <v>15</v>
      </c>
      <c r="D40" s="5">
        <f>10+24</f>
        <v>34</v>
      </c>
      <c r="E40" t="n">
        <v>0</v>
      </c>
      <c r="F40">
        <f>SUM(G40:I40)</f>
        <v>10</v>
      </c>
      <c r="G40" t="n">
        <v>0</v>
      </c>
      <c r="H40" t="n">
        <v>9</v>
      </c>
      <c r="I40" t="n">
        <v>1</v>
      </c>
      <c r="J40" t="n">
        <v>0</v>
      </c>
      <c r="K40" t="n">
        <v>1</v>
      </c>
    </row>
    <row r="41" spans="1:12" s="3" customFormat="1" ht="13.60">
      <c r="A41" s="7" t="n">
        <v>44818</v>
      </c>
      <c r="B41" s="3" t="n">
        <v>6</v>
      </c>
      <c r="C41" s="3" t="s">
        <v>16</v>
      </c>
      <c r="D41" s="6">
        <f>11+26</f>
        <v>37</v>
      </c>
      <c r="E41" s="3" t="n">
        <v>0</v>
      </c>
      <c r="F41" s="3">
        <f>SUM(G41:I41)</f>
        <v>11</v>
      </c>
      <c r="G41" s="3" t="n">
        <v>0</v>
      </c>
      <c r="H41" s="3" t="n">
        <v>11</v>
      </c>
      <c r="I41" s="3" t="n">
        <v>0</v>
      </c>
      <c r="J41" s="3" t="n">
        <v>0</v>
      </c>
      <c r="K41" s="3" t="n">
        <v>12</v>
      </c>
      <c r="L41" s="3" t="s">
        <v>29</v>
      </c>
    </row>
    <row r="42" spans="1:12">
      <c r="A42" s="1" t="n">
        <v>44825</v>
      </c>
      <c r="B42" t="n">
        <v>6</v>
      </c>
      <c r="C42" t="s">
        <v>12</v>
      </c>
      <c r="D42" s="5">
        <f>6+31</f>
        <v>37</v>
      </c>
      <c r="E42" t="n">
        <v>0</v>
      </c>
      <c r="F42">
        <f>SUM(G42:I42)</f>
        <v>6</v>
      </c>
      <c r="G42" t="n">
        <v>0</v>
      </c>
      <c r="H42" t="n">
        <v>3</v>
      </c>
      <c r="I42" t="n">
        <v>3</v>
      </c>
      <c r="J42" t="n">
        <v>0</v>
      </c>
      <c r="K42" t="n">
        <v>78</v>
      </c>
      <c r="L42" t="s">
        <v>30</v>
      </c>
    </row>
    <row r="43" spans="1:12">
      <c r="A43" s="1" t="n">
        <v>44825</v>
      </c>
      <c r="B43" t="n">
        <v>6</v>
      </c>
      <c r="C43" t="s">
        <v>14</v>
      </c>
      <c r="D43" s="5">
        <f>3+31</f>
        <v>34</v>
      </c>
      <c r="E43" t="n">
        <v>0</v>
      </c>
      <c r="F43">
        <f>SUM(G43:I43)</f>
        <v>3</v>
      </c>
      <c r="G43" t="n">
        <v>0</v>
      </c>
      <c r="H43" t="n">
        <v>3</v>
      </c>
      <c r="I43" t="n">
        <v>0</v>
      </c>
      <c r="J43" t="n">
        <v>2</v>
      </c>
      <c r="K43" t="n">
        <v>23</v>
      </c>
      <c r="L43" t="s">
        <v>30</v>
      </c>
    </row>
    <row r="44" spans="1:12">
      <c r="A44" s="1" t="n">
        <v>44825</v>
      </c>
      <c r="B44" t="n">
        <v>6</v>
      </c>
      <c r="C44" t="s">
        <v>15</v>
      </c>
      <c r="D44" s="5">
        <f>5+25</f>
        <v>30</v>
      </c>
      <c r="E44" t="n">
        <v>0</v>
      </c>
      <c r="F44">
        <f>SUM(G44:I44)</f>
        <v>5</v>
      </c>
      <c r="G44" t="n">
        <v>0</v>
      </c>
      <c r="H44" t="n">
        <v>4</v>
      </c>
      <c r="I44" t="n">
        <v>1</v>
      </c>
      <c r="J44" t="n">
        <v>2</v>
      </c>
      <c r="K44" t="n">
        <v>62</v>
      </c>
      <c r="L44" t="s">
        <v>30</v>
      </c>
    </row>
    <row r="45" spans="1:12" s="3" customFormat="1" ht="13.60">
      <c r="A45" s="7" t="n">
        <v>44825</v>
      </c>
      <c r="B45" s="3" t="n">
        <v>6</v>
      </c>
      <c r="C45" s="3" t="s">
        <v>16</v>
      </c>
      <c r="D45" s="6">
        <f>8+29</f>
        <v>37</v>
      </c>
      <c r="E45" s="3" t="n">
        <v>0</v>
      </c>
      <c r="F45" s="3">
        <f>SUM(G45:I45)</f>
        <v>8</v>
      </c>
      <c r="G45" s="3" t="n">
        <v>0</v>
      </c>
      <c r="H45" s="3" t="n">
        <v>8</v>
      </c>
      <c r="I45" s="3" t="n">
        <v>0</v>
      </c>
      <c r="J45" s="3" t="n">
        <v>1</v>
      </c>
      <c r="K45" s="3" t="n">
        <v>36</v>
      </c>
      <c r="L45" s="3" t="s">
        <v>31</v>
      </c>
    </row>
    <row r="46" spans="1:12">
      <c r="A46" s="1" t="n">
        <v>44832</v>
      </c>
      <c r="B46" t="n">
        <v>6</v>
      </c>
      <c r="C46" t="s">
        <v>12</v>
      </c>
      <c r="D46" s="5">
        <f>3+33</f>
        <v>36</v>
      </c>
      <c r="E46" t="n">
        <v>0</v>
      </c>
      <c r="F46">
        <f>SUM(G46:I46)</f>
        <v>3</v>
      </c>
      <c r="G46" t="n">
        <v>0</v>
      </c>
      <c r="H46" t="n">
        <v>1</v>
      </c>
      <c r="I46" t="n">
        <v>2</v>
      </c>
      <c r="J46" t="n">
        <v>1</v>
      </c>
      <c r="K46" t="n">
        <v>29</v>
      </c>
      <c r="L46" t="s">
        <v>32</v>
      </c>
    </row>
    <row r="47" spans="1:12">
      <c r="A47" s="1" t="n">
        <v>44832</v>
      </c>
      <c r="B47" t="n">
        <v>6</v>
      </c>
      <c r="C47" t="s">
        <v>14</v>
      </c>
      <c r="D47" s="5">
        <f>0+33</f>
        <v>33</v>
      </c>
      <c r="E47" t="n">
        <v>0</v>
      </c>
      <c r="F47">
        <f>SUM(G47:I47)</f>
        <v>0</v>
      </c>
      <c r="G47" t="n">
        <v>0</v>
      </c>
      <c r="H47" t="n">
        <v>0</v>
      </c>
      <c r="I47" t="n">
        <v>0</v>
      </c>
      <c r="J47" t="n">
        <v>0</v>
      </c>
      <c r="K47" t="n">
        <v>27</v>
      </c>
      <c r="L47" t="s">
        <v>32</v>
      </c>
    </row>
    <row r="48" spans="1:12">
      <c r="A48" s="1" t="n">
        <v>44832</v>
      </c>
      <c r="B48" t="n">
        <v>6</v>
      </c>
      <c r="C48" t="s">
        <v>15</v>
      </c>
      <c r="D48" s="5">
        <f>2+28</f>
        <v>30</v>
      </c>
      <c r="E48" t="n">
        <v>0</v>
      </c>
      <c r="F48">
        <f>SUM(G48:I48)</f>
        <v>2</v>
      </c>
      <c r="G48" t="n">
        <v>0</v>
      </c>
      <c r="H48" t="n">
        <v>1</v>
      </c>
      <c r="I48" t="n">
        <v>1</v>
      </c>
      <c r="J48" t="n">
        <v>3</v>
      </c>
      <c r="K48" t="n">
        <v>36</v>
      </c>
      <c r="L48" t="s">
        <v>32</v>
      </c>
    </row>
    <row r="49" spans="1:12" s="3" customFormat="1" ht="13.60">
      <c r="A49" s="7" t="n">
        <v>44832</v>
      </c>
      <c r="B49" s="3" t="n">
        <v>6</v>
      </c>
      <c r="C49" s="3" t="s">
        <v>16</v>
      </c>
      <c r="D49" s="6">
        <f>4+31</f>
        <v>35</v>
      </c>
      <c r="E49" s="3" t="n">
        <v>0</v>
      </c>
      <c r="F49" s="3">
        <f>SUM(G49:I49)</f>
        <v>4</v>
      </c>
      <c r="G49" s="3" t="n">
        <v>0</v>
      </c>
      <c r="H49" s="3" t="n">
        <v>4</v>
      </c>
      <c r="I49" s="3" t="n">
        <v>0</v>
      </c>
      <c r="J49" s="3" t="n">
        <v>2</v>
      </c>
      <c r="K49" s="3" t="n">
        <v>40</v>
      </c>
      <c r="L49" t="s">
        <v>32</v>
      </c>
    </row>
    <row r="50" spans="1:4" s="0" customFormat="1">
      <c r="A50" s="2"/>
      <c r="D50" s="5"/>
    </row>
    <row r="51" spans="1:4" s="0" customFormat="1">
      <c r="A51" s="2"/>
      <c r="D51" s="5"/>
    </row>
    <row r="52" spans="1:4" s="0" customFormat="1">
      <c r="A52" s="2"/>
      <c r="D52" s="5"/>
    </row>
    <row r="53" spans="1:4" s="0" customFormat="1">
      <c r="A53" s="2"/>
      <c r="D53" s="5"/>
    </row>
    <row r="54" spans="1:4">
      <c r="A54" s="1"/>
      <c r="D54" s="5"/>
    </row>
    <row r="55" spans="1:4">
      <c r="A55" s="2"/>
      <c r="D55" s="5"/>
    </row>
    <row r="56" spans="1:4">
      <c r="A56" s="2"/>
      <c r="D56" s="5"/>
    </row>
    <row r="57" spans="1:4" s="0" customFormat="1">
      <c r="A57" s="2"/>
      <c r="D57" s="5"/>
    </row>
    <row r="58" spans="1:4">
      <c r="A58" s="1"/>
      <c r="D58" s="5"/>
    </row>
    <row r="59" spans="1:4">
      <c r="A59" s="2"/>
      <c r="D59" s="5"/>
    </row>
    <row r="60" spans="1:4">
      <c r="A60" s="2"/>
      <c r="D60" s="5"/>
    </row>
    <row r="61" spans="1:4">
      <c r="A61" s="2"/>
      <c r="D61" s="5"/>
    </row>
    <row r="62" spans="1:4">
      <c r="A62" s="1"/>
      <c r="D62" s="5"/>
    </row>
    <row r="63" spans="1:4">
      <c r="A63" s="2"/>
      <c r="D63" s="5"/>
    </row>
    <row r="64" spans="1:4">
      <c r="A64" s="2"/>
      <c r="D64" s="5"/>
    </row>
    <row r="65" spans="1:4">
      <c r="A65" s="2"/>
      <c r="D65" s="5"/>
    </row>
    <row r="66" spans="1:4">
      <c r="A66" s="1"/>
      <c r="D66" s="5"/>
    </row>
    <row r="67" spans="1:4">
      <c r="A67" s="2"/>
      <c r="D67" s="5"/>
    </row>
    <row r="68" spans="1:4">
      <c r="A68" s="2"/>
      <c r="D68" s="5"/>
    </row>
    <row r="69" spans="1:4">
      <c r="A69" s="2"/>
      <c r="D69" s="5"/>
    </row>
    <row r="70" spans="1:4">
      <c r="A70" s="1"/>
      <c r="D70" s="5"/>
    </row>
    <row r="71" spans="1:4">
      <c r="A71" s="2"/>
      <c r="D71" s="5"/>
    </row>
    <row r="72" spans="1:4">
      <c r="A72" s="2"/>
      <c r="D72" s="5"/>
    </row>
    <row r="73" spans="1:4">
      <c r="A73" s="2"/>
      <c r="D73" s="5"/>
    </row>
    <row r="74" spans="1:4">
      <c r="A74" s="1"/>
      <c r="D74" s="5"/>
    </row>
    <row r="75" spans="1:4">
      <c r="A75" s="2"/>
      <c r="D75" s="5"/>
    </row>
    <row r="76" spans="1:4">
      <c r="A76" s="2"/>
      <c r="D76" s="5"/>
    </row>
    <row r="77" spans="1:4">
      <c r="A77" s="2"/>
      <c r="D77" s="5"/>
    </row>
    <row r="78" spans="1:4">
      <c r="A78" s="1"/>
      <c r="D78" s="5"/>
    </row>
    <row r="79" spans="1:4">
      <c r="A79" s="2"/>
      <c r="D79" s="5"/>
    </row>
    <row r="80" spans="1:4">
      <c r="A80" s="2"/>
      <c r="D80" s="5"/>
    </row>
    <row r="81" spans="1:4">
      <c r="A81" s="2"/>
      <c r="D81" s="5"/>
    </row>
    <row r="82" spans="1:4">
      <c r="A82" s="1"/>
      <c r="D82" s="5"/>
    </row>
    <row r="83" spans="1:4">
      <c r="A83" s="2"/>
      <c r="D83" s="5"/>
    </row>
    <row r="84" spans="1:4">
      <c r="A84" s="2"/>
      <c r="D84" s="5"/>
    </row>
    <row r="85" spans="1:4" s="0" customFormat="1">
      <c r="A85" s="2"/>
      <c r="D85" s="5"/>
    </row>
    <row r="86" spans="1:4">
      <c r="A86" s="1"/>
      <c r="D86" s="5"/>
    </row>
    <row r="87" spans="1:4">
      <c r="A87" s="2"/>
      <c r="D87" s="5"/>
    </row>
    <row r="88" spans="1:4">
      <c r="A88" s="2"/>
      <c r="D88" s="5"/>
    </row>
    <row r="89" spans="1:4" s="0" customFormat="1">
      <c r="A89" s="2"/>
      <c r="D89" s="5"/>
    </row>
    <row r="90" spans="1:4">
      <c r="A90" s="1"/>
      <c r="D90" s="5"/>
    </row>
    <row r="91" spans="1:4">
      <c r="A91" s="2"/>
      <c r="D91" s="5"/>
    </row>
    <row r="92" spans="1:4">
      <c r="A92" s="2"/>
      <c r="D92" s="5"/>
    </row>
    <row r="93" spans="1:4">
      <c r="A93" s="2"/>
      <c r="D93" s="5"/>
    </row>
    <row r="94" spans="1:4">
      <c r="A94" s="1"/>
      <c r="D94" s="5"/>
    </row>
    <row r="95" spans="1:4">
      <c r="A95" s="2"/>
      <c r="D95" s="5"/>
    </row>
    <row r="96" spans="1:4">
      <c r="A96" s="2"/>
      <c r="D96" s="5"/>
    </row>
    <row r="97" spans="1:4">
      <c r="A97" s="2"/>
      <c r="D97" s="5"/>
    </row>
    <row r="98" spans="1:4">
      <c r="A98" s="1"/>
      <c r="D98" s="5"/>
    </row>
    <row r="99" spans="1:4">
      <c r="A99" s="2"/>
      <c r="D99" s="5"/>
    </row>
    <row r="100" spans="1:4">
      <c r="A100" s="2"/>
      <c r="D100" s="5"/>
    </row>
    <row r="101" spans="1:4">
      <c r="A101" s="2"/>
      <c r="D101" s="5"/>
    </row>
    <row r="102" spans="1:4">
      <c r="A102" s="1"/>
      <c r="D102" s="5"/>
    </row>
    <row r="103" spans="1:4">
      <c r="A103" s="2"/>
      <c r="D103" s="5"/>
    </row>
    <row r="104" spans="1:4">
      <c r="A104" s="2"/>
      <c r="D104" s="5"/>
    </row>
    <row r="105" spans="1:4">
      <c r="A105" s="2"/>
      <c r="D105" s="5"/>
    </row>
    <row r="106" spans="1:4">
      <c r="A106" s="1"/>
      <c r="D106" s="5"/>
    </row>
    <row r="107" spans="1:4">
      <c r="A107" s="2"/>
      <c r="D107" s="5"/>
    </row>
    <row r="108" spans="1:4">
      <c r="A108" s="2"/>
      <c r="D108" s="5"/>
    </row>
    <row r="109" spans="1:4">
      <c r="A109" s="2"/>
      <c r="D109" s="5"/>
    </row>
    <row r="110" spans="1:4">
      <c r="A110" s="1"/>
      <c r="D110" s="5"/>
    </row>
    <row r="111" spans="1:4">
      <c r="A111" s="2"/>
      <c r="D111" s="5"/>
    </row>
    <row r="112" spans="1:4">
      <c r="A112" s="2"/>
      <c r="D112" s="5"/>
    </row>
    <row r="113" spans="1:4">
      <c r="A113" s="2"/>
      <c r="D113" s="5"/>
    </row>
    <row r="114" spans="1:4">
      <c r="A114" s="1"/>
      <c r="D114" s="5"/>
    </row>
    <row r="115" spans="1:4">
      <c r="A115" s="2"/>
      <c r="D115" s="5"/>
    </row>
    <row r="116" spans="1:4">
      <c r="A116" s="2"/>
      <c r="D116" s="5"/>
    </row>
    <row r="117" spans="1:4">
      <c r="A117" s="2"/>
      <c r="D117" s="5"/>
    </row>
    <row r="118" spans="1:4">
      <c r="A118" s="1"/>
      <c r="D118" s="5"/>
    </row>
    <row r="119" spans="1:4">
      <c r="A119" s="2"/>
      <c r="D119" s="5"/>
    </row>
    <row r="120" spans="1:4">
      <c r="A120" s="2"/>
      <c r="D120" s="5"/>
    </row>
    <row r="121" spans="1:4">
      <c r="A121" s="2"/>
      <c r="D121" s="5"/>
    </row>
    <row r="122" spans="1:4">
      <c r="A122" s="1"/>
      <c r="D122" s="5"/>
    </row>
    <row r="123" spans="1:4">
      <c r="A123" s="2"/>
      <c r="D123" s="5"/>
    </row>
    <row r="124" spans="1:4">
      <c r="A124" s="2"/>
      <c r="D124" s="5"/>
    </row>
    <row r="125" spans="1:4">
      <c r="A125" s="2"/>
      <c r="D125" s="5"/>
    </row>
    <row r="126" spans="1:4">
      <c r="A126" s="1"/>
      <c r="D126" s="5"/>
    </row>
    <row r="127" spans="1:4">
      <c r="A127" s="2"/>
      <c r="D127" s="5"/>
    </row>
    <row r="128" spans="1:4">
      <c r="A128" s="2"/>
      <c r="D128" s="5"/>
    </row>
    <row r="129" spans="1:4">
      <c r="A129" s="2"/>
      <c r="D129" s="5"/>
    </row>
    <row r="130" spans="1:4">
      <c r="A130" s="1"/>
      <c r="D130" s="5"/>
    </row>
    <row r="131" spans="1:4">
      <c r="A131" s="2"/>
      <c r="D131" s="5"/>
    </row>
    <row r="132" spans="1:4">
      <c r="A132" s="2"/>
      <c r="D132" s="5"/>
    </row>
    <row r="133" spans="1:4">
      <c r="A133" s="2"/>
      <c r="D133" s="5"/>
    </row>
    <row r="134" spans="1:4">
      <c r="A134" s="1"/>
      <c r="D134" s="5"/>
    </row>
    <row r="135" spans="1:4">
      <c r="A135" s="2"/>
      <c r="D135" s="5"/>
    </row>
    <row r="136" spans="1:4">
      <c r="A136" s="2"/>
      <c r="D136" s="5"/>
    </row>
    <row r="137" spans="1:4" s="0" customFormat="1">
      <c r="A137" s="2"/>
      <c r="D137" s="5"/>
    </row>
    <row r="138" spans="1:4">
      <c r="A138" s="1"/>
      <c r="D138" s="5"/>
    </row>
    <row r="139" spans="1:4">
      <c r="A139" s="2"/>
      <c r="D139" s="5"/>
    </row>
    <row r="140" spans="1:4">
      <c r="A140" s="2"/>
      <c r="D140" s="5"/>
    </row>
    <row r="141" spans="1:4" s="0" customFormat="1">
      <c r="A141" s="2"/>
      <c r="D141" s="5"/>
    </row>
    <row r="142" spans="1:4">
      <c r="A142" s="1"/>
      <c r="D142" s="5"/>
    </row>
    <row r="143" spans="1:4">
      <c r="A143" s="2"/>
      <c r="D143" s="5"/>
    </row>
    <row r="144" spans="1:4">
      <c r="A144" s="2"/>
      <c r="D144" s="5"/>
    </row>
    <row r="145" spans="1:4" s="0" customFormat="1">
      <c r="A145" s="2"/>
      <c r="D145" s="5"/>
    </row>
    <row r="146" spans="1:4">
      <c r="A146" s="1"/>
      <c r="D146" s="5"/>
    </row>
    <row r="147" spans="1:4">
      <c r="A147" s="2"/>
      <c r="D147" s="5"/>
    </row>
    <row r="148" spans="1:4">
      <c r="A148" s="2"/>
      <c r="D148" s="5"/>
    </row>
    <row r="149" spans="1:4" s="0" customFormat="1">
      <c r="A149" s="2"/>
      <c r="D149" s="5"/>
    </row>
    <row r="150" spans="1:4">
      <c r="A150" s="1"/>
      <c r="D150" s="5"/>
    </row>
    <row r="151" spans="1:4">
      <c r="A151" s="2"/>
      <c r="D151" s="5"/>
    </row>
    <row r="152" spans="1:4">
      <c r="A152" s="2"/>
      <c r="D152" s="5"/>
    </row>
    <row r="153" spans="1:4" s="0" customFormat="1">
      <c r="A153" s="2"/>
      <c r="D153" s="5"/>
    </row>
    <row r="154" spans="1:4">
      <c r="A154" s="2"/>
      <c r="D154" s="5"/>
    </row>
    <row r="155" spans="1:4">
      <c r="A155" s="2"/>
      <c r="D155" s="5"/>
    </row>
    <row r="156" spans="1:4">
      <c r="A156" s="1"/>
      <c r="D156" s="5"/>
    </row>
    <row r="157" spans="1:4" s="0" customFormat="1">
      <c r="A157" s="1"/>
      <c r="D157" s="5"/>
    </row>
    <row r="158" spans="1:4">
      <c r="A158" s="1"/>
      <c r="D158" s="5"/>
    </row>
    <row r="159" spans="1:4">
      <c r="A159" s="2"/>
      <c r="D159" s="5"/>
    </row>
    <row r="160" spans="1:4">
      <c r="A160" s="2"/>
      <c r="D160" s="5"/>
    </row>
    <row r="161" spans="1:4" s="0" customFormat="1">
      <c r="A161" s="2"/>
      <c r="D161" s="5"/>
    </row>
    <row r="162" spans="1:4">
      <c r="A162" s="1"/>
      <c r="D162" s="5"/>
    </row>
    <row r="163" spans="1:4">
      <c r="A163" s="1"/>
      <c r="D163" s="5"/>
    </row>
    <row r="164" spans="1:4">
      <c r="A164" s="1"/>
      <c r="D164" s="5"/>
    </row>
    <row r="165" spans="1:4" s="0" customFormat="1">
      <c r="A165" s="1"/>
      <c r="D165" s="5"/>
    </row>
    <row r="166" spans="1:4">
      <c r="A166" s="1"/>
      <c r="D166" s="5"/>
    </row>
    <row r="167" spans="1:4">
      <c r="A167" s="2"/>
      <c r="D167" s="5"/>
    </row>
    <row r="168" spans="1:4">
      <c r="A168" s="2"/>
      <c r="D168" s="5"/>
    </row>
    <row r="169" spans="1:4" s="0" customFormat="1">
      <c r="A169" s="2"/>
      <c r="D169" s="5"/>
    </row>
    <row r="170" spans="1:4">
      <c r="A170" s="2"/>
      <c r="D170" s="5"/>
    </row>
    <row r="171" spans="1:4">
      <c r="A171" s="2"/>
      <c r="D171" s="5"/>
    </row>
    <row r="172" spans="1:4">
      <c r="A172" s="2"/>
      <c r="D172" s="5"/>
    </row>
    <row r="173" spans="1:4" s="0" customFormat="1">
      <c r="A173" s="2"/>
      <c r="D173" s="5"/>
    </row>
    <row r="174" spans="1:4">
      <c r="A174" s="1"/>
      <c r="D174" s="5"/>
    </row>
    <row r="175" spans="1:4">
      <c r="A175" s="2"/>
      <c r="D175" s="5"/>
    </row>
    <row r="176" spans="1:4">
      <c r="A176" s="2"/>
      <c r="D176" s="5"/>
    </row>
    <row r="177" spans="1:4" s="0" customFormat="1">
      <c r="A177" s="2"/>
      <c r="D177" s="5"/>
    </row>
    <row r="178" spans="1:4">
      <c r="A178" s="1"/>
      <c r="D178" s="5"/>
    </row>
    <row r="179" spans="1:4">
      <c r="A179" s="2"/>
      <c r="D179" s="5"/>
    </row>
    <row r="180" spans="1:4">
      <c r="A180" s="2"/>
      <c r="D180" s="5"/>
    </row>
    <row r="181" spans="1:4" s="0" customFormat="1">
      <c r="A181" s="2"/>
      <c r="D181" s="5"/>
    </row>
    <row r="182" spans="1:4">
      <c r="A182" s="1"/>
      <c r="D182" s="5"/>
    </row>
    <row r="183" spans="1:4">
      <c r="A183" s="2"/>
      <c r="D183" s="5"/>
    </row>
    <row r="184" spans="1:4">
      <c r="A184" s="2"/>
      <c r="D184" s="5"/>
    </row>
    <row r="185" spans="1:4" s="0" customFormat="1">
      <c r="A185" s="2"/>
      <c r="D185" s="5"/>
    </row>
    <row r="186" spans="1:4">
      <c r="A186" s="1"/>
      <c r="D186" s="5"/>
    </row>
    <row r="187" spans="1:4">
      <c r="A187" s="2"/>
      <c r="D187" s="5"/>
    </row>
    <row r="188" spans="1:4">
      <c r="A188" s="2"/>
      <c r="D188" s="5"/>
    </row>
    <row r="189" spans="1:4" s="0" customFormat="1">
      <c r="A189" s="2"/>
      <c r="D189" s="5"/>
    </row>
    <row r="190" spans="1:4">
      <c r="A190" s="2"/>
      <c r="D190" s="5"/>
    </row>
    <row r="191" spans="1:4">
      <c r="A191" s="2"/>
      <c r="D191" s="5"/>
    </row>
    <row r="192" spans="1:4">
      <c r="A192" s="2"/>
      <c r="D192" s="5"/>
    </row>
    <row r="193" spans="1:4" s="0" customFormat="1">
      <c r="A193" s="2"/>
      <c r="D193" s="5"/>
    </row>
    <row r="194" spans="1:4">
      <c r="A194" s="1"/>
      <c r="D194" s="5"/>
    </row>
    <row r="195" spans="1:4">
      <c r="A195" s="1"/>
      <c r="D195" s="5"/>
    </row>
    <row r="196" spans="1:4">
      <c r="A196" s="1"/>
      <c r="D196" s="5"/>
    </row>
    <row r="197" spans="1:4" s="0" customFormat="1">
      <c r="A197" s="1"/>
      <c r="D197" s="5"/>
    </row>
    <row r="198" spans="1:4" s="0" customFormat="1">
      <c r="A198" s="1"/>
      <c r="D198" s="5"/>
    </row>
    <row r="199" spans="1:4">
      <c r="A199" s="1"/>
      <c r="D199" s="5"/>
    </row>
    <row r="200" spans="1:4">
      <c r="A200" s="1"/>
      <c r="D200" s="5"/>
    </row>
    <row r="201" spans="1:4" s="0" customFormat="1">
      <c r="A201" s="1"/>
      <c r="D201" s="5"/>
    </row>
    <row r="202" spans="1:4" s="0" customFormat="1">
      <c r="A202" s="1"/>
      <c r="D202" s="5"/>
    </row>
    <row r="203" spans="1:4" s="0" customFormat="1">
      <c r="A203" s="1"/>
      <c r="D203" s="5"/>
    </row>
    <row r="204" spans="1:4" s="0" customFormat="1">
      <c r="A204" s="1"/>
      <c r="D204" s="5"/>
    </row>
    <row r="205" spans="1:4" s="0" customFormat="1">
      <c r="A205" s="1"/>
      <c r="D205" s="5"/>
    </row>
    <row r="206" spans="1:4">
      <c r="A206" s="1"/>
      <c r="D206" s="5"/>
    </row>
    <row r="207" spans="1:4">
      <c r="A207" s="1"/>
      <c r="D207" s="5"/>
    </row>
    <row r="208" spans="1:4">
      <c r="A208" s="1"/>
      <c r="D208" s="5"/>
    </row>
    <row r="209" spans="1:4" s="0" customFormat="1">
      <c r="A209" s="1"/>
      <c r="D209" s="5"/>
    </row>
    <row r="210" spans="1:4">
      <c r="A210" s="1"/>
      <c r="D210" s="5"/>
    </row>
    <row r="211" spans="1:4">
      <c r="A211" s="1"/>
      <c r="D211" s="5"/>
    </row>
    <row r="212" spans="1:4">
      <c r="A212" s="1"/>
      <c r="D212" s="5"/>
    </row>
    <row r="213" spans="1:4" s="0" customFormat="1">
      <c r="A213" s="1"/>
      <c r="D213" s="5"/>
    </row>
    <row r="214" spans="1:4">
      <c r="A214" s="1"/>
      <c r="D214" s="5"/>
    </row>
    <row r="215" spans="1:4">
      <c r="A215" s="1"/>
      <c r="D215" s="5"/>
    </row>
    <row r="216" spans="1:4">
      <c r="A216" s="1"/>
      <c r="D216" s="5"/>
    </row>
    <row r="217" spans="1:4" s="0" customFormat="1">
      <c r="A217" s="1"/>
      <c r="D217" s="5"/>
    </row>
    <row r="218" spans="1:4">
      <c r="A218" s="1"/>
      <c r="D218" s="5"/>
    </row>
    <row r="219" spans="1:4">
      <c r="A219" s="1"/>
      <c r="D219" s="5"/>
    </row>
    <row r="220" spans="1:4">
      <c r="A220" s="1"/>
      <c r="D220" s="5"/>
    </row>
    <row r="221" spans="1:12" s="0" customFormat="1">
      <c r="A221" s="1"/>
      <c r="D221" s="5"/>
      <c r="E221" s="5"/>
      <c r="F221" s="5"/>
      <c r="G221" s="5"/>
      <c r="H221" s="5"/>
      <c r="I221" s="5"/>
      <c r="J221" s="5"/>
      <c r="K221" s="5"/>
      <c r="L221" s="5"/>
    </row>
    <row r="222" spans="1:4">
      <c r="A222" s="1"/>
      <c r="D222" s="5"/>
    </row>
    <row r="223" spans="1:4">
      <c r="A223" s="1"/>
      <c r="D223" s="5"/>
    </row>
    <row r="224" spans="1:4">
      <c r="A224" s="1"/>
      <c r="D224" s="5"/>
    </row>
    <row r="225" spans="1:12" s="0" customFormat="1">
      <c r="A225" s="1"/>
      <c r="D225" s="5"/>
      <c r="E225" s="5"/>
      <c r="F225" s="5"/>
      <c r="G225" s="5"/>
      <c r="H225" s="5"/>
      <c r="I225" s="5"/>
      <c r="J225" s="5"/>
      <c r="K225" s="5"/>
      <c r="L225" s="5"/>
    </row>
    <row r="226" spans="1:4">
      <c r="A226" s="1"/>
      <c r="D226" s="5"/>
    </row>
    <row r="227" spans="1:4">
      <c r="A227" s="1"/>
      <c r="D227" s="5"/>
    </row>
    <row r="228" spans="1:4" ht="15.95" customHeight="1">
      <c r="A228" s="1"/>
      <c r="D228" s="5"/>
    </row>
    <row r="229" spans="1:12" s="0" customFormat="1">
      <c r="A229" s="1"/>
      <c r="D229" s="5"/>
      <c r="E229" s="5"/>
      <c r="F229" s="5"/>
      <c r="G229" s="5"/>
      <c r="H229" s="5"/>
      <c r="I229" s="5"/>
      <c r="J229" s="5"/>
      <c r="K229" s="5"/>
      <c r="L229" s="5"/>
    </row>
    <row r="230" spans="1:4">
      <c r="A230" s="1"/>
      <c r="D230" s="5"/>
    </row>
    <row r="231" spans="1:4">
      <c r="A231" s="1"/>
      <c r="D231" s="5"/>
    </row>
    <row r="232" spans="1:4">
      <c r="A232" s="1"/>
      <c r="D232" s="5"/>
    </row>
    <row r="233" spans="1:12" s="0" customFormat="1">
      <c r="A233" s="1"/>
      <c r="D233" s="5"/>
      <c r="E233" s="5"/>
      <c r="F233" s="5"/>
      <c r="G233" s="5"/>
      <c r="H233" s="5"/>
      <c r="I233" s="5"/>
      <c r="J233" s="5"/>
      <c r="K233" s="5"/>
      <c r="L233" s="5"/>
    </row>
    <row r="234" spans="1:4">
      <c r="A234" s="1"/>
      <c r="D234" s="5"/>
    </row>
    <row r="235" spans="1:4">
      <c r="A235" s="1"/>
      <c r="D235" s="5"/>
    </row>
    <row r="236" spans="1:4">
      <c r="A236" s="1"/>
      <c r="D236" s="5"/>
    </row>
    <row r="237" spans="1:12" s="0" customFormat="1">
      <c r="A237" s="1"/>
      <c r="D237" s="5"/>
      <c r="E237" s="5"/>
      <c r="F237" s="5"/>
      <c r="G237" s="5"/>
      <c r="H237" s="5"/>
      <c r="I237" s="5"/>
      <c r="J237" s="5"/>
      <c r="K237" s="5"/>
      <c r="L237" s="5"/>
    </row>
    <row r="238" spans="1:4">
      <c r="A238" s="1"/>
      <c r="D238" s="5"/>
    </row>
    <row r="239" spans="1:4">
      <c r="A239" s="1"/>
      <c r="D239" s="5"/>
    </row>
    <row r="240" spans="1:4">
      <c r="A240" s="1"/>
      <c r="D240" s="5"/>
    </row>
    <row r="241" spans="1:12" s="0" customFormat="1">
      <c r="A241" s="1"/>
      <c r="D241" s="5"/>
      <c r="E241" s="5"/>
      <c r="F241" s="5"/>
      <c r="G241" s="5"/>
      <c r="H241" s="5"/>
      <c r="I241" s="5"/>
      <c r="J241" s="5"/>
      <c r="K241" s="5"/>
      <c r="L241" s="5"/>
    </row>
    <row r="242" spans="1:4">
      <c r="A242" s="1"/>
      <c r="D242" s="5"/>
    </row>
    <row r="243" spans="1:4">
      <c r="A243" s="1"/>
      <c r="D243" s="5"/>
    </row>
    <row r="244" spans="1:4">
      <c r="A244" s="1"/>
      <c r="D244" s="5"/>
    </row>
    <row r="245" spans="1:12" s="0" customFormat="1">
      <c r="A245" s="1"/>
      <c r="D245" s="5"/>
      <c r="E245" s="5"/>
      <c r="F245" s="5"/>
      <c r="G245" s="5"/>
      <c r="H245" s="5"/>
      <c r="I245" s="5"/>
      <c r="J245" s="5"/>
      <c r="K245" s="5"/>
      <c r="L245" s="5"/>
    </row>
  </sheetData>
  <printOptions>
    <extLst>
      <ext uri="smNativeData">
        <pm:pageFlags xmlns:pm="smNativeData" id="17107473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0747375" l="56" r="56" t="56" b="56" borderId="0" fillId="0" vertical="0"/>
        <pm:footer xmlns:pm="smNativeData" id="1710747375" l="56" r="56" t="56" b="56" borderId="0" fillId="0" vertical="2"/>
      </ext>
    </extLst>
  </headerFooter>
  <extLst>
    <ext uri="smNativeData">
      <pm:sheetPrefs xmlns:pm="smNativeData" day="17107473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2024-03-18T07:36:15Z</dcterms:modified>
</cp:coreProperties>
</file>