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rozdovapb"/>
  <workbookPr/>
  <bookViews>
    <workbookView activeTab="2" xWindow="240" yWindow="60" windowWidth="0" windowHeight="0" tabRatio="500"/>
  </bookViews>
  <sheets>
    <sheet name="Title" sheetId="1" r:id="rId4"/>
    <sheet name="Data_growth_inhibition" sheetId="2" r:id="rId5"/>
    <sheet name="Data_pH_compensation" sheetId="3" r:id="rId6"/>
  </sheets>
  <calcPr calcOnSave="0"/>
  <extLst>
    <ext uri="smNativeData">
      <pm:revision xmlns:pm="smNativeData" day="1697278343" val="1042" rev="124" rev64="64" revOS="3" revMin="124" revMax="0"/>
      <pm:docPrefs xmlns:pm="smNativeData" id="1697278343" fixedDigits="0" showNotice="1" showFrameBounds="1" autoChart="1" recalcOnPrint="1" recalcOnCopy="1" compatTextArt="1" tab="567" useDefinedPrintRange="1" printArea="currentSheet"/>
      <pm:compatibility xmlns:pm="smNativeData" id="1697278343" overlapCells="1"/>
      <pm:defCurrency xmlns:pm="smNativeData" id="1697278343"/>
    </ext>
  </extLst>
</workbook>
</file>

<file path=xl/sharedStrings.xml><?xml version="1.0" encoding="utf-8"?>
<sst xmlns="http://schemas.openxmlformats.org/spreadsheetml/2006/main" count="174" uniqueCount="41">
  <si>
    <t xml:space="preserve">Applied Microbiology and Biotechnology </t>
  </si>
  <si>
    <t>Supplemental material for:</t>
  </si>
  <si>
    <r>
      <t xml:space="preserve">Transcriptional response of </t>
    </r>
    <r>
      <rPr>
        <rFont val="Times New Roman"/>
        <charset val="0"/>
        <family val="1"/>
        <sz val="12"/>
        <b val="0"/>
        <i/>
        <extLst>
          <ext uri="smNativeData">
            <pm:charSpec xmlns:pm="smNativeData" id="1697278343">
              <pm:latin face="Times New Roman" sz="240" weight="normal" i="1"/>
              <pm:cs/>
              <pm:ea/>
            </pm:charSpec>
          </ext>
        </extLst>
      </rPr>
      <t xml:space="preserve">Saccharomyces cerevisiae </t>
    </r>
    <r>
      <rPr>
        <rFont val="Times New Roman"/>
        <charset val="0"/>
        <family val="1"/>
        <sz val="12"/>
        <b val="0"/>
        <i val="0"/>
        <extLst>
          <ext uri="smNativeData">
            <pm:charSpec xmlns:pm="smNativeData" id="1697278343">
              <pm:latin face="Times New Roman" sz="240" weight="normal" i="0"/>
              <pm:cs/>
              <pm:ea/>
            </pm:charSpec>
          </ext>
        </extLst>
      </rPr>
      <t xml:space="preserve">to lactic acid enantiomers </t>
    </r>
  </si>
  <si>
    <r>
      <t>Polina Drozdova</t>
    </r>
    <r>
      <rPr>
        <rFont val="Times New Roman"/>
        <charset val="0"/>
        <family val="1"/>
        <sz val="12"/>
        <b val="0"/>
        <i val="0"/>
        <vertAlign val="superscript"/>
        <extLst>
          <ext uri="smNativeData">
            <pm:charSpec xmlns:pm="smNativeData" id="1697278343" ssSize="66" ssDistance="25">
              <pm:latin face="Times New Roman" sz="240" weight="normal" i="0"/>
              <pm:cs/>
              <pm:ea/>
            </pm:charSpec>
          </ext>
        </extLst>
      </rPr>
      <t>1,2</t>
    </r>
    <r>
      <rPr>
        <rFont val="Times New Roman"/>
        <charset val="0"/>
        <family val="1"/>
        <sz val="12"/>
        <b val="0"/>
        <i val="0"/>
        <vertAlign val="superscript"/>
        <extLst>
          <ext uri="smNativeData">
            <pm:charSpec xmlns:pm="smNativeData" id="1697278343" ssSize="0" ssDistance="0">
              <pm:latin face="Times New Roman" sz="240" weight="normal" i="0"/>
              <pm:cs/>
              <pm:ea/>
            </pm:charSpec>
          </ext>
        </extLst>
      </rPr>
      <t>, Anton Gurkov</t>
    </r>
    <r>
      <rPr>
        <rFont val="Times New Roman"/>
        <charset val="0"/>
        <family val="1"/>
        <sz val="12"/>
        <b val="0"/>
        <i val="0"/>
        <vertAlign val="superscript"/>
        <extLst>
          <ext uri="smNativeData">
            <pm:charSpec xmlns:pm="smNativeData" id="1697278343" ssSize="66" ssDistance="25">
              <pm:latin face="Times New Roman" sz="240" weight="normal" i="0"/>
              <pm:cs/>
              <pm:ea/>
            </pm:charSpec>
          </ext>
        </extLst>
      </rPr>
      <t>1,2</t>
    </r>
    <r>
      <rPr>
        <rFont val="Times New Roman"/>
        <charset val="0"/>
        <family val="1"/>
        <sz val="12"/>
        <b val="0"/>
        <i val="0"/>
        <vertAlign val="superscript"/>
        <extLst>
          <ext uri="smNativeData">
            <pm:charSpec xmlns:pm="smNativeData" id="1697278343" ssSize="0" ssDistance="0">
              <pm:latin face="Times New Roman" sz="240" weight="normal" i="0"/>
              <pm:cs/>
              <pm:ea/>
            </pm:charSpec>
          </ext>
        </extLst>
      </rPr>
      <t>, Alexandra Saranchina</t>
    </r>
    <r>
      <rPr>
        <rFont val="Times New Roman"/>
        <charset val="0"/>
        <family val="1"/>
        <sz val="12"/>
        <b val="0"/>
        <i val="0"/>
        <vertAlign val="superscript"/>
        <extLst>
          <ext uri="smNativeData">
            <pm:charSpec xmlns:pm="smNativeData" id="1697278343" ssSize="66" ssDistance="25">
              <pm:latin face="Times New Roman" sz="240" weight="normal" i="0"/>
              <pm:cs/>
              <pm:ea/>
            </pm:charSpec>
          </ext>
        </extLst>
      </rPr>
      <t>1</t>
    </r>
    <r>
      <rPr>
        <rFont val="Times New Roman"/>
        <charset val="0"/>
        <family val="1"/>
        <sz val="12"/>
        <b val="0"/>
        <i val="0"/>
        <vertAlign val="superscript"/>
        <extLst>
          <ext uri="smNativeData">
            <pm:charSpec xmlns:pm="smNativeData" id="1697278343" ssSize="0" ssDistance="0">
              <pm:latin face="Times New Roman" sz="240" weight="normal" i="0"/>
              <pm:cs/>
              <pm:ea/>
            </pm:charSpec>
          </ext>
        </extLst>
      </rPr>
      <t>, Anastasia Vlasevskaya</t>
    </r>
    <r>
      <rPr>
        <rFont val="Times New Roman"/>
        <charset val="0"/>
        <family val="1"/>
        <sz val="12"/>
        <b val="0"/>
        <i val="0"/>
        <vertAlign val="superscript"/>
        <extLst>
          <ext uri="smNativeData">
            <pm:charSpec xmlns:pm="smNativeData" id="1697278343" ssSize="66" ssDistance="25">
              <pm:latin face="Times New Roman" sz="240" weight="normal" i="0"/>
              <pm:cs/>
              <pm:ea/>
            </pm:charSpec>
          </ext>
        </extLst>
      </rPr>
      <t>1</t>
    </r>
    <r>
      <rPr>
        <rFont val="Times New Roman"/>
        <charset val="0"/>
        <family val="1"/>
        <sz val="12"/>
        <b val="0"/>
        <i val="0"/>
        <vertAlign val="superscript"/>
        <extLst>
          <ext uri="smNativeData">
            <pm:charSpec xmlns:pm="smNativeData" id="1697278343" ssSize="0" ssDistance="0">
              <pm:latin face="Times New Roman" sz="240" weight="normal" i="0"/>
              <pm:cs/>
              <pm:ea/>
            </pm:charSpec>
          </ext>
        </extLst>
      </rPr>
      <t>, Elena Zolotovskaya</t>
    </r>
    <r>
      <rPr>
        <rFont val="Times New Roman"/>
        <charset val="0"/>
        <family val="1"/>
        <sz val="12"/>
        <b val="0"/>
        <i val="0"/>
        <vertAlign val="superscript"/>
        <extLst>
          <ext uri="smNativeData">
            <pm:charSpec xmlns:pm="smNativeData" id="1697278343" ssSize="66" ssDistance="25">
              <pm:latin face="Times New Roman" sz="240" weight="normal" i="0"/>
              <pm:cs/>
              <pm:ea/>
            </pm:charSpec>
          </ext>
        </extLst>
      </rPr>
      <t>1</t>
    </r>
    <r>
      <rPr>
        <rFont val="Times New Roman"/>
        <charset val="0"/>
        <family val="1"/>
        <sz val="12"/>
        <b val="0"/>
        <i val="0"/>
        <vertAlign val="superscript"/>
        <extLst>
          <ext uri="smNativeData">
            <pm:charSpec xmlns:pm="smNativeData" id="1697278343" ssSize="0" ssDistance="0">
              <pm:latin face="Times New Roman" sz="240" weight="normal" i="0"/>
              <pm:cs/>
              <pm:ea/>
            </pm:charSpec>
          </ext>
        </extLst>
      </rPr>
      <t>, Maxim Timofeyev</t>
    </r>
    <r>
      <rPr>
        <rFont val="Times New Roman"/>
        <charset val="0"/>
        <family val="1"/>
        <sz val="12"/>
        <b val="0"/>
        <i val="0"/>
        <vertAlign val="superscript"/>
        <extLst>
          <ext uri="smNativeData">
            <pm:charSpec xmlns:pm="smNativeData" id="1697278343" ssSize="66" ssDistance="25">
              <pm:latin face="Times New Roman" sz="240" weight="normal" i="0"/>
              <pm:cs/>
              <pm:ea/>
            </pm:charSpec>
          </ext>
        </extLst>
      </rPr>
      <t>1</t>
    </r>
    <r>
      <rPr>
        <rFont val="Times New Roman"/>
        <charset val="0"/>
        <family val="1"/>
        <sz val="12"/>
        <b val="0"/>
        <i val="0"/>
        <vertAlign val="superscript"/>
        <extLst>
          <ext uri="smNativeData">
            <pm:charSpec xmlns:pm="smNativeData" id="1697278343" ssSize="0" ssDistance="0">
              <pm:latin face="Times New Roman" sz="240" weight="normal" i="0"/>
              <pm:cs/>
              <pm:ea/>
            </pm:charSpec>
          </ext>
        </extLst>
      </rPr>
      <t>, Ekaterina Borvinskaya</t>
    </r>
    <r>
      <rPr>
        <rFont val="Times New Roman"/>
        <charset val="0"/>
        <family val="1"/>
        <sz val="12"/>
        <b val="0"/>
        <i val="0"/>
        <vertAlign val="superscript"/>
        <extLst>
          <ext uri="smNativeData">
            <pm:charSpec xmlns:pm="smNativeData" id="1697278343" ssSize="66" ssDistance="25">
              <pm:latin face="Times New Roman" sz="240" weight="normal" i="0"/>
              <pm:cs/>
              <pm:ea/>
            </pm:charSpec>
          </ext>
        </extLst>
      </rPr>
      <t>1</t>
    </r>
  </si>
  <si>
    <r>
      <t>1</t>
    </r>
    <r>
      <rPr>
        <rFont val="Times New Roman"/>
        <charset val="0"/>
        <family val="1"/>
        <sz val="12"/>
        <b val="0"/>
        <i val="0"/>
        <vertAlign val="superscript"/>
        <extLst>
          <ext uri="smNativeData">
            <pm:charSpec xmlns:pm="smNativeData" id="1697278343" ssSize="0" ssDistance="0">
              <pm:latin face="Times New Roman" sz="240" weight="normal" i="0"/>
              <pm:cs/>
              <pm:ea/>
            </pm:charSpec>
          </ext>
        </extLst>
      </rPr>
      <t xml:space="preserve"> Irkutsk State University, Karl-Marx str. 1, Irkutsk 664025, Russian Federation</t>
    </r>
  </si>
  <si>
    <r>
      <t>2</t>
    </r>
    <r>
      <rPr>
        <rFont val="Times New Roman"/>
        <charset val="0"/>
        <family val="1"/>
        <sz val="12"/>
        <b val="0"/>
        <i val="0"/>
        <vertAlign val="superscript"/>
        <extLst>
          <ext uri="smNativeData">
            <pm:charSpec xmlns:pm="smNativeData" id="1697278343" ssSize="0" ssDistance="0">
              <pm:latin face="Times New Roman" sz="240" weight="normal" i="0"/>
              <pm:cs/>
              <pm:ea/>
            </pm:charSpec>
          </ext>
        </extLst>
      </rPr>
      <t xml:space="preserve"> Baikal Research Centre, Rabochaya str. 5V, Irkutsk 664011, Russian Federation</t>
    </r>
  </si>
  <si>
    <t>Address correspondence to:</t>
  </si>
  <si>
    <t>Polina Drozdova drozdovapb@gmail.com; Ekaterina Borvinskaya borvinska@gmail.com</t>
  </si>
  <si>
    <t>Phone +7-3952-24-30-77; fax +7-3952-34-00-07.</t>
  </si>
  <si>
    <r>
      <rPr>
        <rFont val="Times New Roman"/>
        <charset val="0"/>
        <family val="1"/>
        <sz val="12"/>
        <b/>
        <i val="0"/>
        <extLst>
          <ext uri="smNativeData">
            <pm:charSpec xmlns:pm="smNativeData" id="1697278343">
              <pm:latin face="Times New Roman" sz="240" weight="bold" i="0"/>
              <pm:cs/>
              <pm:ea/>
            </pm:charSpec>
          </ext>
        </extLst>
      </rPr>
      <t>Table S2</t>
    </r>
    <r>
      <rPr>
        <rFont val="Times New Roman"/>
        <charset val="0"/>
        <family val="1"/>
        <sz val="12"/>
        <b val="0"/>
        <i val="0"/>
        <extLst>
          <ext uri="smNativeData">
            <pm:charSpec xmlns:pm="smNativeData" id="1697278343">
              <pm:latin face="Times New Roman" sz="240" weight="normal" i="0"/>
              <pm:cs/>
              <pm:ea/>
            </pm:charSpec>
          </ext>
        </extLst>
      </rPr>
      <t xml:space="preserve">. </t>
    </r>
    <r>
      <rPr>
        <rFont val="Times New Roman"/>
        <charset val="0"/>
        <family val="1"/>
        <sz val="12"/>
        <b val="0"/>
        <i val="0"/>
        <extLst>
          <ext uri="smNativeData">
            <pm:charSpec xmlns:pm="smNativeData" id="1697278343" kern="0">
              <pm:latin face="Times New Roman" sz="240" weight="normal" i="0"/>
              <pm:cs/>
              <pm:ea/>
            </pm:charSpec>
          </ext>
        </extLst>
      </rPr>
      <t xml:space="preserve">Yeast growth characteristics. sample_id, sample ID consisting of the date experiment date in the yyyymmdd format; condition, experimental condition;  OD600_init, initial optical density at 600 nm after diluting the overnight culture in each medium; OD600_final, final optical density at 600 nm after 3-4 hours of inclubation; Time, h, incubation time; and RGR2, relative growth rate calculated as </t>
    </r>
    <r>
      <rPr>
        <rFont val="Times New Roman"/>
        <charset val="0"/>
        <family val="1"/>
        <sz val="12"/>
        <b val="0"/>
        <i val="0"/>
        <extLst>
          <ext uri="smNativeData">
            <pm:charSpec xmlns:pm="smNativeData" id="1697278343" kern="1">
              <pm:latin face="Times New Roman" sz="240" weight="normal" i="0"/>
              <pm:cs/>
              <pm:ea/>
            </pm:charSpec>
          </ext>
        </extLst>
      </rPr>
      <t>the difference between logarithmic (base 2) final OD600 and initial OD600 divided over incubation time in hours. Sheet 'Data_growth_inhibition' contains the data used for Supplemental Fig. S1, while sheet 'Data_pH_compensation' contains the data used for Fig. 4a</t>
    </r>
  </si>
  <si>
    <t>Sample_id</t>
  </si>
  <si>
    <t>Condition</t>
  </si>
  <si>
    <t>OD600_init</t>
  </si>
  <si>
    <t>OD600_final</t>
  </si>
  <si>
    <t>Time, h</t>
  </si>
  <si>
    <t>RGR2</t>
  </si>
  <si>
    <t>20220720_2</t>
  </si>
  <si>
    <t>Control</t>
  </si>
  <si>
    <t>DLA0005</t>
  </si>
  <si>
    <t>DLA0050</t>
  </si>
  <si>
    <t>DLA0500</t>
  </si>
  <si>
    <t>DLA4500</t>
  </si>
  <si>
    <t>LLA4500</t>
  </si>
  <si>
    <t>20220720_3</t>
  </si>
  <si>
    <t>20220720_1</t>
  </si>
  <si>
    <t>20220907_1</t>
  </si>
  <si>
    <t>20220907_2</t>
  </si>
  <si>
    <t>20220907_3</t>
  </si>
  <si>
    <t>20230301_1</t>
  </si>
  <si>
    <t>20230808_0</t>
  </si>
  <si>
    <t>20230810_1</t>
  </si>
  <si>
    <t>20230811_2</t>
  </si>
  <si>
    <t>20230912_3</t>
  </si>
  <si>
    <t>DLS4500</t>
  </si>
  <si>
    <t>20230913_4</t>
  </si>
  <si>
    <t>20230914_I</t>
  </si>
  <si>
    <t>20230914_II</t>
  </si>
  <si>
    <t>20230915_I</t>
  </si>
  <si>
    <t>20230915_II</t>
  </si>
  <si>
    <t>20230919_I</t>
  </si>
  <si>
    <t>20230919_II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</si>
</sst>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11">
    <font>
      <name val="Arial"/>
      <family val="1"/>
      <color rgb="FF000000"/>
      <sz val="10"/>
      <extLst>
        <ext uri="smNativeData">
          <pm:charSpec xmlns:pm="smNativeData" id="169727834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97278343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Times New Roman"/>
      <family val="1"/>
      <i/>
      <color rgb="FF000000"/>
      <sz val="12"/>
      <extLst>
        <ext uri="smNativeData">
          <pm:charSpec xmlns:pm="smNativeData" id="1697278343" ulstyle="none" kern="1">
            <pm:latin face="Times New Roman" sz="240" lang="default" i="1"/>
            <pm:cs face="Basic Roman" sz="240" lang="default" i="1"/>
            <pm:ea face="Basic Roman" sz="240" lang="default" i="1"/>
          </pm:charSpec>
        </ext>
      </extLst>
    </font>
    <font>
      <name val="Times New Roman"/>
      <family val="1"/>
      <color rgb="FF000000"/>
      <sz val="12"/>
      <extLst>
        <ext uri="smNativeData">
          <pm:charSpec xmlns:pm="smNativeData" id="1697278343" ulstyle="none" kern="1">
            <pm:latin face="Times New Roman" sz="240" lang="default"/>
            <pm:cs face="Basic Roman" sz="280" lang="default"/>
            <pm:ea face="Basic Roman" sz="280" lang="default"/>
          </pm:charSpec>
        </ext>
      </extLst>
    </font>
    <font>
      <name val="Times New Roman"/>
      <family val="1"/>
      <color rgb="FF000000"/>
      <sz val="12"/>
      <extLst>
        <ext uri="smNativeData">
          <pm:charSpec xmlns:pm="smNativeData" id="1697278343" ulstyle="none" kern="1">
            <pm:latin face="Times New Roman" sz="240" lang="default"/>
            <pm:cs face="Basic Roman" sz="240" lang="default"/>
            <pm:ea face="Basic Roman" sz="240" lang="default"/>
          </pm:charSpec>
        </ext>
      </extLst>
    </font>
    <font>
      <name val="Times New Roman"/>
      <family val="1"/>
      <color rgb="FF000000"/>
      <sz val="12"/>
      <vertAlign val="superscript"/>
      <extLst>
        <ext uri="smNativeData">
          <pm:charSpec xmlns:pm="smNativeData" id="1697278343" ulstyle="none" kern="1" ssSize="66" ssDistance="25">
            <pm:latin face="Times New Roman" sz="240" lang="default"/>
            <pm:cs face="Basic Roman" sz="240" lang="default"/>
            <pm:ea face="Basic Roman" sz="240" lang="default"/>
          </pm:charSpec>
        </ext>
      </extLst>
    </font>
    <font>
      <name val="Times New Roman"/>
      <family val="1"/>
      <color rgb="FF0000FF"/>
      <sz val="10"/>
      <u val="single"/>
      <extLst>
        <ext uri="smNativeData">
          <pm:charSpec xmlns:pm="smNativeData" id="1697278343" style="Hyperlink" fgClr="0000FF" ulstyle="single" kern="1">
            <pm:latin face="Times New Roman" sz="200" lang="default"/>
            <pm:cs face="Basic Sans" sz="200" lang="default"/>
            <pm:ea face="Basic Sans" sz="200" lang="default"/>
          </pm:charSpec>
        </ext>
      </extLst>
    </font>
    <font>
      <name val="Times New Roman"/>
      <family val="1"/>
      <color rgb="FF000000"/>
      <sz val="12"/>
      <extLst>
        <ext uri="smNativeData">
          <pm:charSpec xmlns:pm="smNativeData" id="1697278343" style="Hyperlink" ulstyle="none" kern="1">
            <pm:latin face="Times New Roman" sz="240" lang="default"/>
            <pm:cs face="Basic Roman" sz="240" lang="default"/>
            <pm:ea face="Basic Roman" sz="240" lang="default"/>
          </pm:charSpec>
        </ext>
      </extLst>
    </font>
    <font>
      <name val="Times New Roman"/>
      <family val="1"/>
      <color rgb="FF000000"/>
      <sz val="12"/>
      <extLst>
        <ext uri="smNativeData">
          <pm:charSpec xmlns:pm="smNativeData" id="1697278343" ulstyle="none" kern="1">
            <pm:latin face="Times New Roman" sz="240" lang="default"/>
            <pm:cs face="Basic Roman" sz="220" lang="default"/>
            <pm:ea face="Basic Roman" sz="220" lang="default"/>
          </pm:charSpec>
        </ext>
      </extLst>
    </font>
    <font>
      <name val="Times New Roman"/>
      <family val="1"/>
      <b/>
      <color rgb="FF000000"/>
      <sz val="12"/>
      <extLst>
        <ext uri="smNativeData">
          <pm:charSpec xmlns:pm="smNativeData" id="1697278343" ulstyle="none" kern="1">
            <pm:latin face="Times New Roman" sz="240" lang="default" weight="bold"/>
            <pm:cs face="Basic Roman" sz="220" lang="default"/>
            <pm:ea face="Basic Roman" sz="220" lang="default"/>
          </pm:charSpec>
        </ext>
      </extLst>
    </font>
    <font>
      <name val="Times New Roman"/>
      <family val="1"/>
      <i/>
      <color rgb="FF000000"/>
      <sz val="12"/>
      <extLst>
        <ext uri="smNativeData">
          <pm:charSpec xmlns:pm="smNativeData" id="1697278343" ulstyle="none" kern="1">
            <pm:latin face="Times New Roman" sz="240" lang="default" i="1"/>
            <pm:cs face="Basic Roman" sz="280" lang="default"/>
            <pm:ea face="Basic Roman" sz="28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97278343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727834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7278343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8">
    <xf numFmtId="0" fontId="0" fillId="0" borderId="0" xfId="0"/>
    <xf numFmtId="0" fontId="2" fillId="0" borderId="0" xfId="0" applyFont="1" applyAlignment="1">
      <alignment horizontal="justify"/>
    </xf>
    <xf numFmtId="0" fontId="3" fillId="0" borderId="0" xfId="0" applyFont="1" applyAlignment="1">
      <alignment horizontal="justify"/>
    </xf>
    <xf numFmtId="0" fontId="4" fillId="0" borderId="0" xfId="0" applyFont="1" applyAlignment="1">
      <alignment horizontal="justify"/>
    </xf>
    <xf numFmtId="0" fontId="5" fillId="0" borderId="0" xfId="0" applyFont="1" applyAlignment="1">
      <alignment horizontal="justify"/>
    </xf>
    <xf numFmtId="0" fontId="7" fillId="0" borderId="0" xfId="0" applyFont="1" applyAlignment="1">
      <alignment horizontal="justify"/>
    </xf>
    <xf numFmtId="0" fontId="8" fillId="0" borderId="0" xfId="0" applyFont="1"/>
    <xf numFmtId="0" fontId="8" fillId="0" borderId="0" xfId="0" applyFont="1" applyAlignment="1">
      <alignment vertical="top" wrapText="1"/>
    </xf>
  </cellXfs>
  <cellStyles count="1">
    <cellStyle name="Normal" xfId="0" builtinId="0" customBuiltin="1"/>
  </cellStyles>
  <tableStyles count="0"/>
  <extLst>
    <ext uri="smNativeData">
      <pm:charStyles xmlns:pm="smNativeData" id="1697278343" count="2">
        <pm:charStyle name="Normal" fontId="0"/>
        <pm:charStyle name="Hyperlink" fontId="6" base="Normal" face="1" fgClr="1" ulstyle="1" faceEA="1" faceCS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20"/>
  <sheetViews>
    <sheetView view="normal" workbookViewId="0">
      <selection activeCell="A19" sqref="A19"/>
    </sheetView>
  </sheetViews>
  <sheetFormatPr baseColWidth="9" defaultColWidth="10.090090" defaultRowHeight="13.45"/>
  <cols>
    <col min="1" max="1" width="141.549550" customWidth="1"/>
  </cols>
  <sheetData>
    <row r="2" spans="1:1">
      <c r="A2" s="1" t="s">
        <v>0</v>
      </c>
    </row>
    <row r="3" spans="1:1">
      <c r="A3" s="1" t="s">
        <v>1</v>
      </c>
    </row>
    <row r="4" spans="1:1">
      <c r="A4" s="2" t="s">
        <v>2</v>
      </c>
    </row>
    <row r="5" spans="1:1">
      <c r="A5" s="3" t="s">
        <v>3</v>
      </c>
    </row>
    <row r="6" spans="1:1">
      <c r="A6" s="4" t="s">
        <v>4</v>
      </c>
    </row>
    <row r="7" spans="1:1">
      <c r="A7" s="4" t="s">
        <v>5</v>
      </c>
    </row>
    <row r="8" spans="1:1">
      <c r="A8" s="3"/>
    </row>
    <row r="9" spans="1:1">
      <c r="A9" s="3" t="s">
        <v>6</v>
      </c>
    </row>
    <row r="10" spans="1:1">
      <c r="A10" s="3" t="s">
        <v>7</v>
      </c>
    </row>
    <row r="11" spans="1:1">
      <c r="A11" s="5" t="s">
        <v>8</v>
      </c>
    </row>
    <row r="12" spans="1:1">
      <c r="A12" s="6"/>
    </row>
    <row r="13" spans="1:1">
      <c r="A13" s="7" t="s">
        <v>9</v>
      </c>
    </row>
    <row r="14" spans="1:1">
      <c r="A14" s="7"/>
    </row>
    <row r="15" spans="1:1">
      <c r="A15" s="7"/>
    </row>
    <row r="16" spans="1:1">
      <c r="A16" s="7"/>
    </row>
    <row r="17" spans="1:1">
      <c r="A17" s="7"/>
    </row>
    <row r="18" spans="1:1">
      <c r="A18" s="7"/>
    </row>
    <row r="19" spans="1:1">
      <c r="A19" s="6"/>
    </row>
    <row r="20" spans="1:1">
      <c r="A20" s="6"/>
    </row>
  </sheetData>
  <mergeCells count="1">
    <mergeCell ref="A13:A18"/>
  </mergeCells>
  <printOptions>
    <extLst>
      <ext uri="smNativeData">
        <pm:pageFlags xmlns:pm="smNativeData" id="1697278343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97278343" l="56" r="56" t="56" b="56" borderId="0" fillId="0" vertical="0"/>
        <pm:footer xmlns:pm="smNativeData" id="1697278343" l="56" r="56" t="56" b="56" borderId="0" fillId="0" vertical="2"/>
      </ext>
    </extLst>
  </headerFooter>
  <extLst>
    <ext uri="smNativeData">
      <pm:sheetPrefs xmlns:pm="smNativeData" day="169727834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F77"/>
  <sheetViews>
    <sheetView view="normal" workbookViewId="0">
      <pane xSplit="1" ySplit="1" topLeftCell="B34" activePane="bottomRight" state="frozen"/>
      <selection pane="bottomRight" activeCell="B53" sqref="B53"/>
    </sheetView>
  </sheetViews>
  <sheetFormatPr baseColWidth="9" defaultColWidth="10.000000" defaultRowHeight="13.45"/>
  <cols>
    <col min="1" max="1" width="10.810811" customWidth="1"/>
    <col min="4" max="4" width="10.810811" customWidth="1"/>
  </cols>
  <sheetData>
    <row r="1" spans="1:6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>
      <c r="A2" t="s">
        <v>16</v>
      </c>
      <c r="B2" t="s">
        <v>17</v>
      </c>
      <c r="C2">
        <f>0.559*2.9/3</f>
        <v>0.540366666666666617</v>
      </c>
      <c r="D2" t="n">
        <v>1.56499999999999995</v>
      </c>
      <c r="E2">
        <f>13+5/6-9-45/60</f>
        <v>4.08333333333330017</v>
      </c>
      <c r="F2">
        <f>(LOG(D2,2)-LOG(C2,2))/E2</f>
        <v>0.375710710887612809</v>
      </c>
    </row>
    <row r="3" spans="1:6">
      <c r="A3" t="s">
        <v>16</v>
      </c>
      <c r="B3" t="s">
        <v>18</v>
      </c>
      <c r="C3">
        <f>0.559*2.9/3</f>
        <v>0.540366666666666617</v>
      </c>
      <c r="D3" t="n">
        <v>1.74399999999999995</v>
      </c>
      <c r="E3">
        <f>13+5/6-9-45/60</f>
        <v>4.08333333333330017</v>
      </c>
      <c r="F3">
        <f>(LOG(D3,2)-LOG(C3,2))/E3</f>
        <v>0.413972927121965828</v>
      </c>
    </row>
    <row r="4" spans="1:6">
      <c r="A4" t="s">
        <v>16</v>
      </c>
      <c r="B4" t="s">
        <v>19</v>
      </c>
      <c r="C4">
        <f>0.559*2.9/3</f>
        <v>0.540366666666666617</v>
      </c>
      <c r="D4" t="n">
        <v>1.27600000000000002</v>
      </c>
      <c r="E4">
        <f>13+5/6-9-45/60</f>
        <v>4.08333333333330017</v>
      </c>
      <c r="F4">
        <f>(LOG(D4,2)-LOG(C4,2))/E4</f>
        <v>0.303579855037381208</v>
      </c>
    </row>
    <row r="5" spans="1:6">
      <c r="A5" t="s">
        <v>16</v>
      </c>
      <c r="B5" t="s">
        <v>20</v>
      </c>
      <c r="C5">
        <f>0.559*2.9/3</f>
        <v>0.540366666666666617</v>
      </c>
      <c r="D5" t="n">
        <v>0.957000000000000028</v>
      </c>
      <c r="E5">
        <f>13+5/6-9-45/60</f>
        <v>4.08333333333330017</v>
      </c>
      <c r="F5">
        <f>(LOG(D5,2)-LOG(C5,2))/E5</f>
        <v>0.201938018479294934</v>
      </c>
    </row>
    <row r="6" spans="1:6">
      <c r="A6" t="s">
        <v>16</v>
      </c>
      <c r="B6" t="s">
        <v>21</v>
      </c>
      <c r="C6">
        <f>0.559*2.9/3</f>
        <v>0.540366666666666617</v>
      </c>
      <c r="D6" t="n">
        <v>0.564999999999999947</v>
      </c>
      <c r="E6">
        <f>13+5/6-9-45/60</f>
        <v>4.08333333333330017</v>
      </c>
      <c r="F6">
        <f>(LOG(D6,2)-LOG(C6,2))/E6</f>
        <v>0.015749922842524045</v>
      </c>
    </row>
    <row r="7" spans="1:6">
      <c r="A7" t="s">
        <v>16</v>
      </c>
      <c r="B7" t="s">
        <v>22</v>
      </c>
      <c r="C7">
        <f>0.559*2.9/3</f>
        <v>0.540366666666666617</v>
      </c>
      <c r="D7" t="n">
        <v>0.595999999999999996</v>
      </c>
      <c r="E7">
        <f>13+5/6-9-45/60</f>
        <v>4.08333333333330017</v>
      </c>
      <c r="F7">
        <f>(LOG(D7,2)-LOG(C7,2))/E7</f>
        <v>0.0346221179020207703</v>
      </c>
    </row>
    <row r="8" spans="1:6">
      <c r="A8" t="s">
        <v>23</v>
      </c>
      <c r="B8" t="s">
        <v>17</v>
      </c>
      <c r="C8">
        <f>0.611*2.9/3</f>
        <v>0.590633333333333344</v>
      </c>
      <c r="D8" t="n">
        <v>1.21300000000000008</v>
      </c>
      <c r="E8">
        <f>14+25/60-10-4/6</f>
        <v>3.75000000000003286</v>
      </c>
      <c r="F8">
        <f>(LOG(D8,2)-LOG(C8,2))/E8</f>
        <v>0.276865297542059086</v>
      </c>
    </row>
    <row r="9" spans="1:6">
      <c r="A9" t="s">
        <v>23</v>
      </c>
      <c r="B9" t="s">
        <v>18</v>
      </c>
      <c r="C9">
        <f>0.611*2.9/3</f>
        <v>0.590633333333333344</v>
      </c>
      <c r="D9" t="n">
        <v>0.950999999999999979</v>
      </c>
      <c r="E9">
        <f>14+25/60-10-4/6</f>
        <v>3.75000000000003286</v>
      </c>
      <c r="F9">
        <f>(LOG(D9,2)-LOG(C9,2))/E9</f>
        <v>0.18324868307273988</v>
      </c>
    </row>
    <row r="10" spans="1:6">
      <c r="A10" t="s">
        <v>23</v>
      </c>
      <c r="B10" t="s">
        <v>19</v>
      </c>
      <c r="C10">
        <f>0.611*2.9/3</f>
        <v>0.590633333333333344</v>
      </c>
      <c r="D10" t="n">
        <v>0.887000000000000099</v>
      </c>
      <c r="E10">
        <f>14+25/60-10-4/6</f>
        <v>3.75000000000003286</v>
      </c>
      <c r="F10">
        <f>(LOG(D10,2)-LOG(C10,2))/E10</f>
        <v>0.156445686656873661</v>
      </c>
    </row>
    <row r="11" spans="1:6">
      <c r="A11" t="s">
        <v>23</v>
      </c>
      <c r="B11" t="s">
        <v>20</v>
      </c>
      <c r="C11">
        <f>0.611*2.9/3</f>
        <v>0.590633333333333344</v>
      </c>
      <c r="D11" t="n">
        <v>0.825999999999999801</v>
      </c>
      <c r="E11">
        <f>14+25/60-10-4/6</f>
        <v>3.75000000000003286</v>
      </c>
      <c r="F11">
        <f>(LOG(D11,2)-LOG(C11,2))/E11</f>
        <v>0.129034400555108842</v>
      </c>
    </row>
    <row r="12" spans="1:6">
      <c r="A12" t="s">
        <v>23</v>
      </c>
      <c r="B12" t="s">
        <v>21</v>
      </c>
      <c r="C12">
        <f>0.611*2.9/3</f>
        <v>0.590633333333333344</v>
      </c>
      <c r="D12" t="n">
        <v>0.616000000000000014</v>
      </c>
      <c r="E12">
        <f>14+25/60-10-4/6</f>
        <v>3.75000000000003286</v>
      </c>
      <c r="F12">
        <f>(LOG(D12,2)-LOG(C12,2))/E12</f>
        <v>0.0161780190285646697</v>
      </c>
    </row>
    <row r="13" spans="1:6">
      <c r="A13" t="s">
        <v>23</v>
      </c>
      <c r="B13" t="s">
        <v>22</v>
      </c>
      <c r="C13">
        <f>0.611*2.9/3</f>
        <v>0.590633333333333344</v>
      </c>
      <c r="D13" t="n">
        <v>0.591999999999999993</v>
      </c>
      <c r="E13">
        <f>14+25/60-10-4/6</f>
        <v>3.75000000000003286</v>
      </c>
      <c r="F13">
        <f>(LOG(D13,2)-LOG(C13,2))/E13</f>
        <v>0.000889172344310926199</v>
      </c>
    </row>
    <row r="14" spans="1:6">
      <c r="A14" t="s">
        <v>24</v>
      </c>
      <c r="B14" t="s">
        <v>17</v>
      </c>
      <c r="C14">
        <f>0.541*2.9/3</f>
        <v>0.522966666666666669</v>
      </c>
      <c r="D14" t="n">
        <v>1.35200000000000009</v>
      </c>
      <c r="E14">
        <f>16+47/60-13-9/60</f>
        <v>3.6333333333333</v>
      </c>
      <c r="F14">
        <f>(LOG(D14,2)-LOG(C14,2))/E14</f>
        <v>0.377147959523761278</v>
      </c>
    </row>
    <row r="15" spans="1:6">
      <c r="A15" t="s">
        <v>24</v>
      </c>
      <c r="B15" t="s">
        <v>18</v>
      </c>
      <c r="C15">
        <f>0.541*2.9/3</f>
        <v>0.522966666666666669</v>
      </c>
      <c r="D15" t="n">
        <v>1.46900000000000013</v>
      </c>
      <c r="E15">
        <f>16+47/60-13-9/60</f>
        <v>3.6333333333333</v>
      </c>
      <c r="F15">
        <f>(LOG(D15,2)-LOG(C15,2))/E15</f>
        <v>0.410103714828556942</v>
      </c>
    </row>
    <row r="16" spans="1:6">
      <c r="A16" t="s">
        <v>24</v>
      </c>
      <c r="B16" t="s">
        <v>19</v>
      </c>
      <c r="C16">
        <f>0.541*2.9/3</f>
        <v>0.522966666666666669</v>
      </c>
      <c r="D16" t="n">
        <v>1.45599999999999996</v>
      </c>
      <c r="E16">
        <f>16+47/60-13-9/60</f>
        <v>3.6333333333333</v>
      </c>
      <c r="F16">
        <f>(LOG(D16,2)-LOG(C16,2))/E16</f>
        <v>0.406574162436562503</v>
      </c>
    </row>
    <row r="17" spans="1:6">
      <c r="A17" t="s">
        <v>24</v>
      </c>
      <c r="B17" t="s">
        <v>20</v>
      </c>
      <c r="C17">
        <f>0.541*2.9/3</f>
        <v>0.522966666666666669</v>
      </c>
      <c r="D17" t="n">
        <v>1.15799999999999992</v>
      </c>
      <c r="E17">
        <f>16+47/60-13-9/60</f>
        <v>3.6333333333333</v>
      </c>
      <c r="F17">
        <f>(LOG(D17,2)-LOG(C17,2))/E17</f>
        <v>0.315645235222948717</v>
      </c>
    </row>
    <row r="18" spans="1:6">
      <c r="A18" t="s">
        <v>24</v>
      </c>
      <c r="B18" t="s">
        <v>21</v>
      </c>
      <c r="C18">
        <f>0.541*2.9/3</f>
        <v>0.522966666666666669</v>
      </c>
      <c r="D18" t="n">
        <v>0.754000000000000004</v>
      </c>
      <c r="E18">
        <f>16+47/60-13-9/60</f>
        <v>3.6333333333333</v>
      </c>
      <c r="F18">
        <f>(LOG(D18,2)-LOG(C18,2))/E18</f>
        <v>0.145278586217284333</v>
      </c>
    </row>
    <row r="19" spans="1:6">
      <c r="A19" t="s">
        <v>24</v>
      </c>
      <c r="B19" t="s">
        <v>22</v>
      </c>
      <c r="C19">
        <f>0.541*2.9/3</f>
        <v>0.522966666666666669</v>
      </c>
      <c r="D19" t="n">
        <v>0.745000000000000018</v>
      </c>
      <c r="E19">
        <f>16+47/60-13-9/60</f>
        <v>3.6333333333333</v>
      </c>
      <c r="F19">
        <f>(LOG(D19,2)-LOG(C19,2))/E19</f>
        <v>0.140510485872566875</v>
      </c>
    </row>
    <row r="20" spans="1:6">
      <c r="A20" t="s">
        <v>25</v>
      </c>
      <c r="B20" t="s">
        <v>17</v>
      </c>
      <c r="C20">
        <f>1.032*1.5/3</f>
        <v>0.516000000000000014</v>
      </c>
      <c r="D20" t="n">
        <v>1.27899999999999991</v>
      </c>
      <c r="E20" t="n">
        <v>3</v>
      </c>
      <c r="F20">
        <f>(LOG(D20,2)-LOG(C20,2))/E20</f>
        <v>0.436524431152793291</v>
      </c>
    </row>
    <row r="21" spans="1:6">
      <c r="A21" t="s">
        <v>25</v>
      </c>
      <c r="B21" t="s">
        <v>18</v>
      </c>
      <c r="C21">
        <f>1.032*1.5/3</f>
        <v>0.516000000000000014</v>
      </c>
      <c r="D21" t="n">
        <v>1.20999999999999996</v>
      </c>
      <c r="E21" t="n">
        <v>3</v>
      </c>
      <c r="F21">
        <f>(LOG(D21,2)-LOG(C21,2))/E21</f>
        <v>0.409854692246233299</v>
      </c>
    </row>
    <row r="22" spans="1:6">
      <c r="A22" t="s">
        <v>25</v>
      </c>
      <c r="B22" t="s">
        <v>19</v>
      </c>
      <c r="C22">
        <f>1.032*1.5/3</f>
        <v>0.516000000000000014</v>
      </c>
      <c r="D22" t="n">
        <v>1.19399999999999995</v>
      </c>
      <c r="E22" t="n">
        <v>3</v>
      </c>
      <c r="F22">
        <f>(LOG(D22,2)-LOG(C22,2))/E22</f>
        <v>0.403453288613849992</v>
      </c>
    </row>
    <row r="23" spans="1:6">
      <c r="A23" t="s">
        <v>25</v>
      </c>
      <c r="B23" t="s">
        <v>20</v>
      </c>
      <c r="C23">
        <f>1.032*1.5/3</f>
        <v>0.516000000000000014</v>
      </c>
      <c r="D23" t="n">
        <v>0.996000000000000085</v>
      </c>
      <c r="E23" t="n">
        <v>3</v>
      </c>
      <c r="F23">
        <f>(LOG(D23,2)-LOG(C23,2))/E23</f>
        <v>0.316258225548275629</v>
      </c>
    </row>
    <row r="24" spans="1:6">
      <c r="A24" t="s">
        <v>25</v>
      </c>
      <c r="B24" t="s">
        <v>21</v>
      </c>
      <c r="C24">
        <f>1.032*1.5/3</f>
        <v>0.516000000000000014</v>
      </c>
      <c r="D24" t="n">
        <v>0.852999999999999936</v>
      </c>
      <c r="E24" t="n">
        <v>3</v>
      </c>
      <c r="F24">
        <f>(LOG(D24,2)-LOG(C24,2))/E24</f>
        <v>0.241724891965012034</v>
      </c>
    </row>
    <row r="25" spans="1:6">
      <c r="A25" t="s">
        <v>25</v>
      </c>
      <c r="B25" t="s">
        <v>22</v>
      </c>
      <c r="C25">
        <f>1.032*1.5/3</f>
        <v>0.516000000000000014</v>
      </c>
      <c r="D25" t="n">
        <v>1.18300000000000004</v>
      </c>
      <c r="E25" t="n">
        <v>3</v>
      </c>
      <c r="F25">
        <f>(LOG(D25,2)-LOG(C25,2))/E25</f>
        <v>0.399002367638843261</v>
      </c>
    </row>
    <row r="26" spans="1:6">
      <c r="A26" t="s">
        <v>26</v>
      </c>
      <c r="B26" t="s">
        <v>17</v>
      </c>
      <c r="C26">
        <f>0.926*1.5/3</f>
        <v>0.462999999999999989</v>
      </c>
      <c r="D26" t="n">
        <v>1.52400000000000002</v>
      </c>
      <c r="E26" t="n">
        <v>3</v>
      </c>
      <c r="F26">
        <f>(LOG(D26,2)-LOG(C26,2))/E26</f>
        <v>0.572926268077696665</v>
      </c>
    </row>
    <row r="27" spans="1:6">
      <c r="A27" t="s">
        <v>26</v>
      </c>
      <c r="B27" t="s">
        <v>18</v>
      </c>
      <c r="C27">
        <f>0.926*1.5/3</f>
        <v>0.462999999999999989</v>
      </c>
      <c r="D27" t="n">
        <v>1.58699999999999992</v>
      </c>
      <c r="E27" t="n">
        <v>3</v>
      </c>
      <c r="F27">
        <f>(LOG(D27,2)-LOG(C27,2))/E27</f>
        <v>0.592406009858316729</v>
      </c>
    </row>
    <row r="28" spans="1:6">
      <c r="A28" t="s">
        <v>26</v>
      </c>
      <c r="B28" t="s">
        <v>19</v>
      </c>
      <c r="C28">
        <f>0.926*1.5/3</f>
        <v>0.462999999999999989</v>
      </c>
      <c r="D28" t="n">
        <v>1.45300000000000011</v>
      </c>
      <c r="E28" t="n">
        <v>3</v>
      </c>
      <c r="F28">
        <f>(LOG(D28,2)-LOG(C28,2))/E28</f>
        <v>0.549983534790866724</v>
      </c>
    </row>
    <row r="29" spans="1:6">
      <c r="A29" t="s">
        <v>26</v>
      </c>
      <c r="B29" t="s">
        <v>20</v>
      </c>
      <c r="C29">
        <f>0.926*1.5/3</f>
        <v>0.462999999999999989</v>
      </c>
      <c r="D29" t="n">
        <v>1.11300000000000021</v>
      </c>
      <c r="E29" t="n">
        <v>3</v>
      </c>
      <c r="F29">
        <f>(LOG(D29,2)-LOG(C29,2))/E29</f>
        <v>0.421789831360573331</v>
      </c>
    </row>
    <row r="30" spans="1:6">
      <c r="A30" t="s">
        <v>26</v>
      </c>
      <c r="B30" t="s">
        <v>21</v>
      </c>
      <c r="C30">
        <f>0.926*1.5/3</f>
        <v>0.462999999999999989</v>
      </c>
      <c r="D30" t="n">
        <v>1.03099999999999992</v>
      </c>
      <c r="E30" t="n">
        <v>3</v>
      </c>
      <c r="F30">
        <f>(LOG(D30,2)-LOG(C30,2))/E30</f>
        <v>0.384986744702623351</v>
      </c>
    </row>
    <row r="31" spans="1:6">
      <c r="A31" t="s">
        <v>26</v>
      </c>
      <c r="B31" t="s">
        <v>22</v>
      </c>
      <c r="C31">
        <f>0.926*1.5/3</f>
        <v>0.462999999999999989</v>
      </c>
      <c r="D31" t="n">
        <v>1.20100000000000007</v>
      </c>
      <c r="E31" t="n">
        <v>3</v>
      </c>
      <c r="F31">
        <f>(LOG(D31,2)-LOG(C31,2))/E31</f>
        <v>0.458384017481799955</v>
      </c>
    </row>
    <row r="32" spans="1:6">
      <c r="A32" t="s">
        <v>27</v>
      </c>
      <c r="B32" t="s">
        <v>17</v>
      </c>
      <c r="C32">
        <f>0.894*1.5/3</f>
        <v>0.446999999999999975</v>
      </c>
      <c r="D32" t="n">
        <v>1.30600000000000005</v>
      </c>
      <c r="E32" t="n">
        <v>3</v>
      </c>
      <c r="F32">
        <f>(LOG(D32,2)-LOG(C32,2))/E32</f>
        <v>0.515602720121036739</v>
      </c>
    </row>
    <row r="33" spans="1:6">
      <c r="A33" t="s">
        <v>27</v>
      </c>
      <c r="B33" t="s">
        <v>18</v>
      </c>
      <c r="C33">
        <f>0.894*1.5/3</f>
        <v>0.446999999999999975</v>
      </c>
      <c r="D33" t="n">
        <v>1.22599999999999998</v>
      </c>
      <c r="E33" t="n">
        <v>3</v>
      </c>
      <c r="F33">
        <f>(LOG(D33,2)-LOG(C33,2))/E33</f>
        <v>0.485204080835823337</v>
      </c>
    </row>
    <row r="34" spans="1:6">
      <c r="A34" t="s">
        <v>27</v>
      </c>
      <c r="B34" t="s">
        <v>19</v>
      </c>
      <c r="C34">
        <f>0.894*1.5/3</f>
        <v>0.446999999999999975</v>
      </c>
      <c r="D34" t="n">
        <v>1.19799999999999995</v>
      </c>
      <c r="E34" t="n">
        <v>3</v>
      </c>
      <c r="F34">
        <f>(LOG(D34,2)-LOG(C34,2))/E34</f>
        <v>0.474093723868490002</v>
      </c>
    </row>
    <row r="35" spans="1:6">
      <c r="A35" t="s">
        <v>27</v>
      </c>
      <c r="B35" t="s">
        <v>20</v>
      </c>
      <c r="C35">
        <f>0.894*1.5/3</f>
        <v>0.446999999999999975</v>
      </c>
      <c r="D35" t="n">
        <v>0.989000000000000057</v>
      </c>
      <c r="E35" t="n">
        <v>3</v>
      </c>
      <c r="F35">
        <f>(LOG(D35,2)-LOG(C35,2))/E35</f>
        <v>0.381898563191930016</v>
      </c>
    </row>
    <row r="36" spans="1:6">
      <c r="A36" t="s">
        <v>27</v>
      </c>
      <c r="B36" t="s">
        <v>21</v>
      </c>
      <c r="C36">
        <f>0.894*1.5/3</f>
        <v>0.446999999999999975</v>
      </c>
      <c r="D36" t="n">
        <v>1.05499999999999994</v>
      </c>
      <c r="E36" t="n">
        <v>3</v>
      </c>
      <c r="F36">
        <f>(LOG(D36,2)-LOG(C36,2))/E36</f>
        <v>0.412965420803743388</v>
      </c>
    </row>
    <row r="37" spans="1:6">
      <c r="A37" t="s">
        <v>27</v>
      </c>
      <c r="B37" t="s">
        <v>22</v>
      </c>
      <c r="C37">
        <f>0.894*1.5/3</f>
        <v>0.446999999999999975</v>
      </c>
      <c r="D37" t="n">
        <v>1.22599999999999998</v>
      </c>
      <c r="E37" t="n">
        <v>3</v>
      </c>
      <c r="F37">
        <f>(LOG(D37,2)-LOG(C37,2))/E37</f>
        <v>0.485204080835823337</v>
      </c>
    </row>
    <row r="38" spans="1:6">
      <c r="A38" t="s">
        <v>28</v>
      </c>
      <c r="B38" t="s">
        <v>17</v>
      </c>
      <c r="C38" t="n">
        <v>0.366000000000000014</v>
      </c>
      <c r="D38" t="n">
        <v>1.03800000000000003</v>
      </c>
      <c r="E38" t="n">
        <v>3</v>
      </c>
      <c r="F38">
        <f>(LOG(D38,2)-LOG(C38,2))/E38</f>
        <v>0.501296963357943248</v>
      </c>
    </row>
    <row r="39" spans="1:6">
      <c r="A39" t="s">
        <v>28</v>
      </c>
      <c r="B39" t="s">
        <v>18</v>
      </c>
      <c r="C39" t="n">
        <v>0.310999999999999988</v>
      </c>
      <c r="D39" t="n">
        <v>0.805000000000000071</v>
      </c>
      <c r="E39" t="n">
        <v>3</v>
      </c>
      <c r="F39">
        <f>(LOG(D39,2)-LOG(C39,2))/E39</f>
        <v>0.45735806762379001</v>
      </c>
    </row>
    <row r="40" spans="1:6">
      <c r="A40" t="s">
        <v>28</v>
      </c>
      <c r="B40" t="s">
        <v>19</v>
      </c>
      <c r="C40" t="n">
        <v>0.227000000000000002</v>
      </c>
      <c r="D40" t="n">
        <v>0.766000000000000014</v>
      </c>
      <c r="E40" t="n">
        <v>3</v>
      </c>
      <c r="F40">
        <f>(LOG(D40,2)-LOG(C40,2))/E40</f>
        <v>0.584884031544680028</v>
      </c>
    </row>
    <row r="41" spans="1:6">
      <c r="A41" t="s">
        <v>28</v>
      </c>
      <c r="B41" t="s">
        <v>20</v>
      </c>
      <c r="C41" t="n">
        <v>0.45</v>
      </c>
      <c r="D41" t="n">
        <v>0.797000000000000064</v>
      </c>
      <c r="E41" t="n">
        <v>3</v>
      </c>
      <c r="F41">
        <f>(LOG(D41,2)-LOG(C41,2))/E41</f>
        <v>0.274884907591144989</v>
      </c>
    </row>
    <row r="42" spans="1:6">
      <c r="A42" t="s">
        <v>28</v>
      </c>
      <c r="B42" t="s">
        <v>21</v>
      </c>
      <c r="C42" t="n">
        <v>0.533999999999999986</v>
      </c>
      <c r="D42" t="n">
        <v>0.539000000000000057</v>
      </c>
      <c r="E42" t="n">
        <v>3</v>
      </c>
      <c r="F42">
        <f>(LOG(D42,2)-LOG(C42,2))/E42</f>
        <v>0.00448184368831699942</v>
      </c>
    </row>
    <row r="43" spans="1:6">
      <c r="A43" t="s">
        <v>28</v>
      </c>
      <c r="B43" t="s">
        <v>22</v>
      </c>
      <c r="C43" t="n">
        <v>0.408000000000000007</v>
      </c>
      <c r="D43" t="n">
        <v>0.612999999999999989</v>
      </c>
      <c r="E43" t="n">
        <v>3</v>
      </c>
      <c r="F43">
        <f>(LOG(D43,2)-LOG(C43,2))/E43</f>
        <v>0.195772640573094652</v>
      </c>
    </row>
    <row r="44" spans="1:6">
      <c r="A44" t="s">
        <v>29</v>
      </c>
      <c r="B44" t="s">
        <v>17</v>
      </c>
      <c r="C44" t="n">
        <v>0.433000000000000007</v>
      </c>
      <c r="D44" t="n">
        <v>1.03699999999999992</v>
      </c>
      <c r="E44">
        <f>3+35/60</f>
        <v>3.58333333333333304</v>
      </c>
      <c r="F44">
        <f>(LOG(D44,2)-LOG(C44,2))/E44</f>
        <v>0.351621478349721261</v>
      </c>
    </row>
    <row r="45" spans="1:6">
      <c r="A45" t="s">
        <v>29</v>
      </c>
      <c r="B45" t="s">
        <v>21</v>
      </c>
      <c r="C45" t="n">
        <v>0.436000000000000032</v>
      </c>
      <c r="D45" t="n">
        <v>0.837999999999999901</v>
      </c>
      <c r="E45">
        <f>3+35/60</f>
        <v>3.58333333333333304</v>
      </c>
      <c r="F45">
        <f>(LOG(D45,2)-LOG(C45,2))/E45</f>
        <v>0.263057332722537174</v>
      </c>
    </row>
    <row r="46" spans="1:6">
      <c r="A46" t="s">
        <v>30</v>
      </c>
      <c r="B46" t="s">
        <v>20</v>
      </c>
      <c r="C46" t="n">
        <v>0.465000000000000036</v>
      </c>
      <c r="D46" t="n">
        <v>0.964000000000000057</v>
      </c>
      <c r="E46" t="n">
        <v>3</v>
      </c>
      <c r="F46">
        <f>(LOG(D46,2)-LOG(C46,2))/E46</f>
        <v>0.350600810078190062</v>
      </c>
    </row>
    <row r="47" spans="1:6">
      <c r="A47" t="s">
        <v>30</v>
      </c>
      <c r="B47" t="s">
        <v>21</v>
      </c>
      <c r="C47" t="n">
        <v>0.454000000000000004</v>
      </c>
      <c r="D47" t="n">
        <v>0.977999999999999936</v>
      </c>
      <c r="E47" t="n">
        <v>3</v>
      </c>
      <c r="F47">
        <f>(LOG(D47,2)-LOG(C47,2))/E47</f>
        <v>0.369047389220440003</v>
      </c>
    </row>
    <row r="48" spans="1:6">
      <c r="A48" t="s">
        <v>30</v>
      </c>
      <c r="B48" t="s">
        <v>22</v>
      </c>
      <c r="C48" t="n">
        <v>0.445000000000000018</v>
      </c>
      <c r="D48" t="n">
        <v>0.466000000000000014</v>
      </c>
      <c r="E48" t="n">
        <v>3</v>
      </c>
      <c r="F48">
        <f>(LOG(D48,2)-LOG(C48,2))/E48</f>
        <v>0.0221748729335066708</v>
      </c>
    </row>
    <row r="49" spans="1:6">
      <c r="A49" t="s">
        <v>30</v>
      </c>
      <c r="B49" t="s">
        <v>17</v>
      </c>
      <c r="C49" t="n">
        <v>0.471999999999999975</v>
      </c>
      <c r="D49" t="n">
        <v>1.09000000000000007</v>
      </c>
      <c r="E49" t="n">
        <v>3</v>
      </c>
      <c r="F49">
        <f>(LOG(D49,2)-LOG(C49,2))/E49</f>
        <v>0.402489790100816691</v>
      </c>
    </row>
    <row r="50" spans="1:6">
      <c r="A50" t="s">
        <v>31</v>
      </c>
      <c r="B50" t="s">
        <v>20</v>
      </c>
      <c r="C50" t="n">
        <v>0.544000000000000039</v>
      </c>
      <c r="D50" t="n">
        <v>0.813999999999999879</v>
      </c>
      <c r="E50" t="n">
        <v>3</v>
      </c>
      <c r="F50">
        <f>(LOG(D50,2)-LOG(C50,2))/E50</f>
        <v>0.193807381005302677</v>
      </c>
    </row>
    <row r="51" spans="1:6">
      <c r="A51" t="s">
        <v>31</v>
      </c>
      <c r="B51" t="s">
        <v>21</v>
      </c>
      <c r="C51" t="n">
        <v>0.370000000000000018</v>
      </c>
      <c r="D51" t="n">
        <v>0.65500000000000016</v>
      </c>
      <c r="E51" t="n">
        <v>3</v>
      </c>
      <c r="F51">
        <f>(LOG(D51,2)-LOG(C51,2))/E51</f>
        <v>0.274656545302835342</v>
      </c>
    </row>
    <row r="52" spans="1:6">
      <c r="A52" t="s">
        <v>31</v>
      </c>
      <c r="B52" t="s">
        <v>22</v>
      </c>
      <c r="C52" t="n">
        <v>0.416999999999999993</v>
      </c>
      <c r="D52" t="n">
        <v>0.429000000000000004</v>
      </c>
      <c r="E52" t="n">
        <v>3</v>
      </c>
      <c r="F52">
        <f>(LOG(D52,2)-LOG(C52,2))/E52</f>
        <v>0.0136434213516266656</v>
      </c>
    </row>
    <row r="53" spans="1:6">
      <c r="A53" t="s">
        <v>31</v>
      </c>
      <c r="B53" t="s">
        <v>17</v>
      </c>
      <c r="C53" t="n">
        <v>0.397000000000000028</v>
      </c>
      <c r="D53" t="n">
        <v>0.884999999999999964</v>
      </c>
      <c r="E53" t="n">
        <v>3</v>
      </c>
      <c r="F53">
        <f>(LOG(D53,2)-LOG(C53,2))/E53</f>
        <v>0.385512815942466602</v>
      </c>
    </row>
    <row r="54" spans="1:6">
      <c r="A54"/>
      <c r="B54"/>
      <c r="C54"/>
      <c r="D54"/>
      <c r="E54"/>
      <c r="F54"/>
    </row>
    <row r="55" spans="1:6">
      <c r="A55"/>
      <c r="B55"/>
      <c r="C55"/>
      <c r="D55"/>
      <c r="E55"/>
      <c r="F55"/>
    </row>
    <row r="56" spans="1:6">
      <c r="A56"/>
      <c r="B56"/>
      <c r="C56"/>
      <c r="D56"/>
      <c r="E56"/>
      <c r="F56"/>
    </row>
    <row r="57" spans="1:6">
      <c r="A57"/>
      <c r="B57"/>
      <c r="C57"/>
      <c r="D57"/>
      <c r="E57"/>
      <c r="F57"/>
    </row>
    <row r="58" spans="1:6">
      <c r="A58"/>
      <c r="B58"/>
      <c r="C58"/>
      <c r="D58"/>
      <c r="E58"/>
      <c r="F58"/>
    </row>
    <row r="59" spans="1:6">
      <c r="A59"/>
      <c r="B59"/>
      <c r="C59"/>
      <c r="D59"/>
      <c r="E59"/>
      <c r="F59"/>
    </row>
    <row r="60" spans="1:6">
      <c r="A60"/>
      <c r="B60"/>
      <c r="C60"/>
      <c r="D60"/>
      <c r="E60"/>
      <c r="F60"/>
    </row>
    <row r="61" spans="1:6">
      <c r="A61"/>
      <c r="B61"/>
      <c r="C61"/>
      <c r="D61"/>
      <c r="E61"/>
      <c r="F61"/>
    </row>
    <row r="62" spans="1:6">
      <c r="A62"/>
      <c r="B62"/>
      <c r="C62"/>
      <c r="D62"/>
      <c r="E62"/>
      <c r="F62"/>
    </row>
    <row r="63" spans="1:6">
      <c r="A63"/>
      <c r="B63"/>
      <c r="C63"/>
      <c r="D63"/>
      <c r="E63"/>
      <c r="F63"/>
    </row>
    <row r="64" spans="1:6">
      <c r="A64"/>
      <c r="B64"/>
      <c r="C64"/>
      <c r="D64"/>
      <c r="E64"/>
      <c r="F64"/>
    </row>
    <row r="65" spans="1:6">
      <c r="A65"/>
      <c r="B65"/>
      <c r="C65"/>
      <c r="D65"/>
      <c r="E65"/>
      <c r="F65"/>
    </row>
    <row r="66" spans="1:6">
      <c r="A66"/>
      <c r="B66"/>
      <c r="C66"/>
      <c r="D66"/>
      <c r="E66"/>
      <c r="F66"/>
    </row>
    <row r="67" spans="1:6">
      <c r="A67"/>
      <c r="B67"/>
      <c r="C67"/>
      <c r="D67"/>
      <c r="E67"/>
      <c r="F67"/>
    </row>
    <row r="68" spans="1:6">
      <c r="A68"/>
      <c r="B68"/>
      <c r="C68"/>
      <c r="D68"/>
      <c r="E68"/>
      <c r="F68"/>
    </row>
    <row r="69" spans="1:6">
      <c r="A69"/>
      <c r="B69"/>
      <c r="C69"/>
      <c r="D69"/>
      <c r="E69"/>
      <c r="F69"/>
    </row>
    <row r="70" spans="1:6">
      <c r="A70"/>
      <c r="B70"/>
      <c r="C70"/>
      <c r="D70"/>
      <c r="E70"/>
      <c r="F70"/>
    </row>
    <row r="71" spans="1:6">
      <c r="A71"/>
      <c r="B71"/>
      <c r="C71"/>
      <c r="D71"/>
      <c r="E71"/>
      <c r="F71"/>
    </row>
    <row r="72" spans="1:6">
      <c r="A72"/>
      <c r="B72"/>
      <c r="C72"/>
      <c r="D72"/>
      <c r="E72"/>
      <c r="F72"/>
    </row>
    <row r="73" spans="1:6">
      <c r="A73"/>
      <c r="B73"/>
      <c r="C73"/>
      <c r="D73"/>
      <c r="E73"/>
      <c r="F73"/>
    </row>
    <row r="74" spans="1:6">
      <c r="A74"/>
      <c r="B74"/>
      <c r="C74"/>
      <c r="D74"/>
      <c r="E74"/>
      <c r="F74"/>
    </row>
    <row r="75" spans="1:6">
      <c r="A75"/>
      <c r="B75"/>
      <c r="C75"/>
      <c r="D75"/>
      <c r="E75"/>
      <c r="F75"/>
    </row>
    <row r="76" spans="1:6">
      <c r="A76"/>
      <c r="B76"/>
      <c r="C76"/>
      <c r="D76"/>
      <c r="E76"/>
      <c r="F76"/>
    </row>
    <row r="77" spans="1:6">
      <c r="A77"/>
      <c r="B77"/>
      <c r="C77"/>
      <c r="D77"/>
      <c r="E77"/>
      <c r="F77"/>
    </row>
  </sheetData>
  <printOptions>
    <extLst>
      <ext uri="smNativeData">
        <pm:pageFlags xmlns:pm="smNativeData" id="169727834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97278343" l="56" r="56" t="56" b="56" borderId="0" fillId="0" vertical="0"/>
        <pm:footer xmlns:pm="smNativeData" id="1697278343" l="56" r="56" t="56" b="56" borderId="0" fillId="0" vertical="2"/>
      </ext>
    </extLst>
  </headerFooter>
  <extLst>
    <ext uri="smNativeData">
      <pm:sheetPrefs xmlns:pm="smNativeData" day="169727834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F25"/>
  <sheetViews>
    <sheetView tabSelected="1" view="normal" workbookViewId="0">
      <pane xSplit="1" ySplit="1" topLeftCell="B2" activePane="bottomRight" state="frozen"/>
      <selection pane="bottomRight" activeCell="B25" sqref="B25"/>
    </sheetView>
  </sheetViews>
  <sheetFormatPr baseColWidth="9" defaultColWidth="10.000000" defaultRowHeight="13.45"/>
  <cols>
    <col min="1" max="1" width="10.810811" customWidth="1"/>
    <col min="4" max="4" width="10.810811" customWidth="1"/>
  </cols>
  <sheetData>
    <row r="1" spans="1:6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>
      <c r="A2" t="s">
        <v>32</v>
      </c>
      <c r="B2" t="s">
        <v>17</v>
      </c>
      <c r="C2" t="n">
        <v>0.54300000000000006</v>
      </c>
      <c r="D2" t="n">
        <v>0.880000000000000071</v>
      </c>
      <c r="E2" t="n">
        <v>4.25</v>
      </c>
      <c r="F2">
        <f>(LOG(D2,2)-LOG(C2,2))/E2</f>
        <v>0.163894429581246577</v>
      </c>
    </row>
    <row r="3" spans="1:6">
      <c r="A3" t="s">
        <v>32</v>
      </c>
      <c r="B3" t="s">
        <v>21</v>
      </c>
      <c r="C3" t="n">
        <v>0.596999999999999975</v>
      </c>
      <c r="D3" t="n">
        <v>0.683000000000000007</v>
      </c>
      <c r="E3" t="n">
        <v>4.25</v>
      </c>
      <c r="F3">
        <f>(LOG(D3,2)-LOG(C3,2))/E3</f>
        <v>0.0456834463588905937</v>
      </c>
    </row>
    <row r="4" spans="1:6">
      <c r="A4" t="s">
        <v>32</v>
      </c>
      <c r="B4" t="s">
        <v>33</v>
      </c>
      <c r="C4" t="n">
        <v>0.637999999999999989</v>
      </c>
      <c r="D4" t="n">
        <v>0.880000000000000071</v>
      </c>
      <c r="E4" t="n">
        <v>4.25</v>
      </c>
      <c r="F4">
        <f>(LOG(D4,2)-LOG(C4,2))/E4</f>
        <v>0.109164023472892001</v>
      </c>
    </row>
    <row r="5" spans="1:6">
      <c r="A5" t="s">
        <v>34</v>
      </c>
      <c r="B5" t="s">
        <v>17</v>
      </c>
      <c r="C5" t="n">
        <v>0.588999999999999968</v>
      </c>
      <c r="D5" t="n">
        <v>0.673000000000000043</v>
      </c>
      <c r="E5" t="n">
        <v>3</v>
      </c>
      <c r="F5">
        <f>(LOG(D5,2)-LOG(C5,2))/E5</f>
        <v>0.0641129569266190025</v>
      </c>
    </row>
    <row r="6" spans="1:6">
      <c r="A6" t="s">
        <v>34</v>
      </c>
      <c r="B6" t="s">
        <v>21</v>
      </c>
      <c r="C6" t="n">
        <v>0.625999999999999979</v>
      </c>
      <c r="D6" t="n">
        <v>0.65</v>
      </c>
      <c r="E6" t="n">
        <v>3</v>
      </c>
      <c r="F6">
        <f>(LOG(D6,2)-LOG(C6,2))/E6</f>
        <v>0.0180923536610663369</v>
      </c>
    </row>
    <row r="7" spans="1:6">
      <c r="A7" t="s">
        <v>34</v>
      </c>
      <c r="B7" t="s">
        <v>33</v>
      </c>
      <c r="C7" t="n">
        <v>0.641000000000000014</v>
      </c>
      <c r="D7" t="n">
        <v>0.711999999999999833</v>
      </c>
      <c r="E7" t="n">
        <v>3</v>
      </c>
      <c r="F7">
        <f>(LOG(D7,2)-LOG(C7,2))/E7</f>
        <v>0.0505176281158853246</v>
      </c>
    </row>
    <row r="8" spans="1:6">
      <c r="A8" t="s">
        <v>35</v>
      </c>
      <c r="B8" t="s">
        <v>21</v>
      </c>
      <c r="C8" t="n">
        <v>0.575999999999999979</v>
      </c>
      <c r="D8" t="n">
        <v>0.580999999999999961</v>
      </c>
      <c r="E8" t="n">
        <v>3</v>
      </c>
      <c r="F8">
        <f>(LOG(D8,2)-LOG(C8,2))/E8</f>
        <v>0.00415645065407233361</v>
      </c>
    </row>
    <row r="9" spans="1:6">
      <c r="A9" t="s">
        <v>35</v>
      </c>
      <c r="B9" t="s">
        <v>33</v>
      </c>
      <c r="C9" t="n">
        <v>0.570999999999999908</v>
      </c>
      <c r="D9" t="n">
        <v>0.615000000000000036</v>
      </c>
      <c r="E9" t="n">
        <v>3</v>
      </c>
      <c r="F9">
        <f>(LOG(D9,2)-LOG(C9,2))/E9</f>
        <v>0.0356985549545863368</v>
      </c>
    </row>
    <row r="10" spans="1:6">
      <c r="A10" t="s">
        <v>35</v>
      </c>
      <c r="B10" t="s">
        <v>17</v>
      </c>
      <c r="C10" t="n">
        <v>0.569999999999999929</v>
      </c>
      <c r="D10" t="n">
        <v>0.697999999999999954</v>
      </c>
      <c r="E10" t="n">
        <v>3</v>
      </c>
      <c r="F10">
        <f>(LOG(D10,2)-LOG(C10,2))/E10</f>
        <v>0.0974217057191826719</v>
      </c>
    </row>
    <row r="11" spans="1:6">
      <c r="A11" t="s">
        <v>36</v>
      </c>
      <c r="B11" t="s">
        <v>21</v>
      </c>
      <c r="C11" t="n">
        <v>0.558000000000000007</v>
      </c>
      <c r="D11" t="n">
        <v>0.591000000000000014</v>
      </c>
      <c r="E11" t="n">
        <v>3</v>
      </c>
      <c r="F11">
        <f>(LOG(D11,2)-LOG(C11,2))/E11</f>
        <v>0.027631002782781664</v>
      </c>
    </row>
    <row r="12" spans="1:6">
      <c r="A12" t="s">
        <v>36</v>
      </c>
      <c r="B12" t="s">
        <v>33</v>
      </c>
      <c r="C12" t="n">
        <v>0.540000000000000036</v>
      </c>
      <c r="D12" t="n">
        <v>0.65</v>
      </c>
      <c r="E12" t="n">
        <v>3</v>
      </c>
      <c r="F12">
        <f>(LOG(D12,2)-LOG(C12,2))/E12</f>
        <v>0.0891601036216620102</v>
      </c>
    </row>
    <row r="13" spans="1:6">
      <c r="A13" t="s">
        <v>36</v>
      </c>
      <c r="B13" t="s">
        <v>17</v>
      </c>
      <c r="C13" t="n">
        <v>0.512999999999999989</v>
      </c>
      <c r="D13" t="n">
        <v>0.652000000000000046</v>
      </c>
      <c r="E13" t="n">
        <v>3</v>
      </c>
      <c r="F13">
        <f>(LOG(D13,2)-LOG(C13,2))/E13</f>
        <v>0.115304379541341007</v>
      </c>
    </row>
    <row r="14" spans="1:6">
      <c r="A14" t="s">
        <v>37</v>
      </c>
      <c r="B14" t="s">
        <v>21</v>
      </c>
      <c r="C14" t="n">
        <v>0.61899999999999995</v>
      </c>
      <c r="D14" t="n">
        <v>0.733999999999999986</v>
      </c>
      <c r="E14" t="n">
        <v>3</v>
      </c>
      <c r="F14">
        <f>(LOG(D14,2)-LOG(C14,2))/E14</f>
        <v>0.0819468845429829962</v>
      </c>
    </row>
    <row r="15" spans="1:6">
      <c r="A15" t="s">
        <v>37</v>
      </c>
      <c r="B15" t="s">
        <v>33</v>
      </c>
      <c r="C15" t="n">
        <v>0.587999999999999989</v>
      </c>
      <c r="D15" t="n">
        <v>0.857000000000000028</v>
      </c>
      <c r="E15" t="n">
        <v>3</v>
      </c>
      <c r="F15">
        <f>(LOG(D15,2)-LOG(C15,2))/E15</f>
        <v>0.181159683092045327</v>
      </c>
    </row>
    <row r="16" spans="1:6">
      <c r="A16" t="s">
        <v>37</v>
      </c>
      <c r="B16" t="s">
        <v>17</v>
      </c>
      <c r="C16" t="n">
        <v>0.658000000000000007</v>
      </c>
      <c r="D16" t="n">
        <v>0.901999999999999957</v>
      </c>
      <c r="E16" t="n">
        <v>3</v>
      </c>
      <c r="F16">
        <f>(LOG(D16,2)-LOG(C16,2))/E16</f>
        <v>0.151679949840046646</v>
      </c>
    </row>
    <row r="17" spans="1:6">
      <c r="A17" t="s">
        <v>38</v>
      </c>
      <c r="B17" t="s">
        <v>21</v>
      </c>
      <c r="C17" t="n">
        <v>0.642999999999999972</v>
      </c>
      <c r="D17" t="n">
        <v>0.743999999999999861</v>
      </c>
      <c r="E17" t="n">
        <v>3</v>
      </c>
      <c r="F17">
        <f>(LOG(D17,2)-LOG(C17,2))/E17</f>
        <v>0.0701612945933613297</v>
      </c>
    </row>
    <row r="18" spans="1:6">
      <c r="A18" t="s">
        <v>38</v>
      </c>
      <c r="B18" t="s">
        <v>33</v>
      </c>
      <c r="C18" t="n">
        <v>0.644000000000000039</v>
      </c>
      <c r="D18" t="n">
        <v>0.860999999999999943</v>
      </c>
      <c r="E18" t="n">
        <v>3</v>
      </c>
      <c r="F18">
        <f>(LOG(D18,2)-LOG(C18,2))/E18</f>
        <v>0.139650849760742357</v>
      </c>
    </row>
    <row r="19" spans="1:6">
      <c r="A19" t="s">
        <v>38</v>
      </c>
      <c r="B19" t="s">
        <v>17</v>
      </c>
      <c r="C19" t="n">
        <v>0.664000000000000146</v>
      </c>
      <c r="D19" t="n">
        <v>0.834999999999999787</v>
      </c>
      <c r="E19" t="n">
        <v>3</v>
      </c>
      <c r="F19">
        <f>(LOG(D19,2)-LOG(C19,2))/E19</f>
        <v>0.110197652004829671</v>
      </c>
    </row>
    <row r="20" spans="1:6">
      <c r="A20" t="s">
        <v>39</v>
      </c>
      <c r="B20" t="s">
        <v>21</v>
      </c>
      <c r="C20" t="n">
        <v>0.503000000000000025</v>
      </c>
      <c r="D20" t="n">
        <v>0.671000000000000174</v>
      </c>
      <c r="E20" t="n">
        <v>3</v>
      </c>
      <c r="F20">
        <f>(LOG(D20,2)-LOG(C20,2))/E20</f>
        <v>0.138584788798219005</v>
      </c>
    </row>
    <row r="21" spans="1:6">
      <c r="A21" t="s">
        <v>39</v>
      </c>
      <c r="B21" t="s">
        <v>33</v>
      </c>
      <c r="C21" t="n">
        <v>0.54300000000000006</v>
      </c>
      <c r="D21" t="n">
        <v>0.710999999999999943</v>
      </c>
      <c r="E21" t="n">
        <v>3</v>
      </c>
      <c r="F21">
        <f>(LOG(D21,2)-LOG(C21,2))/E21</f>
        <v>0.129632453938351011</v>
      </c>
    </row>
    <row r="22" spans="1:6">
      <c r="A22" t="s">
        <v>39</v>
      </c>
      <c r="B22" t="s">
        <v>17</v>
      </c>
      <c r="C22" t="n">
        <v>0.523000000000000043</v>
      </c>
      <c r="D22" t="n">
        <v>0.75</v>
      </c>
      <c r="E22" t="n">
        <v>3</v>
      </c>
      <c r="F22">
        <f>(LOG(D22,2)-LOG(C22,2))/E22</f>
        <v>0.173359883045434016</v>
      </c>
    </row>
    <row r="23" spans="1:6">
      <c r="A23" t="s">
        <v>40</v>
      </c>
      <c r="B23" t="s">
        <v>21</v>
      </c>
      <c r="C23" t="n">
        <v>0.491999999999999993</v>
      </c>
      <c r="D23" t="n">
        <v>0.641000000000000014</v>
      </c>
      <c r="E23" t="n">
        <v>3</v>
      </c>
      <c r="F23">
        <f>(LOG(D23,2)-LOG(C23,2))/E23</f>
        <v>0.127222013759834662</v>
      </c>
    </row>
    <row r="24" spans="1:6">
      <c r="A24" t="s">
        <v>40</v>
      </c>
      <c r="B24" t="s">
        <v>33</v>
      </c>
      <c r="C24" t="n">
        <v>0.569999999999999929</v>
      </c>
      <c r="D24" t="n">
        <v>0.775999999999999979</v>
      </c>
      <c r="E24" t="n">
        <v>3</v>
      </c>
      <c r="F24">
        <f>(LOG(D24,2)-LOG(C24,2))/E24</f>
        <v>0.148364911045008014</v>
      </c>
    </row>
    <row r="25" spans="1:6">
      <c r="A25" t="s">
        <v>40</v>
      </c>
      <c r="B25" t="s">
        <v>17</v>
      </c>
      <c r="C25" t="n">
        <v>0.495000000000000018</v>
      </c>
      <c r="D25" t="n">
        <v>0.709999999999999964</v>
      </c>
      <c r="E25" t="n">
        <v>3</v>
      </c>
      <c r="F25">
        <f>(LOG(D25,2)-LOG(C25,2))/E25</f>
        <v>0.173463499808358979</v>
      </c>
    </row>
  </sheetData>
  <printOptions>
    <extLst>
      <ext uri="smNativeData">
        <pm:pageFlags xmlns:pm="smNativeData" id="169727834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97278343" l="56" r="56" t="56" b="56" borderId="0" fillId="0" vertical="0"/>
        <pm:footer xmlns:pm="smNativeData" id="1697278343" l="56" r="56" t="56" b="56" borderId="0" fillId="0" vertical="2"/>
      </ext>
    </extLst>
  </headerFooter>
  <extLst>
    <ext uri="smNativeData">
      <pm:sheetPrefs xmlns:pm="smNativeData" day="169727834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drozdovapb</cp:lastModifiedBy>
  <cp:revision>0</cp:revision>
  <dcterms:created xsi:type="dcterms:W3CDTF">2023-04-20T05:31:44Z</dcterms:created>
  <dcterms:modified xsi:type="dcterms:W3CDTF">2023-10-14T10:12:23Z</dcterms:modified>
</cp:coreProperties>
</file>