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81971665" val="1050" rev="124" rev64="64" revOS="3" revMin="124" revMax="0"/>
      <pm:docPrefs xmlns:pm="smNativeData" id="1681971665" fixedDigits="0" showNotice="1" showProtection="1" showFrameBounds="1" autoChart="1" recalcOnPrint="1" recalcOnCopy="1" compatTextArt="1" tab="567" useDefinedPrintRange="1" printArea="currentSheet"/>
      <pm:compatibility xmlns:pm="smNativeData" id="1681971665"/>
      <pm:defCurrency xmlns:pm="smNativeData" id="1681971665"/>
    </ext>
  </extLst>
</workbook>
</file>

<file path=xl/sharedStrings.xml><?xml version="1.0" encoding="utf-8"?>
<sst xmlns="http://schemas.openxmlformats.org/spreadsheetml/2006/main" count="92" uniqueCount="21">
  <si>
    <t>sample_id</t>
  </si>
  <si>
    <t>condition</t>
  </si>
  <si>
    <t>OD600_init</t>
  </si>
  <si>
    <t>OD600_final</t>
  </si>
  <si>
    <t>Time, h</t>
  </si>
  <si>
    <t>Log2.Growth</t>
  </si>
  <si>
    <t>Doubling time</t>
  </si>
  <si>
    <t>RGR</t>
  </si>
  <si>
    <t>20220720_2</t>
  </si>
  <si>
    <t>control</t>
  </si>
  <si>
    <t>DL0005</t>
  </si>
  <si>
    <t>DL0050</t>
  </si>
  <si>
    <t>DL0500</t>
  </si>
  <si>
    <t>DL4500</t>
  </si>
  <si>
    <t>LL4500</t>
  </si>
  <si>
    <t>20220720_3</t>
  </si>
  <si>
    <t>20220720_1</t>
  </si>
  <si>
    <t>20220907_1</t>
  </si>
  <si>
    <t>20220907_2</t>
  </si>
  <si>
    <t>20220907_3</t>
  </si>
  <si>
    <t>20230301_1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</si>
</sst>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1"/>
      <color rgb="FF000000"/>
      <sz val="10"/>
      <extLst>
        <ext uri="smNativeData">
          <pm:charSpec xmlns:pm="smNativeData" id="168197166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197166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197166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7166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97166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8197166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view="normal" workbookViewId="0">
      <selection activeCell="H2" sqref="H2:H43"/>
    </sheetView>
  </sheetViews>
  <sheetFormatPr baseColWidth="9" defaultColWidth="10.000000" defaultRowHeight="13.45"/>
  <cols>
    <col min="1" max="1" width="10.810811" customWidth="1"/>
    <col min="4" max="4" width="10.810811" customWidth="1"/>
    <col min="7" max="7" width="16.29729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f>0.559*2.9/3</f>
        <v>0.540366666666666617</v>
      </c>
      <c r="D2" t="n">
        <v>1.56499999999999995</v>
      </c>
      <c r="E2">
        <f>13+5/6-9-45/60</f>
        <v>4.08333333333330017</v>
      </c>
      <c r="F2">
        <f>LOG(D2/C2)</f>
        <v>0.461825790816750015</v>
      </c>
      <c r="G2">
        <f>E2*LOG(2)/F2</f>
        <v>2.66162228283966096</v>
      </c>
      <c r="H2">
        <f>(LN(D2)-LN(C2))/E2</f>
        <v>0.260422819957922158</v>
      </c>
    </row>
    <row r="3" spans="1:8">
      <c r="A3" t="s">
        <v>8</v>
      </c>
      <c r="B3" t="s">
        <v>10</v>
      </c>
      <c r="C3">
        <f>0.559*2.9/3</f>
        <v>0.540366666666666617</v>
      </c>
      <c r="D3" t="n">
        <v>1.74399999999999995</v>
      </c>
      <c r="E3">
        <f>13+5/6-9-45/60</f>
        <v>4.08333333333330017</v>
      </c>
      <c r="F3">
        <f>LOG(D3/C3)</f>
        <v>0.508857929530831221</v>
      </c>
      <c r="G3">
        <f>E3*LOG(2)/F3</f>
        <v>2.41561690266130391</v>
      </c>
      <c r="H3">
        <f>(LN(D3)-LN(C3))/E3</f>
        <v>0.28694416726273948</v>
      </c>
    </row>
    <row r="4" spans="1:8">
      <c r="A4" t="s">
        <v>8</v>
      </c>
      <c r="B4" t="s">
        <v>11</v>
      </c>
      <c r="C4">
        <f>0.559*2.9/3</f>
        <v>0.540366666666666617</v>
      </c>
      <c r="D4" t="n">
        <v>1.27600000000000002</v>
      </c>
      <c r="E4">
        <f>13+5/6-9-45/60</f>
        <v>4.08333333333330017</v>
      </c>
      <c r="F4">
        <f>LOG(D4/C4)</f>
        <v>0.373162123319426353</v>
      </c>
      <c r="G4">
        <f>E4*LOG(2)/F4</f>
        <v>3.29402621223620917</v>
      </c>
      <c r="H4">
        <f>(LN(D4)-LN(C4))/E4</f>
        <v>0.210425520593956872</v>
      </c>
    </row>
    <row r="5" spans="1:8">
      <c r="A5" t="s">
        <v>8</v>
      </c>
      <c r="B5" t="s">
        <v>12</v>
      </c>
      <c r="C5">
        <f>0.559*2.9/3</f>
        <v>0.540366666666666617</v>
      </c>
      <c r="D5" t="n">
        <v>0.957000000000000028</v>
      </c>
      <c r="E5">
        <f>13+5/6-9-45/60</f>
        <v>4.08333333333330017</v>
      </c>
      <c r="F5">
        <f>LOG(D5/C5)</f>
        <v>0.248223386711126359</v>
      </c>
      <c r="G5">
        <f>E5*LOG(2)/F5</f>
        <v>4.95201452173569034</v>
      </c>
      <c r="H5">
        <f>(LN(D5)-LN(C5))/E5</f>
        <v>0.139972768156785477</v>
      </c>
    </row>
    <row r="6" spans="1:8">
      <c r="A6" t="s">
        <v>8</v>
      </c>
      <c r="B6" t="s">
        <v>13</v>
      </c>
      <c r="C6">
        <f>0.559*2.9/3</f>
        <v>0.540366666666666617</v>
      </c>
      <c r="D6" t="n">
        <v>0.564999999999999947</v>
      </c>
      <c r="E6">
        <f>13+5/6-9-45/60</f>
        <v>4.08333333333330017</v>
      </c>
      <c r="F6">
        <f>LOG(D6/C6)</f>
        <v>0.0193598967537212996</v>
      </c>
      <c r="G6">
        <f>E6*LOG(2)/F6</f>
        <v>63.4923745340560686</v>
      </c>
      <c r="H6">
        <f>(LN(D6)-LN(C6))/E6</f>
        <v>0.0109170146123322521</v>
      </c>
    </row>
    <row r="7" spans="1:8">
      <c r="A7" t="s">
        <v>8</v>
      </c>
      <c r="B7" t="s">
        <v>14</v>
      </c>
      <c r="C7">
        <f>0.559*2.9/3</f>
        <v>0.540366666666666617</v>
      </c>
      <c r="D7" t="n">
        <v>0.595999999999999996</v>
      </c>
      <c r="E7">
        <f>13+5/6-9-45/60</f>
        <v>4.08333333333330017</v>
      </c>
      <c r="F7">
        <f>LOG(D7/C7)</f>
        <v>0.0425577086745192368</v>
      </c>
      <c r="G7">
        <f>E7*LOG(2)/F7</f>
        <v>28.8832705968468773</v>
      </c>
      <c r="H7">
        <f>(LN(D7)-LN(C7))/E7</f>
        <v>0.0239982234087996238</v>
      </c>
    </row>
    <row r="8" spans="1:8">
      <c r="A8" t="s">
        <v>15</v>
      </c>
      <c r="B8" t="s">
        <v>9</v>
      </c>
      <c r="C8">
        <f>0.611*2.9/3</f>
        <v>0.590633333333333344</v>
      </c>
      <c r="D8" t="n">
        <v>1.21300000000000008</v>
      </c>
      <c r="E8">
        <f>14+25/60-10-4/6</f>
        <v>3.75000000000003286</v>
      </c>
      <c r="F8">
        <f>LOG(D8/C8)</f>
        <v>0.312542847444725336</v>
      </c>
      <c r="G8">
        <f>E8*LOG(2)/F8</f>
        <v>3.61186471861137637</v>
      </c>
      <c r="H8">
        <f>(LN(D8)-LN(C8))/E8</f>
        <v>0.191908400386168054</v>
      </c>
    </row>
    <row r="9" spans="1:8">
      <c r="A9" t="s">
        <v>15</v>
      </c>
      <c r="B9" t="s">
        <v>10</v>
      </c>
      <c r="C9">
        <f>0.611*2.9/3</f>
        <v>0.590633333333333344</v>
      </c>
      <c r="D9" t="n">
        <v>0.950999999999999979</v>
      </c>
      <c r="E9">
        <f>14+25/60-10-4/6</f>
        <v>3.75000000000003286</v>
      </c>
      <c r="F9">
        <f>LOG(D9/C9)</f>
        <v>0.206862563515566267</v>
      </c>
      <c r="G9">
        <f>E9*LOG(2)/F9</f>
        <v>5.45706513810554839</v>
      </c>
      <c r="H9">
        <f>(LN(D9)-LN(C9))/E9</f>
        <v>0.127018308013192582</v>
      </c>
    </row>
    <row r="10" spans="1:8">
      <c r="A10" t="s">
        <v>15</v>
      </c>
      <c r="B10" t="s">
        <v>11</v>
      </c>
      <c r="C10">
        <f>0.611*2.9/3</f>
        <v>0.590633333333333344</v>
      </c>
      <c r="D10" t="n">
        <v>0.887000000000000099</v>
      </c>
      <c r="E10">
        <f>14+25/60-10-4/6</f>
        <v>3.75000000000003286</v>
      </c>
      <c r="F10">
        <f>LOG(D10/C10)</f>
        <v>0.176605666409878737</v>
      </c>
      <c r="G10">
        <f>E10*LOG(2)/F10</f>
        <v>6.3919947003285591</v>
      </c>
      <c r="H10">
        <f>(LN(D10)-LN(C10))/E10</f>
        <v>0.108439886616976455</v>
      </c>
    </row>
    <row r="11" spans="1:8">
      <c r="A11" t="s">
        <v>15</v>
      </c>
      <c r="B11" t="s">
        <v>12</v>
      </c>
      <c r="C11">
        <f>0.611*2.9/3</f>
        <v>0.590633333333333344</v>
      </c>
      <c r="D11" t="n">
        <v>0.825999999999999979</v>
      </c>
      <c r="E11">
        <f>14+25/60-10-4/6</f>
        <v>3.75000000000003286</v>
      </c>
      <c r="F11">
        <f>LOG(D11/C11)</f>
        <v>0.145662093898534568</v>
      </c>
      <c r="G11">
        <f>E11*LOG(2)/F11</f>
        <v>7.74987131879540847</v>
      </c>
      <c r="H11">
        <f>(LN(D11)-LN(C11))/E11</f>
        <v>0.0894398309400163427</v>
      </c>
    </row>
    <row r="12" spans="1:8">
      <c r="A12" t="s">
        <v>15</v>
      </c>
      <c r="B12" t="s">
        <v>13</v>
      </c>
      <c r="C12">
        <f>0.611*2.9/3</f>
        <v>0.590633333333333344</v>
      </c>
      <c r="D12" t="n">
        <v>0.616000000000000014</v>
      </c>
      <c r="E12">
        <f>14+25/60-10-4/6</f>
        <v>3.75000000000003286</v>
      </c>
      <c r="F12">
        <f>LOG(D12/C12)</f>
        <v>0.0182627587425778195</v>
      </c>
      <c r="G12">
        <f>E12*LOG(2)/F12</f>
        <v>61.8122650390215895</v>
      </c>
      <c r="H12">
        <f>(LN(D12)-LN(C12))/E12</f>
        <v>0.0112137482766948438</v>
      </c>
    </row>
    <row r="13" spans="1:8">
      <c r="A13" t="s">
        <v>15</v>
      </c>
      <c r="B13" t="s">
        <v>14</v>
      </c>
      <c r="C13">
        <f>0.611*2.9/3</f>
        <v>0.590633333333333344</v>
      </c>
      <c r="D13" t="n">
        <v>0.591999999999999993</v>
      </c>
      <c r="E13">
        <f>14+25/60-10-4/6</f>
        <v>3.75000000000003286</v>
      </c>
      <c r="F13">
        <f>LOG(D13/C13)</f>
        <v>0.0010037533010721118</v>
      </c>
      <c r="G13">
        <f>E13*LOG(2)/F13</f>
        <v>1124.64136609496018</v>
      </c>
      <c r="H13">
        <f>(LN(D13)-LN(C13))/E13</f>
        <v>0.000616327303491195089</v>
      </c>
    </row>
    <row r="14" spans="1:8">
      <c r="A14" t="s">
        <v>16</v>
      </c>
      <c r="B14" t="s">
        <v>9</v>
      </c>
      <c r="C14">
        <f>0.541*2.9/3</f>
        <v>0.522966666666666669</v>
      </c>
      <c r="D14" t="n">
        <v>1.35200000000000009</v>
      </c>
      <c r="E14">
        <f>16+47/60-13-9/60</f>
        <v>3.6333333333333</v>
      </c>
      <c r="F14">
        <f>LOG(D14/C14)</f>
        <v>0.412502683319753771</v>
      </c>
      <c r="G14">
        <f>E14*LOG(2)/F14</f>
        <v>2.65147927954519291</v>
      </c>
      <c r="H14">
        <f>(LN(D14)-LN(C14))/E14</f>
        <v>0.26141904479783058</v>
      </c>
    </row>
    <row r="15" spans="1:8">
      <c r="A15" t="s">
        <v>16</v>
      </c>
      <c r="B15" t="s">
        <v>10</v>
      </c>
      <c r="C15">
        <f>0.541*2.9/3</f>
        <v>0.522966666666666669</v>
      </c>
      <c r="D15" t="n">
        <v>1.46900000000000013</v>
      </c>
      <c r="E15">
        <f>16+47/60-13-9/60</f>
        <v>3.6333333333333</v>
      </c>
      <c r="F15">
        <f>LOG(D15/C15)</f>
        <v>0.448547787504393192</v>
      </c>
      <c r="G15">
        <f>E15*LOG(2)/F15</f>
        <v>2.43840756336003128</v>
      </c>
      <c r="H15">
        <f>(LN(D15)-LN(C15))/E15</f>
        <v>0.284262233670575082</v>
      </c>
    </row>
    <row r="16" spans="1:8">
      <c r="A16" t="s">
        <v>16</v>
      </c>
      <c r="B16" t="s">
        <v>11</v>
      </c>
      <c r="C16">
        <f>0.541*2.9/3</f>
        <v>0.522966666666666669</v>
      </c>
      <c r="D16" t="n">
        <v>1.45599999999999996</v>
      </c>
      <c r="E16">
        <f>16+47/60-13-9/60</f>
        <v>3.6333333333333</v>
      </c>
      <c r="F16">
        <f>LOG(D16/C16)</f>
        <v>0.444687366691154917</v>
      </c>
      <c r="G16">
        <f>E16*LOG(2)/F16</f>
        <v>2.45957587173540704</v>
      </c>
      <c r="H16">
        <f>(LN(D16)-LN(C16))/E16</f>
        <v>0.281815734381423688</v>
      </c>
    </row>
    <row r="17" spans="1:8">
      <c r="A17" t="s">
        <v>16</v>
      </c>
      <c r="B17" t="s">
        <v>12</v>
      </c>
      <c r="C17">
        <f>0.541*2.9/3</f>
        <v>0.522966666666666669</v>
      </c>
      <c r="D17" t="n">
        <v>1.15799999999999992</v>
      </c>
      <c r="E17">
        <f>16+47/60-13-9/60</f>
        <v>3.6333333333333</v>
      </c>
      <c r="F17">
        <f>LOG(D17/C17)</f>
        <v>0.345234551105553944</v>
      </c>
      <c r="G17">
        <f>E17*LOG(2)/F17</f>
        <v>3.16811371885171766</v>
      </c>
      <c r="H17">
        <f>(LN(D17)-LN(C17))/E17</f>
        <v>0.218788604851967117</v>
      </c>
    </row>
    <row r="18" spans="1:8">
      <c r="A18" t="s">
        <v>16</v>
      </c>
      <c r="B18" t="s">
        <v>13</v>
      </c>
      <c r="C18">
        <f>0.541*2.9/3</f>
        <v>0.522966666666666669</v>
      </c>
      <c r="D18" t="n">
        <v>0.754000000000000004</v>
      </c>
      <c r="E18">
        <f>16+47/60-13-9/60</f>
        <v>3.6333333333333</v>
      </c>
      <c r="F18">
        <f>LOG(D18/C18)</f>
        <v>0.158897337583910652</v>
      </c>
      <c r="G18">
        <f>E18*LOG(2)/F18</f>
        <v>6.88332689653489815</v>
      </c>
      <c r="H18">
        <f>(LN(D18)-LN(C18))/E18</f>
        <v>0.100699442432245689</v>
      </c>
    </row>
    <row r="19" spans="1:8">
      <c r="A19" t="s">
        <v>16</v>
      </c>
      <c r="B19" t="s">
        <v>14</v>
      </c>
      <c r="C19">
        <f>0.541*2.9/3</f>
        <v>0.522966666666666669</v>
      </c>
      <c r="D19" t="n">
        <v>0.745000000000000018</v>
      </c>
      <c r="E19">
        <f>16+47/60-13-9/60</f>
        <v>3.6333333333333</v>
      </c>
      <c r="F19">
        <f>LOG(D19/C19)</f>
        <v>0.15368226446242943</v>
      </c>
      <c r="G19">
        <f>E19*LOG(2)/F19</f>
        <v>7.116906569570423</v>
      </c>
      <c r="H19">
        <f>(LN(D19)-LN(C19))/E19</f>
        <v>0.0973944471216776897</v>
      </c>
    </row>
    <row r="20" spans="1:8">
      <c r="A20" t="s">
        <v>17</v>
      </c>
      <c r="B20" t="s">
        <v>9</v>
      </c>
      <c r="C20">
        <f>1.032*1.5/3</f>
        <v>0.516000000000000014</v>
      </c>
      <c r="D20" t="n">
        <v>1.27899999999999991</v>
      </c>
      <c r="E20" t="n">
        <v>3</v>
      </c>
      <c r="F20">
        <f>LOG(D20/C20)</f>
        <v>0.394220842851442566</v>
      </c>
      <c r="G20">
        <f>E20*LOG(2)/F20</f>
        <v>2.29082252592174784</v>
      </c>
      <c r="H20">
        <f>(LN(D20)-LN(C20))/E20</f>
        <v>0.302575678699093364</v>
      </c>
    </row>
    <row r="21" spans="1:8">
      <c r="A21" t="s">
        <v>17</v>
      </c>
      <c r="B21" t="s">
        <v>10</v>
      </c>
      <c r="C21">
        <f>1.032*1.5/3</f>
        <v>0.516000000000000014</v>
      </c>
      <c r="D21" t="n">
        <v>1.20999999999999996</v>
      </c>
      <c r="E21" t="n">
        <v>3</v>
      </c>
      <c r="F21">
        <f>LOG(D21/C21)</f>
        <v>0.370135668689238617</v>
      </c>
      <c r="G21">
        <f>E21*LOG(2)/F21</f>
        <v>2.43988910928269753</v>
      </c>
      <c r="H21">
        <f>(LN(D21)-LN(C21))/E21</f>
        <v>0.284089624369741323</v>
      </c>
    </row>
    <row r="22" spans="1:8">
      <c r="A22" t="s">
        <v>17</v>
      </c>
      <c r="B22" t="s">
        <v>11</v>
      </c>
      <c r="C22">
        <f>1.032*1.5/3</f>
        <v>0.516000000000000014</v>
      </c>
      <c r="D22" t="n">
        <v>1.19399999999999995</v>
      </c>
      <c r="E22" t="n">
        <v>3</v>
      </c>
      <c r="F22">
        <f>LOG(D22/C22)</f>
        <v>0.364354625166138879</v>
      </c>
      <c r="G22">
        <f>E22*LOG(2)/F22</f>
        <v>2.47860168257820401</v>
      </c>
      <c r="H22">
        <f>(LN(D22)-LN(C22))/E22</f>
        <v>0.279652509490327983</v>
      </c>
    </row>
    <row r="23" spans="1:8">
      <c r="A23" t="s">
        <v>17</v>
      </c>
      <c r="B23" t="s">
        <v>12</v>
      </c>
      <c r="C23">
        <f>1.032*1.5/3</f>
        <v>0.516000000000000014</v>
      </c>
      <c r="D23" t="n">
        <v>0.996000000000000085</v>
      </c>
      <c r="E23" t="n">
        <v>3</v>
      </c>
      <c r="F23">
        <f>LOG(D23/C23)</f>
        <v>0.285609636796487329</v>
      </c>
      <c r="G23">
        <f>E23*LOG(2)/F23</f>
        <v>3.1619730941902553</v>
      </c>
      <c r="H23">
        <f>(LN(D23)-LN(C23))/E23</f>
        <v>0.219213497367678345</v>
      </c>
    </row>
    <row r="24" spans="1:8">
      <c r="A24" t="s">
        <v>17</v>
      </c>
      <c r="B24" t="s">
        <v>13</v>
      </c>
      <c r="C24">
        <f>1.032*1.5/3</f>
        <v>0.516000000000000014</v>
      </c>
      <c r="D24" t="n">
        <v>0.852999999999999936</v>
      </c>
      <c r="E24" t="n">
        <v>3</v>
      </c>
      <c r="F24">
        <f>LOG(D24/C24)</f>
        <v>0.218299329540311637</v>
      </c>
      <c r="G24">
        <f>E24*LOG(2)/F24</f>
        <v>4.13693431351182817</v>
      </c>
      <c r="H24">
        <f>(LN(D24)-LN(C24))/E24</f>
        <v>0.167550927336705318</v>
      </c>
    </row>
    <row r="25" spans="1:8">
      <c r="A25" t="s">
        <v>17</v>
      </c>
      <c r="B25" t="s">
        <v>14</v>
      </c>
      <c r="C25">
        <f>1.032*1.5/3</f>
        <v>0.516000000000000014</v>
      </c>
      <c r="D25" t="n">
        <v>1.18300000000000004</v>
      </c>
      <c r="E25" t="n">
        <v>3</v>
      </c>
      <c r="F25">
        <f>LOG(D25/C25)</f>
        <v>0.360335043000719057</v>
      </c>
      <c r="G25">
        <f>E25*LOG(2)/F25</f>
        <v>2.50625079223876934</v>
      </c>
      <c r="H25">
        <f>(LN(D25)-LN(C25))/E25</f>
        <v>0.27656736616560802</v>
      </c>
    </row>
    <row r="26" spans="1:8">
      <c r="A26" t="s">
        <v>18</v>
      </c>
      <c r="B26" t="s">
        <v>9</v>
      </c>
      <c r="C26">
        <f>0.926*1.5/3</f>
        <v>0.462999999999999989</v>
      </c>
      <c r="D26" t="n">
        <v>1.52400000000000002</v>
      </c>
      <c r="E26" t="n">
        <v>3</v>
      </c>
      <c r="F26">
        <f>LOG(D26/C26)</f>
        <v>0.517403975985628595</v>
      </c>
      <c r="G26">
        <f>E26*LOG(2)/F26</f>
        <v>1.74542529417482957</v>
      </c>
      <c r="H26">
        <f>(LN(D26)-LN(C26))/E26</f>
        <v>0.397122227386786655</v>
      </c>
    </row>
    <row r="27" spans="1:8">
      <c r="A27" t="s">
        <v>18</v>
      </c>
      <c r="B27" t="s">
        <v>10</v>
      </c>
      <c r="C27">
        <f>0.926*1.5/3</f>
        <v>0.462999999999999989</v>
      </c>
      <c r="D27" t="n">
        <v>1.58699999999999992</v>
      </c>
      <c r="E27" t="n">
        <v>3</v>
      </c>
      <c r="F27">
        <f>LOG(D27/C27)</f>
        <v>0.534995935736894968</v>
      </c>
      <c r="G27">
        <f>E27*LOG(2)/F27</f>
        <v>1.68803149083374082</v>
      </c>
      <c r="H27">
        <f>(LN(D27)-LN(C27))/E27</f>
        <v>0.410624555480059961</v>
      </c>
    </row>
    <row r="28" spans="1:8">
      <c r="A28" t="s">
        <v>18</v>
      </c>
      <c r="B28" t="s">
        <v>11</v>
      </c>
      <c r="C28">
        <f>0.926*1.5/3</f>
        <v>0.462999999999999989</v>
      </c>
      <c r="D28" t="n">
        <v>1.45300000000000011</v>
      </c>
      <c r="E28" t="n">
        <v>3</v>
      </c>
      <c r="F28">
        <f>LOG(D28/C28)</f>
        <v>0.496684623280068394</v>
      </c>
      <c r="G28">
        <f>E28*LOG(2)/F28</f>
        <v>1.81823625025474804</v>
      </c>
      <c r="H28">
        <f>(LN(D28)-LN(C28))/E28</f>
        <v>0.381219536494683311</v>
      </c>
    </row>
    <row r="29" spans="1:8">
      <c r="A29" t="s">
        <v>18</v>
      </c>
      <c r="B29" t="s">
        <v>12</v>
      </c>
      <c r="C29">
        <f>0.926*1.5/3</f>
        <v>0.462999999999999989</v>
      </c>
      <c r="D29" t="n">
        <v>1.11299999999999999</v>
      </c>
      <c r="E29" t="n">
        <v>3</v>
      </c>
      <c r="F29">
        <f>LOG(D29/C29)</f>
        <v>0.380914173316755189</v>
      </c>
      <c r="G29">
        <f>E29*LOG(2)/F29</f>
        <v>2.37084900025750622</v>
      </c>
      <c r="H29">
        <f>(LN(D29)-LN(C29))/E29</f>
        <v>0.292362432396437022</v>
      </c>
    </row>
    <row r="30" spans="1:8">
      <c r="A30" t="s">
        <v>18</v>
      </c>
      <c r="B30" t="s">
        <v>13</v>
      </c>
      <c r="C30">
        <f>0.926*1.5/3</f>
        <v>0.462999999999999989</v>
      </c>
      <c r="D30" t="n">
        <v>1.03099999999999992</v>
      </c>
      <c r="E30" t="n">
        <v>3</v>
      </c>
      <c r="F30">
        <f>LOG(D30/C30)</f>
        <v>0.347677674265563352</v>
      </c>
      <c r="G30">
        <f>E30*LOG(2)/F30</f>
        <v>2.59749202734871387</v>
      </c>
      <c r="H30">
        <f>(LN(D30)-LN(C30))/E30</f>
        <v>0.26685247664357532</v>
      </c>
    </row>
    <row r="31" spans="1:8">
      <c r="A31" t="s">
        <v>18</v>
      </c>
      <c r="B31" t="s">
        <v>14</v>
      </c>
      <c r="C31">
        <f>0.926*1.5/3</f>
        <v>0.462999999999999989</v>
      </c>
      <c r="D31" t="n">
        <v>1.20100000000000007</v>
      </c>
      <c r="E31" t="n">
        <v>3</v>
      </c>
      <c r="F31">
        <f>LOG(D31/C31)</f>
        <v>0.413962016384952847</v>
      </c>
      <c r="G31">
        <f>E31*LOG(2)/F31</f>
        <v>2.18157693519431106</v>
      </c>
      <c r="H31">
        <f>(LN(D31)-LN(C31))/E31</f>
        <v>0.317727589331250027</v>
      </c>
    </row>
    <row r="32" spans="1:8">
      <c r="A32" t="s">
        <v>19</v>
      </c>
      <c r="B32" t="s">
        <v>9</v>
      </c>
      <c r="C32">
        <f>0.894*1.5/3</f>
        <v>0.446999999999999975</v>
      </c>
      <c r="D32" t="n">
        <v>1.30600000000000005</v>
      </c>
      <c r="E32" t="n">
        <v>3</v>
      </c>
      <c r="F32">
        <f>LOG(D32/C32)</f>
        <v>0.465635653807118643</v>
      </c>
      <c r="G32">
        <f>E32*LOG(2)/F32</f>
        <v>1.93947774318422645</v>
      </c>
      <c r="H32">
        <f>(LN(D32)-LN(C32))/E32</f>
        <v>0.357388571740936634</v>
      </c>
    </row>
    <row r="33" spans="1:8">
      <c r="A33" t="s">
        <v>19</v>
      </c>
      <c r="B33" t="s">
        <v>10</v>
      </c>
      <c r="C33">
        <f>0.894*1.5/3</f>
        <v>0.446999999999999975</v>
      </c>
      <c r="D33" t="n">
        <v>1.22599999999999998</v>
      </c>
      <c r="E33" t="n">
        <v>3</v>
      </c>
      <c r="F33">
        <f>LOG(D33/C33)</f>
        <v>0.43818294705045977</v>
      </c>
      <c r="G33">
        <f>E33*LOG(2)/F33</f>
        <v>2.06098843661285969</v>
      </c>
      <c r="H33">
        <f>(LN(D33)-LN(C33))/E33</f>
        <v>0.336317840627530007</v>
      </c>
    </row>
    <row r="34" spans="1:8">
      <c r="A34" t="s">
        <v>19</v>
      </c>
      <c r="B34" t="s">
        <v>11</v>
      </c>
      <c r="C34">
        <f>0.894*1.5/3</f>
        <v>0.446999999999999975</v>
      </c>
      <c r="D34" t="n">
        <v>1.19799999999999995</v>
      </c>
      <c r="E34" t="n">
        <v>3</v>
      </c>
      <c r="F34">
        <f>LOG(D34/C34)</f>
        <v>0.428149294921356116</v>
      </c>
      <c r="G34">
        <f>E34*LOG(2)/F34</f>
        <v>2.10928757259270006</v>
      </c>
      <c r="H34">
        <f>(LN(D34)-LN(C34))/E34</f>
        <v>0.328616728020608662</v>
      </c>
    </row>
    <row r="35" spans="1:8">
      <c r="A35" t="s">
        <v>19</v>
      </c>
      <c r="B35" t="s">
        <v>12</v>
      </c>
      <c r="C35">
        <f>0.894*1.5/3</f>
        <v>0.446999999999999975</v>
      </c>
      <c r="D35" t="n">
        <v>0.989000000000000057</v>
      </c>
      <c r="E35" t="n">
        <v>3</v>
      </c>
      <c r="F35">
        <f>LOG(D35/C35)</f>
        <v>0.34488876846524299</v>
      </c>
      <c r="G35">
        <f>E35*LOG(2)/F35</f>
        <v>2.61849636626527005</v>
      </c>
      <c r="H35">
        <f>(LN(D35)-LN(C35))/E35</f>
        <v>0.264711912336380983</v>
      </c>
    </row>
    <row r="36" spans="1:8">
      <c r="A36" t="s">
        <v>19</v>
      </c>
      <c r="B36" t="s">
        <v>13</v>
      </c>
      <c r="C36">
        <f>0.894*1.5/3</f>
        <v>0.446999999999999975</v>
      </c>
      <c r="D36" t="n">
        <v>1.05499999999999994</v>
      </c>
      <c r="E36" t="n">
        <v>3</v>
      </c>
      <c r="F36">
        <f>LOG(D36/C36)</f>
        <v>0.37294493650177496</v>
      </c>
      <c r="G36">
        <f>E36*LOG(2)/F36</f>
        <v>2.42151025152112442</v>
      </c>
      <c r="H36">
        <f>(LN(D36)-LN(C36))/E36</f>
        <v>0.286245817098865984</v>
      </c>
    </row>
    <row r="37" spans="1:8">
      <c r="A37" t="s">
        <v>19</v>
      </c>
      <c r="B37" t="s">
        <v>14</v>
      </c>
      <c r="C37">
        <f>0.894*1.5/3</f>
        <v>0.446999999999999975</v>
      </c>
      <c r="D37" t="n">
        <v>1.22599999999999998</v>
      </c>
      <c r="E37" t="n">
        <v>3</v>
      </c>
      <c r="F37">
        <f>LOG(D37/C37)</f>
        <v>0.43818294705045977</v>
      </c>
      <c r="G37">
        <f>E37*LOG(2)/F37</f>
        <v>2.06098843661285969</v>
      </c>
      <c r="H37">
        <f>(LN(D37)-LN(C37))/E37</f>
        <v>0.336317840627530007</v>
      </c>
    </row>
    <row r="38" spans="1:8">
      <c r="A38" t="s">
        <v>20</v>
      </c>
      <c r="B38" t="s">
        <v>9</v>
      </c>
      <c r="C38" t="n">
        <v>0.366000000000000014</v>
      </c>
      <c r="D38" t="n">
        <v>1.03800000000000003</v>
      </c>
      <c r="E38" t="n">
        <v>3</v>
      </c>
      <c r="F38">
        <f>LOG(D38/C38)</f>
        <v>0.452716268118028431</v>
      </c>
      <c r="G38">
        <f>E38*LOG(2)/F38</f>
        <v>1.99482556866389356</v>
      </c>
      <c r="H38">
        <f>(LN(D38)-LN(C38))/E38</f>
        <v>0.347472576774823283</v>
      </c>
    </row>
    <row r="39" spans="1:8">
      <c r="A39" t="s">
        <v>20</v>
      </c>
      <c r="B39" t="s">
        <v>10</v>
      </c>
      <c r="C39" t="n">
        <v>0.310999999999999988</v>
      </c>
      <c r="D39" t="n">
        <v>0.805000000000000071</v>
      </c>
      <c r="E39" t="n">
        <v>3</v>
      </c>
      <c r="F39">
        <f>LOG(D39/C39)</f>
        <v>0.413035491341030969</v>
      </c>
      <c r="G39">
        <f>E39*LOG(2)/F39</f>
        <v>2.18647066880334684</v>
      </c>
      <c r="H39">
        <f>(LN(D39)-LN(C39))/E39</f>
        <v>0.317016455079775339</v>
      </c>
    </row>
    <row r="40" spans="1:8">
      <c r="A40" t="s">
        <v>20</v>
      </c>
      <c r="B40" t="s">
        <v>11</v>
      </c>
      <c r="C40" t="n">
        <v>0.227000000000000002</v>
      </c>
      <c r="D40" t="n">
        <v>0.766000000000000014</v>
      </c>
      <c r="E40" t="n">
        <v>3</v>
      </c>
      <c r="F40">
        <f>LOG(D40/C40)</f>
        <v>0.528202912439481143</v>
      </c>
      <c r="G40">
        <f>E40*LOG(2)/F40</f>
        <v>1.70974064270312915</v>
      </c>
      <c r="H40">
        <f>(LN(D40)-LN(C40))/E40</f>
        <v>0.405410717419726652</v>
      </c>
    </row>
    <row r="41" spans="1:8">
      <c r="A41" t="s">
        <v>20</v>
      </c>
      <c r="B41" t="s">
        <v>12</v>
      </c>
      <c r="C41" t="n">
        <v>0.45</v>
      </c>
      <c r="D41" t="n">
        <v>0.797000000000000064</v>
      </c>
      <c r="E41" t="n">
        <v>3</v>
      </c>
      <c r="F41">
        <f>LOG(D41/C41)</f>
        <v>0.248245807620768666</v>
      </c>
      <c r="G41">
        <f>E41*LOG(2)/F41</f>
        <v>3.63788615665784842</v>
      </c>
      <c r="H41">
        <f>(LN(D41)-LN(C41))/E41</f>
        <v>0.190535698675283331</v>
      </c>
    </row>
    <row r="42" spans="1:8">
      <c r="A42" t="s">
        <v>20</v>
      </c>
      <c r="B42" t="s">
        <v>13</v>
      </c>
      <c r="C42" t="n">
        <v>0.533999999999999986</v>
      </c>
      <c r="D42" t="n">
        <v>0.539000000000000057</v>
      </c>
      <c r="E42" t="n">
        <v>3</v>
      </c>
      <c r="F42">
        <f>LOG(D42/C42)</f>
        <v>0.00404750815818224652</v>
      </c>
      <c r="G42">
        <f>E42*LOG(2)/F42</f>
        <v>223.122462438118902</v>
      </c>
      <c r="H42">
        <f>(LN(D42)-LN(C42))/E42</f>
        <v>0.00310657731626733336</v>
      </c>
    </row>
    <row r="43" spans="1:8">
      <c r="A43" t="s">
        <v>20</v>
      </c>
      <c r="B43" t="s">
        <v>14</v>
      </c>
      <c r="C43" t="n">
        <v>0.408000000000000007</v>
      </c>
      <c r="D43" t="n">
        <v>0.612999999999999989</v>
      </c>
      <c r="E43" t="n">
        <v>3</v>
      </c>
      <c r="F43">
        <f>LOG(D43/C43)</f>
        <v>0.176800311428535073</v>
      </c>
      <c r="G43">
        <f>E43*LOG(2)/F43</f>
        <v>5.10796604199978344</v>
      </c>
      <c r="H43">
        <f>(LN(D43)-LN(C43))/E43</f>
        <v>0.135699253844016687</v>
      </c>
    </row>
  </sheetData>
  <printOptions>
    <extLst>
      <ext uri="smNativeData">
        <pm:pageFlags xmlns:pm="smNativeData" id="168197166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81971665" l="56" r="56" t="56" b="56" borderId="0" fillId="0" vertical="0"/>
        <pm:footer xmlns:pm="smNativeData" id="1681971665" l="56" r="56" t="56" b="56" borderId="0" fillId="0" vertical="2"/>
      </ext>
    </extLst>
  </headerFooter>
  <extLst>
    <ext uri="smNativeData">
      <pm:sheetPrefs xmlns:pm="smNativeData" day="16819716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2023-04-20T05:31:44Z</dcterms:created>
  <dcterms:modified xsi:type="dcterms:W3CDTF">2023-04-20T06:21:05Z</dcterms:modified>
</cp:coreProperties>
</file>