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pra\Desktop\research\pythons\git\CSCI115\"/>
    </mc:Choice>
  </mc:AlternateContent>
  <xr:revisionPtr revIDLastSave="0" documentId="13_ncr:1_{AC12DF3C-4672-41F9-A342-2D2BA769D64E}" xr6:coauthVersionLast="47" xr6:coauthVersionMax="47" xr10:uidLastSave="{00000000-0000-0000-0000-000000000000}"/>
  <bookViews>
    <workbookView xWindow="-120" yWindow="-120" windowWidth="29040" windowHeight="15840" firstSheet="1" activeTab="5" xr2:uid="{C4AC88CE-02FE-45E3-8F2B-679D37086C40}"/>
  </bookViews>
  <sheets>
    <sheet name="Raw Data" sheetId="13" r:id="rId1"/>
    <sheet name="data" sheetId="2" r:id="rId2"/>
    <sheet name="Base Time Complexities" sheetId="14" r:id="rId3"/>
    <sheet name="RandomArrayGraphs" sheetId="3" r:id="rId4"/>
    <sheet name="SortedArrayGraphs" sheetId="9" r:id="rId5"/>
    <sheet name="ReverseArrayGraphs" sheetId="10" r:id="rId6"/>
  </sheets>
  <definedNames>
    <definedName name="ExternalData_1" localSheetId="1" hidden="1">data!$B$1:$BA$31</definedName>
    <definedName name="ExternalData_2" localSheetId="0" hidden="1">'Raw Data'!$B$1:$BA$29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0" l="1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2" i="10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H57" i="9"/>
  <c r="H58" i="9"/>
  <c r="H59" i="9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56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B99" i="9"/>
  <c r="B100" i="9"/>
  <c r="B101" i="9"/>
  <c r="B102" i="9"/>
  <c r="B103" i="9"/>
  <c r="B104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A99" i="9"/>
  <c r="A100" i="9"/>
  <c r="A101" i="9"/>
  <c r="A102" i="9"/>
  <c r="A103" i="9"/>
  <c r="A104" i="9"/>
  <c r="A94" i="9"/>
  <c r="A95" i="9"/>
  <c r="A96" i="9"/>
  <c r="A97" i="9"/>
  <c r="A98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G55" i="9"/>
  <c r="F55" i="9"/>
  <c r="E55" i="9"/>
  <c r="D55" i="9"/>
  <c r="B55" i="9"/>
  <c r="A55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Y2" i="9"/>
  <c r="X2" i="9"/>
  <c r="H56" i="10"/>
  <c r="H57" i="10"/>
  <c r="H58" i="10"/>
  <c r="H59" i="10"/>
  <c r="H60" i="10"/>
  <c r="H61" i="10"/>
  <c r="H62" i="10"/>
  <c r="H63" i="10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55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C103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G54" i="10"/>
  <c r="F54" i="10"/>
  <c r="E54" i="10"/>
  <c r="D54" i="10"/>
  <c r="C54" i="10"/>
  <c r="B54" i="10"/>
  <c r="A93" i="10"/>
  <c r="A94" i="10"/>
  <c r="A95" i="10"/>
  <c r="A96" i="10"/>
  <c r="A97" i="10"/>
  <c r="A98" i="10"/>
  <c r="A99" i="10"/>
  <c r="A100" i="10"/>
  <c r="A101" i="10"/>
  <c r="A102" i="10"/>
  <c r="A103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55" i="10"/>
  <c r="A56" i="10"/>
  <c r="A57" i="10"/>
  <c r="A58" i="10"/>
  <c r="A59" i="10"/>
  <c r="A60" i="10"/>
  <c r="A61" i="10"/>
  <c r="A62" i="10"/>
  <c r="A63" i="10"/>
  <c r="A64" i="10"/>
  <c r="A54" i="10"/>
  <c r="V3" i="10"/>
  <c r="X3" i="10" s="1"/>
  <c r="Y3" i="10" s="1"/>
  <c r="X2" i="10"/>
  <c r="Y2" i="10" s="1"/>
  <c r="W2" i="10"/>
  <c r="E154" i="3"/>
  <c r="E155" i="3"/>
  <c r="E149" i="3"/>
  <c r="E150" i="3"/>
  <c r="E151" i="3"/>
  <c r="E152" i="3"/>
  <c r="E153" i="3"/>
  <c r="E141" i="3"/>
  <c r="E142" i="3"/>
  <c r="E143" i="3"/>
  <c r="E144" i="3"/>
  <c r="E145" i="3"/>
  <c r="E146" i="3"/>
  <c r="E147" i="3"/>
  <c r="E148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07" i="3"/>
  <c r="E108" i="3"/>
  <c r="E109" i="3"/>
  <c r="E110" i="3"/>
  <c r="E111" i="3"/>
  <c r="E112" i="3"/>
  <c r="E113" i="3"/>
  <c r="E114" i="3"/>
  <c r="E115" i="3"/>
  <c r="E116" i="3"/>
  <c r="E117" i="3"/>
  <c r="E106" i="3"/>
  <c r="D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10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G55" i="3"/>
  <c r="F55" i="3"/>
  <c r="E55" i="3"/>
  <c r="C55" i="3"/>
  <c r="B55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5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V3" i="3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B3" i="14"/>
  <c r="B2" i="14"/>
  <c r="C2" i="14"/>
  <c r="W2" i="3"/>
  <c r="W3" i="3"/>
  <c r="V4" i="3"/>
  <c r="V5" i="3"/>
  <c r="V6" i="3" s="1"/>
  <c r="V3" i="9"/>
  <c r="V4" i="9" s="1"/>
  <c r="W2" i="9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V4" i="10" l="1"/>
  <c r="W3" i="10"/>
  <c r="W4" i="3"/>
  <c r="B4" i="14"/>
  <c r="C3" i="14"/>
  <c r="C4" i="14"/>
  <c r="W6" i="3"/>
  <c r="V7" i="3"/>
  <c r="W5" i="3"/>
  <c r="V5" i="9"/>
  <c r="W4" i="9"/>
  <c r="W3" i="9"/>
  <c r="W4" i="10" l="1"/>
  <c r="V5" i="10"/>
  <c r="X4" i="10"/>
  <c r="Y4" i="10" s="1"/>
  <c r="B5" i="14"/>
  <c r="C5" i="14"/>
  <c r="W7" i="3"/>
  <c r="V8" i="3"/>
  <c r="W5" i="9"/>
  <c r="V6" i="9"/>
  <c r="X5" i="10" l="1"/>
  <c r="Y5" i="10" s="1"/>
  <c r="W5" i="10"/>
  <c r="V6" i="10"/>
  <c r="B6" i="14"/>
  <c r="C6" i="14"/>
  <c r="V9" i="3"/>
  <c r="W8" i="3"/>
  <c r="V7" i="9"/>
  <c r="W6" i="9"/>
  <c r="W6" i="10" l="1"/>
  <c r="V7" i="10"/>
  <c r="X6" i="10"/>
  <c r="Y6" i="10" s="1"/>
  <c r="B7" i="14"/>
  <c r="C7" i="14"/>
  <c r="V10" i="3"/>
  <c r="W9" i="3"/>
  <c r="V8" i="9"/>
  <c r="W7" i="9"/>
  <c r="X7" i="10" l="1"/>
  <c r="Y7" i="10" s="1"/>
  <c r="W7" i="10"/>
  <c r="V8" i="10"/>
  <c r="W10" i="3"/>
  <c r="B8" i="14"/>
  <c r="C8" i="14"/>
  <c r="V9" i="9"/>
  <c r="W8" i="9"/>
  <c r="V9" i="10" l="1"/>
  <c r="X8" i="10"/>
  <c r="Y8" i="10" s="1"/>
  <c r="W8" i="10"/>
  <c r="B9" i="14"/>
  <c r="C9" i="14"/>
  <c r="W9" i="9"/>
  <c r="V10" i="9"/>
  <c r="X9" i="10" l="1"/>
  <c r="Y9" i="10" s="1"/>
  <c r="W9" i="10"/>
  <c r="V10" i="10"/>
  <c r="C10" i="14"/>
  <c r="B10" i="14"/>
  <c r="V11" i="9"/>
  <c r="W10" i="9"/>
  <c r="W10" i="10" l="1"/>
  <c r="V11" i="10"/>
  <c r="X10" i="10"/>
  <c r="Y10" i="10" s="1"/>
  <c r="B11" i="14"/>
  <c r="C11" i="14"/>
  <c r="V12" i="9"/>
  <c r="W11" i="9"/>
  <c r="V11" i="3"/>
  <c r="X11" i="10" l="1"/>
  <c r="Y11" i="10" s="1"/>
  <c r="W11" i="10"/>
  <c r="V12" i="10"/>
  <c r="B12" i="14"/>
  <c r="C12" i="14"/>
  <c r="V13" i="9"/>
  <c r="W12" i="9"/>
  <c r="V12" i="3"/>
  <c r="W11" i="3"/>
  <c r="V13" i="10" l="1"/>
  <c r="X12" i="10"/>
  <c r="Y12" i="10" s="1"/>
  <c r="W12" i="10"/>
  <c r="B13" i="14"/>
  <c r="C13" i="14"/>
  <c r="W13" i="9"/>
  <c r="V14" i="9"/>
  <c r="W12" i="3"/>
  <c r="V13" i="3"/>
  <c r="X13" i="10" l="1"/>
  <c r="Y13" i="10" s="1"/>
  <c r="W13" i="10"/>
  <c r="V14" i="10"/>
  <c r="C14" i="14"/>
  <c r="B14" i="14"/>
  <c r="V15" i="9"/>
  <c r="W14" i="9"/>
  <c r="V14" i="3"/>
  <c r="W13" i="3"/>
  <c r="W14" i="10" l="1"/>
  <c r="V15" i="10"/>
  <c r="X14" i="10"/>
  <c r="Y14" i="10" s="1"/>
  <c r="B15" i="14"/>
  <c r="C15" i="14"/>
  <c r="V16" i="9"/>
  <c r="W15" i="9"/>
  <c r="V15" i="3"/>
  <c r="W14" i="3"/>
  <c r="X15" i="10" l="1"/>
  <c r="Y15" i="10" s="1"/>
  <c r="W15" i="10"/>
  <c r="V16" i="10"/>
  <c r="B16" i="14"/>
  <c r="C16" i="14"/>
  <c r="V17" i="9"/>
  <c r="W16" i="9"/>
  <c r="V16" i="3"/>
  <c r="W15" i="3"/>
  <c r="W16" i="10" l="1"/>
  <c r="V17" i="10"/>
  <c r="X16" i="10"/>
  <c r="Y16" i="10" s="1"/>
  <c r="B17" i="14"/>
  <c r="C17" i="14"/>
  <c r="W17" i="9"/>
  <c r="V18" i="9"/>
  <c r="V17" i="3"/>
  <c r="W16" i="3"/>
  <c r="X17" i="10" l="1"/>
  <c r="Y17" i="10" s="1"/>
  <c r="W17" i="10"/>
  <c r="V18" i="10"/>
  <c r="C18" i="14"/>
  <c r="B18" i="14"/>
  <c r="V19" i="9"/>
  <c r="W18" i="9"/>
  <c r="V18" i="3"/>
  <c r="W17" i="3"/>
  <c r="V19" i="10" l="1"/>
  <c r="W18" i="10"/>
  <c r="X18" i="10"/>
  <c r="Y18" i="10" s="1"/>
  <c r="B19" i="14"/>
  <c r="C19" i="14"/>
  <c r="V20" i="9"/>
  <c r="W19" i="9"/>
  <c r="V19" i="3"/>
  <c r="W18" i="3"/>
  <c r="X19" i="10" l="1"/>
  <c r="Y19" i="10" s="1"/>
  <c r="W19" i="10"/>
  <c r="V20" i="10"/>
  <c r="B20" i="14"/>
  <c r="C20" i="14"/>
  <c r="V21" i="9"/>
  <c r="W20" i="9"/>
  <c r="V20" i="3"/>
  <c r="W19" i="3"/>
  <c r="V21" i="10" l="1"/>
  <c r="W20" i="10"/>
  <c r="X20" i="10"/>
  <c r="Y20" i="10" s="1"/>
  <c r="C21" i="14"/>
  <c r="B21" i="14"/>
  <c r="W21" i="9"/>
  <c r="V22" i="9"/>
  <c r="V21" i="3"/>
  <c r="W20" i="3"/>
  <c r="X21" i="10" l="1"/>
  <c r="Y21" i="10" s="1"/>
  <c r="W21" i="10"/>
  <c r="V22" i="10"/>
  <c r="C22" i="14"/>
  <c r="B22" i="14"/>
  <c r="V23" i="9"/>
  <c r="W22" i="9"/>
  <c r="V22" i="3"/>
  <c r="W21" i="3"/>
  <c r="V23" i="10" l="1"/>
  <c r="X22" i="10"/>
  <c r="Y22" i="10" s="1"/>
  <c r="W22" i="10"/>
  <c r="B23" i="14"/>
  <c r="C23" i="14"/>
  <c r="V24" i="9"/>
  <c r="W23" i="9"/>
  <c r="V23" i="3"/>
  <c r="W22" i="3"/>
  <c r="X23" i="10" l="1"/>
  <c r="Y23" i="10" s="1"/>
  <c r="W23" i="10"/>
  <c r="V24" i="10"/>
  <c r="B24" i="14"/>
  <c r="C24" i="14"/>
  <c r="V25" i="9"/>
  <c r="W24" i="9"/>
  <c r="V24" i="3"/>
  <c r="W23" i="3"/>
  <c r="V25" i="10" l="1"/>
  <c r="X24" i="10"/>
  <c r="Y24" i="10" s="1"/>
  <c r="W24" i="10"/>
  <c r="B25" i="14"/>
  <c r="C25" i="14"/>
  <c r="W25" i="9"/>
  <c r="V26" i="9"/>
  <c r="V25" i="3"/>
  <c r="W24" i="3"/>
  <c r="X25" i="10" l="1"/>
  <c r="Y25" i="10" s="1"/>
  <c r="W25" i="10"/>
  <c r="V26" i="10"/>
  <c r="C26" i="14"/>
  <c r="B26" i="14"/>
  <c r="V27" i="9"/>
  <c r="W26" i="9"/>
  <c r="V26" i="3"/>
  <c r="W25" i="3"/>
  <c r="W26" i="10" l="1"/>
  <c r="V27" i="10"/>
  <c r="X26" i="10"/>
  <c r="Y26" i="10" s="1"/>
  <c r="C27" i="14"/>
  <c r="B27" i="14"/>
  <c r="V28" i="9"/>
  <c r="W27" i="9"/>
  <c r="V27" i="3"/>
  <c r="W26" i="3"/>
  <c r="X27" i="10" l="1"/>
  <c r="Y27" i="10" s="1"/>
  <c r="W27" i="10"/>
  <c r="V28" i="10"/>
  <c r="B28" i="14"/>
  <c r="C28" i="14"/>
  <c r="V29" i="9"/>
  <c r="W28" i="9"/>
  <c r="V28" i="3"/>
  <c r="W27" i="3"/>
  <c r="W28" i="10" l="1"/>
  <c r="V29" i="10"/>
  <c r="X28" i="10"/>
  <c r="Y28" i="10" s="1"/>
  <c r="C29" i="14"/>
  <c r="B29" i="14"/>
  <c r="W29" i="9"/>
  <c r="V30" i="9"/>
  <c r="V29" i="3"/>
  <c r="W28" i="3"/>
  <c r="X29" i="10" l="1"/>
  <c r="Y29" i="10" s="1"/>
  <c r="W29" i="10"/>
  <c r="V30" i="10"/>
  <c r="C30" i="14"/>
  <c r="B30" i="14"/>
  <c r="V31" i="9"/>
  <c r="W30" i="9"/>
  <c r="V30" i="3"/>
  <c r="W29" i="3"/>
  <c r="W30" i="10" l="1"/>
  <c r="V31" i="10"/>
  <c r="X30" i="10"/>
  <c r="Y30" i="10" s="1"/>
  <c r="B31" i="14"/>
  <c r="C31" i="14"/>
  <c r="V32" i="9"/>
  <c r="W31" i="9"/>
  <c r="V31" i="3"/>
  <c r="W30" i="3"/>
  <c r="X31" i="10" l="1"/>
  <c r="Y31" i="10" s="1"/>
  <c r="W31" i="10"/>
  <c r="V32" i="10"/>
  <c r="B32" i="14"/>
  <c r="C32" i="14"/>
  <c r="V33" i="9"/>
  <c r="W32" i="9"/>
  <c r="V32" i="3"/>
  <c r="W31" i="3"/>
  <c r="V33" i="10" l="1"/>
  <c r="X32" i="10"/>
  <c r="Y32" i="10" s="1"/>
  <c r="W32" i="10"/>
  <c r="B33" i="14"/>
  <c r="C33" i="14"/>
  <c r="W33" i="9"/>
  <c r="V34" i="9"/>
  <c r="V33" i="3"/>
  <c r="W32" i="3"/>
  <c r="X33" i="10" l="1"/>
  <c r="Y33" i="10" s="1"/>
  <c r="W33" i="10"/>
  <c r="V34" i="10"/>
  <c r="C34" i="14"/>
  <c r="B34" i="14"/>
  <c r="V35" i="9"/>
  <c r="W34" i="9"/>
  <c r="V34" i="3"/>
  <c r="W33" i="3"/>
  <c r="W34" i="10" l="1"/>
  <c r="V35" i="10"/>
  <c r="X34" i="10"/>
  <c r="Y34" i="10" s="1"/>
  <c r="C35" i="14"/>
  <c r="B35" i="14"/>
  <c r="V36" i="9"/>
  <c r="W35" i="9"/>
  <c r="V35" i="3"/>
  <c r="W34" i="3"/>
  <c r="X35" i="10" l="1"/>
  <c r="Y35" i="10" s="1"/>
  <c r="W35" i="10"/>
  <c r="V36" i="10"/>
  <c r="C36" i="14"/>
  <c r="B36" i="14"/>
  <c r="V37" i="9"/>
  <c r="W36" i="9"/>
  <c r="V36" i="3"/>
  <c r="W35" i="3"/>
  <c r="V37" i="10" l="1"/>
  <c r="X36" i="10"/>
  <c r="Y36" i="10" s="1"/>
  <c r="W36" i="10"/>
  <c r="C37" i="14"/>
  <c r="B37" i="14"/>
  <c r="W37" i="9"/>
  <c r="V38" i="9"/>
  <c r="V37" i="3"/>
  <c r="W36" i="3"/>
  <c r="X37" i="10" l="1"/>
  <c r="Y37" i="10" s="1"/>
  <c r="W37" i="10"/>
  <c r="V38" i="10"/>
  <c r="C38" i="14"/>
  <c r="B38" i="14"/>
  <c r="V39" i="9"/>
  <c r="W38" i="9"/>
  <c r="V38" i="3"/>
  <c r="W37" i="3"/>
  <c r="V39" i="10" l="1"/>
  <c r="W38" i="10"/>
  <c r="X38" i="10"/>
  <c r="Y38" i="10" s="1"/>
  <c r="B39" i="14"/>
  <c r="C39" i="14"/>
  <c r="V40" i="9"/>
  <c r="W39" i="9"/>
  <c r="V39" i="3"/>
  <c r="W38" i="3"/>
  <c r="X39" i="10" l="1"/>
  <c r="Y39" i="10" s="1"/>
  <c r="W39" i="10"/>
  <c r="V40" i="10"/>
  <c r="B40" i="14"/>
  <c r="C40" i="14"/>
  <c r="V41" i="9"/>
  <c r="W40" i="9"/>
  <c r="V40" i="3"/>
  <c r="W39" i="3"/>
  <c r="V41" i="10" l="1"/>
  <c r="X40" i="10"/>
  <c r="Y40" i="10" s="1"/>
  <c r="W40" i="10"/>
  <c r="B41" i="14"/>
  <c r="C41" i="14"/>
  <c r="W41" i="9"/>
  <c r="V42" i="9"/>
  <c r="V41" i="3"/>
  <c r="W40" i="3"/>
  <c r="X41" i="10" l="1"/>
  <c r="Y41" i="10" s="1"/>
  <c r="W41" i="10"/>
  <c r="V42" i="10"/>
  <c r="C42" i="14"/>
  <c r="B42" i="14"/>
  <c r="V43" i="9"/>
  <c r="W42" i="9"/>
  <c r="V42" i="3"/>
  <c r="W41" i="3"/>
  <c r="W42" i="10" l="1"/>
  <c r="V43" i="10"/>
  <c r="X42" i="10"/>
  <c r="Y42" i="10" s="1"/>
  <c r="C43" i="14"/>
  <c r="B43" i="14"/>
  <c r="V44" i="9"/>
  <c r="W43" i="9"/>
  <c r="V43" i="3"/>
  <c r="W42" i="3"/>
  <c r="X43" i="10" l="1"/>
  <c r="Y43" i="10" s="1"/>
  <c r="W43" i="10"/>
  <c r="V44" i="10"/>
  <c r="B44" i="14"/>
  <c r="C44" i="14"/>
  <c r="V45" i="9"/>
  <c r="W44" i="9"/>
  <c r="V44" i="3"/>
  <c r="W43" i="3"/>
  <c r="W44" i="10" l="1"/>
  <c r="V45" i="10"/>
  <c r="X44" i="10"/>
  <c r="Y44" i="10" s="1"/>
  <c r="C45" i="14"/>
  <c r="B45" i="14"/>
  <c r="W45" i="9"/>
  <c r="V46" i="9"/>
  <c r="W44" i="3"/>
  <c r="V45" i="3"/>
  <c r="X45" i="10" l="1"/>
  <c r="Y45" i="10" s="1"/>
  <c r="W45" i="10"/>
  <c r="V46" i="10"/>
  <c r="C46" i="14"/>
  <c r="B46" i="14"/>
  <c r="V47" i="9"/>
  <c r="W46" i="9"/>
  <c r="V46" i="3"/>
  <c r="W45" i="3"/>
  <c r="V47" i="10" l="1"/>
  <c r="X46" i="10"/>
  <c r="Y46" i="10" s="1"/>
  <c r="W46" i="10"/>
  <c r="B47" i="14"/>
  <c r="C47" i="14"/>
  <c r="V48" i="9"/>
  <c r="W47" i="9"/>
  <c r="V47" i="3"/>
  <c r="W46" i="3"/>
  <c r="X47" i="10" l="1"/>
  <c r="Y47" i="10" s="1"/>
  <c r="W47" i="10"/>
  <c r="V48" i="10"/>
  <c r="B48" i="14"/>
  <c r="C48" i="14"/>
  <c r="V49" i="9"/>
  <c r="W48" i="9"/>
  <c r="V48" i="3"/>
  <c r="W47" i="3"/>
  <c r="W48" i="10" l="1"/>
  <c r="V49" i="10"/>
  <c r="X48" i="10"/>
  <c r="Y48" i="10" s="1"/>
  <c r="B49" i="14"/>
  <c r="C49" i="14"/>
  <c r="W49" i="9"/>
  <c r="V50" i="9"/>
  <c r="V49" i="3"/>
  <c r="W48" i="3"/>
  <c r="X49" i="10" l="1"/>
  <c r="Y49" i="10" s="1"/>
  <c r="W49" i="10"/>
  <c r="V50" i="10"/>
  <c r="C50" i="14"/>
  <c r="B50" i="14"/>
  <c r="V51" i="9"/>
  <c r="W51" i="9" s="1"/>
  <c r="W50" i="9"/>
  <c r="V50" i="3"/>
  <c r="W49" i="3"/>
  <c r="V51" i="10" l="1"/>
  <c r="W50" i="10"/>
  <c r="X50" i="10"/>
  <c r="Y50" i="10" s="1"/>
  <c r="V51" i="3"/>
  <c r="B51" i="14"/>
  <c r="C51" i="14"/>
  <c r="W50" i="3"/>
  <c r="X51" i="10" l="1"/>
  <c r="Y51" i="10" s="1"/>
  <c r="W51" i="10"/>
  <c r="W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56993-A4B9-48E5-B4B1-E9A8A472D5D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1A71613-E412-4FC7-A652-B7DDBFBB9777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1C936308-E889-4165-AB9D-BEDE823E24EF}" keepAlive="1" name="Query - data (3)" description="Connection to the 'data (3)' query in the workbook." type="5" refreshedVersion="0" background="1">
    <dbPr connection="Provider=Microsoft.Mashup.OleDb.1;Data Source=$Workbook$;Location=&quot;data (3)&quot;;Extended Properties=&quot;&quot;" command="SELECT * FROM [data (3)]"/>
  </connection>
  <connection id="4" xr16:uid="{0A35DC7C-2482-4D22-B98C-55C004BFBD34}" keepAlive="1" name="Query - data (4)" description="Connection to the 'data (4)' query in the workbook." type="5" refreshedVersion="0" background="1">
    <dbPr connection="Provider=Microsoft.Mashup.OleDb.1;Data Source=$Workbook$;Location=&quot;data (4)&quot;;Extended Properties=&quot;&quot;" command="SELECT * FROM [data (4)]"/>
  </connection>
  <connection id="5" xr16:uid="{4BB6B822-1C26-408D-B926-EE7091AC67F7}" keepAlive="1" name="Query - data (5)" description="Connection to the 'data (5)' query in the workbook." type="5" refreshedVersion="0" background="1" saveData="1">
    <dbPr connection="Provider=Microsoft.Mashup.OleDb.1;Data Source=$Workbook$;Location=&quot;data (5)&quot;;Extended Properties=&quot;&quot;" command="SELECT * FROM [data (5)]"/>
  </connection>
  <connection id="6" xr16:uid="{096E5DA2-70A0-4DD2-8D86-4E9D99AC431A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<sst xmlns="http://schemas.openxmlformats.org/spreadsheetml/2006/main" count="251" uniqueCount="86">
  <si>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</si>
  <si>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</si>
  <si>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</si>
  <si>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</si>
  <si>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</si>
  <si>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</si>
  <si>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</si>
  <si>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</si>
  <si>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</si>
  <si>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</si>
  <si>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</si>
  <si>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</si>
  <si>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</si>
  <si>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</si>
  <si>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</si>
  <si>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</si>
  <si>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</si>
  <si>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</si>
  <si>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</si>
  <si>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</si>
  <si>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</si>
  <si>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</si>
  <si>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</si>
  <si>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</si>
  <si>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</si>
  <si>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</si>
  <si>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</si>
  <si>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</si>
  <si>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</si>
  <si>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</si>
  <si>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</si>
  <si>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</si>
  <si>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</si>
  <si>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</si>
  <si>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</si>
  <si>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</si>
  <si>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</si>
  <si>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</si>
  <si>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</si>
  <si>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</si>
  <si>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</si>
  <si>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</si>
  <si>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</si>
  <si>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</si>
  <si>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</si>
  <si>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</si>
  <si>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</si>
  <si>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</si>
  <si>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</si>
  <si>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</si>
  <si>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</si>
  <si>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</si>
  <si>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 xml:space="preserve"> </t>
  </si>
  <si>
    <t>Testing For Pre Sorted Array</t>
  </si>
  <si>
    <t>Testing for Randomized Array</t>
  </si>
  <si>
    <t>Testing For reversly Sorted Array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</si>
  <si>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</si>
  <si>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</si>
  <si>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</si>
  <si>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</si>
  <si>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</si>
  <si>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</si>
  <si>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</si>
  <si>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</si>
  <si>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Array Size100</t>
  </si>
  <si>
    <t>100</t>
  </si>
  <si>
    <t>O(n^2)</t>
  </si>
  <si>
    <t>N</t>
  </si>
  <si>
    <t>n^2</t>
  </si>
  <si>
    <t>quick(fp)</t>
  </si>
  <si>
    <t>quickrand</t>
  </si>
  <si>
    <t>Column53</t>
  </si>
  <si>
    <t>O(logn)</t>
  </si>
  <si>
    <t>O(1)</t>
  </si>
  <si>
    <t>logn</t>
  </si>
  <si>
    <t>nlogn</t>
  </si>
  <si>
    <t>actual/expected vals</t>
  </si>
  <si>
    <t>quick compared to n^2</t>
  </si>
  <si>
    <t>bubble</t>
  </si>
  <si>
    <t>actual/theoretical      insertion</t>
  </si>
  <si>
    <t>selection</t>
  </si>
  <si>
    <t>merge</t>
  </si>
  <si>
    <t>n</t>
  </si>
  <si>
    <t>act ual/theoretical    insertion</t>
  </si>
  <si>
    <t>numofcomparison</t>
  </si>
  <si>
    <t>#comp/time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</si>
</sst>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0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0-4CD9-896B-EE0B5F359CAB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0-4CD9-896B-EE0B5F359CAB}"/>
            </c:ext>
          </c:extLst>
        </c:ser>
        <c:ser>
          <c:idx val="2"/>
          <c:order val="2"/>
          <c:tx>
            <c:strRef>
              <c:f>'Base Time Complexities'!$C$1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Complexities'!$C$2:$C$51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0-4CD9-896B-EE0B5F359CAB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0-4CD9-896B-EE0B5F35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7320940552533"/>
          <c:y val="1.553225965097558E-2"/>
          <c:w val="9.8273398814838861E-2"/>
          <c:h val="0.17751603534765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SortedArrayGraphs!$B$54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SortedArrayGraphs!$H$55:$H$104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SortedArrayGraphs!$B$55:$B$104</c:f>
              <c:numCache>
                <c:formatCode>General</c:formatCode>
                <c:ptCount val="50"/>
                <c:pt idx="0">
                  <c:v>5.4999999999999997E-3</c:v>
                </c:pt>
                <c:pt idx="1">
                  <c:v>0</c:v>
                </c:pt>
                <c:pt idx="2">
                  <c:v>6.3222222222222221E-3</c:v>
                </c:pt>
                <c:pt idx="3">
                  <c:v>2.5125E-3</c:v>
                </c:pt>
                <c:pt idx="4">
                  <c:v>2.0600000000000002E-3</c:v>
                </c:pt>
                <c:pt idx="5">
                  <c:v>3.0472222222222224E-3</c:v>
                </c:pt>
                <c:pt idx="6">
                  <c:v>2.7163265306122449E-3</c:v>
                </c:pt>
                <c:pt idx="7">
                  <c:v>2.6843750000000001E-3</c:v>
                </c:pt>
                <c:pt idx="8">
                  <c:v>2.3481481481481483E-3</c:v>
                </c:pt>
                <c:pt idx="9">
                  <c:v>2.6180000000000001E-3</c:v>
                </c:pt>
                <c:pt idx="10">
                  <c:v>2.7735537190082646E-3</c:v>
                </c:pt>
                <c:pt idx="11">
                  <c:v>2.5625000000000001E-3</c:v>
                </c:pt>
                <c:pt idx="12">
                  <c:v>2.4881656804733726E-3</c:v>
                </c:pt>
                <c:pt idx="13">
                  <c:v>2.3571428571428571E-3</c:v>
                </c:pt>
                <c:pt idx="14">
                  <c:v>2.4995555555555556E-3</c:v>
                </c:pt>
                <c:pt idx="15">
                  <c:v>2.40234375E-3</c:v>
                </c:pt>
                <c:pt idx="16">
                  <c:v>2.5186851211072663E-3</c:v>
                </c:pt>
                <c:pt idx="17">
                  <c:v>2.3932098765432099E-3</c:v>
                </c:pt>
                <c:pt idx="18">
                  <c:v>2.5493074792243765E-3</c:v>
                </c:pt>
                <c:pt idx="19">
                  <c:v>2.5807500000000001E-3</c:v>
                </c:pt>
                <c:pt idx="20">
                  <c:v>2.4907029478458049E-3</c:v>
                </c:pt>
                <c:pt idx="21">
                  <c:v>2.5047520661157026E-3</c:v>
                </c:pt>
                <c:pt idx="22">
                  <c:v>2.4321361058601133E-3</c:v>
                </c:pt>
                <c:pt idx="23">
                  <c:v>2.4522569444444444E-3</c:v>
                </c:pt>
                <c:pt idx="24">
                  <c:v>2.4689600000000001E-3</c:v>
                </c:pt>
                <c:pt idx="25">
                  <c:v>2.461094674556213E-3</c:v>
                </c:pt>
                <c:pt idx="26">
                  <c:v>2.4561042524005486E-3</c:v>
                </c:pt>
                <c:pt idx="27">
                  <c:v>2.4670918367346939E-3</c:v>
                </c:pt>
                <c:pt idx="28">
                  <c:v>2.4598097502972652E-3</c:v>
                </c:pt>
                <c:pt idx="29">
                  <c:v>2.4547777777777779E-3</c:v>
                </c:pt>
                <c:pt idx="30">
                  <c:v>2.4578563995837667E-3</c:v>
                </c:pt>
                <c:pt idx="31">
                  <c:v>2.4610351562499998E-3</c:v>
                </c:pt>
                <c:pt idx="32">
                  <c:v>2.493204775022957E-3</c:v>
                </c:pt>
                <c:pt idx="33">
                  <c:v>2.4626297577854672E-3</c:v>
                </c:pt>
                <c:pt idx="34">
                  <c:v>2.4609795918367349E-3</c:v>
                </c:pt>
                <c:pt idx="35">
                  <c:v>2.4914351851851851E-3</c:v>
                </c:pt>
                <c:pt idx="36">
                  <c:v>2.456172388604821E-3</c:v>
                </c:pt>
                <c:pt idx="37">
                  <c:v>2.4702908587257619E-3</c:v>
                </c:pt>
                <c:pt idx="38">
                  <c:v>2.4539119000657464E-3</c:v>
                </c:pt>
                <c:pt idx="39">
                  <c:v>2.420125E-3</c:v>
                </c:pt>
                <c:pt idx="40">
                  <c:v>2.4223081499107676E-3</c:v>
                </c:pt>
                <c:pt idx="41">
                  <c:v>2.416439909297052E-3</c:v>
                </c:pt>
                <c:pt idx="42">
                  <c:v>2.4078961600865331E-3</c:v>
                </c:pt>
                <c:pt idx="43">
                  <c:v>2.4226756198347109E-3</c:v>
                </c:pt>
                <c:pt idx="44">
                  <c:v>2.4114074074074072E-3</c:v>
                </c:pt>
                <c:pt idx="45">
                  <c:v>2.4137996219281664E-3</c:v>
                </c:pt>
                <c:pt idx="46">
                  <c:v>2.431869624264373E-3</c:v>
                </c:pt>
                <c:pt idx="47">
                  <c:v>2.4004340277777778E-3</c:v>
                </c:pt>
                <c:pt idx="48">
                  <c:v>2.4048313202832154E-3</c:v>
                </c:pt>
                <c:pt idx="49">
                  <c:v>2.39456E-3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230-4D93-BA50-FEFE52426F1D}"/>
            </c:ext>
          </c:extLst>
        </c:ser>
        <c:ser>
          <c:idx val="4"/>
          <c:order val="4"/>
          <c:tx>
            <c:strRef>
              <c:f>SortedArrayGraphs!$E$54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SortedArrayGraphs!$H$55:$H$104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SortedArrayGraphs!$E$55:$E$104</c:f>
              <c:numCache>
                <c:formatCode>General</c:formatCode>
                <c:ptCount val="50"/>
                <c:pt idx="0">
                  <c:v>1.0699999999999999E-2</c:v>
                </c:pt>
                <c:pt idx="1">
                  <c:v>8.3000000000000001E-3</c:v>
                </c:pt>
                <c:pt idx="2">
                  <c:v>1.2677777777777777E-2</c:v>
                </c:pt>
                <c:pt idx="3">
                  <c:v>1.1537499999999999E-2</c:v>
                </c:pt>
                <c:pt idx="4">
                  <c:v>1.0592000000000001E-2</c:v>
                </c:pt>
                <c:pt idx="5">
                  <c:v>9.8750000000000001E-3</c:v>
                </c:pt>
                <c:pt idx="6">
                  <c:v>9.4734693877551023E-3</c:v>
                </c:pt>
                <c:pt idx="7">
                  <c:v>1.00828125E-2</c:v>
                </c:pt>
                <c:pt idx="8">
                  <c:v>1.085679012345679E-2</c:v>
                </c:pt>
                <c:pt idx="9">
                  <c:v>1.0189999999999999E-2</c:v>
                </c:pt>
                <c:pt idx="10">
                  <c:v>1.056694214876033E-2</c:v>
                </c:pt>
                <c:pt idx="11">
                  <c:v>1.0359027777777778E-2</c:v>
                </c:pt>
                <c:pt idx="12">
                  <c:v>1.0480473372781065E-2</c:v>
                </c:pt>
                <c:pt idx="13">
                  <c:v>1.0392857142857143E-2</c:v>
                </c:pt>
                <c:pt idx="14">
                  <c:v>1.0318222222222222E-2</c:v>
                </c:pt>
                <c:pt idx="15">
                  <c:v>1.0612890624999999E-2</c:v>
                </c:pt>
                <c:pt idx="16">
                  <c:v>1.0462629757785467E-2</c:v>
                </c:pt>
                <c:pt idx="17">
                  <c:v>1.0286728395061728E-2</c:v>
                </c:pt>
                <c:pt idx="18">
                  <c:v>1.0304709141274238E-2</c:v>
                </c:pt>
                <c:pt idx="19">
                  <c:v>1.0374E-2</c:v>
                </c:pt>
                <c:pt idx="20">
                  <c:v>1.0313832199546485E-2</c:v>
                </c:pt>
                <c:pt idx="21">
                  <c:v>1.0318181818181818E-2</c:v>
                </c:pt>
                <c:pt idx="22">
                  <c:v>1.0416446124763706E-2</c:v>
                </c:pt>
                <c:pt idx="23">
                  <c:v>1.0359895833333334E-2</c:v>
                </c:pt>
                <c:pt idx="24">
                  <c:v>1.034464E-2</c:v>
                </c:pt>
                <c:pt idx="25">
                  <c:v>1.0348816568047337E-2</c:v>
                </c:pt>
                <c:pt idx="26">
                  <c:v>1.0429492455418382E-2</c:v>
                </c:pt>
                <c:pt idx="27">
                  <c:v>1.0309821428571429E-2</c:v>
                </c:pt>
                <c:pt idx="28">
                  <c:v>1.0470154577883473E-2</c:v>
                </c:pt>
                <c:pt idx="29">
                  <c:v>1.0334444444444445E-2</c:v>
                </c:pt>
                <c:pt idx="30">
                  <c:v>1.0319146722164413E-2</c:v>
                </c:pt>
                <c:pt idx="31">
                  <c:v>1.0329394531249999E-2</c:v>
                </c:pt>
                <c:pt idx="32">
                  <c:v>1.033048668503214E-2</c:v>
                </c:pt>
                <c:pt idx="33">
                  <c:v>1.0422664359861592E-2</c:v>
                </c:pt>
                <c:pt idx="34">
                  <c:v>1.0372408163265305E-2</c:v>
                </c:pt>
                <c:pt idx="35">
                  <c:v>1.0339891975308642E-2</c:v>
                </c:pt>
                <c:pt idx="36">
                  <c:v>1.0380204528853177E-2</c:v>
                </c:pt>
                <c:pt idx="37">
                  <c:v>1.0362396121883657E-2</c:v>
                </c:pt>
                <c:pt idx="38">
                  <c:v>1.0336949375410914E-2</c:v>
                </c:pt>
                <c:pt idx="39">
                  <c:v>1.03661875E-2</c:v>
                </c:pt>
                <c:pt idx="40">
                  <c:v>1.0323557406305771E-2</c:v>
                </c:pt>
                <c:pt idx="41">
                  <c:v>1.033078231292517E-2</c:v>
                </c:pt>
                <c:pt idx="42">
                  <c:v>1.0418875067604111E-2</c:v>
                </c:pt>
                <c:pt idx="43">
                  <c:v>1.0344318181818182E-2</c:v>
                </c:pt>
                <c:pt idx="44">
                  <c:v>1.0447802469135802E-2</c:v>
                </c:pt>
                <c:pt idx="45">
                  <c:v>1.0416351606805293E-2</c:v>
                </c:pt>
                <c:pt idx="46">
                  <c:v>1.0336079674060661E-2</c:v>
                </c:pt>
                <c:pt idx="47">
                  <c:v>1.0356510416666668E-2</c:v>
                </c:pt>
                <c:pt idx="48">
                  <c:v>1.0421782590587255E-2</c:v>
                </c:pt>
                <c:pt idx="49">
                  <c:v>1.0323880000000001E-2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230-4D93-BA50-FEFE52426F1D}"/>
            </c:ext>
          </c:extLst>
        </c:ser>
        <c:ser>
          <c:idx val="5"/>
          <c:order val="5"/>
          <c:tx>
            <c:strRef>
              <c:f>SortedArrayGraphs!$F$54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SortedArrayGraphs!$H$55:$H$104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SortedArrayGraphs!$F$55:$F$104</c:f>
              <c:numCache>
                <c:formatCode>General</c:formatCode>
                <c:ptCount val="50"/>
                <c:pt idx="0">
                  <c:v>6.9999999999999999E-4</c:v>
                </c:pt>
                <c:pt idx="1">
                  <c:v>9.5E-4</c:v>
                </c:pt>
                <c:pt idx="2">
                  <c:v>1.3111111111111112E-3</c:v>
                </c:pt>
                <c:pt idx="3">
                  <c:v>3.3187500000000001E-3</c:v>
                </c:pt>
                <c:pt idx="4">
                  <c:v>2.6800000000000001E-4</c:v>
                </c:pt>
                <c:pt idx="5">
                  <c:v>6.4166666666666669E-4</c:v>
                </c:pt>
                <c:pt idx="6">
                  <c:v>1.8367346938775509E-4</c:v>
                </c:pt>
                <c:pt idx="7">
                  <c:v>1.8281250000000001E-4</c:v>
                </c:pt>
                <c:pt idx="8">
                  <c:v>1.5802469135802469E-4</c:v>
                </c:pt>
                <c:pt idx="9">
                  <c:v>1.4899999999999999E-4</c:v>
                </c:pt>
                <c:pt idx="10">
                  <c:v>1.3884297520661156E-4</c:v>
                </c:pt>
                <c:pt idx="11">
                  <c:v>3.0416666666666667E-4</c:v>
                </c:pt>
                <c:pt idx="12">
                  <c:v>1.2662721893491125E-4</c:v>
                </c:pt>
                <c:pt idx="13">
                  <c:v>1.683673469387755E-4</c:v>
                </c:pt>
                <c:pt idx="14">
                  <c:v>3.2400000000000001E-4</c:v>
                </c:pt>
                <c:pt idx="15">
                  <c:v>1.3945312500000001E-4</c:v>
                </c:pt>
                <c:pt idx="16">
                  <c:v>1.8442906574394464E-4</c:v>
                </c:pt>
                <c:pt idx="17">
                  <c:v>1.228395061728395E-4</c:v>
                </c:pt>
                <c:pt idx="18">
                  <c:v>2.4265927977839335E-4</c:v>
                </c:pt>
                <c:pt idx="19">
                  <c:v>2.1149999999999999E-4</c:v>
                </c:pt>
                <c:pt idx="20">
                  <c:v>2.0861678004535148E-4</c:v>
                </c:pt>
                <c:pt idx="21">
                  <c:v>1.3223140495867769E-4</c:v>
                </c:pt>
                <c:pt idx="22">
                  <c:v>1.1020793950850662E-4</c:v>
                </c:pt>
                <c:pt idx="23">
                  <c:v>1.65625E-4</c:v>
                </c:pt>
                <c:pt idx="24">
                  <c:v>1.1296E-4</c:v>
                </c:pt>
                <c:pt idx="25">
                  <c:v>1.5133136094674557E-4</c:v>
                </c:pt>
                <c:pt idx="26">
                  <c:v>1.4458161865569272E-4</c:v>
                </c:pt>
                <c:pt idx="27">
                  <c:v>1.3686224489795919E-4</c:v>
                </c:pt>
                <c:pt idx="28">
                  <c:v>1.3864447086801428E-4</c:v>
                </c:pt>
                <c:pt idx="29">
                  <c:v>1.2355555555555554E-4</c:v>
                </c:pt>
                <c:pt idx="30">
                  <c:v>7.762747138397502E-5</c:v>
                </c:pt>
                <c:pt idx="31">
                  <c:v>1.2138671874999999E-4</c:v>
                </c:pt>
                <c:pt idx="32">
                  <c:v>1.169880624426079E-4</c:v>
                </c:pt>
                <c:pt idx="33">
                  <c:v>1.0614186851211073E-4</c:v>
                </c:pt>
                <c:pt idx="34">
                  <c:v>1.0718367346938775E-4</c:v>
                </c:pt>
                <c:pt idx="35">
                  <c:v>6.736111111111111E-5</c:v>
                </c:pt>
                <c:pt idx="36">
                  <c:v>7.1658144631117599E-5</c:v>
                </c:pt>
                <c:pt idx="37">
                  <c:v>9.3698060941828254E-5</c:v>
                </c:pt>
                <c:pt idx="38">
                  <c:v>9.487179487179487E-5</c:v>
                </c:pt>
                <c:pt idx="39">
                  <c:v>8.9250000000000001E-5</c:v>
                </c:pt>
                <c:pt idx="40">
                  <c:v>8.4651992861392033E-5</c:v>
                </c:pt>
                <c:pt idx="41">
                  <c:v>6.3378684807256232E-5</c:v>
                </c:pt>
                <c:pt idx="42">
                  <c:v>6.2141698215251485E-5</c:v>
                </c:pt>
                <c:pt idx="43">
                  <c:v>7.8977272727272731E-5</c:v>
                </c:pt>
                <c:pt idx="44">
                  <c:v>5.9604938271604936E-5</c:v>
                </c:pt>
                <c:pt idx="45">
                  <c:v>5.789224952741021E-5</c:v>
                </c:pt>
                <c:pt idx="46">
                  <c:v>5.6631960162969667E-5</c:v>
                </c:pt>
                <c:pt idx="47">
                  <c:v>7.0789930555555561E-5</c:v>
                </c:pt>
                <c:pt idx="48">
                  <c:v>5.8517284464806334E-5</c:v>
                </c:pt>
                <c:pt idx="49">
                  <c:v>6.8839999999999998E-5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230-4D93-BA50-FEFE5242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4639"/>
        <c:axId val="113792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insertion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SortedArrayGraphs!$A$55:$A$104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6.4210526315789468E-2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7.2173913043478255E-2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2.1379310344827585E-2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1.8222222222222223E-2</c:v>
                      </c:pt>
                      <c:pt idx="45">
                        <c:v>0</c:v>
                      </c:pt>
                      <c:pt idx="46">
                        <c:v>7.8936170212765958E-2</c:v>
                      </c:pt>
                      <c:pt idx="47">
                        <c:v>1.4791666666666667E-2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30-4D93-BA50-FEFE52426F1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SortedArrayGraphs!$C$54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SortedArrayGraphs!$C$55:$C$104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0.495</c:v>
                      </c:pt>
                      <c:pt idx="2">
                        <c:v>1.01</c:v>
                      </c:pt>
                      <c:pt idx="3">
                        <c:v>0.59</c:v>
                      </c:pt>
                      <c:pt idx="4">
                        <c:v>1.6040000000000001</c:v>
                      </c:pt>
                      <c:pt idx="5">
                        <c:v>1.5483333333333333</c:v>
                      </c:pt>
                      <c:pt idx="6">
                        <c:v>1.5485714285714285</c:v>
                      </c:pt>
                      <c:pt idx="7">
                        <c:v>1.1475</c:v>
                      </c:pt>
                      <c:pt idx="8">
                        <c:v>1.7944444444444445</c:v>
                      </c:pt>
                      <c:pt idx="9">
                        <c:v>2.323</c:v>
                      </c:pt>
                      <c:pt idx="10">
                        <c:v>2.1236363636363635</c:v>
                      </c:pt>
                      <c:pt idx="11">
                        <c:v>2.5558333333333332</c:v>
                      </c:pt>
                      <c:pt idx="12">
                        <c:v>2.956923076923077</c:v>
                      </c:pt>
                      <c:pt idx="13">
                        <c:v>3.5042857142857144</c:v>
                      </c:pt>
                      <c:pt idx="14">
                        <c:v>3.2173333333333334</c:v>
                      </c:pt>
                      <c:pt idx="15">
                        <c:v>3.368125</c:v>
                      </c:pt>
                      <c:pt idx="16">
                        <c:v>3.6676470588235293</c:v>
                      </c:pt>
                      <c:pt idx="17">
                        <c:v>4.0116666666666667</c:v>
                      </c:pt>
                      <c:pt idx="18">
                        <c:v>4.337894736842105</c:v>
                      </c:pt>
                      <c:pt idx="19">
                        <c:v>4.4634999999999998</c:v>
                      </c:pt>
                      <c:pt idx="20">
                        <c:v>4.7328571428571431</c:v>
                      </c:pt>
                      <c:pt idx="21">
                        <c:v>5.0581818181818186</c:v>
                      </c:pt>
                      <c:pt idx="22">
                        <c:v>5.2643478260869569</c:v>
                      </c:pt>
                      <c:pt idx="23">
                        <c:v>5.3754166666666663</c:v>
                      </c:pt>
                      <c:pt idx="24">
                        <c:v>5.4707999999999997</c:v>
                      </c:pt>
                      <c:pt idx="25">
                        <c:v>5.8196153846153846</c:v>
                      </c:pt>
                      <c:pt idx="26">
                        <c:v>5.938148148148148</c:v>
                      </c:pt>
                      <c:pt idx="27">
                        <c:v>6.2585714285714289</c:v>
                      </c:pt>
                      <c:pt idx="28">
                        <c:v>6.4713793103448278</c:v>
                      </c:pt>
                      <c:pt idx="29">
                        <c:v>6.7013333333333334</c:v>
                      </c:pt>
                      <c:pt idx="30">
                        <c:v>7.0574193548387099</c:v>
                      </c:pt>
                      <c:pt idx="31">
                        <c:v>7.1287500000000001</c:v>
                      </c:pt>
                      <c:pt idx="32">
                        <c:v>7.3651515151515152</c:v>
                      </c:pt>
                      <c:pt idx="33">
                        <c:v>7.6023529411764708</c:v>
                      </c:pt>
                      <c:pt idx="34">
                        <c:v>7.8597142857142854</c:v>
                      </c:pt>
                      <c:pt idx="35">
                        <c:v>8.030555555555555</c:v>
                      </c:pt>
                      <c:pt idx="36">
                        <c:v>8.1643243243243244</c:v>
                      </c:pt>
                      <c:pt idx="37">
                        <c:v>8.4555263157894736</c:v>
                      </c:pt>
                      <c:pt idx="38">
                        <c:v>8.7317948717948717</c:v>
                      </c:pt>
                      <c:pt idx="39">
                        <c:v>8.859</c:v>
                      </c:pt>
                      <c:pt idx="40">
                        <c:v>9.0182926829268286</c:v>
                      </c:pt>
                      <c:pt idx="41">
                        <c:v>9.6154761904761905</c:v>
                      </c:pt>
                      <c:pt idx="42">
                        <c:v>9.6860465116279073</c:v>
                      </c:pt>
                      <c:pt idx="43">
                        <c:v>9.7397727272727277</c:v>
                      </c:pt>
                      <c:pt idx="44">
                        <c:v>9.8802222222222227</c:v>
                      </c:pt>
                      <c:pt idx="45">
                        <c:v>10.167173913043479</c:v>
                      </c:pt>
                      <c:pt idx="46">
                        <c:v>10.45</c:v>
                      </c:pt>
                      <c:pt idx="47">
                        <c:v>10.623749999999999</c:v>
                      </c:pt>
                      <c:pt idx="48">
                        <c:v>10.861632653061225</c:v>
                      </c:pt>
                      <c:pt idx="49">
                        <c:v>10.9902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230-4D93-BA50-FEFE52426F1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SortedArrayGraphs!$D$54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1.053604984823934E-2</c:v>
                      </c:pt>
                      <c:pt idx="1">
                        <c:v>1.504476237449847E-2</c:v>
                      </c:pt>
                      <c:pt idx="2">
                        <c:v>1.5798136389874207E-2</c:v>
                      </c:pt>
                      <c:pt idx="3">
                        <c:v>1.3304247256686151E-2</c:v>
                      </c:pt>
                      <c:pt idx="4">
                        <c:v>1.2491935612548721E-2</c:v>
                      </c:pt>
                      <c:pt idx="5">
                        <c:v>1.1738591575636684E-2</c:v>
                      </c:pt>
                      <c:pt idx="6">
                        <c:v>8.2075648986735639E-2</c:v>
                      </c:pt>
                      <c:pt idx="7">
                        <c:v>7.375161823276985E-2</c:v>
                      </c:pt>
                      <c:pt idx="8">
                        <c:v>1.4831750649364615E-2</c:v>
                      </c:pt>
                      <c:pt idx="9">
                        <c:v>1.5252186446975046E-2</c:v>
                      </c:pt>
                      <c:pt idx="10">
                        <c:v>1.3766895660945307E-2</c:v>
                      </c:pt>
                      <c:pt idx="11">
                        <c:v>1.588648747396286E-2</c:v>
                      </c:pt>
                      <c:pt idx="12">
                        <c:v>2.416790879006963E-2</c:v>
                      </c:pt>
                      <c:pt idx="13">
                        <c:v>2.0435088937169575E-2</c:v>
                      </c:pt>
                      <c:pt idx="14">
                        <c:v>2.3884565246994165E-2</c:v>
                      </c:pt>
                      <c:pt idx="15">
                        <c:v>2.3135412167308866E-2</c:v>
                      </c:pt>
                      <c:pt idx="16">
                        <c:v>2.6968890205311274E-2</c:v>
                      </c:pt>
                      <c:pt idx="17">
                        <c:v>2.7023130675102373E-2</c:v>
                      </c:pt>
                      <c:pt idx="18">
                        <c:v>1.8265820717892841E-2</c:v>
                      </c:pt>
                      <c:pt idx="19">
                        <c:v>3.6796273711528139E-2</c:v>
                      </c:pt>
                      <c:pt idx="20">
                        <c:v>3.5640372029479714E-2</c:v>
                      </c:pt>
                      <c:pt idx="21">
                        <c:v>1.8176434340941901E-2</c:v>
                      </c:pt>
                      <c:pt idx="22">
                        <c:v>2.3165215880312649E-2</c:v>
                      </c:pt>
                      <c:pt idx="23">
                        <c:v>3.3730173265739481E-2</c:v>
                      </c:pt>
                      <c:pt idx="24">
                        <c:v>2.3423701021920759E-2</c:v>
                      </c:pt>
                      <c:pt idx="25">
                        <c:v>2.339366123193555E-2</c:v>
                      </c:pt>
                      <c:pt idx="26">
                        <c:v>2.3296914355866321E-2</c:v>
                      </c:pt>
                      <c:pt idx="27">
                        <c:v>3.0782770185397084E-2</c:v>
                      </c:pt>
                      <c:pt idx="28">
                        <c:v>1.984690431617378E-2</c:v>
                      </c:pt>
                      <c:pt idx="29">
                        <c:v>3.0676227253264726E-2</c:v>
                      </c:pt>
                      <c:pt idx="30">
                        <c:v>3.0344360302392497E-2</c:v>
                      </c:pt>
                      <c:pt idx="31">
                        <c:v>2.2060990432497755E-2</c:v>
                      </c:pt>
                      <c:pt idx="32">
                        <c:v>1.902972956101398E-2</c:v>
                      </c:pt>
                      <c:pt idx="33">
                        <c:v>3.0762299788009696E-2</c:v>
                      </c:pt>
                      <c:pt idx="34">
                        <c:v>2.955881128130838E-2</c:v>
                      </c:pt>
                      <c:pt idx="35">
                        <c:v>2.0667952344351231E-2</c:v>
                      </c:pt>
                      <c:pt idx="36">
                        <c:v>1.8742627206667618E-2</c:v>
                      </c:pt>
                      <c:pt idx="37">
                        <c:v>1.6973240541579372E-2</c:v>
                      </c:pt>
                      <c:pt idx="38">
                        <c:v>1.865699400081422E-2</c:v>
                      </c:pt>
                      <c:pt idx="39">
                        <c:v>1.8448435534890971E-2</c:v>
                      </c:pt>
                      <c:pt idx="40">
                        <c:v>1.8310859359291526E-2</c:v>
                      </c:pt>
                      <c:pt idx="41">
                        <c:v>1.8119981076691116E-2</c:v>
                      </c:pt>
                      <c:pt idx="42">
                        <c:v>2.6762221961144968E-2</c:v>
                      </c:pt>
                      <c:pt idx="43">
                        <c:v>2.0448989061301395E-2</c:v>
                      </c:pt>
                      <c:pt idx="44">
                        <c:v>2.633184002862134E-2</c:v>
                      </c:pt>
                      <c:pt idx="45">
                        <c:v>2.0189342633646391E-2</c:v>
                      </c:pt>
                      <c:pt idx="46">
                        <c:v>2.656425077871306E-2</c:v>
                      </c:pt>
                      <c:pt idx="47">
                        <c:v>2.5520317312078676E-2</c:v>
                      </c:pt>
                      <c:pt idx="48">
                        <c:v>2.8052020935379146E-2</c:v>
                      </c:pt>
                      <c:pt idx="49">
                        <c:v>2.7442048575388608E-2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230-4D93-BA50-FEFE52426F1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SortedArrayGraphs!$G$54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SortedArrayGraphs!$G$55:$G$104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0.10858393713768461</c:v>
                      </c:pt>
                      <c:pt idx="2">
                        <c:v>4.0102961605065289E-2</c:v>
                      </c:pt>
                      <c:pt idx="3">
                        <c:v>3.586362303976267E-2</c:v>
                      </c:pt>
                      <c:pt idx="4">
                        <c:v>2.7660714570643598E-2</c:v>
                      </c:pt>
                      <c:pt idx="5">
                        <c:v>1.4989278473505304E-2</c:v>
                      </c:pt>
                      <c:pt idx="6">
                        <c:v>4.5799119047846962E-2</c:v>
                      </c:pt>
                      <c:pt idx="7">
                        <c:v>2.8515564167327534E-2</c:v>
                      </c:pt>
                      <c:pt idx="8">
                        <c:v>2.5587600356919107E-2</c:v>
                      </c:pt>
                      <c:pt idx="9">
                        <c:v>3.1909179540382006E-2</c:v>
                      </c:pt>
                      <c:pt idx="10">
                        <c:v>1.6646246387417529E-2</c:v>
                      </c:pt>
                      <c:pt idx="11">
                        <c:v>3.1691505781392577E-2</c:v>
                      </c:pt>
                      <c:pt idx="12">
                        <c:v>2.8629676566697869E-2</c:v>
                      </c:pt>
                      <c:pt idx="13">
                        <c:v>2.7953014633118251E-2</c:v>
                      </c:pt>
                      <c:pt idx="14">
                        <c:v>4.3598809577846488E-2</c:v>
                      </c:pt>
                      <c:pt idx="15">
                        <c:v>1.9142498392240331E-2</c:v>
                      </c:pt>
                      <c:pt idx="16">
                        <c:v>4.1549631657776309E-2</c:v>
                      </c:pt>
                      <c:pt idx="17">
                        <c:v>3.8942078045109504E-2</c:v>
                      </c:pt>
                      <c:pt idx="18">
                        <c:v>3.8899433010327347E-2</c:v>
                      </c:pt>
                      <c:pt idx="19">
                        <c:v>4.0398387247105247E-2</c:v>
                      </c:pt>
                      <c:pt idx="20">
                        <c:v>3.8186112888728266E-2</c:v>
                      </c:pt>
                      <c:pt idx="21">
                        <c:v>3.6393806597066106E-2</c:v>
                      </c:pt>
                      <c:pt idx="22">
                        <c:v>3.3755028854169859E-2</c:v>
                      </c:pt>
                      <c:pt idx="23">
                        <c:v>3.7589290999113414E-2</c:v>
                      </c:pt>
                      <c:pt idx="24">
                        <c:v>2.2608655449297192E-2</c:v>
                      </c:pt>
                      <c:pt idx="25">
                        <c:v>3.3869953001019734E-2</c:v>
                      </c:pt>
                      <c:pt idx="26">
                        <c:v>2.3036976678255539E-2</c:v>
                      </c:pt>
                      <c:pt idx="27">
                        <c:v>2.2206010508614715E-2</c:v>
                      </c:pt>
                      <c:pt idx="28">
                        <c:v>3.0220059744264609E-2</c:v>
                      </c:pt>
                      <c:pt idx="29">
                        <c:v>2.8829304822212097E-2</c:v>
                      </c:pt>
                      <c:pt idx="30">
                        <c:v>2.2667876852841325E-2</c:v>
                      </c:pt>
                      <c:pt idx="31">
                        <c:v>2.8851051964641224E-2</c:v>
                      </c:pt>
                      <c:pt idx="32">
                        <c:v>3.3314989762810575E-2</c:v>
                      </c:pt>
                      <c:pt idx="33">
                        <c:v>3.2166284130412746E-2</c:v>
                      </c:pt>
                      <c:pt idx="34">
                        <c:v>3.1014910359205346E-2</c:v>
                      </c:pt>
                      <c:pt idx="35">
                        <c:v>3.2377440703266945E-2</c:v>
                      </c:pt>
                      <c:pt idx="36">
                        <c:v>2.0817540924194081E-2</c:v>
                      </c:pt>
                      <c:pt idx="37">
                        <c:v>2.8546910428471173E-2</c:v>
                      </c:pt>
                      <c:pt idx="38">
                        <c:v>2.9833995015126884E-2</c:v>
                      </c:pt>
                      <c:pt idx="39">
                        <c:v>2.9626139964298297E-2</c:v>
                      </c:pt>
                      <c:pt idx="40">
                        <c:v>2.8208071909763197E-2</c:v>
                      </c:pt>
                      <c:pt idx="41">
                        <c:v>2.7911892248047122E-2</c:v>
                      </c:pt>
                      <c:pt idx="42">
                        <c:v>2.7224636163497365E-2</c:v>
                      </c:pt>
                      <c:pt idx="43">
                        <c:v>3.5489981015481759E-2</c:v>
                      </c:pt>
                      <c:pt idx="44">
                        <c:v>2.7229100224311496E-2</c:v>
                      </c:pt>
                      <c:pt idx="45">
                        <c:v>2.6710678971063148E-2</c:v>
                      </c:pt>
                      <c:pt idx="46">
                        <c:v>3.455271227355914E-2</c:v>
                      </c:pt>
                      <c:pt idx="47">
                        <c:v>3.3748830837935818E-2</c:v>
                      </c:pt>
                      <c:pt idx="48">
                        <c:v>2.7019839749626323E-2</c:v>
                      </c:pt>
                      <c:pt idx="49">
                        <c:v>3.3887511941849989E-2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3230-4D93-BA50-FEFE52426F1D}"/>
                  </c:ext>
                </c:extLst>
              </c15:ser>
            </c15:filteredScatterSeries>
          </c:ext>
        </c:extLst>
      </c:scatterChart>
      <c:valAx>
        <c:axId val="1137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975"/>
        <c:crosses val="autoZero"/>
        <c:crossBetween val="midCat"/>
      </c:valAx>
      <c:valAx>
        <c:axId val="1137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SortedArrayGraphs!$D$54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SortedArrayGraphs!$H$55:$H$104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SortedArrayGraphs!$D$55:$D$104</c:f>
              <c:numCache>
                <c:formatCode>General</c:formatCode>
                <c:ptCount val="50"/>
                <c:pt idx="0">
                  <c:v>1.053604984823934E-2</c:v>
                </c:pt>
                <c:pt idx="1">
                  <c:v>1.504476237449847E-2</c:v>
                </c:pt>
                <c:pt idx="2">
                  <c:v>1.5798136389874207E-2</c:v>
                </c:pt>
                <c:pt idx="3">
                  <c:v>1.3304247256686151E-2</c:v>
                </c:pt>
                <c:pt idx="4">
                  <c:v>1.2491935612548721E-2</c:v>
                </c:pt>
                <c:pt idx="5">
                  <c:v>1.1738591575636684E-2</c:v>
                </c:pt>
                <c:pt idx="6">
                  <c:v>8.2075648986735639E-2</c:v>
                </c:pt>
                <c:pt idx="7">
                  <c:v>7.375161823276985E-2</c:v>
                </c:pt>
                <c:pt idx="8">
                  <c:v>1.4831750649364615E-2</c:v>
                </c:pt>
                <c:pt idx="9">
                  <c:v>1.5252186446975046E-2</c:v>
                </c:pt>
                <c:pt idx="10">
                  <c:v>1.3766895660945307E-2</c:v>
                </c:pt>
                <c:pt idx="11">
                  <c:v>1.588648747396286E-2</c:v>
                </c:pt>
                <c:pt idx="12">
                  <c:v>2.416790879006963E-2</c:v>
                </c:pt>
                <c:pt idx="13">
                  <c:v>2.0435088937169575E-2</c:v>
                </c:pt>
                <c:pt idx="14">
                  <c:v>2.3884565246994165E-2</c:v>
                </c:pt>
                <c:pt idx="15">
                  <c:v>2.3135412167308866E-2</c:v>
                </c:pt>
                <c:pt idx="16">
                  <c:v>2.6968890205311274E-2</c:v>
                </c:pt>
                <c:pt idx="17">
                  <c:v>2.7023130675102373E-2</c:v>
                </c:pt>
                <c:pt idx="18">
                  <c:v>1.8265820717892841E-2</c:v>
                </c:pt>
                <c:pt idx="19">
                  <c:v>3.6796273711528139E-2</c:v>
                </c:pt>
                <c:pt idx="20">
                  <c:v>3.5640372029479714E-2</c:v>
                </c:pt>
                <c:pt idx="21">
                  <c:v>1.8176434340941901E-2</c:v>
                </c:pt>
                <c:pt idx="22">
                  <c:v>2.3165215880312649E-2</c:v>
                </c:pt>
                <c:pt idx="23">
                  <c:v>3.3730173265739481E-2</c:v>
                </c:pt>
                <c:pt idx="24">
                  <c:v>2.3423701021920759E-2</c:v>
                </c:pt>
                <c:pt idx="25">
                  <c:v>2.339366123193555E-2</c:v>
                </c:pt>
                <c:pt idx="26">
                  <c:v>2.3296914355866321E-2</c:v>
                </c:pt>
                <c:pt idx="27">
                  <c:v>3.0782770185397084E-2</c:v>
                </c:pt>
                <c:pt idx="28">
                  <c:v>1.984690431617378E-2</c:v>
                </c:pt>
                <c:pt idx="29">
                  <c:v>3.0676227253264726E-2</c:v>
                </c:pt>
                <c:pt idx="30">
                  <c:v>3.0344360302392497E-2</c:v>
                </c:pt>
                <c:pt idx="31">
                  <c:v>2.2060990432497755E-2</c:v>
                </c:pt>
                <c:pt idx="32">
                  <c:v>1.902972956101398E-2</c:v>
                </c:pt>
                <c:pt idx="33">
                  <c:v>3.0762299788009696E-2</c:v>
                </c:pt>
                <c:pt idx="34">
                  <c:v>2.955881128130838E-2</c:v>
                </c:pt>
                <c:pt idx="35">
                  <c:v>2.0667952344351231E-2</c:v>
                </c:pt>
                <c:pt idx="36">
                  <c:v>1.8742627206667618E-2</c:v>
                </c:pt>
                <c:pt idx="37">
                  <c:v>1.6973240541579372E-2</c:v>
                </c:pt>
                <c:pt idx="38">
                  <c:v>1.865699400081422E-2</c:v>
                </c:pt>
                <c:pt idx="39">
                  <c:v>1.8448435534890971E-2</c:v>
                </c:pt>
                <c:pt idx="40">
                  <c:v>1.8310859359291526E-2</c:v>
                </c:pt>
                <c:pt idx="41">
                  <c:v>1.8119981076691116E-2</c:v>
                </c:pt>
                <c:pt idx="42">
                  <c:v>2.6762221961144968E-2</c:v>
                </c:pt>
                <c:pt idx="43">
                  <c:v>2.0448989061301395E-2</c:v>
                </c:pt>
                <c:pt idx="44">
                  <c:v>2.633184002862134E-2</c:v>
                </c:pt>
                <c:pt idx="45">
                  <c:v>2.0189342633646391E-2</c:v>
                </c:pt>
                <c:pt idx="46">
                  <c:v>2.656425077871306E-2</c:v>
                </c:pt>
                <c:pt idx="47">
                  <c:v>2.5520317312078676E-2</c:v>
                </c:pt>
                <c:pt idx="48">
                  <c:v>2.8052020935379146E-2</c:v>
                </c:pt>
                <c:pt idx="49">
                  <c:v>2.7442048575388608E-2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5E-480B-86B7-9BCA23F5B15C}"/>
            </c:ext>
          </c:extLst>
        </c:ser>
        <c:ser>
          <c:idx val="6"/>
          <c:order val="6"/>
          <c:tx>
            <c:strRef>
              <c:f>SortedArrayGraphs!$G$54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SortedArrayGraphs!$H$55:$H$104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SortedArrayGraphs!$G$55:$G$104</c:f>
              <c:numCache>
                <c:formatCode>General</c:formatCode>
                <c:ptCount val="50"/>
                <c:pt idx="0">
                  <c:v>0</c:v>
                </c:pt>
                <c:pt idx="1">
                  <c:v>0.10858393713768461</c:v>
                </c:pt>
                <c:pt idx="2">
                  <c:v>4.0102961605065289E-2</c:v>
                </c:pt>
                <c:pt idx="3">
                  <c:v>3.586362303976267E-2</c:v>
                </c:pt>
                <c:pt idx="4">
                  <c:v>2.7660714570643598E-2</c:v>
                </c:pt>
                <c:pt idx="5">
                  <c:v>1.4989278473505304E-2</c:v>
                </c:pt>
                <c:pt idx="6">
                  <c:v>4.5799119047846962E-2</c:v>
                </c:pt>
                <c:pt idx="7">
                  <c:v>2.8515564167327534E-2</c:v>
                </c:pt>
                <c:pt idx="8">
                  <c:v>2.5587600356919107E-2</c:v>
                </c:pt>
                <c:pt idx="9">
                  <c:v>3.1909179540382006E-2</c:v>
                </c:pt>
                <c:pt idx="10">
                  <c:v>1.6646246387417529E-2</c:v>
                </c:pt>
                <c:pt idx="11">
                  <c:v>3.1691505781392577E-2</c:v>
                </c:pt>
                <c:pt idx="12">
                  <c:v>2.8629676566697869E-2</c:v>
                </c:pt>
                <c:pt idx="13">
                  <c:v>2.7953014633118251E-2</c:v>
                </c:pt>
                <c:pt idx="14">
                  <c:v>4.3598809577846488E-2</c:v>
                </c:pt>
                <c:pt idx="15">
                  <c:v>1.9142498392240331E-2</c:v>
                </c:pt>
                <c:pt idx="16">
                  <c:v>4.1549631657776309E-2</c:v>
                </c:pt>
                <c:pt idx="17">
                  <c:v>3.8942078045109504E-2</c:v>
                </c:pt>
                <c:pt idx="18">
                  <c:v>3.8899433010327347E-2</c:v>
                </c:pt>
                <c:pt idx="19">
                  <c:v>4.0398387247105247E-2</c:v>
                </c:pt>
                <c:pt idx="20">
                  <c:v>3.8186112888728266E-2</c:v>
                </c:pt>
                <c:pt idx="21">
                  <c:v>3.6393806597066106E-2</c:v>
                </c:pt>
                <c:pt idx="22">
                  <c:v>3.3755028854169859E-2</c:v>
                </c:pt>
                <c:pt idx="23">
                  <c:v>3.7589290999113414E-2</c:v>
                </c:pt>
                <c:pt idx="24">
                  <c:v>2.2608655449297192E-2</c:v>
                </c:pt>
                <c:pt idx="25">
                  <c:v>3.3869953001019734E-2</c:v>
                </c:pt>
                <c:pt idx="26">
                  <c:v>2.3036976678255539E-2</c:v>
                </c:pt>
                <c:pt idx="27">
                  <c:v>2.2206010508614715E-2</c:v>
                </c:pt>
                <c:pt idx="28">
                  <c:v>3.0220059744264609E-2</c:v>
                </c:pt>
                <c:pt idx="29">
                  <c:v>2.8829304822212097E-2</c:v>
                </c:pt>
                <c:pt idx="30">
                  <c:v>2.2667876852841325E-2</c:v>
                </c:pt>
                <c:pt idx="31">
                  <c:v>2.8851051964641224E-2</c:v>
                </c:pt>
                <c:pt idx="32">
                  <c:v>3.3314989762810575E-2</c:v>
                </c:pt>
                <c:pt idx="33">
                  <c:v>3.2166284130412746E-2</c:v>
                </c:pt>
                <c:pt idx="34">
                  <c:v>3.1014910359205346E-2</c:v>
                </c:pt>
                <c:pt idx="35">
                  <c:v>3.2377440703266945E-2</c:v>
                </c:pt>
                <c:pt idx="36">
                  <c:v>2.0817540924194081E-2</c:v>
                </c:pt>
                <c:pt idx="37">
                  <c:v>2.8546910428471173E-2</c:v>
                </c:pt>
                <c:pt idx="38">
                  <c:v>2.9833995015126884E-2</c:v>
                </c:pt>
                <c:pt idx="39">
                  <c:v>2.9626139964298297E-2</c:v>
                </c:pt>
                <c:pt idx="40">
                  <c:v>2.8208071909763197E-2</c:v>
                </c:pt>
                <c:pt idx="41">
                  <c:v>2.7911892248047122E-2</c:v>
                </c:pt>
                <c:pt idx="42">
                  <c:v>2.7224636163497365E-2</c:v>
                </c:pt>
                <c:pt idx="43">
                  <c:v>3.5489981015481759E-2</c:v>
                </c:pt>
                <c:pt idx="44">
                  <c:v>2.7229100224311496E-2</c:v>
                </c:pt>
                <c:pt idx="45">
                  <c:v>2.6710678971063148E-2</c:v>
                </c:pt>
                <c:pt idx="46">
                  <c:v>3.455271227355914E-2</c:v>
                </c:pt>
                <c:pt idx="47">
                  <c:v>3.3748830837935818E-2</c:v>
                </c:pt>
                <c:pt idx="48">
                  <c:v>2.7019839749626323E-2</c:v>
                </c:pt>
                <c:pt idx="49">
                  <c:v>3.3887511941849989E-2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5E-480B-86B7-9BCA23F5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4639"/>
        <c:axId val="113792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insertion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SortedArrayGraphs!$A$55:$A$104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6.4210526315789468E-2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7.2173913043478255E-2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2.1379310344827585E-2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1.8222222222222223E-2</c:v>
                      </c:pt>
                      <c:pt idx="45">
                        <c:v>0</c:v>
                      </c:pt>
                      <c:pt idx="46">
                        <c:v>7.8936170212765958E-2</c:v>
                      </c:pt>
                      <c:pt idx="47">
                        <c:v>1.4791666666666667E-2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45E-480B-86B7-9BCA23F5B15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SortedArrayGraphs!$B$54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SortedArrayGraphs!$B$55:$B$104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5.4999999999999997E-3</c:v>
                      </c:pt>
                      <c:pt idx="1">
                        <c:v>0</c:v>
                      </c:pt>
                      <c:pt idx="2">
                        <c:v>6.3222222222222221E-3</c:v>
                      </c:pt>
                      <c:pt idx="3">
                        <c:v>2.5125E-3</c:v>
                      </c:pt>
                      <c:pt idx="4">
                        <c:v>2.0600000000000002E-3</c:v>
                      </c:pt>
                      <c:pt idx="5">
                        <c:v>3.0472222222222224E-3</c:v>
                      </c:pt>
                      <c:pt idx="6">
                        <c:v>2.7163265306122449E-3</c:v>
                      </c:pt>
                      <c:pt idx="7">
                        <c:v>2.6843750000000001E-3</c:v>
                      </c:pt>
                      <c:pt idx="8">
                        <c:v>2.3481481481481483E-3</c:v>
                      </c:pt>
                      <c:pt idx="9">
                        <c:v>2.6180000000000001E-3</c:v>
                      </c:pt>
                      <c:pt idx="10">
                        <c:v>2.7735537190082646E-3</c:v>
                      </c:pt>
                      <c:pt idx="11">
                        <c:v>2.5625000000000001E-3</c:v>
                      </c:pt>
                      <c:pt idx="12">
                        <c:v>2.4881656804733726E-3</c:v>
                      </c:pt>
                      <c:pt idx="13">
                        <c:v>2.3571428571428571E-3</c:v>
                      </c:pt>
                      <c:pt idx="14">
                        <c:v>2.4995555555555556E-3</c:v>
                      </c:pt>
                      <c:pt idx="15">
                        <c:v>2.40234375E-3</c:v>
                      </c:pt>
                      <c:pt idx="16">
                        <c:v>2.5186851211072663E-3</c:v>
                      </c:pt>
                      <c:pt idx="17">
                        <c:v>2.3932098765432099E-3</c:v>
                      </c:pt>
                      <c:pt idx="18">
                        <c:v>2.5493074792243765E-3</c:v>
                      </c:pt>
                      <c:pt idx="19">
                        <c:v>2.5807500000000001E-3</c:v>
                      </c:pt>
                      <c:pt idx="20">
                        <c:v>2.4907029478458049E-3</c:v>
                      </c:pt>
                      <c:pt idx="21">
                        <c:v>2.5047520661157026E-3</c:v>
                      </c:pt>
                      <c:pt idx="22">
                        <c:v>2.4321361058601133E-3</c:v>
                      </c:pt>
                      <c:pt idx="23">
                        <c:v>2.4522569444444444E-3</c:v>
                      </c:pt>
                      <c:pt idx="24">
                        <c:v>2.4689600000000001E-3</c:v>
                      </c:pt>
                      <c:pt idx="25">
                        <c:v>2.461094674556213E-3</c:v>
                      </c:pt>
                      <c:pt idx="26">
                        <c:v>2.4561042524005486E-3</c:v>
                      </c:pt>
                      <c:pt idx="27">
                        <c:v>2.4670918367346939E-3</c:v>
                      </c:pt>
                      <c:pt idx="28">
                        <c:v>2.4598097502972652E-3</c:v>
                      </c:pt>
                      <c:pt idx="29">
                        <c:v>2.4547777777777779E-3</c:v>
                      </c:pt>
                      <c:pt idx="30">
                        <c:v>2.4578563995837667E-3</c:v>
                      </c:pt>
                      <c:pt idx="31">
                        <c:v>2.4610351562499998E-3</c:v>
                      </c:pt>
                      <c:pt idx="32">
                        <c:v>2.493204775022957E-3</c:v>
                      </c:pt>
                      <c:pt idx="33">
                        <c:v>2.4626297577854672E-3</c:v>
                      </c:pt>
                      <c:pt idx="34">
                        <c:v>2.4609795918367349E-3</c:v>
                      </c:pt>
                      <c:pt idx="35">
                        <c:v>2.4914351851851851E-3</c:v>
                      </c:pt>
                      <c:pt idx="36">
                        <c:v>2.456172388604821E-3</c:v>
                      </c:pt>
                      <c:pt idx="37">
                        <c:v>2.4702908587257619E-3</c:v>
                      </c:pt>
                      <c:pt idx="38">
                        <c:v>2.4539119000657464E-3</c:v>
                      </c:pt>
                      <c:pt idx="39">
                        <c:v>2.420125E-3</c:v>
                      </c:pt>
                      <c:pt idx="40">
                        <c:v>2.4223081499107676E-3</c:v>
                      </c:pt>
                      <c:pt idx="41">
                        <c:v>2.416439909297052E-3</c:v>
                      </c:pt>
                      <c:pt idx="42">
                        <c:v>2.4078961600865331E-3</c:v>
                      </c:pt>
                      <c:pt idx="43">
                        <c:v>2.4226756198347109E-3</c:v>
                      </c:pt>
                      <c:pt idx="44">
                        <c:v>2.4114074074074072E-3</c:v>
                      </c:pt>
                      <c:pt idx="45">
                        <c:v>2.4137996219281664E-3</c:v>
                      </c:pt>
                      <c:pt idx="46">
                        <c:v>2.431869624264373E-3</c:v>
                      </c:pt>
                      <c:pt idx="47">
                        <c:v>2.4004340277777778E-3</c:v>
                      </c:pt>
                      <c:pt idx="48">
                        <c:v>2.4048313202832154E-3</c:v>
                      </c:pt>
                      <c:pt idx="49">
                        <c:v>2.39456E-3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5E-480B-86B7-9BCA23F5B1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SortedArrayGraphs!$C$54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SortedArrayGraphs!$C$55:$C$104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0.495</c:v>
                      </c:pt>
                      <c:pt idx="2">
                        <c:v>1.01</c:v>
                      </c:pt>
                      <c:pt idx="3">
                        <c:v>0.59</c:v>
                      </c:pt>
                      <c:pt idx="4">
                        <c:v>1.6040000000000001</c:v>
                      </c:pt>
                      <c:pt idx="5">
                        <c:v>1.5483333333333333</c:v>
                      </c:pt>
                      <c:pt idx="6">
                        <c:v>1.5485714285714285</c:v>
                      </c:pt>
                      <c:pt idx="7">
                        <c:v>1.1475</c:v>
                      </c:pt>
                      <c:pt idx="8">
                        <c:v>1.7944444444444445</c:v>
                      </c:pt>
                      <c:pt idx="9">
                        <c:v>2.323</c:v>
                      </c:pt>
                      <c:pt idx="10">
                        <c:v>2.1236363636363635</c:v>
                      </c:pt>
                      <c:pt idx="11">
                        <c:v>2.5558333333333332</c:v>
                      </c:pt>
                      <c:pt idx="12">
                        <c:v>2.956923076923077</c:v>
                      </c:pt>
                      <c:pt idx="13">
                        <c:v>3.5042857142857144</c:v>
                      </c:pt>
                      <c:pt idx="14">
                        <c:v>3.2173333333333334</c:v>
                      </c:pt>
                      <c:pt idx="15">
                        <c:v>3.368125</c:v>
                      </c:pt>
                      <c:pt idx="16">
                        <c:v>3.6676470588235293</c:v>
                      </c:pt>
                      <c:pt idx="17">
                        <c:v>4.0116666666666667</c:v>
                      </c:pt>
                      <c:pt idx="18">
                        <c:v>4.337894736842105</c:v>
                      </c:pt>
                      <c:pt idx="19">
                        <c:v>4.4634999999999998</c:v>
                      </c:pt>
                      <c:pt idx="20">
                        <c:v>4.7328571428571431</c:v>
                      </c:pt>
                      <c:pt idx="21">
                        <c:v>5.0581818181818186</c:v>
                      </c:pt>
                      <c:pt idx="22">
                        <c:v>5.2643478260869569</c:v>
                      </c:pt>
                      <c:pt idx="23">
                        <c:v>5.3754166666666663</c:v>
                      </c:pt>
                      <c:pt idx="24">
                        <c:v>5.4707999999999997</c:v>
                      </c:pt>
                      <c:pt idx="25">
                        <c:v>5.8196153846153846</c:v>
                      </c:pt>
                      <c:pt idx="26">
                        <c:v>5.938148148148148</c:v>
                      </c:pt>
                      <c:pt idx="27">
                        <c:v>6.2585714285714289</c:v>
                      </c:pt>
                      <c:pt idx="28">
                        <c:v>6.4713793103448278</c:v>
                      </c:pt>
                      <c:pt idx="29">
                        <c:v>6.7013333333333334</c:v>
                      </c:pt>
                      <c:pt idx="30">
                        <c:v>7.0574193548387099</c:v>
                      </c:pt>
                      <c:pt idx="31">
                        <c:v>7.1287500000000001</c:v>
                      </c:pt>
                      <c:pt idx="32">
                        <c:v>7.3651515151515152</c:v>
                      </c:pt>
                      <c:pt idx="33">
                        <c:v>7.6023529411764708</c:v>
                      </c:pt>
                      <c:pt idx="34">
                        <c:v>7.8597142857142854</c:v>
                      </c:pt>
                      <c:pt idx="35">
                        <c:v>8.030555555555555</c:v>
                      </c:pt>
                      <c:pt idx="36">
                        <c:v>8.1643243243243244</c:v>
                      </c:pt>
                      <c:pt idx="37">
                        <c:v>8.4555263157894736</c:v>
                      </c:pt>
                      <c:pt idx="38">
                        <c:v>8.7317948717948717</c:v>
                      </c:pt>
                      <c:pt idx="39">
                        <c:v>8.859</c:v>
                      </c:pt>
                      <c:pt idx="40">
                        <c:v>9.0182926829268286</c:v>
                      </c:pt>
                      <c:pt idx="41">
                        <c:v>9.6154761904761905</c:v>
                      </c:pt>
                      <c:pt idx="42">
                        <c:v>9.6860465116279073</c:v>
                      </c:pt>
                      <c:pt idx="43">
                        <c:v>9.7397727272727277</c:v>
                      </c:pt>
                      <c:pt idx="44">
                        <c:v>9.8802222222222227</c:v>
                      </c:pt>
                      <c:pt idx="45">
                        <c:v>10.167173913043479</c:v>
                      </c:pt>
                      <c:pt idx="46">
                        <c:v>10.45</c:v>
                      </c:pt>
                      <c:pt idx="47">
                        <c:v>10.623749999999999</c:v>
                      </c:pt>
                      <c:pt idx="48">
                        <c:v>10.861632653061225</c:v>
                      </c:pt>
                      <c:pt idx="49">
                        <c:v>10.9902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45E-480B-86B7-9BCA23F5B15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SortedArrayGraphs!$E$54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1.0699999999999999E-2</c:v>
                      </c:pt>
                      <c:pt idx="1">
                        <c:v>8.3000000000000001E-3</c:v>
                      </c:pt>
                      <c:pt idx="2">
                        <c:v>1.2677777777777777E-2</c:v>
                      </c:pt>
                      <c:pt idx="3">
                        <c:v>1.1537499999999999E-2</c:v>
                      </c:pt>
                      <c:pt idx="4">
                        <c:v>1.0592000000000001E-2</c:v>
                      </c:pt>
                      <c:pt idx="5">
                        <c:v>9.8750000000000001E-3</c:v>
                      </c:pt>
                      <c:pt idx="6">
                        <c:v>9.4734693877551023E-3</c:v>
                      </c:pt>
                      <c:pt idx="7">
                        <c:v>1.00828125E-2</c:v>
                      </c:pt>
                      <c:pt idx="8">
                        <c:v>1.085679012345679E-2</c:v>
                      </c:pt>
                      <c:pt idx="9">
                        <c:v>1.0189999999999999E-2</c:v>
                      </c:pt>
                      <c:pt idx="10">
                        <c:v>1.056694214876033E-2</c:v>
                      </c:pt>
                      <c:pt idx="11">
                        <c:v>1.0359027777777778E-2</c:v>
                      </c:pt>
                      <c:pt idx="12">
                        <c:v>1.0480473372781065E-2</c:v>
                      </c:pt>
                      <c:pt idx="13">
                        <c:v>1.0392857142857143E-2</c:v>
                      </c:pt>
                      <c:pt idx="14">
                        <c:v>1.0318222222222222E-2</c:v>
                      </c:pt>
                      <c:pt idx="15">
                        <c:v>1.0612890624999999E-2</c:v>
                      </c:pt>
                      <c:pt idx="16">
                        <c:v>1.0462629757785467E-2</c:v>
                      </c:pt>
                      <c:pt idx="17">
                        <c:v>1.0286728395061728E-2</c:v>
                      </c:pt>
                      <c:pt idx="18">
                        <c:v>1.0304709141274238E-2</c:v>
                      </c:pt>
                      <c:pt idx="19">
                        <c:v>1.0374E-2</c:v>
                      </c:pt>
                      <c:pt idx="20">
                        <c:v>1.0313832199546485E-2</c:v>
                      </c:pt>
                      <c:pt idx="21">
                        <c:v>1.0318181818181818E-2</c:v>
                      </c:pt>
                      <c:pt idx="22">
                        <c:v>1.0416446124763706E-2</c:v>
                      </c:pt>
                      <c:pt idx="23">
                        <c:v>1.0359895833333334E-2</c:v>
                      </c:pt>
                      <c:pt idx="24">
                        <c:v>1.034464E-2</c:v>
                      </c:pt>
                      <c:pt idx="25">
                        <c:v>1.0348816568047337E-2</c:v>
                      </c:pt>
                      <c:pt idx="26">
                        <c:v>1.0429492455418382E-2</c:v>
                      </c:pt>
                      <c:pt idx="27">
                        <c:v>1.0309821428571429E-2</c:v>
                      </c:pt>
                      <c:pt idx="28">
                        <c:v>1.0470154577883473E-2</c:v>
                      </c:pt>
                      <c:pt idx="29">
                        <c:v>1.0334444444444445E-2</c:v>
                      </c:pt>
                      <c:pt idx="30">
                        <c:v>1.0319146722164413E-2</c:v>
                      </c:pt>
                      <c:pt idx="31">
                        <c:v>1.0329394531249999E-2</c:v>
                      </c:pt>
                      <c:pt idx="32">
                        <c:v>1.033048668503214E-2</c:v>
                      </c:pt>
                      <c:pt idx="33">
                        <c:v>1.0422664359861592E-2</c:v>
                      </c:pt>
                      <c:pt idx="34">
                        <c:v>1.0372408163265305E-2</c:v>
                      </c:pt>
                      <c:pt idx="35">
                        <c:v>1.0339891975308642E-2</c:v>
                      </c:pt>
                      <c:pt idx="36">
                        <c:v>1.0380204528853177E-2</c:v>
                      </c:pt>
                      <c:pt idx="37">
                        <c:v>1.0362396121883657E-2</c:v>
                      </c:pt>
                      <c:pt idx="38">
                        <c:v>1.0336949375410914E-2</c:v>
                      </c:pt>
                      <c:pt idx="39">
                        <c:v>1.03661875E-2</c:v>
                      </c:pt>
                      <c:pt idx="40">
                        <c:v>1.0323557406305771E-2</c:v>
                      </c:pt>
                      <c:pt idx="41">
                        <c:v>1.033078231292517E-2</c:v>
                      </c:pt>
                      <c:pt idx="42">
                        <c:v>1.0418875067604111E-2</c:v>
                      </c:pt>
                      <c:pt idx="43">
                        <c:v>1.0344318181818182E-2</c:v>
                      </c:pt>
                      <c:pt idx="44">
                        <c:v>1.0447802469135802E-2</c:v>
                      </c:pt>
                      <c:pt idx="45">
                        <c:v>1.0416351606805293E-2</c:v>
                      </c:pt>
                      <c:pt idx="46">
                        <c:v>1.0336079674060661E-2</c:v>
                      </c:pt>
                      <c:pt idx="47">
                        <c:v>1.0356510416666668E-2</c:v>
                      </c:pt>
                      <c:pt idx="48">
                        <c:v>1.0421782590587255E-2</c:v>
                      </c:pt>
                      <c:pt idx="49">
                        <c:v>1.0323880000000001E-2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45E-480B-86B7-9BCA23F5B15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SortedArrayGraphs!$F$54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6.9999999999999999E-4</c:v>
                      </c:pt>
                      <c:pt idx="1">
                        <c:v>9.5E-4</c:v>
                      </c:pt>
                      <c:pt idx="2">
                        <c:v>1.3111111111111112E-3</c:v>
                      </c:pt>
                      <c:pt idx="3">
                        <c:v>3.3187500000000001E-3</c:v>
                      </c:pt>
                      <c:pt idx="4">
                        <c:v>2.6800000000000001E-4</c:v>
                      </c:pt>
                      <c:pt idx="5">
                        <c:v>6.4166666666666669E-4</c:v>
                      </c:pt>
                      <c:pt idx="6">
                        <c:v>1.8367346938775509E-4</c:v>
                      </c:pt>
                      <c:pt idx="7">
                        <c:v>1.8281250000000001E-4</c:v>
                      </c:pt>
                      <c:pt idx="8">
                        <c:v>1.5802469135802469E-4</c:v>
                      </c:pt>
                      <c:pt idx="9">
                        <c:v>1.4899999999999999E-4</c:v>
                      </c:pt>
                      <c:pt idx="10">
                        <c:v>1.3884297520661156E-4</c:v>
                      </c:pt>
                      <c:pt idx="11">
                        <c:v>3.0416666666666667E-4</c:v>
                      </c:pt>
                      <c:pt idx="12">
                        <c:v>1.2662721893491125E-4</c:v>
                      </c:pt>
                      <c:pt idx="13">
                        <c:v>1.683673469387755E-4</c:v>
                      </c:pt>
                      <c:pt idx="14">
                        <c:v>3.2400000000000001E-4</c:v>
                      </c:pt>
                      <c:pt idx="15">
                        <c:v>1.3945312500000001E-4</c:v>
                      </c:pt>
                      <c:pt idx="16">
                        <c:v>1.8442906574394464E-4</c:v>
                      </c:pt>
                      <c:pt idx="17">
                        <c:v>1.228395061728395E-4</c:v>
                      </c:pt>
                      <c:pt idx="18">
                        <c:v>2.4265927977839335E-4</c:v>
                      </c:pt>
                      <c:pt idx="19">
                        <c:v>2.1149999999999999E-4</c:v>
                      </c:pt>
                      <c:pt idx="20">
                        <c:v>2.0861678004535148E-4</c:v>
                      </c:pt>
                      <c:pt idx="21">
                        <c:v>1.3223140495867769E-4</c:v>
                      </c:pt>
                      <c:pt idx="22">
                        <c:v>1.1020793950850662E-4</c:v>
                      </c:pt>
                      <c:pt idx="23">
                        <c:v>1.65625E-4</c:v>
                      </c:pt>
                      <c:pt idx="24">
                        <c:v>1.1296E-4</c:v>
                      </c:pt>
                      <c:pt idx="25">
                        <c:v>1.5133136094674557E-4</c:v>
                      </c:pt>
                      <c:pt idx="26">
                        <c:v>1.4458161865569272E-4</c:v>
                      </c:pt>
                      <c:pt idx="27">
                        <c:v>1.3686224489795919E-4</c:v>
                      </c:pt>
                      <c:pt idx="28">
                        <c:v>1.3864447086801428E-4</c:v>
                      </c:pt>
                      <c:pt idx="29">
                        <c:v>1.2355555555555554E-4</c:v>
                      </c:pt>
                      <c:pt idx="30">
                        <c:v>7.762747138397502E-5</c:v>
                      </c:pt>
                      <c:pt idx="31">
                        <c:v>1.2138671874999999E-4</c:v>
                      </c:pt>
                      <c:pt idx="32">
                        <c:v>1.169880624426079E-4</c:v>
                      </c:pt>
                      <c:pt idx="33">
                        <c:v>1.0614186851211073E-4</c:v>
                      </c:pt>
                      <c:pt idx="34">
                        <c:v>1.0718367346938775E-4</c:v>
                      </c:pt>
                      <c:pt idx="35">
                        <c:v>6.736111111111111E-5</c:v>
                      </c:pt>
                      <c:pt idx="36">
                        <c:v>7.1658144631117599E-5</c:v>
                      </c:pt>
                      <c:pt idx="37">
                        <c:v>9.3698060941828254E-5</c:v>
                      </c:pt>
                      <c:pt idx="38">
                        <c:v>9.487179487179487E-5</c:v>
                      </c:pt>
                      <c:pt idx="39">
                        <c:v>8.9250000000000001E-5</c:v>
                      </c:pt>
                      <c:pt idx="40">
                        <c:v>8.4651992861392033E-5</c:v>
                      </c:pt>
                      <c:pt idx="41">
                        <c:v>6.3378684807256232E-5</c:v>
                      </c:pt>
                      <c:pt idx="42">
                        <c:v>6.2141698215251485E-5</c:v>
                      </c:pt>
                      <c:pt idx="43">
                        <c:v>7.8977272727272731E-5</c:v>
                      </c:pt>
                      <c:pt idx="44">
                        <c:v>5.9604938271604936E-5</c:v>
                      </c:pt>
                      <c:pt idx="45">
                        <c:v>5.789224952741021E-5</c:v>
                      </c:pt>
                      <c:pt idx="46">
                        <c:v>5.6631960162969667E-5</c:v>
                      </c:pt>
                      <c:pt idx="47">
                        <c:v>7.0789930555555561E-5</c:v>
                      </c:pt>
                      <c:pt idx="48">
                        <c:v>5.8517284464806334E-5</c:v>
                      </c:pt>
                      <c:pt idx="49">
                        <c:v>6.8839999999999998E-5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45E-480B-86B7-9BCA23F5B15C}"/>
                  </c:ext>
                </c:extLst>
              </c15:ser>
            </c15:filteredScatterSeries>
          </c:ext>
        </c:extLst>
      </c:scatterChart>
      <c:valAx>
        <c:axId val="1137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975"/>
        <c:crosses val="autoZero"/>
        <c:crossBetween val="midCat"/>
      </c:valAx>
      <c:valAx>
        <c:axId val="1137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SortedArrayGraphs!$H$55:$H$104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SortedArrayGraphs!$A$55:$A$104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6.4210526315789468E-2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7.2173913043478255E-2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2.1379310344827585E-2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1.8222222222222223E-2</c:v>
                </c:pt>
                <c:pt idx="45">
                  <c:v>0</c:v>
                </c:pt>
                <c:pt idx="46">
                  <c:v>7.8936170212765958E-2</c:v>
                </c:pt>
                <c:pt idx="47">
                  <c:v>1.4791666666666667E-2</c:v>
                </c:pt>
                <c:pt idx="48">
                  <c:v>0</c:v>
                </c:pt>
                <c:pt idx="49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E42E-4F53-AE37-4E5912CF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4639"/>
        <c:axId val="1137929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SortedArrayGraphs!$B$54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SortedArrayGraphs!$B$55:$B$104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5.4999999999999997E-3</c:v>
                      </c:pt>
                      <c:pt idx="1">
                        <c:v>0</c:v>
                      </c:pt>
                      <c:pt idx="2">
                        <c:v>6.3222222222222221E-3</c:v>
                      </c:pt>
                      <c:pt idx="3">
                        <c:v>2.5125E-3</c:v>
                      </c:pt>
                      <c:pt idx="4">
                        <c:v>2.0600000000000002E-3</c:v>
                      </c:pt>
                      <c:pt idx="5">
                        <c:v>3.0472222222222224E-3</c:v>
                      </c:pt>
                      <c:pt idx="6">
                        <c:v>2.7163265306122449E-3</c:v>
                      </c:pt>
                      <c:pt idx="7">
                        <c:v>2.6843750000000001E-3</c:v>
                      </c:pt>
                      <c:pt idx="8">
                        <c:v>2.3481481481481483E-3</c:v>
                      </c:pt>
                      <c:pt idx="9">
                        <c:v>2.6180000000000001E-3</c:v>
                      </c:pt>
                      <c:pt idx="10">
                        <c:v>2.7735537190082646E-3</c:v>
                      </c:pt>
                      <c:pt idx="11">
                        <c:v>2.5625000000000001E-3</c:v>
                      </c:pt>
                      <c:pt idx="12">
                        <c:v>2.4881656804733726E-3</c:v>
                      </c:pt>
                      <c:pt idx="13">
                        <c:v>2.3571428571428571E-3</c:v>
                      </c:pt>
                      <c:pt idx="14">
                        <c:v>2.4995555555555556E-3</c:v>
                      </c:pt>
                      <c:pt idx="15">
                        <c:v>2.40234375E-3</c:v>
                      </c:pt>
                      <c:pt idx="16">
                        <c:v>2.5186851211072663E-3</c:v>
                      </c:pt>
                      <c:pt idx="17">
                        <c:v>2.3932098765432099E-3</c:v>
                      </c:pt>
                      <c:pt idx="18">
                        <c:v>2.5493074792243765E-3</c:v>
                      </c:pt>
                      <c:pt idx="19">
                        <c:v>2.5807500000000001E-3</c:v>
                      </c:pt>
                      <c:pt idx="20">
                        <c:v>2.4907029478458049E-3</c:v>
                      </c:pt>
                      <c:pt idx="21">
                        <c:v>2.5047520661157026E-3</c:v>
                      </c:pt>
                      <c:pt idx="22">
                        <c:v>2.4321361058601133E-3</c:v>
                      </c:pt>
                      <c:pt idx="23">
                        <c:v>2.4522569444444444E-3</c:v>
                      </c:pt>
                      <c:pt idx="24">
                        <c:v>2.4689600000000001E-3</c:v>
                      </c:pt>
                      <c:pt idx="25">
                        <c:v>2.461094674556213E-3</c:v>
                      </c:pt>
                      <c:pt idx="26">
                        <c:v>2.4561042524005486E-3</c:v>
                      </c:pt>
                      <c:pt idx="27">
                        <c:v>2.4670918367346939E-3</c:v>
                      </c:pt>
                      <c:pt idx="28">
                        <c:v>2.4598097502972652E-3</c:v>
                      </c:pt>
                      <c:pt idx="29">
                        <c:v>2.4547777777777779E-3</c:v>
                      </c:pt>
                      <c:pt idx="30">
                        <c:v>2.4578563995837667E-3</c:v>
                      </c:pt>
                      <c:pt idx="31">
                        <c:v>2.4610351562499998E-3</c:v>
                      </c:pt>
                      <c:pt idx="32">
                        <c:v>2.493204775022957E-3</c:v>
                      </c:pt>
                      <c:pt idx="33">
                        <c:v>2.4626297577854672E-3</c:v>
                      </c:pt>
                      <c:pt idx="34">
                        <c:v>2.4609795918367349E-3</c:v>
                      </c:pt>
                      <c:pt idx="35">
                        <c:v>2.4914351851851851E-3</c:v>
                      </c:pt>
                      <c:pt idx="36">
                        <c:v>2.456172388604821E-3</c:v>
                      </c:pt>
                      <c:pt idx="37">
                        <c:v>2.4702908587257619E-3</c:v>
                      </c:pt>
                      <c:pt idx="38">
                        <c:v>2.4539119000657464E-3</c:v>
                      </c:pt>
                      <c:pt idx="39">
                        <c:v>2.420125E-3</c:v>
                      </c:pt>
                      <c:pt idx="40">
                        <c:v>2.4223081499107676E-3</c:v>
                      </c:pt>
                      <c:pt idx="41">
                        <c:v>2.416439909297052E-3</c:v>
                      </c:pt>
                      <c:pt idx="42">
                        <c:v>2.4078961600865331E-3</c:v>
                      </c:pt>
                      <c:pt idx="43">
                        <c:v>2.4226756198347109E-3</c:v>
                      </c:pt>
                      <c:pt idx="44">
                        <c:v>2.4114074074074072E-3</c:v>
                      </c:pt>
                      <c:pt idx="45">
                        <c:v>2.4137996219281664E-3</c:v>
                      </c:pt>
                      <c:pt idx="46">
                        <c:v>2.431869624264373E-3</c:v>
                      </c:pt>
                      <c:pt idx="47">
                        <c:v>2.4004340277777778E-3</c:v>
                      </c:pt>
                      <c:pt idx="48">
                        <c:v>2.4048313202832154E-3</c:v>
                      </c:pt>
                      <c:pt idx="49">
                        <c:v>2.39456E-3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2E-4F53-AE37-4E5912CFA1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SortedArrayGraphs!$C$54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SortedArrayGraphs!$C$55:$C$104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0.495</c:v>
                      </c:pt>
                      <c:pt idx="2">
                        <c:v>1.01</c:v>
                      </c:pt>
                      <c:pt idx="3">
                        <c:v>0.59</c:v>
                      </c:pt>
                      <c:pt idx="4">
                        <c:v>1.6040000000000001</c:v>
                      </c:pt>
                      <c:pt idx="5">
                        <c:v>1.5483333333333333</c:v>
                      </c:pt>
                      <c:pt idx="6">
                        <c:v>1.5485714285714285</c:v>
                      </c:pt>
                      <c:pt idx="7">
                        <c:v>1.1475</c:v>
                      </c:pt>
                      <c:pt idx="8">
                        <c:v>1.7944444444444445</c:v>
                      </c:pt>
                      <c:pt idx="9">
                        <c:v>2.323</c:v>
                      </c:pt>
                      <c:pt idx="10">
                        <c:v>2.1236363636363635</c:v>
                      </c:pt>
                      <c:pt idx="11">
                        <c:v>2.5558333333333332</c:v>
                      </c:pt>
                      <c:pt idx="12">
                        <c:v>2.956923076923077</c:v>
                      </c:pt>
                      <c:pt idx="13">
                        <c:v>3.5042857142857144</c:v>
                      </c:pt>
                      <c:pt idx="14">
                        <c:v>3.2173333333333334</c:v>
                      </c:pt>
                      <c:pt idx="15">
                        <c:v>3.368125</c:v>
                      </c:pt>
                      <c:pt idx="16">
                        <c:v>3.6676470588235293</c:v>
                      </c:pt>
                      <c:pt idx="17">
                        <c:v>4.0116666666666667</c:v>
                      </c:pt>
                      <c:pt idx="18">
                        <c:v>4.337894736842105</c:v>
                      </c:pt>
                      <c:pt idx="19">
                        <c:v>4.4634999999999998</c:v>
                      </c:pt>
                      <c:pt idx="20">
                        <c:v>4.7328571428571431</c:v>
                      </c:pt>
                      <c:pt idx="21">
                        <c:v>5.0581818181818186</c:v>
                      </c:pt>
                      <c:pt idx="22">
                        <c:v>5.2643478260869569</c:v>
                      </c:pt>
                      <c:pt idx="23">
                        <c:v>5.3754166666666663</c:v>
                      </c:pt>
                      <c:pt idx="24">
                        <c:v>5.4707999999999997</c:v>
                      </c:pt>
                      <c:pt idx="25">
                        <c:v>5.8196153846153846</c:v>
                      </c:pt>
                      <c:pt idx="26">
                        <c:v>5.938148148148148</c:v>
                      </c:pt>
                      <c:pt idx="27">
                        <c:v>6.2585714285714289</c:v>
                      </c:pt>
                      <c:pt idx="28">
                        <c:v>6.4713793103448278</c:v>
                      </c:pt>
                      <c:pt idx="29">
                        <c:v>6.7013333333333334</c:v>
                      </c:pt>
                      <c:pt idx="30">
                        <c:v>7.0574193548387099</c:v>
                      </c:pt>
                      <c:pt idx="31">
                        <c:v>7.1287500000000001</c:v>
                      </c:pt>
                      <c:pt idx="32">
                        <c:v>7.3651515151515152</c:v>
                      </c:pt>
                      <c:pt idx="33">
                        <c:v>7.6023529411764708</c:v>
                      </c:pt>
                      <c:pt idx="34">
                        <c:v>7.8597142857142854</c:v>
                      </c:pt>
                      <c:pt idx="35">
                        <c:v>8.030555555555555</c:v>
                      </c:pt>
                      <c:pt idx="36">
                        <c:v>8.1643243243243244</c:v>
                      </c:pt>
                      <c:pt idx="37">
                        <c:v>8.4555263157894736</c:v>
                      </c:pt>
                      <c:pt idx="38">
                        <c:v>8.7317948717948717</c:v>
                      </c:pt>
                      <c:pt idx="39">
                        <c:v>8.859</c:v>
                      </c:pt>
                      <c:pt idx="40">
                        <c:v>9.0182926829268286</c:v>
                      </c:pt>
                      <c:pt idx="41">
                        <c:v>9.6154761904761905</c:v>
                      </c:pt>
                      <c:pt idx="42">
                        <c:v>9.6860465116279073</c:v>
                      </c:pt>
                      <c:pt idx="43">
                        <c:v>9.7397727272727277</c:v>
                      </c:pt>
                      <c:pt idx="44">
                        <c:v>9.8802222222222227</c:v>
                      </c:pt>
                      <c:pt idx="45">
                        <c:v>10.167173913043479</c:v>
                      </c:pt>
                      <c:pt idx="46">
                        <c:v>10.45</c:v>
                      </c:pt>
                      <c:pt idx="47">
                        <c:v>10.623749999999999</c:v>
                      </c:pt>
                      <c:pt idx="48">
                        <c:v>10.861632653061225</c:v>
                      </c:pt>
                      <c:pt idx="49">
                        <c:v>10.9902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42E-4F53-AE37-4E5912CFA1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SortedArrayGraphs!$D$54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1.053604984823934E-2</c:v>
                      </c:pt>
                      <c:pt idx="1">
                        <c:v>1.504476237449847E-2</c:v>
                      </c:pt>
                      <c:pt idx="2">
                        <c:v>1.5798136389874207E-2</c:v>
                      </c:pt>
                      <c:pt idx="3">
                        <c:v>1.3304247256686151E-2</c:v>
                      </c:pt>
                      <c:pt idx="4">
                        <c:v>1.2491935612548721E-2</c:v>
                      </c:pt>
                      <c:pt idx="5">
                        <c:v>1.1738591575636684E-2</c:v>
                      </c:pt>
                      <c:pt idx="6">
                        <c:v>8.2075648986735639E-2</c:v>
                      </c:pt>
                      <c:pt idx="7">
                        <c:v>7.375161823276985E-2</c:v>
                      </c:pt>
                      <c:pt idx="8">
                        <c:v>1.4831750649364615E-2</c:v>
                      </c:pt>
                      <c:pt idx="9">
                        <c:v>1.5252186446975046E-2</c:v>
                      </c:pt>
                      <c:pt idx="10">
                        <c:v>1.3766895660945307E-2</c:v>
                      </c:pt>
                      <c:pt idx="11">
                        <c:v>1.588648747396286E-2</c:v>
                      </c:pt>
                      <c:pt idx="12">
                        <c:v>2.416790879006963E-2</c:v>
                      </c:pt>
                      <c:pt idx="13">
                        <c:v>2.0435088937169575E-2</c:v>
                      </c:pt>
                      <c:pt idx="14">
                        <c:v>2.3884565246994165E-2</c:v>
                      </c:pt>
                      <c:pt idx="15">
                        <c:v>2.3135412167308866E-2</c:v>
                      </c:pt>
                      <c:pt idx="16">
                        <c:v>2.6968890205311274E-2</c:v>
                      </c:pt>
                      <c:pt idx="17">
                        <c:v>2.7023130675102373E-2</c:v>
                      </c:pt>
                      <c:pt idx="18">
                        <c:v>1.8265820717892841E-2</c:v>
                      </c:pt>
                      <c:pt idx="19">
                        <c:v>3.6796273711528139E-2</c:v>
                      </c:pt>
                      <c:pt idx="20">
                        <c:v>3.5640372029479714E-2</c:v>
                      </c:pt>
                      <c:pt idx="21">
                        <c:v>1.8176434340941901E-2</c:v>
                      </c:pt>
                      <c:pt idx="22">
                        <c:v>2.3165215880312649E-2</c:v>
                      </c:pt>
                      <c:pt idx="23">
                        <c:v>3.3730173265739481E-2</c:v>
                      </c:pt>
                      <c:pt idx="24">
                        <c:v>2.3423701021920759E-2</c:v>
                      </c:pt>
                      <c:pt idx="25">
                        <c:v>2.339366123193555E-2</c:v>
                      </c:pt>
                      <c:pt idx="26">
                        <c:v>2.3296914355866321E-2</c:v>
                      </c:pt>
                      <c:pt idx="27">
                        <c:v>3.0782770185397084E-2</c:v>
                      </c:pt>
                      <c:pt idx="28">
                        <c:v>1.984690431617378E-2</c:v>
                      </c:pt>
                      <c:pt idx="29">
                        <c:v>3.0676227253264726E-2</c:v>
                      </c:pt>
                      <c:pt idx="30">
                        <c:v>3.0344360302392497E-2</c:v>
                      </c:pt>
                      <c:pt idx="31">
                        <c:v>2.2060990432497755E-2</c:v>
                      </c:pt>
                      <c:pt idx="32">
                        <c:v>1.902972956101398E-2</c:v>
                      </c:pt>
                      <c:pt idx="33">
                        <c:v>3.0762299788009696E-2</c:v>
                      </c:pt>
                      <c:pt idx="34">
                        <c:v>2.955881128130838E-2</c:v>
                      </c:pt>
                      <c:pt idx="35">
                        <c:v>2.0667952344351231E-2</c:v>
                      </c:pt>
                      <c:pt idx="36">
                        <c:v>1.8742627206667618E-2</c:v>
                      </c:pt>
                      <c:pt idx="37">
                        <c:v>1.6973240541579372E-2</c:v>
                      </c:pt>
                      <c:pt idx="38">
                        <c:v>1.865699400081422E-2</c:v>
                      </c:pt>
                      <c:pt idx="39">
                        <c:v>1.8448435534890971E-2</c:v>
                      </c:pt>
                      <c:pt idx="40">
                        <c:v>1.8310859359291526E-2</c:v>
                      </c:pt>
                      <c:pt idx="41">
                        <c:v>1.8119981076691116E-2</c:v>
                      </c:pt>
                      <c:pt idx="42">
                        <c:v>2.6762221961144968E-2</c:v>
                      </c:pt>
                      <c:pt idx="43">
                        <c:v>2.0448989061301395E-2</c:v>
                      </c:pt>
                      <c:pt idx="44">
                        <c:v>2.633184002862134E-2</c:v>
                      </c:pt>
                      <c:pt idx="45">
                        <c:v>2.0189342633646391E-2</c:v>
                      </c:pt>
                      <c:pt idx="46">
                        <c:v>2.656425077871306E-2</c:v>
                      </c:pt>
                      <c:pt idx="47">
                        <c:v>2.5520317312078676E-2</c:v>
                      </c:pt>
                      <c:pt idx="48">
                        <c:v>2.8052020935379146E-2</c:v>
                      </c:pt>
                      <c:pt idx="49">
                        <c:v>2.7442048575388608E-2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42E-4F53-AE37-4E5912CFA1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SortedArrayGraphs!$E$54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1.0699999999999999E-2</c:v>
                      </c:pt>
                      <c:pt idx="1">
                        <c:v>8.3000000000000001E-3</c:v>
                      </c:pt>
                      <c:pt idx="2">
                        <c:v>1.2677777777777777E-2</c:v>
                      </c:pt>
                      <c:pt idx="3">
                        <c:v>1.1537499999999999E-2</c:v>
                      </c:pt>
                      <c:pt idx="4">
                        <c:v>1.0592000000000001E-2</c:v>
                      </c:pt>
                      <c:pt idx="5">
                        <c:v>9.8750000000000001E-3</c:v>
                      </c:pt>
                      <c:pt idx="6">
                        <c:v>9.4734693877551023E-3</c:v>
                      </c:pt>
                      <c:pt idx="7">
                        <c:v>1.00828125E-2</c:v>
                      </c:pt>
                      <c:pt idx="8">
                        <c:v>1.085679012345679E-2</c:v>
                      </c:pt>
                      <c:pt idx="9">
                        <c:v>1.0189999999999999E-2</c:v>
                      </c:pt>
                      <c:pt idx="10">
                        <c:v>1.056694214876033E-2</c:v>
                      </c:pt>
                      <c:pt idx="11">
                        <c:v>1.0359027777777778E-2</c:v>
                      </c:pt>
                      <c:pt idx="12">
                        <c:v>1.0480473372781065E-2</c:v>
                      </c:pt>
                      <c:pt idx="13">
                        <c:v>1.0392857142857143E-2</c:v>
                      </c:pt>
                      <c:pt idx="14">
                        <c:v>1.0318222222222222E-2</c:v>
                      </c:pt>
                      <c:pt idx="15">
                        <c:v>1.0612890624999999E-2</c:v>
                      </c:pt>
                      <c:pt idx="16">
                        <c:v>1.0462629757785467E-2</c:v>
                      </c:pt>
                      <c:pt idx="17">
                        <c:v>1.0286728395061728E-2</c:v>
                      </c:pt>
                      <c:pt idx="18">
                        <c:v>1.0304709141274238E-2</c:v>
                      </c:pt>
                      <c:pt idx="19">
                        <c:v>1.0374E-2</c:v>
                      </c:pt>
                      <c:pt idx="20">
                        <c:v>1.0313832199546485E-2</c:v>
                      </c:pt>
                      <c:pt idx="21">
                        <c:v>1.0318181818181818E-2</c:v>
                      </c:pt>
                      <c:pt idx="22">
                        <c:v>1.0416446124763706E-2</c:v>
                      </c:pt>
                      <c:pt idx="23">
                        <c:v>1.0359895833333334E-2</c:v>
                      </c:pt>
                      <c:pt idx="24">
                        <c:v>1.034464E-2</c:v>
                      </c:pt>
                      <c:pt idx="25">
                        <c:v>1.0348816568047337E-2</c:v>
                      </c:pt>
                      <c:pt idx="26">
                        <c:v>1.0429492455418382E-2</c:v>
                      </c:pt>
                      <c:pt idx="27">
                        <c:v>1.0309821428571429E-2</c:v>
                      </c:pt>
                      <c:pt idx="28">
                        <c:v>1.0470154577883473E-2</c:v>
                      </c:pt>
                      <c:pt idx="29">
                        <c:v>1.0334444444444445E-2</c:v>
                      </c:pt>
                      <c:pt idx="30">
                        <c:v>1.0319146722164413E-2</c:v>
                      </c:pt>
                      <c:pt idx="31">
                        <c:v>1.0329394531249999E-2</c:v>
                      </c:pt>
                      <c:pt idx="32">
                        <c:v>1.033048668503214E-2</c:v>
                      </c:pt>
                      <c:pt idx="33">
                        <c:v>1.0422664359861592E-2</c:v>
                      </c:pt>
                      <c:pt idx="34">
                        <c:v>1.0372408163265305E-2</c:v>
                      </c:pt>
                      <c:pt idx="35">
                        <c:v>1.0339891975308642E-2</c:v>
                      </c:pt>
                      <c:pt idx="36">
                        <c:v>1.0380204528853177E-2</c:v>
                      </c:pt>
                      <c:pt idx="37">
                        <c:v>1.0362396121883657E-2</c:v>
                      </c:pt>
                      <c:pt idx="38">
                        <c:v>1.0336949375410914E-2</c:v>
                      </c:pt>
                      <c:pt idx="39">
                        <c:v>1.03661875E-2</c:v>
                      </c:pt>
                      <c:pt idx="40">
                        <c:v>1.0323557406305771E-2</c:v>
                      </c:pt>
                      <c:pt idx="41">
                        <c:v>1.033078231292517E-2</c:v>
                      </c:pt>
                      <c:pt idx="42">
                        <c:v>1.0418875067604111E-2</c:v>
                      </c:pt>
                      <c:pt idx="43">
                        <c:v>1.0344318181818182E-2</c:v>
                      </c:pt>
                      <c:pt idx="44">
                        <c:v>1.0447802469135802E-2</c:v>
                      </c:pt>
                      <c:pt idx="45">
                        <c:v>1.0416351606805293E-2</c:v>
                      </c:pt>
                      <c:pt idx="46">
                        <c:v>1.0336079674060661E-2</c:v>
                      </c:pt>
                      <c:pt idx="47">
                        <c:v>1.0356510416666668E-2</c:v>
                      </c:pt>
                      <c:pt idx="48">
                        <c:v>1.0421782590587255E-2</c:v>
                      </c:pt>
                      <c:pt idx="49">
                        <c:v>1.0323880000000001E-2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42E-4F53-AE37-4E5912CFA1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SortedArrayGraphs!$F$54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6.9999999999999999E-4</c:v>
                      </c:pt>
                      <c:pt idx="1">
                        <c:v>9.5E-4</c:v>
                      </c:pt>
                      <c:pt idx="2">
                        <c:v>1.3111111111111112E-3</c:v>
                      </c:pt>
                      <c:pt idx="3">
                        <c:v>3.3187500000000001E-3</c:v>
                      </c:pt>
                      <c:pt idx="4">
                        <c:v>2.6800000000000001E-4</c:v>
                      </c:pt>
                      <c:pt idx="5">
                        <c:v>6.4166666666666669E-4</c:v>
                      </c:pt>
                      <c:pt idx="6">
                        <c:v>1.8367346938775509E-4</c:v>
                      </c:pt>
                      <c:pt idx="7">
                        <c:v>1.8281250000000001E-4</c:v>
                      </c:pt>
                      <c:pt idx="8">
                        <c:v>1.5802469135802469E-4</c:v>
                      </c:pt>
                      <c:pt idx="9">
                        <c:v>1.4899999999999999E-4</c:v>
                      </c:pt>
                      <c:pt idx="10">
                        <c:v>1.3884297520661156E-4</c:v>
                      </c:pt>
                      <c:pt idx="11">
                        <c:v>3.0416666666666667E-4</c:v>
                      </c:pt>
                      <c:pt idx="12">
                        <c:v>1.2662721893491125E-4</c:v>
                      </c:pt>
                      <c:pt idx="13">
                        <c:v>1.683673469387755E-4</c:v>
                      </c:pt>
                      <c:pt idx="14">
                        <c:v>3.2400000000000001E-4</c:v>
                      </c:pt>
                      <c:pt idx="15">
                        <c:v>1.3945312500000001E-4</c:v>
                      </c:pt>
                      <c:pt idx="16">
                        <c:v>1.8442906574394464E-4</c:v>
                      </c:pt>
                      <c:pt idx="17">
                        <c:v>1.228395061728395E-4</c:v>
                      </c:pt>
                      <c:pt idx="18">
                        <c:v>2.4265927977839335E-4</c:v>
                      </c:pt>
                      <c:pt idx="19">
                        <c:v>2.1149999999999999E-4</c:v>
                      </c:pt>
                      <c:pt idx="20">
                        <c:v>2.0861678004535148E-4</c:v>
                      </c:pt>
                      <c:pt idx="21">
                        <c:v>1.3223140495867769E-4</c:v>
                      </c:pt>
                      <c:pt idx="22">
                        <c:v>1.1020793950850662E-4</c:v>
                      </c:pt>
                      <c:pt idx="23">
                        <c:v>1.65625E-4</c:v>
                      </c:pt>
                      <c:pt idx="24">
                        <c:v>1.1296E-4</c:v>
                      </c:pt>
                      <c:pt idx="25">
                        <c:v>1.5133136094674557E-4</c:v>
                      </c:pt>
                      <c:pt idx="26">
                        <c:v>1.4458161865569272E-4</c:v>
                      </c:pt>
                      <c:pt idx="27">
                        <c:v>1.3686224489795919E-4</c:v>
                      </c:pt>
                      <c:pt idx="28">
                        <c:v>1.3864447086801428E-4</c:v>
                      </c:pt>
                      <c:pt idx="29">
                        <c:v>1.2355555555555554E-4</c:v>
                      </c:pt>
                      <c:pt idx="30">
                        <c:v>7.762747138397502E-5</c:v>
                      </c:pt>
                      <c:pt idx="31">
                        <c:v>1.2138671874999999E-4</c:v>
                      </c:pt>
                      <c:pt idx="32">
                        <c:v>1.169880624426079E-4</c:v>
                      </c:pt>
                      <c:pt idx="33">
                        <c:v>1.0614186851211073E-4</c:v>
                      </c:pt>
                      <c:pt idx="34">
                        <c:v>1.0718367346938775E-4</c:v>
                      </c:pt>
                      <c:pt idx="35">
                        <c:v>6.736111111111111E-5</c:v>
                      </c:pt>
                      <c:pt idx="36">
                        <c:v>7.1658144631117599E-5</c:v>
                      </c:pt>
                      <c:pt idx="37">
                        <c:v>9.3698060941828254E-5</c:v>
                      </c:pt>
                      <c:pt idx="38">
                        <c:v>9.487179487179487E-5</c:v>
                      </c:pt>
                      <c:pt idx="39">
                        <c:v>8.9250000000000001E-5</c:v>
                      </c:pt>
                      <c:pt idx="40">
                        <c:v>8.4651992861392033E-5</c:v>
                      </c:pt>
                      <c:pt idx="41">
                        <c:v>6.3378684807256232E-5</c:v>
                      </c:pt>
                      <c:pt idx="42">
                        <c:v>6.2141698215251485E-5</c:v>
                      </c:pt>
                      <c:pt idx="43">
                        <c:v>7.8977272727272731E-5</c:v>
                      </c:pt>
                      <c:pt idx="44">
                        <c:v>5.9604938271604936E-5</c:v>
                      </c:pt>
                      <c:pt idx="45">
                        <c:v>5.789224952741021E-5</c:v>
                      </c:pt>
                      <c:pt idx="46">
                        <c:v>5.6631960162969667E-5</c:v>
                      </c:pt>
                      <c:pt idx="47">
                        <c:v>7.0789930555555561E-5</c:v>
                      </c:pt>
                      <c:pt idx="48">
                        <c:v>5.8517284464806334E-5</c:v>
                      </c:pt>
                      <c:pt idx="49">
                        <c:v>6.8839999999999998E-5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42E-4F53-AE37-4E5912CFA1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SortedArrayGraphs!$G$54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SortedArrayGraphs!$G$55:$G$104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0.10858393713768461</c:v>
                      </c:pt>
                      <c:pt idx="2">
                        <c:v>4.0102961605065289E-2</c:v>
                      </c:pt>
                      <c:pt idx="3">
                        <c:v>3.586362303976267E-2</c:v>
                      </c:pt>
                      <c:pt idx="4">
                        <c:v>2.7660714570643598E-2</c:v>
                      </c:pt>
                      <c:pt idx="5">
                        <c:v>1.4989278473505304E-2</c:v>
                      </c:pt>
                      <c:pt idx="6">
                        <c:v>4.5799119047846962E-2</c:v>
                      </c:pt>
                      <c:pt idx="7">
                        <c:v>2.8515564167327534E-2</c:v>
                      </c:pt>
                      <c:pt idx="8">
                        <c:v>2.5587600356919107E-2</c:v>
                      </c:pt>
                      <c:pt idx="9">
                        <c:v>3.1909179540382006E-2</c:v>
                      </c:pt>
                      <c:pt idx="10">
                        <c:v>1.6646246387417529E-2</c:v>
                      </c:pt>
                      <c:pt idx="11">
                        <c:v>3.1691505781392577E-2</c:v>
                      </c:pt>
                      <c:pt idx="12">
                        <c:v>2.8629676566697869E-2</c:v>
                      </c:pt>
                      <c:pt idx="13">
                        <c:v>2.7953014633118251E-2</c:v>
                      </c:pt>
                      <c:pt idx="14">
                        <c:v>4.3598809577846488E-2</c:v>
                      </c:pt>
                      <c:pt idx="15">
                        <c:v>1.9142498392240331E-2</c:v>
                      </c:pt>
                      <c:pt idx="16">
                        <c:v>4.1549631657776309E-2</c:v>
                      </c:pt>
                      <c:pt idx="17">
                        <c:v>3.8942078045109504E-2</c:v>
                      </c:pt>
                      <c:pt idx="18">
                        <c:v>3.8899433010327347E-2</c:v>
                      </c:pt>
                      <c:pt idx="19">
                        <c:v>4.0398387247105247E-2</c:v>
                      </c:pt>
                      <c:pt idx="20">
                        <c:v>3.8186112888728266E-2</c:v>
                      </c:pt>
                      <c:pt idx="21">
                        <c:v>3.6393806597066106E-2</c:v>
                      </c:pt>
                      <c:pt idx="22">
                        <c:v>3.3755028854169859E-2</c:v>
                      </c:pt>
                      <c:pt idx="23">
                        <c:v>3.7589290999113414E-2</c:v>
                      </c:pt>
                      <c:pt idx="24">
                        <c:v>2.2608655449297192E-2</c:v>
                      </c:pt>
                      <c:pt idx="25">
                        <c:v>3.3869953001019734E-2</c:v>
                      </c:pt>
                      <c:pt idx="26">
                        <c:v>2.3036976678255539E-2</c:v>
                      </c:pt>
                      <c:pt idx="27">
                        <c:v>2.2206010508614715E-2</c:v>
                      </c:pt>
                      <c:pt idx="28">
                        <c:v>3.0220059744264609E-2</c:v>
                      </c:pt>
                      <c:pt idx="29">
                        <c:v>2.8829304822212097E-2</c:v>
                      </c:pt>
                      <c:pt idx="30">
                        <c:v>2.2667876852841325E-2</c:v>
                      </c:pt>
                      <c:pt idx="31">
                        <c:v>2.8851051964641224E-2</c:v>
                      </c:pt>
                      <c:pt idx="32">
                        <c:v>3.3314989762810575E-2</c:v>
                      </c:pt>
                      <c:pt idx="33">
                        <c:v>3.2166284130412746E-2</c:v>
                      </c:pt>
                      <c:pt idx="34">
                        <c:v>3.1014910359205346E-2</c:v>
                      </c:pt>
                      <c:pt idx="35">
                        <c:v>3.2377440703266945E-2</c:v>
                      </c:pt>
                      <c:pt idx="36">
                        <c:v>2.0817540924194081E-2</c:v>
                      </c:pt>
                      <c:pt idx="37">
                        <c:v>2.8546910428471173E-2</c:v>
                      </c:pt>
                      <c:pt idx="38">
                        <c:v>2.9833995015126884E-2</c:v>
                      </c:pt>
                      <c:pt idx="39">
                        <c:v>2.9626139964298297E-2</c:v>
                      </c:pt>
                      <c:pt idx="40">
                        <c:v>2.8208071909763197E-2</c:v>
                      </c:pt>
                      <c:pt idx="41">
                        <c:v>2.7911892248047122E-2</c:v>
                      </c:pt>
                      <c:pt idx="42">
                        <c:v>2.7224636163497365E-2</c:v>
                      </c:pt>
                      <c:pt idx="43">
                        <c:v>3.5489981015481759E-2</c:v>
                      </c:pt>
                      <c:pt idx="44">
                        <c:v>2.7229100224311496E-2</c:v>
                      </c:pt>
                      <c:pt idx="45">
                        <c:v>2.6710678971063148E-2</c:v>
                      </c:pt>
                      <c:pt idx="46">
                        <c:v>3.455271227355914E-2</c:v>
                      </c:pt>
                      <c:pt idx="47">
                        <c:v>3.3748830837935818E-2</c:v>
                      </c:pt>
                      <c:pt idx="48">
                        <c:v>2.7019839749626323E-2</c:v>
                      </c:pt>
                      <c:pt idx="49">
                        <c:v>3.3887511941849989E-2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42E-4F53-AE37-4E5912CFA14F}"/>
                  </c:ext>
                </c:extLst>
              </c15:ser>
            </c15:filteredScatterSeries>
          </c:ext>
        </c:extLst>
      </c:scatterChart>
      <c:valAx>
        <c:axId val="1137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975"/>
        <c:crosses val="autoZero"/>
        <c:crossBetween val="midCat"/>
      </c:valAx>
      <c:valAx>
        <c:axId val="1137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Sorted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SortedArrayGraphs!$C$54</c:f>
              <c:strCache>
                <c:ptCount val="1"/>
                <c:pt idx="0">
                  <c:v>bubble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SortedArrayGraphs!$H$55:$H$104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SortedArrayGraphs!$C$55:$C$104</c:f>
              <c:numCache>
                <c:formatCode>General</c:formatCode>
                <c:ptCount val="50"/>
                <c:pt idx="0">
                  <c:v>0</c:v>
                </c:pt>
                <c:pt idx="1">
                  <c:v>0.495</c:v>
                </c:pt>
                <c:pt idx="2">
                  <c:v>1.01</c:v>
                </c:pt>
                <c:pt idx="3">
                  <c:v>0.59</c:v>
                </c:pt>
                <c:pt idx="4">
                  <c:v>1.6040000000000001</c:v>
                </c:pt>
                <c:pt idx="5">
                  <c:v>1.5483333333333333</c:v>
                </c:pt>
                <c:pt idx="6">
                  <c:v>1.5485714285714285</c:v>
                </c:pt>
                <c:pt idx="7">
                  <c:v>1.1475</c:v>
                </c:pt>
                <c:pt idx="8">
                  <c:v>1.7944444444444445</c:v>
                </c:pt>
                <c:pt idx="9">
                  <c:v>2.323</c:v>
                </c:pt>
                <c:pt idx="10">
                  <c:v>2.1236363636363635</c:v>
                </c:pt>
                <c:pt idx="11">
                  <c:v>2.5558333333333332</c:v>
                </c:pt>
                <c:pt idx="12">
                  <c:v>2.956923076923077</c:v>
                </c:pt>
                <c:pt idx="13">
                  <c:v>3.5042857142857144</c:v>
                </c:pt>
                <c:pt idx="14">
                  <c:v>3.2173333333333334</c:v>
                </c:pt>
                <c:pt idx="15">
                  <c:v>3.368125</c:v>
                </c:pt>
                <c:pt idx="16">
                  <c:v>3.6676470588235293</c:v>
                </c:pt>
                <c:pt idx="17">
                  <c:v>4.0116666666666667</c:v>
                </c:pt>
                <c:pt idx="18">
                  <c:v>4.337894736842105</c:v>
                </c:pt>
                <c:pt idx="19">
                  <c:v>4.4634999999999998</c:v>
                </c:pt>
                <c:pt idx="20">
                  <c:v>4.7328571428571431</c:v>
                </c:pt>
                <c:pt idx="21">
                  <c:v>5.0581818181818186</c:v>
                </c:pt>
                <c:pt idx="22">
                  <c:v>5.2643478260869569</c:v>
                </c:pt>
                <c:pt idx="23">
                  <c:v>5.3754166666666663</c:v>
                </c:pt>
                <c:pt idx="24">
                  <c:v>5.4707999999999997</c:v>
                </c:pt>
                <c:pt idx="25">
                  <c:v>5.8196153846153846</c:v>
                </c:pt>
                <c:pt idx="26">
                  <c:v>5.938148148148148</c:v>
                </c:pt>
                <c:pt idx="27">
                  <c:v>6.2585714285714289</c:v>
                </c:pt>
                <c:pt idx="28">
                  <c:v>6.4713793103448278</c:v>
                </c:pt>
                <c:pt idx="29">
                  <c:v>6.7013333333333334</c:v>
                </c:pt>
                <c:pt idx="30">
                  <c:v>7.0574193548387099</c:v>
                </c:pt>
                <c:pt idx="31">
                  <c:v>7.1287500000000001</c:v>
                </c:pt>
                <c:pt idx="32">
                  <c:v>7.3651515151515152</c:v>
                </c:pt>
                <c:pt idx="33">
                  <c:v>7.6023529411764708</c:v>
                </c:pt>
                <c:pt idx="34">
                  <c:v>7.8597142857142854</c:v>
                </c:pt>
                <c:pt idx="35">
                  <c:v>8.030555555555555</c:v>
                </c:pt>
                <c:pt idx="36">
                  <c:v>8.1643243243243244</c:v>
                </c:pt>
                <c:pt idx="37">
                  <c:v>8.4555263157894736</c:v>
                </c:pt>
                <c:pt idx="38">
                  <c:v>8.7317948717948717</c:v>
                </c:pt>
                <c:pt idx="39">
                  <c:v>8.859</c:v>
                </c:pt>
                <c:pt idx="40">
                  <c:v>9.0182926829268286</c:v>
                </c:pt>
                <c:pt idx="41">
                  <c:v>9.6154761904761905</c:v>
                </c:pt>
                <c:pt idx="42">
                  <c:v>9.6860465116279073</c:v>
                </c:pt>
                <c:pt idx="43">
                  <c:v>9.7397727272727277</c:v>
                </c:pt>
                <c:pt idx="44">
                  <c:v>9.8802222222222227</c:v>
                </c:pt>
                <c:pt idx="45">
                  <c:v>10.167173913043479</c:v>
                </c:pt>
                <c:pt idx="46">
                  <c:v>10.45</c:v>
                </c:pt>
                <c:pt idx="47">
                  <c:v>10.623749999999999</c:v>
                </c:pt>
                <c:pt idx="48">
                  <c:v>10.861632653061225</c:v>
                </c:pt>
                <c:pt idx="49">
                  <c:v>10.9902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2F8F-41A8-9F9E-00FFA361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4639"/>
        <c:axId val="113792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insertion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SortedArrayGraphs!$A$55:$A$104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6.4210526315789468E-2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7.2173913043478255E-2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2.1379310344827585E-2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0.02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1.8222222222222223E-2</c:v>
                      </c:pt>
                      <c:pt idx="45">
                        <c:v>0</c:v>
                      </c:pt>
                      <c:pt idx="46">
                        <c:v>7.8936170212765958E-2</c:v>
                      </c:pt>
                      <c:pt idx="47">
                        <c:v>1.4791666666666667E-2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F8F-41A8-9F9E-00FFA36175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SortedArrayGraphs!$B$54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SortedArrayGraphs!$B$55:$B$104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5.4999999999999997E-3</c:v>
                      </c:pt>
                      <c:pt idx="1">
                        <c:v>0</c:v>
                      </c:pt>
                      <c:pt idx="2">
                        <c:v>6.3222222222222221E-3</c:v>
                      </c:pt>
                      <c:pt idx="3">
                        <c:v>2.5125E-3</c:v>
                      </c:pt>
                      <c:pt idx="4">
                        <c:v>2.0600000000000002E-3</c:v>
                      </c:pt>
                      <c:pt idx="5">
                        <c:v>3.0472222222222224E-3</c:v>
                      </c:pt>
                      <c:pt idx="6">
                        <c:v>2.7163265306122449E-3</c:v>
                      </c:pt>
                      <c:pt idx="7">
                        <c:v>2.6843750000000001E-3</c:v>
                      </c:pt>
                      <c:pt idx="8">
                        <c:v>2.3481481481481483E-3</c:v>
                      </c:pt>
                      <c:pt idx="9">
                        <c:v>2.6180000000000001E-3</c:v>
                      </c:pt>
                      <c:pt idx="10">
                        <c:v>2.7735537190082646E-3</c:v>
                      </c:pt>
                      <c:pt idx="11">
                        <c:v>2.5625000000000001E-3</c:v>
                      </c:pt>
                      <c:pt idx="12">
                        <c:v>2.4881656804733726E-3</c:v>
                      </c:pt>
                      <c:pt idx="13">
                        <c:v>2.3571428571428571E-3</c:v>
                      </c:pt>
                      <c:pt idx="14">
                        <c:v>2.4995555555555556E-3</c:v>
                      </c:pt>
                      <c:pt idx="15">
                        <c:v>2.40234375E-3</c:v>
                      </c:pt>
                      <c:pt idx="16">
                        <c:v>2.5186851211072663E-3</c:v>
                      </c:pt>
                      <c:pt idx="17">
                        <c:v>2.3932098765432099E-3</c:v>
                      </c:pt>
                      <c:pt idx="18">
                        <c:v>2.5493074792243765E-3</c:v>
                      </c:pt>
                      <c:pt idx="19">
                        <c:v>2.5807500000000001E-3</c:v>
                      </c:pt>
                      <c:pt idx="20">
                        <c:v>2.4907029478458049E-3</c:v>
                      </c:pt>
                      <c:pt idx="21">
                        <c:v>2.5047520661157026E-3</c:v>
                      </c:pt>
                      <c:pt idx="22">
                        <c:v>2.4321361058601133E-3</c:v>
                      </c:pt>
                      <c:pt idx="23">
                        <c:v>2.4522569444444444E-3</c:v>
                      </c:pt>
                      <c:pt idx="24">
                        <c:v>2.4689600000000001E-3</c:v>
                      </c:pt>
                      <c:pt idx="25">
                        <c:v>2.461094674556213E-3</c:v>
                      </c:pt>
                      <c:pt idx="26">
                        <c:v>2.4561042524005486E-3</c:v>
                      </c:pt>
                      <c:pt idx="27">
                        <c:v>2.4670918367346939E-3</c:v>
                      </c:pt>
                      <c:pt idx="28">
                        <c:v>2.4598097502972652E-3</c:v>
                      </c:pt>
                      <c:pt idx="29">
                        <c:v>2.4547777777777779E-3</c:v>
                      </c:pt>
                      <c:pt idx="30">
                        <c:v>2.4578563995837667E-3</c:v>
                      </c:pt>
                      <c:pt idx="31">
                        <c:v>2.4610351562499998E-3</c:v>
                      </c:pt>
                      <c:pt idx="32">
                        <c:v>2.493204775022957E-3</c:v>
                      </c:pt>
                      <c:pt idx="33">
                        <c:v>2.4626297577854672E-3</c:v>
                      </c:pt>
                      <c:pt idx="34">
                        <c:v>2.4609795918367349E-3</c:v>
                      </c:pt>
                      <c:pt idx="35">
                        <c:v>2.4914351851851851E-3</c:v>
                      </c:pt>
                      <c:pt idx="36">
                        <c:v>2.456172388604821E-3</c:v>
                      </c:pt>
                      <c:pt idx="37">
                        <c:v>2.4702908587257619E-3</c:v>
                      </c:pt>
                      <c:pt idx="38">
                        <c:v>2.4539119000657464E-3</c:v>
                      </c:pt>
                      <c:pt idx="39">
                        <c:v>2.420125E-3</c:v>
                      </c:pt>
                      <c:pt idx="40">
                        <c:v>2.4223081499107676E-3</c:v>
                      </c:pt>
                      <c:pt idx="41">
                        <c:v>2.416439909297052E-3</c:v>
                      </c:pt>
                      <c:pt idx="42">
                        <c:v>2.4078961600865331E-3</c:v>
                      </c:pt>
                      <c:pt idx="43">
                        <c:v>2.4226756198347109E-3</c:v>
                      </c:pt>
                      <c:pt idx="44">
                        <c:v>2.4114074074074072E-3</c:v>
                      </c:pt>
                      <c:pt idx="45">
                        <c:v>2.4137996219281664E-3</c:v>
                      </c:pt>
                      <c:pt idx="46">
                        <c:v>2.431869624264373E-3</c:v>
                      </c:pt>
                      <c:pt idx="47">
                        <c:v>2.4004340277777778E-3</c:v>
                      </c:pt>
                      <c:pt idx="48">
                        <c:v>2.4048313202832154E-3</c:v>
                      </c:pt>
                      <c:pt idx="49">
                        <c:v>2.39456E-3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F8F-41A8-9F9E-00FFA361751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SortedArrayGraphs!$D$54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1.053604984823934E-2</c:v>
                      </c:pt>
                      <c:pt idx="1">
                        <c:v>1.504476237449847E-2</c:v>
                      </c:pt>
                      <c:pt idx="2">
                        <c:v>1.5798136389874207E-2</c:v>
                      </c:pt>
                      <c:pt idx="3">
                        <c:v>1.3304247256686151E-2</c:v>
                      </c:pt>
                      <c:pt idx="4">
                        <c:v>1.2491935612548721E-2</c:v>
                      </c:pt>
                      <c:pt idx="5">
                        <c:v>1.1738591575636684E-2</c:v>
                      </c:pt>
                      <c:pt idx="6">
                        <c:v>8.2075648986735639E-2</c:v>
                      </c:pt>
                      <c:pt idx="7">
                        <c:v>7.375161823276985E-2</c:v>
                      </c:pt>
                      <c:pt idx="8">
                        <c:v>1.4831750649364615E-2</c:v>
                      </c:pt>
                      <c:pt idx="9">
                        <c:v>1.5252186446975046E-2</c:v>
                      </c:pt>
                      <c:pt idx="10">
                        <c:v>1.3766895660945307E-2</c:v>
                      </c:pt>
                      <c:pt idx="11">
                        <c:v>1.588648747396286E-2</c:v>
                      </c:pt>
                      <c:pt idx="12">
                        <c:v>2.416790879006963E-2</c:v>
                      </c:pt>
                      <c:pt idx="13">
                        <c:v>2.0435088937169575E-2</c:v>
                      </c:pt>
                      <c:pt idx="14">
                        <c:v>2.3884565246994165E-2</c:v>
                      </c:pt>
                      <c:pt idx="15">
                        <c:v>2.3135412167308866E-2</c:v>
                      </c:pt>
                      <c:pt idx="16">
                        <c:v>2.6968890205311274E-2</c:v>
                      </c:pt>
                      <c:pt idx="17">
                        <c:v>2.7023130675102373E-2</c:v>
                      </c:pt>
                      <c:pt idx="18">
                        <c:v>1.8265820717892841E-2</c:v>
                      </c:pt>
                      <c:pt idx="19">
                        <c:v>3.6796273711528139E-2</c:v>
                      </c:pt>
                      <c:pt idx="20">
                        <c:v>3.5640372029479714E-2</c:v>
                      </c:pt>
                      <c:pt idx="21">
                        <c:v>1.8176434340941901E-2</c:v>
                      </c:pt>
                      <c:pt idx="22">
                        <c:v>2.3165215880312649E-2</c:v>
                      </c:pt>
                      <c:pt idx="23">
                        <c:v>3.3730173265739481E-2</c:v>
                      </c:pt>
                      <c:pt idx="24">
                        <c:v>2.3423701021920759E-2</c:v>
                      </c:pt>
                      <c:pt idx="25">
                        <c:v>2.339366123193555E-2</c:v>
                      </c:pt>
                      <c:pt idx="26">
                        <c:v>2.3296914355866321E-2</c:v>
                      </c:pt>
                      <c:pt idx="27">
                        <c:v>3.0782770185397084E-2</c:v>
                      </c:pt>
                      <c:pt idx="28">
                        <c:v>1.984690431617378E-2</c:v>
                      </c:pt>
                      <c:pt idx="29">
                        <c:v>3.0676227253264726E-2</c:v>
                      </c:pt>
                      <c:pt idx="30">
                        <c:v>3.0344360302392497E-2</c:v>
                      </c:pt>
                      <c:pt idx="31">
                        <c:v>2.2060990432497755E-2</c:v>
                      </c:pt>
                      <c:pt idx="32">
                        <c:v>1.902972956101398E-2</c:v>
                      </c:pt>
                      <c:pt idx="33">
                        <c:v>3.0762299788009696E-2</c:v>
                      </c:pt>
                      <c:pt idx="34">
                        <c:v>2.955881128130838E-2</c:v>
                      </c:pt>
                      <c:pt idx="35">
                        <c:v>2.0667952344351231E-2</c:v>
                      </c:pt>
                      <c:pt idx="36">
                        <c:v>1.8742627206667618E-2</c:v>
                      </c:pt>
                      <c:pt idx="37">
                        <c:v>1.6973240541579372E-2</c:v>
                      </c:pt>
                      <c:pt idx="38">
                        <c:v>1.865699400081422E-2</c:v>
                      </c:pt>
                      <c:pt idx="39">
                        <c:v>1.8448435534890971E-2</c:v>
                      </c:pt>
                      <c:pt idx="40">
                        <c:v>1.8310859359291526E-2</c:v>
                      </c:pt>
                      <c:pt idx="41">
                        <c:v>1.8119981076691116E-2</c:v>
                      </c:pt>
                      <c:pt idx="42">
                        <c:v>2.6762221961144968E-2</c:v>
                      </c:pt>
                      <c:pt idx="43">
                        <c:v>2.0448989061301395E-2</c:v>
                      </c:pt>
                      <c:pt idx="44">
                        <c:v>2.633184002862134E-2</c:v>
                      </c:pt>
                      <c:pt idx="45">
                        <c:v>2.0189342633646391E-2</c:v>
                      </c:pt>
                      <c:pt idx="46">
                        <c:v>2.656425077871306E-2</c:v>
                      </c:pt>
                      <c:pt idx="47">
                        <c:v>2.5520317312078676E-2</c:v>
                      </c:pt>
                      <c:pt idx="48">
                        <c:v>2.8052020935379146E-2</c:v>
                      </c:pt>
                      <c:pt idx="49">
                        <c:v>2.7442048575388608E-2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8F-41A8-9F9E-00FFA361751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SortedArrayGraphs!$E$54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1.0699999999999999E-2</c:v>
                      </c:pt>
                      <c:pt idx="1">
                        <c:v>8.3000000000000001E-3</c:v>
                      </c:pt>
                      <c:pt idx="2">
                        <c:v>1.2677777777777777E-2</c:v>
                      </c:pt>
                      <c:pt idx="3">
                        <c:v>1.1537499999999999E-2</c:v>
                      </c:pt>
                      <c:pt idx="4">
                        <c:v>1.0592000000000001E-2</c:v>
                      </c:pt>
                      <c:pt idx="5">
                        <c:v>9.8750000000000001E-3</c:v>
                      </c:pt>
                      <c:pt idx="6">
                        <c:v>9.4734693877551023E-3</c:v>
                      </c:pt>
                      <c:pt idx="7">
                        <c:v>1.00828125E-2</c:v>
                      </c:pt>
                      <c:pt idx="8">
                        <c:v>1.085679012345679E-2</c:v>
                      </c:pt>
                      <c:pt idx="9">
                        <c:v>1.0189999999999999E-2</c:v>
                      </c:pt>
                      <c:pt idx="10">
                        <c:v>1.056694214876033E-2</c:v>
                      </c:pt>
                      <c:pt idx="11">
                        <c:v>1.0359027777777778E-2</c:v>
                      </c:pt>
                      <c:pt idx="12">
                        <c:v>1.0480473372781065E-2</c:v>
                      </c:pt>
                      <c:pt idx="13">
                        <c:v>1.0392857142857143E-2</c:v>
                      </c:pt>
                      <c:pt idx="14">
                        <c:v>1.0318222222222222E-2</c:v>
                      </c:pt>
                      <c:pt idx="15">
                        <c:v>1.0612890624999999E-2</c:v>
                      </c:pt>
                      <c:pt idx="16">
                        <c:v>1.0462629757785467E-2</c:v>
                      </c:pt>
                      <c:pt idx="17">
                        <c:v>1.0286728395061728E-2</c:v>
                      </c:pt>
                      <c:pt idx="18">
                        <c:v>1.0304709141274238E-2</c:v>
                      </c:pt>
                      <c:pt idx="19">
                        <c:v>1.0374E-2</c:v>
                      </c:pt>
                      <c:pt idx="20">
                        <c:v>1.0313832199546485E-2</c:v>
                      </c:pt>
                      <c:pt idx="21">
                        <c:v>1.0318181818181818E-2</c:v>
                      </c:pt>
                      <c:pt idx="22">
                        <c:v>1.0416446124763706E-2</c:v>
                      </c:pt>
                      <c:pt idx="23">
                        <c:v>1.0359895833333334E-2</c:v>
                      </c:pt>
                      <c:pt idx="24">
                        <c:v>1.034464E-2</c:v>
                      </c:pt>
                      <c:pt idx="25">
                        <c:v>1.0348816568047337E-2</c:v>
                      </c:pt>
                      <c:pt idx="26">
                        <c:v>1.0429492455418382E-2</c:v>
                      </c:pt>
                      <c:pt idx="27">
                        <c:v>1.0309821428571429E-2</c:v>
                      </c:pt>
                      <c:pt idx="28">
                        <c:v>1.0470154577883473E-2</c:v>
                      </c:pt>
                      <c:pt idx="29">
                        <c:v>1.0334444444444445E-2</c:v>
                      </c:pt>
                      <c:pt idx="30">
                        <c:v>1.0319146722164413E-2</c:v>
                      </c:pt>
                      <c:pt idx="31">
                        <c:v>1.0329394531249999E-2</c:v>
                      </c:pt>
                      <c:pt idx="32">
                        <c:v>1.033048668503214E-2</c:v>
                      </c:pt>
                      <c:pt idx="33">
                        <c:v>1.0422664359861592E-2</c:v>
                      </c:pt>
                      <c:pt idx="34">
                        <c:v>1.0372408163265305E-2</c:v>
                      </c:pt>
                      <c:pt idx="35">
                        <c:v>1.0339891975308642E-2</c:v>
                      </c:pt>
                      <c:pt idx="36">
                        <c:v>1.0380204528853177E-2</c:v>
                      </c:pt>
                      <c:pt idx="37">
                        <c:v>1.0362396121883657E-2</c:v>
                      </c:pt>
                      <c:pt idx="38">
                        <c:v>1.0336949375410914E-2</c:v>
                      </c:pt>
                      <c:pt idx="39">
                        <c:v>1.03661875E-2</c:v>
                      </c:pt>
                      <c:pt idx="40">
                        <c:v>1.0323557406305771E-2</c:v>
                      </c:pt>
                      <c:pt idx="41">
                        <c:v>1.033078231292517E-2</c:v>
                      </c:pt>
                      <c:pt idx="42">
                        <c:v>1.0418875067604111E-2</c:v>
                      </c:pt>
                      <c:pt idx="43">
                        <c:v>1.0344318181818182E-2</c:v>
                      </c:pt>
                      <c:pt idx="44">
                        <c:v>1.0447802469135802E-2</c:v>
                      </c:pt>
                      <c:pt idx="45">
                        <c:v>1.0416351606805293E-2</c:v>
                      </c:pt>
                      <c:pt idx="46">
                        <c:v>1.0336079674060661E-2</c:v>
                      </c:pt>
                      <c:pt idx="47">
                        <c:v>1.0356510416666668E-2</c:v>
                      </c:pt>
                      <c:pt idx="48">
                        <c:v>1.0421782590587255E-2</c:v>
                      </c:pt>
                      <c:pt idx="49">
                        <c:v>1.0323880000000001E-2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F8F-41A8-9F9E-00FFA361751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SortedArrayGraphs!$F$54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6.9999999999999999E-4</c:v>
                      </c:pt>
                      <c:pt idx="1">
                        <c:v>9.5E-4</c:v>
                      </c:pt>
                      <c:pt idx="2">
                        <c:v>1.3111111111111112E-3</c:v>
                      </c:pt>
                      <c:pt idx="3">
                        <c:v>3.3187500000000001E-3</c:v>
                      </c:pt>
                      <c:pt idx="4">
                        <c:v>2.6800000000000001E-4</c:v>
                      </c:pt>
                      <c:pt idx="5">
                        <c:v>6.4166666666666669E-4</c:v>
                      </c:pt>
                      <c:pt idx="6">
                        <c:v>1.8367346938775509E-4</c:v>
                      </c:pt>
                      <c:pt idx="7">
                        <c:v>1.8281250000000001E-4</c:v>
                      </c:pt>
                      <c:pt idx="8">
                        <c:v>1.5802469135802469E-4</c:v>
                      </c:pt>
                      <c:pt idx="9">
                        <c:v>1.4899999999999999E-4</c:v>
                      </c:pt>
                      <c:pt idx="10">
                        <c:v>1.3884297520661156E-4</c:v>
                      </c:pt>
                      <c:pt idx="11">
                        <c:v>3.0416666666666667E-4</c:v>
                      </c:pt>
                      <c:pt idx="12">
                        <c:v>1.2662721893491125E-4</c:v>
                      </c:pt>
                      <c:pt idx="13">
                        <c:v>1.683673469387755E-4</c:v>
                      </c:pt>
                      <c:pt idx="14">
                        <c:v>3.2400000000000001E-4</c:v>
                      </c:pt>
                      <c:pt idx="15">
                        <c:v>1.3945312500000001E-4</c:v>
                      </c:pt>
                      <c:pt idx="16">
                        <c:v>1.8442906574394464E-4</c:v>
                      </c:pt>
                      <c:pt idx="17">
                        <c:v>1.228395061728395E-4</c:v>
                      </c:pt>
                      <c:pt idx="18">
                        <c:v>2.4265927977839335E-4</c:v>
                      </c:pt>
                      <c:pt idx="19">
                        <c:v>2.1149999999999999E-4</c:v>
                      </c:pt>
                      <c:pt idx="20">
                        <c:v>2.0861678004535148E-4</c:v>
                      </c:pt>
                      <c:pt idx="21">
                        <c:v>1.3223140495867769E-4</c:v>
                      </c:pt>
                      <c:pt idx="22">
                        <c:v>1.1020793950850662E-4</c:v>
                      </c:pt>
                      <c:pt idx="23">
                        <c:v>1.65625E-4</c:v>
                      </c:pt>
                      <c:pt idx="24">
                        <c:v>1.1296E-4</c:v>
                      </c:pt>
                      <c:pt idx="25">
                        <c:v>1.5133136094674557E-4</c:v>
                      </c:pt>
                      <c:pt idx="26">
                        <c:v>1.4458161865569272E-4</c:v>
                      </c:pt>
                      <c:pt idx="27">
                        <c:v>1.3686224489795919E-4</c:v>
                      </c:pt>
                      <c:pt idx="28">
                        <c:v>1.3864447086801428E-4</c:v>
                      </c:pt>
                      <c:pt idx="29">
                        <c:v>1.2355555555555554E-4</c:v>
                      </c:pt>
                      <c:pt idx="30">
                        <c:v>7.762747138397502E-5</c:v>
                      </c:pt>
                      <c:pt idx="31">
                        <c:v>1.2138671874999999E-4</c:v>
                      </c:pt>
                      <c:pt idx="32">
                        <c:v>1.169880624426079E-4</c:v>
                      </c:pt>
                      <c:pt idx="33">
                        <c:v>1.0614186851211073E-4</c:v>
                      </c:pt>
                      <c:pt idx="34">
                        <c:v>1.0718367346938775E-4</c:v>
                      </c:pt>
                      <c:pt idx="35">
                        <c:v>6.736111111111111E-5</c:v>
                      </c:pt>
                      <c:pt idx="36">
                        <c:v>7.1658144631117599E-5</c:v>
                      </c:pt>
                      <c:pt idx="37">
                        <c:v>9.3698060941828254E-5</c:v>
                      </c:pt>
                      <c:pt idx="38">
                        <c:v>9.487179487179487E-5</c:v>
                      </c:pt>
                      <c:pt idx="39">
                        <c:v>8.9250000000000001E-5</c:v>
                      </c:pt>
                      <c:pt idx="40">
                        <c:v>8.4651992861392033E-5</c:v>
                      </c:pt>
                      <c:pt idx="41">
                        <c:v>6.3378684807256232E-5</c:v>
                      </c:pt>
                      <c:pt idx="42">
                        <c:v>6.2141698215251485E-5</c:v>
                      </c:pt>
                      <c:pt idx="43">
                        <c:v>7.8977272727272731E-5</c:v>
                      </c:pt>
                      <c:pt idx="44">
                        <c:v>5.9604938271604936E-5</c:v>
                      </c:pt>
                      <c:pt idx="45">
                        <c:v>5.789224952741021E-5</c:v>
                      </c:pt>
                      <c:pt idx="46">
                        <c:v>5.6631960162969667E-5</c:v>
                      </c:pt>
                      <c:pt idx="47">
                        <c:v>7.0789930555555561E-5</c:v>
                      </c:pt>
                      <c:pt idx="48">
                        <c:v>5.8517284464806334E-5</c:v>
                      </c:pt>
                      <c:pt idx="49">
                        <c:v>6.8839999999999998E-5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F8F-41A8-9F9E-00FFA361751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SortedArrayGraphs!$G$54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SortedArrayGraphs!$H$55:$H$104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SortedArrayGraphs!$G$55:$G$104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0.10858393713768461</c:v>
                      </c:pt>
                      <c:pt idx="2">
                        <c:v>4.0102961605065289E-2</c:v>
                      </c:pt>
                      <c:pt idx="3">
                        <c:v>3.586362303976267E-2</c:v>
                      </c:pt>
                      <c:pt idx="4">
                        <c:v>2.7660714570643598E-2</c:v>
                      </c:pt>
                      <c:pt idx="5">
                        <c:v>1.4989278473505304E-2</c:v>
                      </c:pt>
                      <c:pt idx="6">
                        <c:v>4.5799119047846962E-2</c:v>
                      </c:pt>
                      <c:pt idx="7">
                        <c:v>2.8515564167327534E-2</c:v>
                      </c:pt>
                      <c:pt idx="8">
                        <c:v>2.5587600356919107E-2</c:v>
                      </c:pt>
                      <c:pt idx="9">
                        <c:v>3.1909179540382006E-2</c:v>
                      </c:pt>
                      <c:pt idx="10">
                        <c:v>1.6646246387417529E-2</c:v>
                      </c:pt>
                      <c:pt idx="11">
                        <c:v>3.1691505781392577E-2</c:v>
                      </c:pt>
                      <c:pt idx="12">
                        <c:v>2.8629676566697869E-2</c:v>
                      </c:pt>
                      <c:pt idx="13">
                        <c:v>2.7953014633118251E-2</c:v>
                      </c:pt>
                      <c:pt idx="14">
                        <c:v>4.3598809577846488E-2</c:v>
                      </c:pt>
                      <c:pt idx="15">
                        <c:v>1.9142498392240331E-2</c:v>
                      </c:pt>
                      <c:pt idx="16">
                        <c:v>4.1549631657776309E-2</c:v>
                      </c:pt>
                      <c:pt idx="17">
                        <c:v>3.8942078045109504E-2</c:v>
                      </c:pt>
                      <c:pt idx="18">
                        <c:v>3.8899433010327347E-2</c:v>
                      </c:pt>
                      <c:pt idx="19">
                        <c:v>4.0398387247105247E-2</c:v>
                      </c:pt>
                      <c:pt idx="20">
                        <c:v>3.8186112888728266E-2</c:v>
                      </c:pt>
                      <c:pt idx="21">
                        <c:v>3.6393806597066106E-2</c:v>
                      </c:pt>
                      <c:pt idx="22">
                        <c:v>3.3755028854169859E-2</c:v>
                      </c:pt>
                      <c:pt idx="23">
                        <c:v>3.7589290999113414E-2</c:v>
                      </c:pt>
                      <c:pt idx="24">
                        <c:v>2.2608655449297192E-2</c:v>
                      </c:pt>
                      <c:pt idx="25">
                        <c:v>3.3869953001019734E-2</c:v>
                      </c:pt>
                      <c:pt idx="26">
                        <c:v>2.3036976678255539E-2</c:v>
                      </c:pt>
                      <c:pt idx="27">
                        <c:v>2.2206010508614715E-2</c:v>
                      </c:pt>
                      <c:pt idx="28">
                        <c:v>3.0220059744264609E-2</c:v>
                      </c:pt>
                      <c:pt idx="29">
                        <c:v>2.8829304822212097E-2</c:v>
                      </c:pt>
                      <c:pt idx="30">
                        <c:v>2.2667876852841325E-2</c:v>
                      </c:pt>
                      <c:pt idx="31">
                        <c:v>2.8851051964641224E-2</c:v>
                      </c:pt>
                      <c:pt idx="32">
                        <c:v>3.3314989762810575E-2</c:v>
                      </c:pt>
                      <c:pt idx="33">
                        <c:v>3.2166284130412746E-2</c:v>
                      </c:pt>
                      <c:pt idx="34">
                        <c:v>3.1014910359205346E-2</c:v>
                      </c:pt>
                      <c:pt idx="35">
                        <c:v>3.2377440703266945E-2</c:v>
                      </c:pt>
                      <c:pt idx="36">
                        <c:v>2.0817540924194081E-2</c:v>
                      </c:pt>
                      <c:pt idx="37">
                        <c:v>2.8546910428471173E-2</c:v>
                      </c:pt>
                      <c:pt idx="38">
                        <c:v>2.9833995015126884E-2</c:v>
                      </c:pt>
                      <c:pt idx="39">
                        <c:v>2.9626139964298297E-2</c:v>
                      </c:pt>
                      <c:pt idx="40">
                        <c:v>2.8208071909763197E-2</c:v>
                      </c:pt>
                      <c:pt idx="41">
                        <c:v>2.7911892248047122E-2</c:v>
                      </c:pt>
                      <c:pt idx="42">
                        <c:v>2.7224636163497365E-2</c:v>
                      </c:pt>
                      <c:pt idx="43">
                        <c:v>3.5489981015481759E-2</c:v>
                      </c:pt>
                      <c:pt idx="44">
                        <c:v>2.7229100224311496E-2</c:v>
                      </c:pt>
                      <c:pt idx="45">
                        <c:v>2.6710678971063148E-2</c:v>
                      </c:pt>
                      <c:pt idx="46">
                        <c:v>3.455271227355914E-2</c:v>
                      </c:pt>
                      <c:pt idx="47">
                        <c:v>3.3748830837935818E-2</c:v>
                      </c:pt>
                      <c:pt idx="48">
                        <c:v>2.7019839749626323E-2</c:v>
                      </c:pt>
                      <c:pt idx="49">
                        <c:v>3.3887511941849989E-2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F8F-41A8-9F9E-00FFA3617511}"/>
                  </c:ext>
                </c:extLst>
              </c15:ser>
            </c15:filteredScatterSeries>
          </c:ext>
        </c:extLst>
      </c:scatterChart>
      <c:valAx>
        <c:axId val="11379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2975"/>
        <c:crosses val="autoZero"/>
        <c:crossBetween val="midCat"/>
      </c:valAx>
      <c:valAx>
        <c:axId val="1137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402</c:v>
                </c:pt>
                <c:pt idx="4">
                  <c:v>509</c:v>
                </c:pt>
                <c:pt idx="5">
                  <c:v>983</c:v>
                </c:pt>
                <c:pt idx="6">
                  <c:v>933</c:v>
                </c:pt>
                <c:pt idx="7">
                  <c:v>1488</c:v>
                </c:pt>
                <c:pt idx="8">
                  <c:v>1885</c:v>
                </c:pt>
                <c:pt idx="9">
                  <c:v>2459</c:v>
                </c:pt>
                <c:pt idx="10">
                  <c:v>2862</c:v>
                </c:pt>
                <c:pt idx="11">
                  <c:v>3364</c:v>
                </c:pt>
                <c:pt idx="12">
                  <c:v>3806</c:v>
                </c:pt>
                <c:pt idx="13">
                  <c:v>5194</c:v>
                </c:pt>
                <c:pt idx="14">
                  <c:v>5606</c:v>
                </c:pt>
                <c:pt idx="15">
                  <c:v>6125</c:v>
                </c:pt>
                <c:pt idx="16">
                  <c:v>7039</c:v>
                </c:pt>
                <c:pt idx="17">
                  <c:v>7714</c:v>
                </c:pt>
                <c:pt idx="18">
                  <c:v>8644</c:v>
                </c:pt>
                <c:pt idx="19">
                  <c:v>9757</c:v>
                </c:pt>
                <c:pt idx="20">
                  <c:v>10429</c:v>
                </c:pt>
                <c:pt idx="21">
                  <c:v>11584</c:v>
                </c:pt>
                <c:pt idx="22">
                  <c:v>12139</c:v>
                </c:pt>
                <c:pt idx="23">
                  <c:v>13863</c:v>
                </c:pt>
                <c:pt idx="24">
                  <c:v>14631</c:v>
                </c:pt>
                <c:pt idx="25">
                  <c:v>16013</c:v>
                </c:pt>
                <c:pt idx="26">
                  <c:v>16964</c:v>
                </c:pt>
                <c:pt idx="27">
                  <c:v>18340</c:v>
                </c:pt>
                <c:pt idx="28">
                  <c:v>20266</c:v>
                </c:pt>
                <c:pt idx="29">
                  <c:v>21648</c:v>
                </c:pt>
                <c:pt idx="30">
                  <c:v>23258</c:v>
                </c:pt>
                <c:pt idx="31">
                  <c:v>24605</c:v>
                </c:pt>
                <c:pt idx="32">
                  <c:v>26170</c:v>
                </c:pt>
                <c:pt idx="33">
                  <c:v>27809</c:v>
                </c:pt>
                <c:pt idx="34">
                  <c:v>29509</c:v>
                </c:pt>
                <c:pt idx="35">
                  <c:v>31358</c:v>
                </c:pt>
                <c:pt idx="36">
                  <c:v>32462</c:v>
                </c:pt>
                <c:pt idx="37">
                  <c:v>33902</c:v>
                </c:pt>
                <c:pt idx="38">
                  <c:v>35732</c:v>
                </c:pt>
                <c:pt idx="39">
                  <c:v>37729</c:v>
                </c:pt>
                <c:pt idx="40">
                  <c:v>40218</c:v>
                </c:pt>
                <c:pt idx="41">
                  <c:v>41749</c:v>
                </c:pt>
                <c:pt idx="42">
                  <c:v>43632</c:v>
                </c:pt>
                <c:pt idx="43">
                  <c:v>45517</c:v>
                </c:pt>
                <c:pt idx="44">
                  <c:v>47838</c:v>
                </c:pt>
                <c:pt idx="45">
                  <c:v>50280</c:v>
                </c:pt>
                <c:pt idx="46">
                  <c:v>53088</c:v>
                </c:pt>
                <c:pt idx="47">
                  <c:v>54691</c:v>
                </c:pt>
                <c:pt idx="48">
                  <c:v>56954</c:v>
                </c:pt>
                <c:pt idx="49">
                  <c:v>58792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AF5-9BFB-909A5EE3600A}"/>
            </c:ext>
          </c:extLst>
        </c:ser>
        <c:ser>
          <c:idx val="1"/>
          <c:order val="1"/>
          <c:tx>
            <c:strRef>
              <c:f>ReverseArrayGraphs!$C$1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545</c:v>
                </c:pt>
                <c:pt idx="3">
                  <c:v>732</c:v>
                </c:pt>
                <c:pt idx="4">
                  <c:v>1409</c:v>
                </c:pt>
                <c:pt idx="5">
                  <c:v>1630</c:v>
                </c:pt>
                <c:pt idx="6">
                  <c:v>2232</c:v>
                </c:pt>
                <c:pt idx="7">
                  <c:v>3410</c:v>
                </c:pt>
                <c:pt idx="8">
                  <c:v>4212</c:v>
                </c:pt>
                <c:pt idx="9">
                  <c:v>4799</c:v>
                </c:pt>
                <c:pt idx="10">
                  <c:v>5735</c:v>
                </c:pt>
                <c:pt idx="11">
                  <c:v>7580</c:v>
                </c:pt>
                <c:pt idx="12">
                  <c:v>8425</c:v>
                </c:pt>
                <c:pt idx="13">
                  <c:v>9358</c:v>
                </c:pt>
                <c:pt idx="14">
                  <c:v>11197</c:v>
                </c:pt>
                <c:pt idx="15">
                  <c:v>13601</c:v>
                </c:pt>
                <c:pt idx="16">
                  <c:v>14649</c:v>
                </c:pt>
                <c:pt idx="17">
                  <c:v>16421</c:v>
                </c:pt>
                <c:pt idx="18">
                  <c:v>18132</c:v>
                </c:pt>
                <c:pt idx="19">
                  <c:v>20142</c:v>
                </c:pt>
                <c:pt idx="20">
                  <c:v>22303</c:v>
                </c:pt>
                <c:pt idx="21">
                  <c:v>24725</c:v>
                </c:pt>
                <c:pt idx="22">
                  <c:v>25936</c:v>
                </c:pt>
                <c:pt idx="23">
                  <c:v>29059</c:v>
                </c:pt>
                <c:pt idx="24">
                  <c:v>30703</c:v>
                </c:pt>
                <c:pt idx="25">
                  <c:v>34223</c:v>
                </c:pt>
                <c:pt idx="26">
                  <c:v>36009</c:v>
                </c:pt>
                <c:pt idx="27">
                  <c:v>39839</c:v>
                </c:pt>
                <c:pt idx="28">
                  <c:v>42644</c:v>
                </c:pt>
                <c:pt idx="29">
                  <c:v>44868</c:v>
                </c:pt>
                <c:pt idx="30">
                  <c:v>48169</c:v>
                </c:pt>
                <c:pt idx="31">
                  <c:v>51187</c:v>
                </c:pt>
                <c:pt idx="32">
                  <c:v>54527</c:v>
                </c:pt>
                <c:pt idx="33">
                  <c:v>58039</c:v>
                </c:pt>
                <c:pt idx="34">
                  <c:v>60715</c:v>
                </c:pt>
                <c:pt idx="35">
                  <c:v>64320</c:v>
                </c:pt>
                <c:pt idx="36">
                  <c:v>67827</c:v>
                </c:pt>
                <c:pt idx="37">
                  <c:v>71588</c:v>
                </c:pt>
                <c:pt idx="38">
                  <c:v>75290</c:v>
                </c:pt>
                <c:pt idx="39">
                  <c:v>79562</c:v>
                </c:pt>
                <c:pt idx="40">
                  <c:v>82901</c:v>
                </c:pt>
                <c:pt idx="41">
                  <c:v>87279</c:v>
                </c:pt>
                <c:pt idx="42">
                  <c:v>91489</c:v>
                </c:pt>
                <c:pt idx="43">
                  <c:v>95540</c:v>
                </c:pt>
                <c:pt idx="44">
                  <c:v>102010</c:v>
                </c:pt>
                <c:pt idx="45">
                  <c:v>105159</c:v>
                </c:pt>
                <c:pt idx="46">
                  <c:v>108983</c:v>
                </c:pt>
                <c:pt idx="47">
                  <c:v>113709</c:v>
                </c:pt>
                <c:pt idx="48">
                  <c:v>118913</c:v>
                </c:pt>
                <c:pt idx="49">
                  <c:v>123567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C-4AF5-9BFB-909A5EE3600A}"/>
            </c:ext>
          </c:extLst>
        </c:ser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C-4AF5-9BFB-909A5EE3600A}"/>
            </c:ext>
          </c:extLst>
        </c:ser>
        <c:ser>
          <c:idx val="3"/>
          <c:order val="3"/>
          <c:tx>
            <c:strRef>
              <c:f>ReverseArrayGraphs!$E$1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ReverseArrayGraphs!$E$2:$E$51</c:f>
              <c:numCache>
                <c:formatCode>General</c:formatCode>
                <c:ptCount val="50"/>
                <c:pt idx="0">
                  <c:v>538</c:v>
                </c:pt>
                <c:pt idx="1">
                  <c:v>383</c:v>
                </c:pt>
                <c:pt idx="2">
                  <c:v>837</c:v>
                </c:pt>
                <c:pt idx="3">
                  <c:v>1815</c:v>
                </c:pt>
                <c:pt idx="4">
                  <c:v>2568</c:v>
                </c:pt>
                <c:pt idx="5">
                  <c:v>3648</c:v>
                </c:pt>
                <c:pt idx="6">
                  <c:v>4604</c:v>
                </c:pt>
                <c:pt idx="7">
                  <c:v>6399</c:v>
                </c:pt>
                <c:pt idx="8">
                  <c:v>7947</c:v>
                </c:pt>
                <c:pt idx="9">
                  <c:v>10145</c:v>
                </c:pt>
                <c:pt idx="10">
                  <c:v>11975</c:v>
                </c:pt>
                <c:pt idx="11">
                  <c:v>14645</c:v>
                </c:pt>
                <c:pt idx="12">
                  <c:v>16916</c:v>
                </c:pt>
                <c:pt idx="13">
                  <c:v>19240</c:v>
                </c:pt>
                <c:pt idx="14">
                  <c:v>22291</c:v>
                </c:pt>
                <c:pt idx="15">
                  <c:v>25071</c:v>
                </c:pt>
                <c:pt idx="16">
                  <c:v>28667</c:v>
                </c:pt>
                <c:pt idx="17">
                  <c:v>31590</c:v>
                </c:pt>
                <c:pt idx="18">
                  <c:v>35803</c:v>
                </c:pt>
                <c:pt idx="19">
                  <c:v>39317</c:v>
                </c:pt>
                <c:pt idx="20">
                  <c:v>43089</c:v>
                </c:pt>
                <c:pt idx="21">
                  <c:v>47362</c:v>
                </c:pt>
                <c:pt idx="22">
                  <c:v>51740</c:v>
                </c:pt>
                <c:pt idx="23">
                  <c:v>56385</c:v>
                </c:pt>
                <c:pt idx="24">
                  <c:v>61344</c:v>
                </c:pt>
                <c:pt idx="25">
                  <c:v>66118</c:v>
                </c:pt>
                <c:pt idx="26">
                  <c:v>71363</c:v>
                </c:pt>
                <c:pt idx="27">
                  <c:v>76498</c:v>
                </c:pt>
                <c:pt idx="28">
                  <c:v>82235</c:v>
                </c:pt>
                <c:pt idx="29">
                  <c:v>88015</c:v>
                </c:pt>
                <c:pt idx="30">
                  <c:v>94467</c:v>
                </c:pt>
                <c:pt idx="31">
                  <c:v>100057</c:v>
                </c:pt>
                <c:pt idx="32">
                  <c:v>106570</c:v>
                </c:pt>
                <c:pt idx="33">
                  <c:v>113137</c:v>
                </c:pt>
                <c:pt idx="34">
                  <c:v>120361</c:v>
                </c:pt>
                <c:pt idx="35">
                  <c:v>126957</c:v>
                </c:pt>
                <c:pt idx="36">
                  <c:v>134013</c:v>
                </c:pt>
                <c:pt idx="37">
                  <c:v>141232</c:v>
                </c:pt>
                <c:pt idx="38">
                  <c:v>149001</c:v>
                </c:pt>
                <c:pt idx="39">
                  <c:v>156769</c:v>
                </c:pt>
                <c:pt idx="40">
                  <c:v>164314</c:v>
                </c:pt>
                <c:pt idx="41">
                  <c:v>173416</c:v>
                </c:pt>
                <c:pt idx="42">
                  <c:v>181009</c:v>
                </c:pt>
                <c:pt idx="43">
                  <c:v>189177</c:v>
                </c:pt>
                <c:pt idx="44">
                  <c:v>198131</c:v>
                </c:pt>
                <c:pt idx="45">
                  <c:v>206686</c:v>
                </c:pt>
                <c:pt idx="46">
                  <c:v>216296</c:v>
                </c:pt>
                <c:pt idx="47">
                  <c:v>225628</c:v>
                </c:pt>
                <c:pt idx="48">
                  <c:v>235205</c:v>
                </c:pt>
                <c:pt idx="49">
                  <c:v>245207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C-4AF5-9BFB-909A5EE3600A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C-4AF5-9BFB-909A5EE3600A}"/>
            </c:ext>
          </c:extLst>
        </c:ser>
        <c:ser>
          <c:idx val="5"/>
          <c:order val="5"/>
          <c:tx>
            <c:strRef>
              <c:f>ReverseArrayGraphs!$H$1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ReverseArrayGraphs!$H$2:$H$51</c:f>
              <c:numCache>
                <c:formatCode>General</c:formatCode>
                <c:ptCount val="50"/>
                <c:pt idx="0">
                  <c:v>248</c:v>
                </c:pt>
                <c:pt idx="1">
                  <c:v>248</c:v>
                </c:pt>
                <c:pt idx="2">
                  <c:v>240</c:v>
                </c:pt>
                <c:pt idx="3">
                  <c:v>523</c:v>
                </c:pt>
                <c:pt idx="4">
                  <c:v>831</c:v>
                </c:pt>
                <c:pt idx="5">
                  <c:v>1690</c:v>
                </c:pt>
                <c:pt idx="6">
                  <c:v>2022</c:v>
                </c:pt>
                <c:pt idx="7">
                  <c:v>2861</c:v>
                </c:pt>
                <c:pt idx="8">
                  <c:v>3435</c:v>
                </c:pt>
                <c:pt idx="9">
                  <c:v>4520</c:v>
                </c:pt>
                <c:pt idx="10">
                  <c:v>5346</c:v>
                </c:pt>
                <c:pt idx="11">
                  <c:v>6221</c:v>
                </c:pt>
                <c:pt idx="12">
                  <c:v>7458</c:v>
                </c:pt>
                <c:pt idx="13">
                  <c:v>8597</c:v>
                </c:pt>
                <c:pt idx="14">
                  <c:v>9891</c:v>
                </c:pt>
                <c:pt idx="15">
                  <c:v>11377</c:v>
                </c:pt>
                <c:pt idx="16">
                  <c:v>12237</c:v>
                </c:pt>
                <c:pt idx="17">
                  <c:v>14195</c:v>
                </c:pt>
                <c:pt idx="18">
                  <c:v>15657</c:v>
                </c:pt>
                <c:pt idx="19">
                  <c:v>17437</c:v>
                </c:pt>
                <c:pt idx="20">
                  <c:v>19543</c:v>
                </c:pt>
                <c:pt idx="21">
                  <c:v>21201</c:v>
                </c:pt>
                <c:pt idx="22">
                  <c:v>23699</c:v>
                </c:pt>
                <c:pt idx="23">
                  <c:v>25983</c:v>
                </c:pt>
                <c:pt idx="24">
                  <c:v>27575</c:v>
                </c:pt>
                <c:pt idx="25">
                  <c:v>30044</c:v>
                </c:pt>
                <c:pt idx="26">
                  <c:v>32290</c:v>
                </c:pt>
                <c:pt idx="27">
                  <c:v>34338</c:v>
                </c:pt>
                <c:pt idx="28">
                  <c:v>36907</c:v>
                </c:pt>
                <c:pt idx="29">
                  <c:v>39724</c:v>
                </c:pt>
                <c:pt idx="30">
                  <c:v>42331</c:v>
                </c:pt>
                <c:pt idx="31">
                  <c:v>44680</c:v>
                </c:pt>
                <c:pt idx="32">
                  <c:v>47559</c:v>
                </c:pt>
                <c:pt idx="33">
                  <c:v>50130</c:v>
                </c:pt>
                <c:pt idx="34">
                  <c:v>53564</c:v>
                </c:pt>
                <c:pt idx="35">
                  <c:v>56585</c:v>
                </c:pt>
                <c:pt idx="36">
                  <c:v>59430</c:v>
                </c:pt>
                <c:pt idx="37">
                  <c:v>62849</c:v>
                </c:pt>
                <c:pt idx="38">
                  <c:v>65929</c:v>
                </c:pt>
                <c:pt idx="39">
                  <c:v>69533</c:v>
                </c:pt>
                <c:pt idx="40">
                  <c:v>73459</c:v>
                </c:pt>
                <c:pt idx="41">
                  <c:v>77166</c:v>
                </c:pt>
                <c:pt idx="42">
                  <c:v>80252</c:v>
                </c:pt>
                <c:pt idx="43">
                  <c:v>84270</c:v>
                </c:pt>
                <c:pt idx="44">
                  <c:v>88514</c:v>
                </c:pt>
                <c:pt idx="45">
                  <c:v>92704</c:v>
                </c:pt>
                <c:pt idx="46">
                  <c:v>95552</c:v>
                </c:pt>
                <c:pt idx="47">
                  <c:v>100619</c:v>
                </c:pt>
                <c:pt idx="48">
                  <c:v>104980</c:v>
                </c:pt>
                <c:pt idx="49">
                  <c:v>108380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C-4AF5-9BFB-909A5EE3600A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5C-4AF5-9BFB-909A5EE3600A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5C-4AF5-9BFB-909A5EE3600A}"/>
            </c:ext>
          </c:extLst>
        </c:ser>
        <c:ser>
          <c:idx val="8"/>
          <c:order val="8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495</c:v>
                </c:pt>
                <c:pt idx="4">
                  <c:v>0</c:v>
                </c:pt>
                <c:pt idx="5">
                  <c:v>499</c:v>
                </c:pt>
                <c:pt idx="6">
                  <c:v>523</c:v>
                </c:pt>
                <c:pt idx="7">
                  <c:v>990</c:v>
                </c:pt>
                <c:pt idx="8">
                  <c:v>471</c:v>
                </c:pt>
                <c:pt idx="9">
                  <c:v>1017</c:v>
                </c:pt>
                <c:pt idx="10">
                  <c:v>1486</c:v>
                </c:pt>
                <c:pt idx="11">
                  <c:v>1122</c:v>
                </c:pt>
                <c:pt idx="12">
                  <c:v>1464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3002</c:v>
                </c:pt>
                <c:pt idx="17">
                  <c:v>2976</c:v>
                </c:pt>
                <c:pt idx="18">
                  <c:v>3100</c:v>
                </c:pt>
                <c:pt idx="19">
                  <c:v>3500</c:v>
                </c:pt>
                <c:pt idx="20">
                  <c:v>3999</c:v>
                </c:pt>
                <c:pt idx="21">
                  <c:v>4464</c:v>
                </c:pt>
                <c:pt idx="22">
                  <c:v>4957</c:v>
                </c:pt>
                <c:pt idx="23">
                  <c:v>5456</c:v>
                </c:pt>
                <c:pt idx="24">
                  <c:v>5458</c:v>
                </c:pt>
                <c:pt idx="25">
                  <c:v>5978</c:v>
                </c:pt>
                <c:pt idx="26">
                  <c:v>6473</c:v>
                </c:pt>
                <c:pt idx="27">
                  <c:v>7016</c:v>
                </c:pt>
                <c:pt idx="28">
                  <c:v>7513</c:v>
                </c:pt>
                <c:pt idx="29">
                  <c:v>7938</c:v>
                </c:pt>
                <c:pt idx="30">
                  <c:v>8461</c:v>
                </c:pt>
                <c:pt idx="31">
                  <c:v>9424</c:v>
                </c:pt>
                <c:pt idx="32">
                  <c:v>9916</c:v>
                </c:pt>
                <c:pt idx="33">
                  <c:v>10415</c:v>
                </c:pt>
                <c:pt idx="34">
                  <c:v>10912</c:v>
                </c:pt>
                <c:pt idx="35">
                  <c:v>11382</c:v>
                </c:pt>
                <c:pt idx="36">
                  <c:v>12425</c:v>
                </c:pt>
                <c:pt idx="37">
                  <c:v>12871</c:v>
                </c:pt>
                <c:pt idx="38">
                  <c:v>13429</c:v>
                </c:pt>
                <c:pt idx="39">
                  <c:v>14408</c:v>
                </c:pt>
                <c:pt idx="40">
                  <c:v>14906</c:v>
                </c:pt>
                <c:pt idx="41">
                  <c:v>15875</c:v>
                </c:pt>
                <c:pt idx="42">
                  <c:v>16894</c:v>
                </c:pt>
                <c:pt idx="43">
                  <c:v>17387</c:v>
                </c:pt>
                <c:pt idx="44">
                  <c:v>17855</c:v>
                </c:pt>
                <c:pt idx="45">
                  <c:v>18386</c:v>
                </c:pt>
                <c:pt idx="46">
                  <c:v>19417</c:v>
                </c:pt>
                <c:pt idx="47">
                  <c:v>20362</c:v>
                </c:pt>
                <c:pt idx="48">
                  <c:v>20862</c:v>
                </c:pt>
                <c:pt idx="49">
                  <c:v>21853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5C-4AF5-9BFB-909A5EE3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ReverseArrayGraphs!$D$2:$D$51</c:f>
              <c:numCache>
                <c:formatCode>General</c:formatCode>
                <c:ptCount val="50"/>
                <c:pt idx="0">
                  <c:v>11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47</c:v>
                </c:pt>
                <c:pt idx="5">
                  <c:v>223</c:v>
                </c:pt>
                <c:pt idx="6">
                  <c:v>575</c:v>
                </c:pt>
                <c:pt idx="7">
                  <c:v>97</c:v>
                </c:pt>
                <c:pt idx="8">
                  <c:v>157</c:v>
                </c:pt>
                <c:pt idx="9">
                  <c:v>375</c:v>
                </c:pt>
                <c:pt idx="10">
                  <c:v>224</c:v>
                </c:pt>
                <c:pt idx="11">
                  <c:v>171</c:v>
                </c:pt>
                <c:pt idx="12">
                  <c:v>199</c:v>
                </c:pt>
                <c:pt idx="13">
                  <c:v>212</c:v>
                </c:pt>
                <c:pt idx="14">
                  <c:v>254</c:v>
                </c:pt>
                <c:pt idx="15">
                  <c:v>404</c:v>
                </c:pt>
                <c:pt idx="16">
                  <c:v>302</c:v>
                </c:pt>
                <c:pt idx="17">
                  <c:v>331</c:v>
                </c:pt>
                <c:pt idx="18">
                  <c:v>448</c:v>
                </c:pt>
                <c:pt idx="19">
                  <c:v>811</c:v>
                </c:pt>
                <c:pt idx="20">
                  <c:v>477</c:v>
                </c:pt>
                <c:pt idx="21">
                  <c:v>507</c:v>
                </c:pt>
                <c:pt idx="22">
                  <c:v>515</c:v>
                </c:pt>
                <c:pt idx="23">
                  <c:v>901</c:v>
                </c:pt>
                <c:pt idx="24">
                  <c:v>649</c:v>
                </c:pt>
                <c:pt idx="25">
                  <c:v>588</c:v>
                </c:pt>
                <c:pt idx="26">
                  <c:v>972</c:v>
                </c:pt>
                <c:pt idx="27">
                  <c:v>1037</c:v>
                </c:pt>
                <c:pt idx="28">
                  <c:v>763</c:v>
                </c:pt>
                <c:pt idx="29">
                  <c:v>778</c:v>
                </c:pt>
                <c:pt idx="30">
                  <c:v>856</c:v>
                </c:pt>
                <c:pt idx="31">
                  <c:v>827</c:v>
                </c:pt>
                <c:pt idx="32">
                  <c:v>730</c:v>
                </c:pt>
                <c:pt idx="33">
                  <c:v>740</c:v>
                </c:pt>
                <c:pt idx="34">
                  <c:v>781</c:v>
                </c:pt>
                <c:pt idx="35">
                  <c:v>1229</c:v>
                </c:pt>
                <c:pt idx="36">
                  <c:v>911</c:v>
                </c:pt>
                <c:pt idx="37">
                  <c:v>1272</c:v>
                </c:pt>
                <c:pt idx="38">
                  <c:v>1287</c:v>
                </c:pt>
                <c:pt idx="39">
                  <c:v>1299</c:v>
                </c:pt>
                <c:pt idx="40">
                  <c:v>1347</c:v>
                </c:pt>
                <c:pt idx="41">
                  <c:v>1370</c:v>
                </c:pt>
                <c:pt idx="42">
                  <c:v>1397</c:v>
                </c:pt>
                <c:pt idx="43">
                  <c:v>1421</c:v>
                </c:pt>
                <c:pt idx="44">
                  <c:v>1439</c:v>
                </c:pt>
                <c:pt idx="45">
                  <c:v>1161</c:v>
                </c:pt>
                <c:pt idx="46">
                  <c:v>1505</c:v>
                </c:pt>
                <c:pt idx="47">
                  <c:v>1258</c:v>
                </c:pt>
                <c:pt idx="48">
                  <c:v>1651</c:v>
                </c:pt>
                <c:pt idx="49">
                  <c:v>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5-4186-8E86-F34C9F7E4DF8}"/>
            </c:ext>
          </c:extLst>
        </c:ser>
        <c:ser>
          <c:idx val="4"/>
          <c:order val="4"/>
          <c:tx>
            <c:strRef>
              <c:f>ReverseArrayGraphs!$G$1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498</c:v>
                </c:pt>
                <c:pt idx="2">
                  <c:v>123</c:v>
                </c:pt>
                <c:pt idx="3">
                  <c:v>0</c:v>
                </c:pt>
                <c:pt idx="4">
                  <c:v>62</c:v>
                </c:pt>
                <c:pt idx="5">
                  <c:v>82</c:v>
                </c:pt>
                <c:pt idx="6">
                  <c:v>165</c:v>
                </c:pt>
                <c:pt idx="7">
                  <c:v>99</c:v>
                </c:pt>
                <c:pt idx="8">
                  <c:v>591</c:v>
                </c:pt>
                <c:pt idx="9">
                  <c:v>318</c:v>
                </c:pt>
                <c:pt idx="10">
                  <c:v>331</c:v>
                </c:pt>
                <c:pt idx="11">
                  <c:v>182</c:v>
                </c:pt>
                <c:pt idx="12">
                  <c:v>384</c:v>
                </c:pt>
                <c:pt idx="13">
                  <c:v>298</c:v>
                </c:pt>
                <c:pt idx="14">
                  <c:v>298</c:v>
                </c:pt>
                <c:pt idx="15">
                  <c:v>411</c:v>
                </c:pt>
                <c:pt idx="16">
                  <c:v>805</c:v>
                </c:pt>
                <c:pt idx="17">
                  <c:v>755</c:v>
                </c:pt>
                <c:pt idx="18">
                  <c:v>514</c:v>
                </c:pt>
                <c:pt idx="19">
                  <c:v>804</c:v>
                </c:pt>
                <c:pt idx="20">
                  <c:v>390</c:v>
                </c:pt>
                <c:pt idx="21">
                  <c:v>869</c:v>
                </c:pt>
                <c:pt idx="22">
                  <c:v>884</c:v>
                </c:pt>
                <c:pt idx="23">
                  <c:v>586</c:v>
                </c:pt>
                <c:pt idx="24">
                  <c:v>882</c:v>
                </c:pt>
                <c:pt idx="25">
                  <c:v>650</c:v>
                </c:pt>
                <c:pt idx="26">
                  <c:v>719</c:v>
                </c:pt>
                <c:pt idx="27">
                  <c:v>974</c:v>
                </c:pt>
                <c:pt idx="28">
                  <c:v>1141</c:v>
                </c:pt>
                <c:pt idx="29">
                  <c:v>1054</c:v>
                </c:pt>
                <c:pt idx="30">
                  <c:v>1048</c:v>
                </c:pt>
                <c:pt idx="31">
                  <c:v>1152</c:v>
                </c:pt>
                <c:pt idx="32">
                  <c:v>1287</c:v>
                </c:pt>
                <c:pt idx="33">
                  <c:v>841</c:v>
                </c:pt>
                <c:pt idx="34">
                  <c:v>835</c:v>
                </c:pt>
                <c:pt idx="35">
                  <c:v>1247</c:v>
                </c:pt>
                <c:pt idx="36">
                  <c:v>1388</c:v>
                </c:pt>
                <c:pt idx="37">
                  <c:v>1320</c:v>
                </c:pt>
                <c:pt idx="38">
                  <c:v>1290</c:v>
                </c:pt>
                <c:pt idx="39">
                  <c:v>1413</c:v>
                </c:pt>
                <c:pt idx="40">
                  <c:v>1415</c:v>
                </c:pt>
                <c:pt idx="41">
                  <c:v>1454</c:v>
                </c:pt>
                <c:pt idx="42">
                  <c:v>1573</c:v>
                </c:pt>
                <c:pt idx="43">
                  <c:v>1637</c:v>
                </c:pt>
                <c:pt idx="44">
                  <c:v>1538</c:v>
                </c:pt>
                <c:pt idx="45">
                  <c:v>1576</c:v>
                </c:pt>
                <c:pt idx="46">
                  <c:v>1566</c:v>
                </c:pt>
                <c:pt idx="47">
                  <c:v>1612</c:v>
                </c:pt>
                <c:pt idx="48">
                  <c:v>1716</c:v>
                </c:pt>
                <c:pt idx="49">
                  <c:v>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5-4186-8E86-F34C9F7E4DF8}"/>
            </c:ext>
          </c:extLst>
        </c:ser>
        <c:ser>
          <c:idx val="6"/>
          <c:order val="6"/>
          <c:tx>
            <c:strRef>
              <c:f>ReverseArrayGraphs!$I$1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ReverseArrayGraphs!$I$2:$I$51</c:f>
              <c:numCache>
                <c:formatCode>General</c:formatCode>
                <c:ptCount val="50"/>
                <c:pt idx="0">
                  <c:v>62</c:v>
                </c:pt>
                <c:pt idx="1">
                  <c:v>496</c:v>
                </c:pt>
                <c:pt idx="2">
                  <c:v>0</c:v>
                </c:pt>
                <c:pt idx="3">
                  <c:v>0</c:v>
                </c:pt>
                <c:pt idx="4">
                  <c:v>244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</c:v>
                </c:pt>
                <c:pt idx="10">
                  <c:v>82</c:v>
                </c:pt>
                <c:pt idx="11">
                  <c:v>173</c:v>
                </c:pt>
                <c:pt idx="12">
                  <c:v>559</c:v>
                </c:pt>
                <c:pt idx="13">
                  <c:v>118</c:v>
                </c:pt>
                <c:pt idx="14">
                  <c:v>79</c:v>
                </c:pt>
                <c:pt idx="15">
                  <c:v>324</c:v>
                </c:pt>
                <c:pt idx="16">
                  <c:v>154</c:v>
                </c:pt>
                <c:pt idx="17">
                  <c:v>117</c:v>
                </c:pt>
                <c:pt idx="18">
                  <c:v>94</c:v>
                </c:pt>
                <c:pt idx="19">
                  <c:v>149</c:v>
                </c:pt>
                <c:pt idx="20">
                  <c:v>175</c:v>
                </c:pt>
                <c:pt idx="21">
                  <c:v>230</c:v>
                </c:pt>
                <c:pt idx="22">
                  <c:v>326</c:v>
                </c:pt>
                <c:pt idx="23">
                  <c:v>184</c:v>
                </c:pt>
                <c:pt idx="24">
                  <c:v>329</c:v>
                </c:pt>
                <c:pt idx="25">
                  <c:v>182</c:v>
                </c:pt>
                <c:pt idx="26">
                  <c:v>402</c:v>
                </c:pt>
                <c:pt idx="27">
                  <c:v>244</c:v>
                </c:pt>
                <c:pt idx="28">
                  <c:v>201</c:v>
                </c:pt>
                <c:pt idx="29">
                  <c:v>230</c:v>
                </c:pt>
                <c:pt idx="30">
                  <c:v>689</c:v>
                </c:pt>
                <c:pt idx="31">
                  <c:v>796</c:v>
                </c:pt>
                <c:pt idx="32">
                  <c:v>402</c:v>
                </c:pt>
                <c:pt idx="33">
                  <c:v>442</c:v>
                </c:pt>
                <c:pt idx="34">
                  <c:v>306</c:v>
                </c:pt>
                <c:pt idx="35">
                  <c:v>443</c:v>
                </c:pt>
                <c:pt idx="36">
                  <c:v>421</c:v>
                </c:pt>
                <c:pt idx="37">
                  <c:v>326</c:v>
                </c:pt>
                <c:pt idx="38">
                  <c:v>824</c:v>
                </c:pt>
                <c:pt idx="39">
                  <c:v>830</c:v>
                </c:pt>
                <c:pt idx="40">
                  <c:v>334</c:v>
                </c:pt>
                <c:pt idx="41">
                  <c:v>472</c:v>
                </c:pt>
                <c:pt idx="42">
                  <c:v>509</c:v>
                </c:pt>
                <c:pt idx="43">
                  <c:v>805</c:v>
                </c:pt>
                <c:pt idx="44">
                  <c:v>822</c:v>
                </c:pt>
                <c:pt idx="45">
                  <c:v>472</c:v>
                </c:pt>
                <c:pt idx="46">
                  <c:v>574</c:v>
                </c:pt>
                <c:pt idx="47">
                  <c:v>885</c:v>
                </c:pt>
                <c:pt idx="48">
                  <c:v>822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5-4186-8E86-F34C9F7E4DF8}"/>
            </c:ext>
          </c:extLst>
        </c:ser>
        <c:ser>
          <c:idx val="7"/>
          <c:order val="7"/>
          <c:tx>
            <c:strRef>
              <c:f>ReverseArrayGraphs!$F$1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11</c:v>
                </c:pt>
                <c:pt idx="2">
                  <c:v>32</c:v>
                </c:pt>
                <c:pt idx="3">
                  <c:v>55</c:v>
                </c:pt>
                <c:pt idx="4">
                  <c:v>101</c:v>
                </c:pt>
                <c:pt idx="5">
                  <c:v>550</c:v>
                </c:pt>
                <c:pt idx="6">
                  <c:v>137</c:v>
                </c:pt>
                <c:pt idx="7">
                  <c:v>129</c:v>
                </c:pt>
                <c:pt idx="8">
                  <c:v>155</c:v>
                </c:pt>
                <c:pt idx="9">
                  <c:v>199</c:v>
                </c:pt>
                <c:pt idx="10">
                  <c:v>194</c:v>
                </c:pt>
                <c:pt idx="11">
                  <c:v>253</c:v>
                </c:pt>
                <c:pt idx="12">
                  <c:v>239</c:v>
                </c:pt>
                <c:pt idx="13">
                  <c:v>383</c:v>
                </c:pt>
                <c:pt idx="14">
                  <c:v>476</c:v>
                </c:pt>
                <c:pt idx="15">
                  <c:v>513</c:v>
                </c:pt>
                <c:pt idx="16">
                  <c:v>539</c:v>
                </c:pt>
                <c:pt idx="17">
                  <c:v>538</c:v>
                </c:pt>
                <c:pt idx="18">
                  <c:v>843</c:v>
                </c:pt>
                <c:pt idx="19">
                  <c:v>498</c:v>
                </c:pt>
                <c:pt idx="20">
                  <c:v>881</c:v>
                </c:pt>
                <c:pt idx="21">
                  <c:v>475</c:v>
                </c:pt>
                <c:pt idx="22">
                  <c:v>690</c:v>
                </c:pt>
                <c:pt idx="23">
                  <c:v>1002</c:v>
                </c:pt>
                <c:pt idx="24">
                  <c:v>1039</c:v>
                </c:pt>
                <c:pt idx="25">
                  <c:v>654</c:v>
                </c:pt>
                <c:pt idx="26">
                  <c:v>1073</c:v>
                </c:pt>
                <c:pt idx="27">
                  <c:v>1075</c:v>
                </c:pt>
                <c:pt idx="28">
                  <c:v>1089</c:v>
                </c:pt>
                <c:pt idx="29">
                  <c:v>1096</c:v>
                </c:pt>
                <c:pt idx="30">
                  <c:v>844</c:v>
                </c:pt>
                <c:pt idx="31">
                  <c:v>1208</c:v>
                </c:pt>
                <c:pt idx="32">
                  <c:v>1230</c:v>
                </c:pt>
                <c:pt idx="33">
                  <c:v>1257</c:v>
                </c:pt>
                <c:pt idx="34">
                  <c:v>1280</c:v>
                </c:pt>
                <c:pt idx="35">
                  <c:v>1274</c:v>
                </c:pt>
                <c:pt idx="36">
                  <c:v>1106</c:v>
                </c:pt>
                <c:pt idx="37">
                  <c:v>1056</c:v>
                </c:pt>
                <c:pt idx="38">
                  <c:v>938</c:v>
                </c:pt>
                <c:pt idx="39">
                  <c:v>1108</c:v>
                </c:pt>
                <c:pt idx="40">
                  <c:v>1120</c:v>
                </c:pt>
                <c:pt idx="41">
                  <c:v>1137</c:v>
                </c:pt>
                <c:pt idx="42">
                  <c:v>1497</c:v>
                </c:pt>
                <c:pt idx="43">
                  <c:v>1691</c:v>
                </c:pt>
                <c:pt idx="44">
                  <c:v>1269</c:v>
                </c:pt>
                <c:pt idx="45">
                  <c:v>1307</c:v>
                </c:pt>
                <c:pt idx="46">
                  <c:v>1279</c:v>
                </c:pt>
                <c:pt idx="47">
                  <c:v>1615</c:v>
                </c:pt>
                <c:pt idx="48">
                  <c:v>1664</c:v>
                </c:pt>
                <c:pt idx="49">
                  <c:v>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F5-4186-8E86-F34C9F7E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F5-4186-8E86-F34C9F7E4D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545</c:v>
                      </c:pt>
                      <c:pt idx="3">
                        <c:v>732</c:v>
                      </c:pt>
                      <c:pt idx="4">
                        <c:v>1409</c:v>
                      </c:pt>
                      <c:pt idx="5">
                        <c:v>1630</c:v>
                      </c:pt>
                      <c:pt idx="6">
                        <c:v>2232</c:v>
                      </c:pt>
                      <c:pt idx="7">
                        <c:v>3410</c:v>
                      </c:pt>
                      <c:pt idx="8">
                        <c:v>4212</c:v>
                      </c:pt>
                      <c:pt idx="9">
                        <c:v>4799</c:v>
                      </c:pt>
                      <c:pt idx="10">
                        <c:v>5735</c:v>
                      </c:pt>
                      <c:pt idx="11">
                        <c:v>7580</c:v>
                      </c:pt>
                      <c:pt idx="12">
                        <c:v>8425</c:v>
                      </c:pt>
                      <c:pt idx="13">
                        <c:v>9358</c:v>
                      </c:pt>
                      <c:pt idx="14">
                        <c:v>11197</c:v>
                      </c:pt>
                      <c:pt idx="15">
                        <c:v>13601</c:v>
                      </c:pt>
                      <c:pt idx="16">
                        <c:v>14649</c:v>
                      </c:pt>
                      <c:pt idx="17">
                        <c:v>16421</c:v>
                      </c:pt>
                      <c:pt idx="18">
                        <c:v>18132</c:v>
                      </c:pt>
                      <c:pt idx="19">
                        <c:v>20142</c:v>
                      </c:pt>
                      <c:pt idx="20">
                        <c:v>22303</c:v>
                      </c:pt>
                      <c:pt idx="21">
                        <c:v>24725</c:v>
                      </c:pt>
                      <c:pt idx="22">
                        <c:v>25936</c:v>
                      </c:pt>
                      <c:pt idx="23">
                        <c:v>29059</c:v>
                      </c:pt>
                      <c:pt idx="24">
                        <c:v>30703</c:v>
                      </c:pt>
                      <c:pt idx="25">
                        <c:v>34223</c:v>
                      </c:pt>
                      <c:pt idx="26">
                        <c:v>36009</c:v>
                      </c:pt>
                      <c:pt idx="27">
                        <c:v>39839</c:v>
                      </c:pt>
                      <c:pt idx="28">
                        <c:v>42644</c:v>
                      </c:pt>
                      <c:pt idx="29">
                        <c:v>44868</c:v>
                      </c:pt>
                      <c:pt idx="30">
                        <c:v>48169</c:v>
                      </c:pt>
                      <c:pt idx="31">
                        <c:v>51187</c:v>
                      </c:pt>
                      <c:pt idx="32">
                        <c:v>54527</c:v>
                      </c:pt>
                      <c:pt idx="33">
                        <c:v>58039</c:v>
                      </c:pt>
                      <c:pt idx="34">
                        <c:v>60715</c:v>
                      </c:pt>
                      <c:pt idx="35">
                        <c:v>64320</c:v>
                      </c:pt>
                      <c:pt idx="36">
                        <c:v>67827</c:v>
                      </c:pt>
                      <c:pt idx="37">
                        <c:v>71588</c:v>
                      </c:pt>
                      <c:pt idx="38">
                        <c:v>75290</c:v>
                      </c:pt>
                      <c:pt idx="39">
                        <c:v>79562</c:v>
                      </c:pt>
                      <c:pt idx="40">
                        <c:v>82901</c:v>
                      </c:pt>
                      <c:pt idx="41">
                        <c:v>87279</c:v>
                      </c:pt>
                      <c:pt idx="42">
                        <c:v>91489</c:v>
                      </c:pt>
                      <c:pt idx="43">
                        <c:v>95540</c:v>
                      </c:pt>
                      <c:pt idx="44">
                        <c:v>102010</c:v>
                      </c:pt>
                      <c:pt idx="45">
                        <c:v>105159</c:v>
                      </c:pt>
                      <c:pt idx="46">
                        <c:v>108983</c:v>
                      </c:pt>
                      <c:pt idx="47">
                        <c:v>113709</c:v>
                      </c:pt>
                      <c:pt idx="48">
                        <c:v>118913</c:v>
                      </c:pt>
                      <c:pt idx="49">
                        <c:v>123567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F5-4186-8E86-F34C9F7E4D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538</c:v>
                      </c:pt>
                      <c:pt idx="1">
                        <c:v>383</c:v>
                      </c:pt>
                      <c:pt idx="2">
                        <c:v>837</c:v>
                      </c:pt>
                      <c:pt idx="3">
                        <c:v>1815</c:v>
                      </c:pt>
                      <c:pt idx="4">
                        <c:v>2568</c:v>
                      </c:pt>
                      <c:pt idx="5">
                        <c:v>3648</c:v>
                      </c:pt>
                      <c:pt idx="6">
                        <c:v>4604</c:v>
                      </c:pt>
                      <c:pt idx="7">
                        <c:v>6399</c:v>
                      </c:pt>
                      <c:pt idx="8">
                        <c:v>7947</c:v>
                      </c:pt>
                      <c:pt idx="9">
                        <c:v>10145</c:v>
                      </c:pt>
                      <c:pt idx="10">
                        <c:v>11975</c:v>
                      </c:pt>
                      <c:pt idx="11">
                        <c:v>14645</c:v>
                      </c:pt>
                      <c:pt idx="12">
                        <c:v>16916</c:v>
                      </c:pt>
                      <c:pt idx="13">
                        <c:v>19240</c:v>
                      </c:pt>
                      <c:pt idx="14">
                        <c:v>22291</c:v>
                      </c:pt>
                      <c:pt idx="15">
                        <c:v>25071</c:v>
                      </c:pt>
                      <c:pt idx="16">
                        <c:v>28667</c:v>
                      </c:pt>
                      <c:pt idx="17">
                        <c:v>31590</c:v>
                      </c:pt>
                      <c:pt idx="18">
                        <c:v>35803</c:v>
                      </c:pt>
                      <c:pt idx="19">
                        <c:v>39317</c:v>
                      </c:pt>
                      <c:pt idx="20">
                        <c:v>43089</c:v>
                      </c:pt>
                      <c:pt idx="21">
                        <c:v>47362</c:v>
                      </c:pt>
                      <c:pt idx="22">
                        <c:v>51740</c:v>
                      </c:pt>
                      <c:pt idx="23">
                        <c:v>56385</c:v>
                      </c:pt>
                      <c:pt idx="24">
                        <c:v>61344</c:v>
                      </c:pt>
                      <c:pt idx="25">
                        <c:v>66118</c:v>
                      </c:pt>
                      <c:pt idx="26">
                        <c:v>71363</c:v>
                      </c:pt>
                      <c:pt idx="27">
                        <c:v>76498</c:v>
                      </c:pt>
                      <c:pt idx="28">
                        <c:v>82235</c:v>
                      </c:pt>
                      <c:pt idx="29">
                        <c:v>88015</c:v>
                      </c:pt>
                      <c:pt idx="30">
                        <c:v>94467</c:v>
                      </c:pt>
                      <c:pt idx="31">
                        <c:v>100057</c:v>
                      </c:pt>
                      <c:pt idx="32">
                        <c:v>106570</c:v>
                      </c:pt>
                      <c:pt idx="33">
                        <c:v>113137</c:v>
                      </c:pt>
                      <c:pt idx="34">
                        <c:v>120361</c:v>
                      </c:pt>
                      <c:pt idx="35">
                        <c:v>126957</c:v>
                      </c:pt>
                      <c:pt idx="36">
                        <c:v>134013</c:v>
                      </c:pt>
                      <c:pt idx="37">
                        <c:v>141232</c:v>
                      </c:pt>
                      <c:pt idx="38">
                        <c:v>149001</c:v>
                      </c:pt>
                      <c:pt idx="39">
                        <c:v>156769</c:v>
                      </c:pt>
                      <c:pt idx="40">
                        <c:v>164314</c:v>
                      </c:pt>
                      <c:pt idx="41">
                        <c:v>173416</c:v>
                      </c:pt>
                      <c:pt idx="42">
                        <c:v>181009</c:v>
                      </c:pt>
                      <c:pt idx="43">
                        <c:v>189177</c:v>
                      </c:pt>
                      <c:pt idx="44">
                        <c:v>198131</c:v>
                      </c:pt>
                      <c:pt idx="45">
                        <c:v>206686</c:v>
                      </c:pt>
                      <c:pt idx="46">
                        <c:v>216296</c:v>
                      </c:pt>
                      <c:pt idx="47">
                        <c:v>225628</c:v>
                      </c:pt>
                      <c:pt idx="48">
                        <c:v>235205</c:v>
                      </c:pt>
                      <c:pt idx="49">
                        <c:v>245207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F5-4186-8E86-F34C9F7E4D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248</c:v>
                      </c:pt>
                      <c:pt idx="1">
                        <c:v>248</c:v>
                      </c:pt>
                      <c:pt idx="2">
                        <c:v>240</c:v>
                      </c:pt>
                      <c:pt idx="3">
                        <c:v>523</c:v>
                      </c:pt>
                      <c:pt idx="4">
                        <c:v>831</c:v>
                      </c:pt>
                      <c:pt idx="5">
                        <c:v>1690</c:v>
                      </c:pt>
                      <c:pt idx="6">
                        <c:v>2022</c:v>
                      </c:pt>
                      <c:pt idx="7">
                        <c:v>2861</c:v>
                      </c:pt>
                      <c:pt idx="8">
                        <c:v>3435</c:v>
                      </c:pt>
                      <c:pt idx="9">
                        <c:v>4520</c:v>
                      </c:pt>
                      <c:pt idx="10">
                        <c:v>5346</c:v>
                      </c:pt>
                      <c:pt idx="11">
                        <c:v>6221</c:v>
                      </c:pt>
                      <c:pt idx="12">
                        <c:v>7458</c:v>
                      </c:pt>
                      <c:pt idx="13">
                        <c:v>8597</c:v>
                      </c:pt>
                      <c:pt idx="14">
                        <c:v>9891</c:v>
                      </c:pt>
                      <c:pt idx="15">
                        <c:v>11377</c:v>
                      </c:pt>
                      <c:pt idx="16">
                        <c:v>12237</c:v>
                      </c:pt>
                      <c:pt idx="17">
                        <c:v>14195</c:v>
                      </c:pt>
                      <c:pt idx="18">
                        <c:v>15657</c:v>
                      </c:pt>
                      <c:pt idx="19">
                        <c:v>17437</c:v>
                      </c:pt>
                      <c:pt idx="20">
                        <c:v>19543</c:v>
                      </c:pt>
                      <c:pt idx="21">
                        <c:v>21201</c:v>
                      </c:pt>
                      <c:pt idx="22">
                        <c:v>23699</c:v>
                      </c:pt>
                      <c:pt idx="23">
                        <c:v>25983</c:v>
                      </c:pt>
                      <c:pt idx="24">
                        <c:v>27575</c:v>
                      </c:pt>
                      <c:pt idx="25">
                        <c:v>30044</c:v>
                      </c:pt>
                      <c:pt idx="26">
                        <c:v>32290</c:v>
                      </c:pt>
                      <c:pt idx="27">
                        <c:v>34338</c:v>
                      </c:pt>
                      <c:pt idx="28">
                        <c:v>36907</c:v>
                      </c:pt>
                      <c:pt idx="29">
                        <c:v>39724</c:v>
                      </c:pt>
                      <c:pt idx="30">
                        <c:v>42331</c:v>
                      </c:pt>
                      <c:pt idx="31">
                        <c:v>44680</c:v>
                      </c:pt>
                      <c:pt idx="32">
                        <c:v>47559</c:v>
                      </c:pt>
                      <c:pt idx="33">
                        <c:v>50130</c:v>
                      </c:pt>
                      <c:pt idx="34">
                        <c:v>53564</c:v>
                      </c:pt>
                      <c:pt idx="35">
                        <c:v>56585</c:v>
                      </c:pt>
                      <c:pt idx="36">
                        <c:v>59430</c:v>
                      </c:pt>
                      <c:pt idx="37">
                        <c:v>62849</c:v>
                      </c:pt>
                      <c:pt idx="38">
                        <c:v>65929</c:v>
                      </c:pt>
                      <c:pt idx="39">
                        <c:v>69533</c:v>
                      </c:pt>
                      <c:pt idx="40">
                        <c:v>73459</c:v>
                      </c:pt>
                      <c:pt idx="41">
                        <c:v>77166</c:v>
                      </c:pt>
                      <c:pt idx="42">
                        <c:v>80252</c:v>
                      </c:pt>
                      <c:pt idx="43">
                        <c:v>84270</c:v>
                      </c:pt>
                      <c:pt idx="44">
                        <c:v>88514</c:v>
                      </c:pt>
                      <c:pt idx="45">
                        <c:v>92704</c:v>
                      </c:pt>
                      <c:pt idx="46">
                        <c:v>95552</c:v>
                      </c:pt>
                      <c:pt idx="47">
                        <c:v>100619</c:v>
                      </c:pt>
                      <c:pt idx="48">
                        <c:v>104980</c:v>
                      </c:pt>
                      <c:pt idx="49">
                        <c:v>108380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F5-4186-8E86-F34C9F7E4D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495</c:v>
                      </c:pt>
                      <c:pt idx="4">
                        <c:v>0</c:v>
                      </c:pt>
                      <c:pt idx="5">
                        <c:v>499</c:v>
                      </c:pt>
                      <c:pt idx="6">
                        <c:v>523</c:v>
                      </c:pt>
                      <c:pt idx="7">
                        <c:v>990</c:v>
                      </c:pt>
                      <c:pt idx="8">
                        <c:v>471</c:v>
                      </c:pt>
                      <c:pt idx="9">
                        <c:v>1017</c:v>
                      </c:pt>
                      <c:pt idx="10">
                        <c:v>1486</c:v>
                      </c:pt>
                      <c:pt idx="11">
                        <c:v>1122</c:v>
                      </c:pt>
                      <c:pt idx="12">
                        <c:v>1464</c:v>
                      </c:pt>
                      <c:pt idx="13">
                        <c:v>1983</c:v>
                      </c:pt>
                      <c:pt idx="14">
                        <c:v>1984</c:v>
                      </c:pt>
                      <c:pt idx="15">
                        <c:v>1984</c:v>
                      </c:pt>
                      <c:pt idx="16">
                        <c:v>3002</c:v>
                      </c:pt>
                      <c:pt idx="17">
                        <c:v>2976</c:v>
                      </c:pt>
                      <c:pt idx="18">
                        <c:v>3100</c:v>
                      </c:pt>
                      <c:pt idx="19">
                        <c:v>3500</c:v>
                      </c:pt>
                      <c:pt idx="20">
                        <c:v>3999</c:v>
                      </c:pt>
                      <c:pt idx="21">
                        <c:v>4464</c:v>
                      </c:pt>
                      <c:pt idx="22">
                        <c:v>4957</c:v>
                      </c:pt>
                      <c:pt idx="23">
                        <c:v>5456</c:v>
                      </c:pt>
                      <c:pt idx="24">
                        <c:v>5458</c:v>
                      </c:pt>
                      <c:pt idx="25">
                        <c:v>5978</c:v>
                      </c:pt>
                      <c:pt idx="26">
                        <c:v>6473</c:v>
                      </c:pt>
                      <c:pt idx="27">
                        <c:v>7016</c:v>
                      </c:pt>
                      <c:pt idx="28">
                        <c:v>7513</c:v>
                      </c:pt>
                      <c:pt idx="29">
                        <c:v>7938</c:v>
                      </c:pt>
                      <c:pt idx="30">
                        <c:v>8461</c:v>
                      </c:pt>
                      <c:pt idx="31">
                        <c:v>9424</c:v>
                      </c:pt>
                      <c:pt idx="32">
                        <c:v>9916</c:v>
                      </c:pt>
                      <c:pt idx="33">
                        <c:v>10415</c:v>
                      </c:pt>
                      <c:pt idx="34">
                        <c:v>10912</c:v>
                      </c:pt>
                      <c:pt idx="35">
                        <c:v>11382</c:v>
                      </c:pt>
                      <c:pt idx="36">
                        <c:v>12425</c:v>
                      </c:pt>
                      <c:pt idx="37">
                        <c:v>12871</c:v>
                      </c:pt>
                      <c:pt idx="38">
                        <c:v>13429</c:v>
                      </c:pt>
                      <c:pt idx="39">
                        <c:v>14408</c:v>
                      </c:pt>
                      <c:pt idx="40">
                        <c:v>14906</c:v>
                      </c:pt>
                      <c:pt idx="41">
                        <c:v>15875</c:v>
                      </c:pt>
                      <c:pt idx="42">
                        <c:v>16894</c:v>
                      </c:pt>
                      <c:pt idx="43">
                        <c:v>17387</c:v>
                      </c:pt>
                      <c:pt idx="44">
                        <c:v>17855</c:v>
                      </c:pt>
                      <c:pt idx="45">
                        <c:v>18386</c:v>
                      </c:pt>
                      <c:pt idx="46">
                        <c:v>19417</c:v>
                      </c:pt>
                      <c:pt idx="47">
                        <c:v>20362</c:v>
                      </c:pt>
                      <c:pt idx="48">
                        <c:v>20862</c:v>
                      </c:pt>
                      <c:pt idx="49">
                        <c:v>21853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F5-4186-8E86-F34C9F7E4DF8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8412293827377"/>
          <c:y val="0.43908586395619265"/>
          <c:w val="0.18450025615843604"/>
          <c:h val="0.27656029472274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Actual/Theoretical</a:t>
            </a:r>
            <a:r>
              <a:rPr lang="en-US" baseline="0"/>
              <a:t> for Reversed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ReverseArrayGraphs!$A$54:$A$103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3.0937500000000001E-3</c:v>
                </c:pt>
                <c:pt idx="4">
                  <c:v>0</c:v>
                </c:pt>
                <c:pt idx="5">
                  <c:v>1.3861111111111112E-3</c:v>
                </c:pt>
                <c:pt idx="6">
                  <c:v>1.0673469387755103E-3</c:v>
                </c:pt>
                <c:pt idx="7">
                  <c:v>1.5468750000000001E-3</c:v>
                </c:pt>
                <c:pt idx="8">
                  <c:v>5.8148148148148143E-4</c:v>
                </c:pt>
                <c:pt idx="9">
                  <c:v>1.0169999999999999E-3</c:v>
                </c:pt>
                <c:pt idx="10">
                  <c:v>1.228099173553719E-3</c:v>
                </c:pt>
                <c:pt idx="11">
                  <c:v>7.7916666666666661E-4</c:v>
                </c:pt>
                <c:pt idx="12">
                  <c:v>8.6627218934911241E-4</c:v>
                </c:pt>
                <c:pt idx="13">
                  <c:v>1.0117346938775509E-3</c:v>
                </c:pt>
                <c:pt idx="14">
                  <c:v>8.8177777777777777E-4</c:v>
                </c:pt>
                <c:pt idx="15">
                  <c:v>7.7499999999999997E-4</c:v>
                </c:pt>
                <c:pt idx="16">
                  <c:v>1.0387543252595155E-3</c:v>
                </c:pt>
                <c:pt idx="17">
                  <c:v>9.1851851851851849E-4</c:v>
                </c:pt>
                <c:pt idx="18">
                  <c:v>8.587257617728532E-4</c:v>
                </c:pt>
                <c:pt idx="19">
                  <c:v>8.7500000000000002E-4</c:v>
                </c:pt>
                <c:pt idx="20">
                  <c:v>9.0680272108843534E-4</c:v>
                </c:pt>
                <c:pt idx="21">
                  <c:v>9.2231404958677688E-4</c:v>
                </c:pt>
                <c:pt idx="22">
                  <c:v>9.3705103969754251E-4</c:v>
                </c:pt>
                <c:pt idx="23">
                  <c:v>9.4722222222222224E-4</c:v>
                </c:pt>
                <c:pt idx="24">
                  <c:v>8.7328000000000004E-4</c:v>
                </c:pt>
                <c:pt idx="25">
                  <c:v>8.8431952662721889E-4</c:v>
                </c:pt>
                <c:pt idx="26">
                  <c:v>8.8792866941015086E-4</c:v>
                </c:pt>
                <c:pt idx="27">
                  <c:v>8.9489795918367343E-4</c:v>
                </c:pt>
                <c:pt idx="28">
                  <c:v>8.9334126040428057E-4</c:v>
                </c:pt>
                <c:pt idx="29">
                  <c:v>8.8199999999999997E-4</c:v>
                </c:pt>
                <c:pt idx="30">
                  <c:v>8.8043704474505724E-4</c:v>
                </c:pt>
                <c:pt idx="31">
                  <c:v>9.2031250000000002E-4</c:v>
                </c:pt>
                <c:pt idx="32">
                  <c:v>9.1056014692378329E-4</c:v>
                </c:pt>
                <c:pt idx="33">
                  <c:v>9.0095155709342563E-4</c:v>
                </c:pt>
                <c:pt idx="34">
                  <c:v>8.9077551020408168E-4</c:v>
                </c:pt>
                <c:pt idx="35">
                  <c:v>8.7824074074074074E-4</c:v>
                </c:pt>
                <c:pt idx="36">
                  <c:v>9.0759678597516439E-4</c:v>
                </c:pt>
                <c:pt idx="37">
                  <c:v>8.9134349030470911E-4</c:v>
                </c:pt>
                <c:pt idx="38">
                  <c:v>8.8290598290598286E-4</c:v>
                </c:pt>
                <c:pt idx="39">
                  <c:v>9.0050000000000004E-4</c:v>
                </c:pt>
                <c:pt idx="40">
                  <c:v>8.8673408685306361E-4</c:v>
                </c:pt>
                <c:pt idx="41">
                  <c:v>8.9994331065759638E-4</c:v>
                </c:pt>
                <c:pt idx="42">
                  <c:v>9.1368307193077339E-4</c:v>
                </c:pt>
                <c:pt idx="43">
                  <c:v>8.9808884297520658E-4</c:v>
                </c:pt>
                <c:pt idx="44">
                  <c:v>8.8172839506172837E-4</c:v>
                </c:pt>
                <c:pt idx="45">
                  <c:v>8.6890359168241961E-4</c:v>
                </c:pt>
                <c:pt idx="46">
                  <c:v>8.7899502037120866E-4</c:v>
                </c:pt>
                <c:pt idx="47">
                  <c:v>8.837673611111111E-4</c:v>
                </c:pt>
                <c:pt idx="48">
                  <c:v>8.6888796334860471E-4</c:v>
                </c:pt>
                <c:pt idx="49">
                  <c:v>8.7412000000000004E-4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4-417E-8EE2-F7AB19D7AE1E}"/>
            </c:ext>
          </c:extLst>
        </c:ser>
        <c:ser>
          <c:idx val="1"/>
          <c:order val="1"/>
          <c:tx>
            <c:strRef>
              <c:f>ReverseArrayGraphs!$B$53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ReverseArrayGraphs!$B$54:$B$103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9.2222222222222217E-4</c:v>
                </c:pt>
                <c:pt idx="3">
                  <c:v>2.5125E-3</c:v>
                </c:pt>
                <c:pt idx="4">
                  <c:v>2.036E-3</c:v>
                </c:pt>
                <c:pt idx="5">
                  <c:v>2.7305555555555555E-3</c:v>
                </c:pt>
                <c:pt idx="6">
                  <c:v>1.9040816326530612E-3</c:v>
                </c:pt>
                <c:pt idx="7">
                  <c:v>2.3249999999999998E-3</c:v>
                </c:pt>
                <c:pt idx="8">
                  <c:v>2.3271604938271606E-3</c:v>
                </c:pt>
                <c:pt idx="9">
                  <c:v>2.4589999999999998E-3</c:v>
                </c:pt>
                <c:pt idx="10">
                  <c:v>2.3652892561983473E-3</c:v>
                </c:pt>
                <c:pt idx="11">
                  <c:v>2.3361111111111113E-3</c:v>
                </c:pt>
                <c:pt idx="12">
                  <c:v>2.2520710059171596E-3</c:v>
                </c:pt>
                <c:pt idx="13">
                  <c:v>2.65E-3</c:v>
                </c:pt>
                <c:pt idx="14">
                  <c:v>2.4915555555555555E-3</c:v>
                </c:pt>
                <c:pt idx="15">
                  <c:v>2.3925781250000002E-3</c:v>
                </c:pt>
                <c:pt idx="16">
                  <c:v>2.4356401384083045E-3</c:v>
                </c:pt>
                <c:pt idx="17">
                  <c:v>2.3808641975308644E-3</c:v>
                </c:pt>
                <c:pt idx="18">
                  <c:v>2.3944598337950138E-3</c:v>
                </c:pt>
                <c:pt idx="19">
                  <c:v>2.43925E-3</c:v>
                </c:pt>
                <c:pt idx="20">
                  <c:v>2.3648526077097508E-3</c:v>
                </c:pt>
                <c:pt idx="21">
                  <c:v>2.3933884297520662E-3</c:v>
                </c:pt>
                <c:pt idx="22">
                  <c:v>2.2947069943289227E-3</c:v>
                </c:pt>
                <c:pt idx="23">
                  <c:v>2.4067708333333332E-3</c:v>
                </c:pt>
                <c:pt idx="24">
                  <c:v>2.34096E-3</c:v>
                </c:pt>
                <c:pt idx="25">
                  <c:v>2.3687869822485207E-3</c:v>
                </c:pt>
                <c:pt idx="26">
                  <c:v>2.3270233196159124E-3</c:v>
                </c:pt>
                <c:pt idx="27">
                  <c:v>2.3392857142857143E-3</c:v>
                </c:pt>
                <c:pt idx="28">
                  <c:v>2.4097502972651604E-3</c:v>
                </c:pt>
                <c:pt idx="29">
                  <c:v>2.4053333333333335E-3</c:v>
                </c:pt>
                <c:pt idx="30">
                  <c:v>2.4201873048907388E-3</c:v>
                </c:pt>
                <c:pt idx="31">
                  <c:v>2.4028320312500001E-3</c:v>
                </c:pt>
                <c:pt idx="32">
                  <c:v>2.4031221303948578E-3</c:v>
                </c:pt>
                <c:pt idx="33">
                  <c:v>2.4056228373702422E-3</c:v>
                </c:pt>
                <c:pt idx="34">
                  <c:v>2.4088979591836736E-3</c:v>
                </c:pt>
                <c:pt idx="35">
                  <c:v>2.4195987654320986E-3</c:v>
                </c:pt>
                <c:pt idx="36">
                  <c:v>2.3712198685171657E-3</c:v>
                </c:pt>
                <c:pt idx="37">
                  <c:v>2.3477839335180055E-3</c:v>
                </c:pt>
                <c:pt idx="38">
                  <c:v>2.3492439184746878E-3</c:v>
                </c:pt>
                <c:pt idx="39">
                  <c:v>2.3580624999999999E-3</c:v>
                </c:pt>
                <c:pt idx="40">
                  <c:v>2.3925044616299822E-3</c:v>
                </c:pt>
                <c:pt idx="41">
                  <c:v>2.3667233560090701E-3</c:v>
                </c:pt>
                <c:pt idx="42">
                  <c:v>2.3597620335316389E-3</c:v>
                </c:pt>
                <c:pt idx="43">
                  <c:v>2.3510847107438017E-3</c:v>
                </c:pt>
                <c:pt idx="44">
                  <c:v>2.3623703703703706E-3</c:v>
                </c:pt>
                <c:pt idx="45">
                  <c:v>2.3761814744801511E-3</c:v>
                </c:pt>
                <c:pt idx="46">
                  <c:v>2.4032593933906747E-3</c:v>
                </c:pt>
                <c:pt idx="47">
                  <c:v>2.3737413194444444E-3</c:v>
                </c:pt>
                <c:pt idx="48">
                  <c:v>2.3720949604331527E-3</c:v>
                </c:pt>
                <c:pt idx="49">
                  <c:v>2.3516800000000001E-3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4-417E-8EE2-F7AB19D7AE1E}"/>
            </c:ext>
          </c:extLst>
        </c:ser>
        <c:ser>
          <c:idx val="2"/>
          <c:order val="2"/>
          <c:tx>
            <c:strRef>
              <c:f>ReverseArrayGraphs!$C$53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ReverseArrayGraphs!$C$54:$C$103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6.0555555555555553E-3</c:v>
                </c:pt>
                <c:pt idx="3">
                  <c:v>4.5750000000000001E-3</c:v>
                </c:pt>
                <c:pt idx="4">
                  <c:v>5.6360000000000004E-3</c:v>
                </c:pt>
                <c:pt idx="5">
                  <c:v>4.5277777777777781E-3</c:v>
                </c:pt>
                <c:pt idx="6">
                  <c:v>4.5551020408163261E-3</c:v>
                </c:pt>
                <c:pt idx="7">
                  <c:v>5.3281250000000004E-3</c:v>
                </c:pt>
                <c:pt idx="8">
                  <c:v>5.1999999999999998E-3</c:v>
                </c:pt>
                <c:pt idx="9">
                  <c:v>4.7990000000000003E-3</c:v>
                </c:pt>
                <c:pt idx="10">
                  <c:v>4.7396694214876037E-3</c:v>
                </c:pt>
                <c:pt idx="11">
                  <c:v>5.2638888888888891E-3</c:v>
                </c:pt>
                <c:pt idx="12">
                  <c:v>4.9852071005917157E-3</c:v>
                </c:pt>
                <c:pt idx="13">
                  <c:v>4.7744897959183675E-3</c:v>
                </c:pt>
                <c:pt idx="14">
                  <c:v>4.9764444444444448E-3</c:v>
                </c:pt>
                <c:pt idx="15">
                  <c:v>5.3128906250000003E-3</c:v>
                </c:pt>
                <c:pt idx="16">
                  <c:v>5.068858131487889E-3</c:v>
                </c:pt>
                <c:pt idx="17">
                  <c:v>5.0682098765432101E-3</c:v>
                </c:pt>
                <c:pt idx="18">
                  <c:v>5.0227146814404433E-3</c:v>
                </c:pt>
                <c:pt idx="19">
                  <c:v>5.0355E-3</c:v>
                </c:pt>
                <c:pt idx="20">
                  <c:v>5.0573696145124721E-3</c:v>
                </c:pt>
                <c:pt idx="21">
                  <c:v>5.1084710743801651E-3</c:v>
                </c:pt>
                <c:pt idx="22">
                  <c:v>4.9028355387523625E-3</c:v>
                </c:pt>
                <c:pt idx="23">
                  <c:v>5.0449652777777776E-3</c:v>
                </c:pt>
                <c:pt idx="24">
                  <c:v>4.9124800000000003E-3</c:v>
                </c:pt>
                <c:pt idx="25">
                  <c:v>5.0625739644970412E-3</c:v>
                </c:pt>
                <c:pt idx="26">
                  <c:v>4.9395061728395064E-3</c:v>
                </c:pt>
                <c:pt idx="27">
                  <c:v>5.081505102040816E-3</c:v>
                </c:pt>
                <c:pt idx="28">
                  <c:v>5.0706302021403093E-3</c:v>
                </c:pt>
                <c:pt idx="29">
                  <c:v>4.9853333333333329E-3</c:v>
                </c:pt>
                <c:pt idx="30">
                  <c:v>5.0123829344432885E-3</c:v>
                </c:pt>
                <c:pt idx="31">
                  <c:v>4.9987304687499996E-3</c:v>
                </c:pt>
                <c:pt idx="32">
                  <c:v>5.0070707070707073E-3</c:v>
                </c:pt>
                <c:pt idx="33">
                  <c:v>5.0206747404844291E-3</c:v>
                </c:pt>
                <c:pt idx="34">
                  <c:v>4.9563265306122447E-3</c:v>
                </c:pt>
                <c:pt idx="35">
                  <c:v>4.9629629629629633E-3</c:v>
                </c:pt>
                <c:pt idx="36">
                  <c:v>4.9544923301680062E-3</c:v>
                </c:pt>
                <c:pt idx="37">
                  <c:v>4.9576177285318556E-3</c:v>
                </c:pt>
                <c:pt idx="38">
                  <c:v>4.9500328731097963E-3</c:v>
                </c:pt>
                <c:pt idx="39">
                  <c:v>4.9726249999999996E-3</c:v>
                </c:pt>
                <c:pt idx="40">
                  <c:v>4.9316478286734085E-3</c:v>
                </c:pt>
                <c:pt idx="41">
                  <c:v>4.9477891156462584E-3</c:v>
                </c:pt>
                <c:pt idx="42">
                  <c:v>4.9480259599783668E-3</c:v>
                </c:pt>
                <c:pt idx="43">
                  <c:v>4.9349173553719008E-3</c:v>
                </c:pt>
                <c:pt idx="44">
                  <c:v>5.0375308641975305E-3</c:v>
                </c:pt>
                <c:pt idx="45">
                  <c:v>4.9697069943289221E-3</c:v>
                </c:pt>
                <c:pt idx="46">
                  <c:v>4.9335898596650071E-3</c:v>
                </c:pt>
                <c:pt idx="47">
                  <c:v>4.9352864583333336E-3</c:v>
                </c:pt>
                <c:pt idx="48">
                  <c:v>4.9526447313619328E-3</c:v>
                </c:pt>
                <c:pt idx="49">
                  <c:v>4.9426799999999996E-3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4-417E-8EE2-F7AB19D7AE1E}"/>
            </c:ext>
          </c:extLst>
        </c:ser>
        <c:ser>
          <c:idx val="5"/>
          <c:order val="5"/>
          <c:tx>
            <c:strRef>
              <c:f>ReverseArrayGraphs!$F$53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ReverseArrayGraphs!$F$54:$F$103</c:f>
              <c:numCache>
                <c:formatCode>General</c:formatCode>
                <c:ptCount val="50"/>
                <c:pt idx="0">
                  <c:v>1.1000000000000001E-3</c:v>
                </c:pt>
                <c:pt idx="1">
                  <c:v>4.2499999999999998E-4</c:v>
                </c:pt>
                <c:pt idx="2">
                  <c:v>2.7777777777777778E-4</c:v>
                </c:pt>
                <c:pt idx="3">
                  <c:v>2.4374999999999999E-4</c:v>
                </c:pt>
                <c:pt idx="4">
                  <c:v>1.8799999999999999E-4</c:v>
                </c:pt>
                <c:pt idx="5">
                  <c:v>6.1944444444444449E-4</c:v>
                </c:pt>
                <c:pt idx="6">
                  <c:v>1.173469387755102E-3</c:v>
                </c:pt>
                <c:pt idx="7">
                  <c:v>1.515625E-4</c:v>
                </c:pt>
                <c:pt idx="8">
                  <c:v>1.9382716049382717E-4</c:v>
                </c:pt>
                <c:pt idx="9">
                  <c:v>3.7500000000000001E-4</c:v>
                </c:pt>
                <c:pt idx="10">
                  <c:v>1.8512396694214876E-4</c:v>
                </c:pt>
                <c:pt idx="11">
                  <c:v>1.1875E-4</c:v>
                </c:pt>
                <c:pt idx="12">
                  <c:v>1.1775147928994083E-4</c:v>
                </c:pt>
                <c:pt idx="13">
                  <c:v>1.0816326530612245E-4</c:v>
                </c:pt>
                <c:pt idx="14">
                  <c:v>1.1288888888888889E-4</c:v>
                </c:pt>
                <c:pt idx="15">
                  <c:v>1.5781249999999999E-4</c:v>
                </c:pt>
                <c:pt idx="16">
                  <c:v>1.0449826989619377E-4</c:v>
                </c:pt>
                <c:pt idx="17">
                  <c:v>1.0216049382716049E-4</c:v>
                </c:pt>
                <c:pt idx="18">
                  <c:v>1.2409972299168976E-4</c:v>
                </c:pt>
                <c:pt idx="19">
                  <c:v>2.0275E-4</c:v>
                </c:pt>
                <c:pt idx="20">
                  <c:v>1.0816326530612245E-4</c:v>
                </c:pt>
                <c:pt idx="21">
                  <c:v>1.0475206611570247E-4</c:v>
                </c:pt>
                <c:pt idx="22">
                  <c:v>9.7353497164461253E-5</c:v>
                </c:pt>
                <c:pt idx="23">
                  <c:v>1.5642361111111111E-4</c:v>
                </c:pt>
                <c:pt idx="24">
                  <c:v>1.0384E-4</c:v>
                </c:pt>
                <c:pt idx="25">
                  <c:v>8.6982248520710062E-5</c:v>
                </c:pt>
                <c:pt idx="26">
                  <c:v>1.3333333333333334E-4</c:v>
                </c:pt>
                <c:pt idx="27">
                  <c:v>1.3227040816326532E-4</c:v>
                </c:pt>
                <c:pt idx="28">
                  <c:v>9.0725326991676571E-5</c:v>
                </c:pt>
                <c:pt idx="29">
                  <c:v>8.6444444444444451E-5</c:v>
                </c:pt>
                <c:pt idx="30">
                  <c:v>8.90738813735692E-5</c:v>
                </c:pt>
                <c:pt idx="31">
                  <c:v>8.0761718749999996E-5</c:v>
                </c:pt>
                <c:pt idx="32">
                  <c:v>6.703397612488522E-5</c:v>
                </c:pt>
                <c:pt idx="33">
                  <c:v>6.4013840830449821E-5</c:v>
                </c:pt>
                <c:pt idx="34">
                  <c:v>6.3755102040816323E-5</c:v>
                </c:pt>
                <c:pt idx="35">
                  <c:v>9.4830246913580251E-5</c:v>
                </c:pt>
                <c:pt idx="36">
                  <c:v>6.6544923301680058E-5</c:v>
                </c:pt>
                <c:pt idx="37">
                  <c:v>8.8088642659279784E-5</c:v>
                </c:pt>
                <c:pt idx="38">
                  <c:v>8.4615384615384614E-5</c:v>
                </c:pt>
                <c:pt idx="39">
                  <c:v>8.1187500000000002E-5</c:v>
                </c:pt>
                <c:pt idx="40">
                  <c:v>8.0130874479476496E-5</c:v>
                </c:pt>
                <c:pt idx="41">
                  <c:v>7.7664399092970525E-5</c:v>
                </c:pt>
                <c:pt idx="42">
                  <c:v>7.5554353704705243E-5</c:v>
                </c:pt>
                <c:pt idx="43">
                  <c:v>7.3398760330578518E-5</c:v>
                </c:pt>
                <c:pt idx="44">
                  <c:v>7.1061728395061731E-5</c:v>
                </c:pt>
                <c:pt idx="45">
                  <c:v>5.4867674858223064E-5</c:v>
                </c:pt>
                <c:pt idx="46">
                  <c:v>6.8130375735626979E-5</c:v>
                </c:pt>
                <c:pt idx="47">
                  <c:v>5.4600694444444446E-5</c:v>
                </c:pt>
                <c:pt idx="48">
                  <c:v>6.876301541024573E-5</c:v>
                </c:pt>
                <c:pt idx="49">
                  <c:v>4.8399999999999997E-5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D4-417E-8EE2-F7AB19D7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0224"/>
        <c:axId val="4057677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ReverseArrayGraphs!$D$53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ReverseArrayGraphs!$D$54:$D$103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1.6556649761518966E-2</c:v>
                      </c:pt>
                      <c:pt idx="1">
                        <c:v>1.1120041755064087E-2</c:v>
                      </c:pt>
                      <c:pt idx="2">
                        <c:v>1.0127010506329619E-2</c:v>
                      </c:pt>
                      <c:pt idx="3">
                        <c:v>1.127968789153826E-2</c:v>
                      </c:pt>
                      <c:pt idx="4">
                        <c:v>1.0484303103389105E-2</c:v>
                      </c:pt>
                      <c:pt idx="5">
                        <c:v>4.0272398790261239E-2</c:v>
                      </c:pt>
                      <c:pt idx="6">
                        <c:v>8.6912519645254135E-2</c:v>
                      </c:pt>
                      <c:pt idx="7">
                        <c:v>1.2572771473776232E-2</c:v>
                      </c:pt>
                      <c:pt idx="8">
                        <c:v>1.7775456885116371E-2</c:v>
                      </c:pt>
                      <c:pt idx="9">
                        <c:v>3.7628749457997643E-2</c:v>
                      </c:pt>
                      <c:pt idx="10">
                        <c:v>2.0155455085305547E-2</c:v>
                      </c:pt>
                      <c:pt idx="11">
                        <c:v>1.393122747716743E-2</c:v>
                      </c:pt>
                      <c:pt idx="12">
                        <c:v>1.4798196459150327E-2</c:v>
                      </c:pt>
                      <c:pt idx="13">
                        <c:v>1.4489093159464716E-2</c:v>
                      </c:pt>
                      <c:pt idx="14">
                        <c:v>1.6049416859091316E-2</c:v>
                      </c:pt>
                      <c:pt idx="15">
                        <c:v>2.3722605369524828E-2</c:v>
                      </c:pt>
                      <c:pt idx="16">
                        <c:v>1.6554074882121961E-2</c:v>
                      </c:pt>
                      <c:pt idx="17">
                        <c:v>1.7005049911518792E-2</c:v>
                      </c:pt>
                      <c:pt idx="18">
                        <c:v>2.1648380110095219E-2</c:v>
                      </c:pt>
                      <c:pt idx="19">
                        <c:v>3.69786592070004E-2</c:v>
                      </c:pt>
                      <c:pt idx="20">
                        <c:v>2.0581667624772183E-2</c:v>
                      </c:pt>
                      <c:pt idx="21">
                        <c:v>2.07555229974269E-2</c:v>
                      </c:pt>
                      <c:pt idx="22">
                        <c:v>2.0050565005648762E-2</c:v>
                      </c:pt>
                      <c:pt idx="23">
                        <c:v>3.3433318055479944E-2</c:v>
                      </c:pt>
                      <c:pt idx="24">
                        <c:v>2.2998459853595419E-2</c:v>
                      </c:pt>
                      <c:pt idx="25">
                        <c:v>1.9935467832432035E-2</c:v>
                      </c:pt>
                      <c:pt idx="26">
                        <c:v>3.1582427829709991E-2</c:v>
                      </c:pt>
                      <c:pt idx="27">
                        <c:v>3.2342181035721153E-2</c:v>
                      </c:pt>
                      <c:pt idx="28">
                        <c:v>2.2874906334200293E-2</c:v>
                      </c:pt>
                      <c:pt idx="29">
                        <c:v>2.2451650802483496E-2</c:v>
                      </c:pt>
                      <c:pt idx="30">
                        <c:v>2.3808224031941317E-2</c:v>
                      </c:pt>
                      <c:pt idx="31">
                        <c:v>2.219518137186818E-2</c:v>
                      </c:pt>
                      <c:pt idx="32">
                        <c:v>1.8926025312725074E-2</c:v>
                      </c:pt>
                      <c:pt idx="33">
                        <c:v>1.8552650238897454E-2</c:v>
                      </c:pt>
                      <c:pt idx="34">
                        <c:v>1.8953556330625489E-2</c:v>
                      </c:pt>
                      <c:pt idx="35">
                        <c:v>2.8897512435958662E-2</c:v>
                      </c:pt>
                      <c:pt idx="36">
                        <c:v>2.0771938424907786E-2</c:v>
                      </c:pt>
                      <c:pt idx="37">
                        <c:v>2.8148581445748319E-2</c:v>
                      </c:pt>
                      <c:pt idx="38">
                        <c:v>2.7663077510423847E-2</c:v>
                      </c:pt>
                      <c:pt idx="39">
                        <c:v>2.7139884212710502E-2</c:v>
                      </c:pt>
                      <c:pt idx="40">
                        <c:v>2.7374836356232727E-2</c:v>
                      </c:pt>
                      <c:pt idx="41">
                        <c:v>2.7100845060116625E-2</c:v>
                      </c:pt>
                      <c:pt idx="42">
                        <c:v>2.6916360028595768E-2</c:v>
                      </c:pt>
                      <c:pt idx="43">
                        <c:v>2.6683207948677026E-2</c:v>
                      </c:pt>
                      <c:pt idx="44">
                        <c:v>2.6350151461186445E-2</c:v>
                      </c:pt>
                      <c:pt idx="45">
                        <c:v>2.0743209555454389E-2</c:v>
                      </c:pt>
                      <c:pt idx="46">
                        <c:v>2.6250293776732211E-2</c:v>
                      </c:pt>
                      <c:pt idx="47">
                        <c:v>2.143161493898196E-2</c:v>
                      </c:pt>
                      <c:pt idx="48">
                        <c:v>2.748598609157921E-2</c:v>
                      </c:pt>
                      <c:pt idx="49">
                        <c:v>1.9694471397520889E-2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1D4-417E-8EE2-F7AB19D7AE1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ReverseArrayGraphs!$E$53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5.3800000000000001E-2</c:v>
                      </c:pt>
                      <c:pt idx="1">
                        <c:v>9.5750000000000002E-3</c:v>
                      </c:pt>
                      <c:pt idx="2">
                        <c:v>9.2999999999999992E-3</c:v>
                      </c:pt>
                      <c:pt idx="3">
                        <c:v>1.134375E-2</c:v>
                      </c:pt>
                      <c:pt idx="4">
                        <c:v>1.0272E-2</c:v>
                      </c:pt>
                      <c:pt idx="5">
                        <c:v>1.0133333333333333E-2</c:v>
                      </c:pt>
                      <c:pt idx="6">
                        <c:v>9.395918367346939E-3</c:v>
                      </c:pt>
                      <c:pt idx="7">
                        <c:v>9.9984375000000004E-3</c:v>
                      </c:pt>
                      <c:pt idx="8">
                        <c:v>9.8111111111111107E-3</c:v>
                      </c:pt>
                      <c:pt idx="9">
                        <c:v>1.0145E-2</c:v>
                      </c:pt>
                      <c:pt idx="10">
                        <c:v>9.8966942148760329E-3</c:v>
                      </c:pt>
                      <c:pt idx="11">
                        <c:v>1.0170138888888888E-2</c:v>
                      </c:pt>
                      <c:pt idx="12">
                        <c:v>1.0009467455621302E-2</c:v>
                      </c:pt>
                      <c:pt idx="13">
                        <c:v>9.8163265306122453E-3</c:v>
                      </c:pt>
                      <c:pt idx="14">
                        <c:v>9.9071111111111113E-3</c:v>
                      </c:pt>
                      <c:pt idx="15">
                        <c:v>9.7933593749999995E-3</c:v>
                      </c:pt>
                      <c:pt idx="16">
                        <c:v>9.9193771626297569E-3</c:v>
                      </c:pt>
                      <c:pt idx="17">
                        <c:v>9.75E-3</c:v>
                      </c:pt>
                      <c:pt idx="18">
                        <c:v>9.9177285318559558E-3</c:v>
                      </c:pt>
                      <c:pt idx="19">
                        <c:v>9.8292499999999994E-3</c:v>
                      </c:pt>
                      <c:pt idx="20">
                        <c:v>9.770748299319728E-3</c:v>
                      </c:pt>
                      <c:pt idx="21">
                        <c:v>9.7855371900826445E-3</c:v>
                      </c:pt>
                      <c:pt idx="22">
                        <c:v>9.7807183364839317E-3</c:v>
                      </c:pt>
                      <c:pt idx="23">
                        <c:v>9.7890624999999992E-3</c:v>
                      </c:pt>
                      <c:pt idx="24">
                        <c:v>9.8150400000000006E-3</c:v>
                      </c:pt>
                      <c:pt idx="25">
                        <c:v>9.78076923076923E-3</c:v>
                      </c:pt>
                      <c:pt idx="26">
                        <c:v>9.7891632373113859E-3</c:v>
                      </c:pt>
                      <c:pt idx="27">
                        <c:v>9.7573979591836727E-3</c:v>
                      </c:pt>
                      <c:pt idx="28">
                        <c:v>9.778240190249702E-3</c:v>
                      </c:pt>
                      <c:pt idx="29">
                        <c:v>9.7794444444444448E-3</c:v>
                      </c:pt>
                      <c:pt idx="30">
                        <c:v>9.8300728407908437E-3</c:v>
                      </c:pt>
                      <c:pt idx="31">
                        <c:v>9.7711914062499992E-3</c:v>
                      </c:pt>
                      <c:pt idx="32">
                        <c:v>9.7860422405876956E-3</c:v>
                      </c:pt>
                      <c:pt idx="33">
                        <c:v>9.786937716262975E-3</c:v>
                      </c:pt>
                      <c:pt idx="34">
                        <c:v>9.8253877551020413E-3</c:v>
                      </c:pt>
                      <c:pt idx="35">
                        <c:v>9.7960648148148147E-3</c:v>
                      </c:pt>
                      <c:pt idx="36">
                        <c:v>9.7891161431701967E-3</c:v>
                      </c:pt>
                      <c:pt idx="37">
                        <c:v>9.7806094182825484E-3</c:v>
                      </c:pt>
                      <c:pt idx="38">
                        <c:v>9.7962524654832354E-3</c:v>
                      </c:pt>
                      <c:pt idx="39">
                        <c:v>9.7980624999999995E-3</c:v>
                      </c:pt>
                      <c:pt idx="40">
                        <c:v>9.7747769185008923E-3</c:v>
                      </c:pt>
                      <c:pt idx="41">
                        <c:v>9.8308390022675742E-3</c:v>
                      </c:pt>
                      <c:pt idx="42">
                        <c:v>9.7895619253650628E-3</c:v>
                      </c:pt>
                      <c:pt idx="43">
                        <c:v>9.7715392561983465E-3</c:v>
                      </c:pt>
                      <c:pt idx="44">
                        <c:v>9.7842469135802461E-3</c:v>
                      </c:pt>
                      <c:pt idx="45">
                        <c:v>9.7677693761814739E-3</c:v>
                      </c:pt>
                      <c:pt idx="46">
                        <c:v>9.7915799004074239E-3</c:v>
                      </c:pt>
                      <c:pt idx="47">
                        <c:v>9.7928819444444443E-3</c:v>
                      </c:pt>
                      <c:pt idx="48">
                        <c:v>9.7961266139108705E-3</c:v>
                      </c:pt>
                      <c:pt idx="49">
                        <c:v>9.8082800000000008E-3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D4-417E-8EE2-F7AB19D7AE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ReverseArrayGraphs!$G$53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ReverseArrayGraphs!$G$54:$G$103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0.32575181141305382</c:v>
                      </c:pt>
                      <c:pt idx="2">
                        <c:v>4.9824891691141723E-2</c:v>
                      </c:pt>
                      <c:pt idx="3">
                        <c:v>0</c:v>
                      </c:pt>
                      <c:pt idx="4">
                        <c:v>1.3830357285321799E-2</c:v>
                      </c:pt>
                      <c:pt idx="5">
                        <c:v>1.4808684756957048E-2</c:v>
                      </c:pt>
                      <c:pt idx="6">
                        <c:v>2.4940114332985968E-2</c:v>
                      </c:pt>
                      <c:pt idx="7">
                        <c:v>1.283200387529739E-2</c:v>
                      </c:pt>
                      <c:pt idx="8">
                        <c:v>6.6912707128049531E-2</c:v>
                      </c:pt>
                      <c:pt idx="9">
                        <c:v>3.1909179540382006E-2</c:v>
                      </c:pt>
                      <c:pt idx="10">
                        <c:v>2.9783284076947036E-2</c:v>
                      </c:pt>
                      <c:pt idx="11">
                        <c:v>1.4827388309032002E-2</c:v>
                      </c:pt>
                      <c:pt idx="12">
                        <c:v>2.8555313770420733E-2</c:v>
                      </c:pt>
                      <c:pt idx="13">
                        <c:v>2.0366744158115496E-2</c:v>
                      </c:pt>
                      <c:pt idx="14">
                        <c:v>1.8829630803185875E-2</c:v>
                      </c:pt>
                      <c:pt idx="15">
                        <c:v>2.4133640611076E-2</c:v>
                      </c:pt>
                      <c:pt idx="16">
                        <c:v>4.4125928079828403E-2</c:v>
                      </c:pt>
                      <c:pt idx="17">
                        <c:v>3.8787953725669753E-2</c:v>
                      </c:pt>
                      <c:pt idx="18">
                        <c:v>2.4837650394171747E-2</c:v>
                      </c:pt>
                      <c:pt idx="19">
                        <c:v>3.6659484589923949E-2</c:v>
                      </c:pt>
                      <c:pt idx="20">
                        <c:v>1.6827778561134491E-2</c:v>
                      </c:pt>
                      <c:pt idx="21">
                        <c:v>3.5575048293420071E-2</c:v>
                      </c:pt>
                      <c:pt idx="22">
                        <c:v>3.4416892165035934E-2</c:v>
                      </c:pt>
                      <c:pt idx="23">
                        <c:v>2.1744644151510822E-2</c:v>
                      </c:pt>
                      <c:pt idx="24">
                        <c:v>3.1255225871912422E-2</c:v>
                      </c:pt>
                      <c:pt idx="25">
                        <c:v>2.2037506957620447E-2</c:v>
                      </c:pt>
                      <c:pt idx="26">
                        <c:v>2.3361898775269015E-2</c:v>
                      </c:pt>
                      <c:pt idx="27">
                        <c:v>3.0377323364312824E-2</c:v>
                      </c:pt>
                      <c:pt idx="28">
                        <c:v>3.4207428738299524E-2</c:v>
                      </c:pt>
                      <c:pt idx="29">
                        <c:v>3.0416503786397951E-2</c:v>
                      </c:pt>
                      <c:pt idx="30">
                        <c:v>2.9148386431629092E-2</c:v>
                      </c:pt>
                      <c:pt idx="31">
                        <c:v>3.0917592430945759E-2</c:v>
                      </c:pt>
                      <c:pt idx="32">
                        <c:v>3.3366841886955032E-2</c:v>
                      </c:pt>
                      <c:pt idx="33">
                        <c:v>2.1084836285017242E-2</c:v>
                      </c:pt>
                      <c:pt idx="34">
                        <c:v>2.0264045500732759E-2</c:v>
                      </c:pt>
                      <c:pt idx="35">
                        <c:v>2.9320746954955616E-2</c:v>
                      </c:pt>
                      <c:pt idx="36">
                        <c:v>3.1648134504689361E-2</c:v>
                      </c:pt>
                      <c:pt idx="37">
                        <c:v>2.9210792066342594E-2</c:v>
                      </c:pt>
                      <c:pt idx="38">
                        <c:v>2.7727560208583343E-2</c:v>
                      </c:pt>
                      <c:pt idx="39">
                        <c:v>2.952167543692066E-2</c:v>
                      </c:pt>
                      <c:pt idx="40">
                        <c:v>2.8756788005990578E-2</c:v>
                      </c:pt>
                      <c:pt idx="41">
                        <c:v>2.8762502713437645E-2</c:v>
                      </c:pt>
                      <c:pt idx="42">
                        <c:v>3.0307397512513344E-2</c:v>
                      </c:pt>
                      <c:pt idx="43">
                        <c:v>3.0739205779017797E-2</c:v>
                      </c:pt>
                      <c:pt idx="44">
                        <c:v>2.8162983285131862E-2</c:v>
                      </c:pt>
                      <c:pt idx="45">
                        <c:v>2.8157879637722757E-2</c:v>
                      </c:pt>
                      <c:pt idx="46">
                        <c:v>2.7314259172333981E-2</c:v>
                      </c:pt>
                      <c:pt idx="47">
                        <c:v>2.7462450939299617E-2</c:v>
                      </c:pt>
                      <c:pt idx="48">
                        <c:v>2.8568111528255558E-2</c:v>
                      </c:pt>
                      <c:pt idx="49">
                        <c:v>2.6579398175331909E-2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D4-417E-8EE2-F7AB19D7AE1E}"/>
                  </c:ext>
                </c:extLst>
              </c15:ser>
            </c15:filteredScatterSeries>
          </c:ext>
        </c:extLst>
      </c:scatterChart>
      <c:valAx>
        <c:axId val="405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7712"/>
        <c:crosses val="autoZero"/>
        <c:crossBetween val="midCat"/>
      </c:valAx>
      <c:valAx>
        <c:axId val="40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Actual/Theoretical</a:t>
            </a:r>
            <a:r>
              <a:rPr lang="en-US" baseline="0"/>
              <a:t> for Reversed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ReverseArrayGraphs!$D$53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ReverseArrayGraphs!$D$54:$D$103</c:f>
              <c:numCache>
                <c:formatCode>General</c:formatCode>
                <c:ptCount val="50"/>
                <c:pt idx="0">
                  <c:v>1.6556649761518966E-2</c:v>
                </c:pt>
                <c:pt idx="1">
                  <c:v>1.1120041755064087E-2</c:v>
                </c:pt>
                <c:pt idx="2">
                  <c:v>1.0127010506329619E-2</c:v>
                </c:pt>
                <c:pt idx="3">
                  <c:v>1.127968789153826E-2</c:v>
                </c:pt>
                <c:pt idx="4">
                  <c:v>1.0484303103389105E-2</c:v>
                </c:pt>
                <c:pt idx="5">
                  <c:v>4.0272398790261239E-2</c:v>
                </c:pt>
                <c:pt idx="6">
                  <c:v>8.6912519645254135E-2</c:v>
                </c:pt>
                <c:pt idx="7">
                  <c:v>1.2572771473776232E-2</c:v>
                </c:pt>
                <c:pt idx="8">
                  <c:v>1.7775456885116371E-2</c:v>
                </c:pt>
                <c:pt idx="9">
                  <c:v>3.7628749457997643E-2</c:v>
                </c:pt>
                <c:pt idx="10">
                  <c:v>2.0155455085305547E-2</c:v>
                </c:pt>
                <c:pt idx="11">
                  <c:v>1.393122747716743E-2</c:v>
                </c:pt>
                <c:pt idx="12">
                  <c:v>1.4798196459150327E-2</c:v>
                </c:pt>
                <c:pt idx="13">
                  <c:v>1.4489093159464716E-2</c:v>
                </c:pt>
                <c:pt idx="14">
                  <c:v>1.6049416859091316E-2</c:v>
                </c:pt>
                <c:pt idx="15">
                  <c:v>2.3722605369524828E-2</c:v>
                </c:pt>
                <c:pt idx="16">
                  <c:v>1.6554074882121961E-2</c:v>
                </c:pt>
                <c:pt idx="17">
                  <c:v>1.7005049911518792E-2</c:v>
                </c:pt>
                <c:pt idx="18">
                  <c:v>2.1648380110095219E-2</c:v>
                </c:pt>
                <c:pt idx="19">
                  <c:v>3.69786592070004E-2</c:v>
                </c:pt>
                <c:pt idx="20">
                  <c:v>2.0581667624772183E-2</c:v>
                </c:pt>
                <c:pt idx="21">
                  <c:v>2.07555229974269E-2</c:v>
                </c:pt>
                <c:pt idx="22">
                  <c:v>2.0050565005648762E-2</c:v>
                </c:pt>
                <c:pt idx="23">
                  <c:v>3.3433318055479944E-2</c:v>
                </c:pt>
                <c:pt idx="24">
                  <c:v>2.2998459853595419E-2</c:v>
                </c:pt>
                <c:pt idx="25">
                  <c:v>1.9935467832432035E-2</c:v>
                </c:pt>
                <c:pt idx="26">
                  <c:v>3.1582427829709991E-2</c:v>
                </c:pt>
                <c:pt idx="27">
                  <c:v>3.2342181035721153E-2</c:v>
                </c:pt>
                <c:pt idx="28">
                  <c:v>2.2874906334200293E-2</c:v>
                </c:pt>
                <c:pt idx="29">
                  <c:v>2.2451650802483496E-2</c:v>
                </c:pt>
                <c:pt idx="30">
                  <c:v>2.3808224031941317E-2</c:v>
                </c:pt>
                <c:pt idx="31">
                  <c:v>2.219518137186818E-2</c:v>
                </c:pt>
                <c:pt idx="32">
                  <c:v>1.8926025312725074E-2</c:v>
                </c:pt>
                <c:pt idx="33">
                  <c:v>1.8552650238897454E-2</c:v>
                </c:pt>
                <c:pt idx="34">
                  <c:v>1.8953556330625489E-2</c:v>
                </c:pt>
                <c:pt idx="35">
                  <c:v>2.8897512435958662E-2</c:v>
                </c:pt>
                <c:pt idx="36">
                  <c:v>2.0771938424907786E-2</c:v>
                </c:pt>
                <c:pt idx="37">
                  <c:v>2.8148581445748319E-2</c:v>
                </c:pt>
                <c:pt idx="38">
                  <c:v>2.7663077510423847E-2</c:v>
                </c:pt>
                <c:pt idx="39">
                  <c:v>2.7139884212710502E-2</c:v>
                </c:pt>
                <c:pt idx="40">
                  <c:v>2.7374836356232727E-2</c:v>
                </c:pt>
                <c:pt idx="41">
                  <c:v>2.7100845060116625E-2</c:v>
                </c:pt>
                <c:pt idx="42">
                  <c:v>2.6916360028595768E-2</c:v>
                </c:pt>
                <c:pt idx="43">
                  <c:v>2.6683207948677026E-2</c:v>
                </c:pt>
                <c:pt idx="44">
                  <c:v>2.6350151461186445E-2</c:v>
                </c:pt>
                <c:pt idx="45">
                  <c:v>2.0743209555454389E-2</c:v>
                </c:pt>
                <c:pt idx="46">
                  <c:v>2.6250293776732211E-2</c:v>
                </c:pt>
                <c:pt idx="47">
                  <c:v>2.143161493898196E-2</c:v>
                </c:pt>
                <c:pt idx="48">
                  <c:v>2.748598609157921E-2</c:v>
                </c:pt>
                <c:pt idx="49">
                  <c:v>1.9694471397520889E-2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5-4A8C-8BBC-88472DB47298}"/>
            </c:ext>
          </c:extLst>
        </c:ser>
        <c:ser>
          <c:idx val="6"/>
          <c:order val="6"/>
          <c:tx>
            <c:strRef>
              <c:f>ReverseArrayGraphs!$G$53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ReverseArrayGraphs!$G$54:$G$103</c:f>
              <c:numCache>
                <c:formatCode>General</c:formatCode>
                <c:ptCount val="50"/>
                <c:pt idx="0">
                  <c:v>0</c:v>
                </c:pt>
                <c:pt idx="1">
                  <c:v>0.32575181141305382</c:v>
                </c:pt>
                <c:pt idx="2">
                  <c:v>4.9824891691141723E-2</c:v>
                </c:pt>
                <c:pt idx="3">
                  <c:v>0</c:v>
                </c:pt>
                <c:pt idx="4">
                  <c:v>1.3830357285321799E-2</c:v>
                </c:pt>
                <c:pt idx="5">
                  <c:v>1.4808684756957048E-2</c:v>
                </c:pt>
                <c:pt idx="6">
                  <c:v>2.4940114332985968E-2</c:v>
                </c:pt>
                <c:pt idx="7">
                  <c:v>1.283200387529739E-2</c:v>
                </c:pt>
                <c:pt idx="8">
                  <c:v>6.6912707128049531E-2</c:v>
                </c:pt>
                <c:pt idx="9">
                  <c:v>3.1909179540382006E-2</c:v>
                </c:pt>
                <c:pt idx="10">
                  <c:v>2.9783284076947036E-2</c:v>
                </c:pt>
                <c:pt idx="11">
                  <c:v>1.4827388309032002E-2</c:v>
                </c:pt>
                <c:pt idx="12">
                  <c:v>2.8555313770420733E-2</c:v>
                </c:pt>
                <c:pt idx="13">
                  <c:v>2.0366744158115496E-2</c:v>
                </c:pt>
                <c:pt idx="14">
                  <c:v>1.8829630803185875E-2</c:v>
                </c:pt>
                <c:pt idx="15">
                  <c:v>2.4133640611076E-2</c:v>
                </c:pt>
                <c:pt idx="16">
                  <c:v>4.4125928079828403E-2</c:v>
                </c:pt>
                <c:pt idx="17">
                  <c:v>3.8787953725669753E-2</c:v>
                </c:pt>
                <c:pt idx="18">
                  <c:v>2.4837650394171747E-2</c:v>
                </c:pt>
                <c:pt idx="19">
                  <c:v>3.6659484589923949E-2</c:v>
                </c:pt>
                <c:pt idx="20">
                  <c:v>1.6827778561134491E-2</c:v>
                </c:pt>
                <c:pt idx="21">
                  <c:v>3.5575048293420071E-2</c:v>
                </c:pt>
                <c:pt idx="22">
                  <c:v>3.4416892165035934E-2</c:v>
                </c:pt>
                <c:pt idx="23">
                  <c:v>2.1744644151510822E-2</c:v>
                </c:pt>
                <c:pt idx="24">
                  <c:v>3.1255225871912422E-2</c:v>
                </c:pt>
                <c:pt idx="25">
                  <c:v>2.2037506957620447E-2</c:v>
                </c:pt>
                <c:pt idx="26">
                  <c:v>2.3361898775269015E-2</c:v>
                </c:pt>
                <c:pt idx="27">
                  <c:v>3.0377323364312824E-2</c:v>
                </c:pt>
                <c:pt idx="28">
                  <c:v>3.4207428738299524E-2</c:v>
                </c:pt>
                <c:pt idx="29">
                  <c:v>3.0416503786397951E-2</c:v>
                </c:pt>
                <c:pt idx="30">
                  <c:v>2.9148386431629092E-2</c:v>
                </c:pt>
                <c:pt idx="31">
                  <c:v>3.0917592430945759E-2</c:v>
                </c:pt>
                <c:pt idx="32">
                  <c:v>3.3366841886955032E-2</c:v>
                </c:pt>
                <c:pt idx="33">
                  <c:v>2.1084836285017242E-2</c:v>
                </c:pt>
                <c:pt idx="34">
                  <c:v>2.0264045500732759E-2</c:v>
                </c:pt>
                <c:pt idx="35">
                  <c:v>2.9320746954955616E-2</c:v>
                </c:pt>
                <c:pt idx="36">
                  <c:v>3.1648134504689361E-2</c:v>
                </c:pt>
                <c:pt idx="37">
                  <c:v>2.9210792066342594E-2</c:v>
                </c:pt>
                <c:pt idx="38">
                  <c:v>2.7727560208583343E-2</c:v>
                </c:pt>
                <c:pt idx="39">
                  <c:v>2.952167543692066E-2</c:v>
                </c:pt>
                <c:pt idx="40">
                  <c:v>2.8756788005990578E-2</c:v>
                </c:pt>
                <c:pt idx="41">
                  <c:v>2.8762502713437645E-2</c:v>
                </c:pt>
                <c:pt idx="42">
                  <c:v>3.0307397512513344E-2</c:v>
                </c:pt>
                <c:pt idx="43">
                  <c:v>3.0739205779017797E-2</c:v>
                </c:pt>
                <c:pt idx="44">
                  <c:v>2.8162983285131862E-2</c:v>
                </c:pt>
                <c:pt idx="45">
                  <c:v>2.8157879637722757E-2</c:v>
                </c:pt>
                <c:pt idx="46">
                  <c:v>2.7314259172333981E-2</c:v>
                </c:pt>
                <c:pt idx="47">
                  <c:v>2.7462450939299617E-2</c:v>
                </c:pt>
                <c:pt idx="48">
                  <c:v>2.8568111528255558E-2</c:v>
                </c:pt>
                <c:pt idx="49">
                  <c:v>2.6579398175331909E-2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85-4A8C-8BBC-88472DB4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0224"/>
        <c:axId val="405767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ReverseArrayGraphs!$A$54:$A$103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3.0937500000000001E-3</c:v>
                      </c:pt>
                      <c:pt idx="4">
                        <c:v>0</c:v>
                      </c:pt>
                      <c:pt idx="5">
                        <c:v>1.3861111111111112E-3</c:v>
                      </c:pt>
                      <c:pt idx="6">
                        <c:v>1.0673469387755103E-3</c:v>
                      </c:pt>
                      <c:pt idx="7">
                        <c:v>1.5468750000000001E-3</c:v>
                      </c:pt>
                      <c:pt idx="8">
                        <c:v>5.8148148148148143E-4</c:v>
                      </c:pt>
                      <c:pt idx="9">
                        <c:v>1.0169999999999999E-3</c:v>
                      </c:pt>
                      <c:pt idx="10">
                        <c:v>1.228099173553719E-3</c:v>
                      </c:pt>
                      <c:pt idx="11">
                        <c:v>7.7916666666666661E-4</c:v>
                      </c:pt>
                      <c:pt idx="12">
                        <c:v>8.6627218934911241E-4</c:v>
                      </c:pt>
                      <c:pt idx="13">
                        <c:v>1.0117346938775509E-3</c:v>
                      </c:pt>
                      <c:pt idx="14">
                        <c:v>8.8177777777777777E-4</c:v>
                      </c:pt>
                      <c:pt idx="15">
                        <c:v>7.7499999999999997E-4</c:v>
                      </c:pt>
                      <c:pt idx="16">
                        <c:v>1.0387543252595155E-3</c:v>
                      </c:pt>
                      <c:pt idx="17">
                        <c:v>9.1851851851851849E-4</c:v>
                      </c:pt>
                      <c:pt idx="18">
                        <c:v>8.587257617728532E-4</c:v>
                      </c:pt>
                      <c:pt idx="19">
                        <c:v>8.7500000000000002E-4</c:v>
                      </c:pt>
                      <c:pt idx="20">
                        <c:v>9.0680272108843534E-4</c:v>
                      </c:pt>
                      <c:pt idx="21">
                        <c:v>9.2231404958677688E-4</c:v>
                      </c:pt>
                      <c:pt idx="22">
                        <c:v>9.3705103969754251E-4</c:v>
                      </c:pt>
                      <c:pt idx="23">
                        <c:v>9.4722222222222224E-4</c:v>
                      </c:pt>
                      <c:pt idx="24">
                        <c:v>8.7328000000000004E-4</c:v>
                      </c:pt>
                      <c:pt idx="25">
                        <c:v>8.8431952662721889E-4</c:v>
                      </c:pt>
                      <c:pt idx="26">
                        <c:v>8.8792866941015086E-4</c:v>
                      </c:pt>
                      <c:pt idx="27">
                        <c:v>8.9489795918367343E-4</c:v>
                      </c:pt>
                      <c:pt idx="28">
                        <c:v>8.9334126040428057E-4</c:v>
                      </c:pt>
                      <c:pt idx="29">
                        <c:v>8.8199999999999997E-4</c:v>
                      </c:pt>
                      <c:pt idx="30">
                        <c:v>8.8043704474505724E-4</c:v>
                      </c:pt>
                      <c:pt idx="31">
                        <c:v>9.2031250000000002E-4</c:v>
                      </c:pt>
                      <c:pt idx="32">
                        <c:v>9.1056014692378329E-4</c:v>
                      </c:pt>
                      <c:pt idx="33">
                        <c:v>9.0095155709342563E-4</c:v>
                      </c:pt>
                      <c:pt idx="34">
                        <c:v>8.9077551020408168E-4</c:v>
                      </c:pt>
                      <c:pt idx="35">
                        <c:v>8.7824074074074074E-4</c:v>
                      </c:pt>
                      <c:pt idx="36">
                        <c:v>9.0759678597516439E-4</c:v>
                      </c:pt>
                      <c:pt idx="37">
                        <c:v>8.9134349030470911E-4</c:v>
                      </c:pt>
                      <c:pt idx="38">
                        <c:v>8.8290598290598286E-4</c:v>
                      </c:pt>
                      <c:pt idx="39">
                        <c:v>9.0050000000000004E-4</c:v>
                      </c:pt>
                      <c:pt idx="40">
                        <c:v>8.8673408685306361E-4</c:v>
                      </c:pt>
                      <c:pt idx="41">
                        <c:v>8.9994331065759638E-4</c:v>
                      </c:pt>
                      <c:pt idx="42">
                        <c:v>9.1368307193077339E-4</c:v>
                      </c:pt>
                      <c:pt idx="43">
                        <c:v>8.9808884297520658E-4</c:v>
                      </c:pt>
                      <c:pt idx="44">
                        <c:v>8.8172839506172837E-4</c:v>
                      </c:pt>
                      <c:pt idx="45">
                        <c:v>8.6890359168241961E-4</c:v>
                      </c:pt>
                      <c:pt idx="46">
                        <c:v>8.7899502037120866E-4</c:v>
                      </c:pt>
                      <c:pt idx="47">
                        <c:v>8.837673611111111E-4</c:v>
                      </c:pt>
                      <c:pt idx="48">
                        <c:v>8.6888796334860471E-4</c:v>
                      </c:pt>
                      <c:pt idx="49">
                        <c:v>8.7412000000000004E-4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185-4A8C-8BBC-88472DB4729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ReverseArrayGraphs!$B$53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ReverseArrayGraphs!$B$54:$B$103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9.2222222222222217E-4</c:v>
                      </c:pt>
                      <c:pt idx="3">
                        <c:v>2.5125E-3</c:v>
                      </c:pt>
                      <c:pt idx="4">
                        <c:v>2.036E-3</c:v>
                      </c:pt>
                      <c:pt idx="5">
                        <c:v>2.7305555555555555E-3</c:v>
                      </c:pt>
                      <c:pt idx="6">
                        <c:v>1.9040816326530612E-3</c:v>
                      </c:pt>
                      <c:pt idx="7">
                        <c:v>2.3249999999999998E-3</c:v>
                      </c:pt>
                      <c:pt idx="8">
                        <c:v>2.3271604938271606E-3</c:v>
                      </c:pt>
                      <c:pt idx="9">
                        <c:v>2.4589999999999998E-3</c:v>
                      </c:pt>
                      <c:pt idx="10">
                        <c:v>2.3652892561983473E-3</c:v>
                      </c:pt>
                      <c:pt idx="11">
                        <c:v>2.3361111111111113E-3</c:v>
                      </c:pt>
                      <c:pt idx="12">
                        <c:v>2.2520710059171596E-3</c:v>
                      </c:pt>
                      <c:pt idx="13">
                        <c:v>2.65E-3</c:v>
                      </c:pt>
                      <c:pt idx="14">
                        <c:v>2.4915555555555555E-3</c:v>
                      </c:pt>
                      <c:pt idx="15">
                        <c:v>2.3925781250000002E-3</c:v>
                      </c:pt>
                      <c:pt idx="16">
                        <c:v>2.4356401384083045E-3</c:v>
                      </c:pt>
                      <c:pt idx="17">
                        <c:v>2.3808641975308644E-3</c:v>
                      </c:pt>
                      <c:pt idx="18">
                        <c:v>2.3944598337950138E-3</c:v>
                      </c:pt>
                      <c:pt idx="19">
                        <c:v>2.43925E-3</c:v>
                      </c:pt>
                      <c:pt idx="20">
                        <c:v>2.3648526077097508E-3</c:v>
                      </c:pt>
                      <c:pt idx="21">
                        <c:v>2.3933884297520662E-3</c:v>
                      </c:pt>
                      <c:pt idx="22">
                        <c:v>2.2947069943289227E-3</c:v>
                      </c:pt>
                      <c:pt idx="23">
                        <c:v>2.4067708333333332E-3</c:v>
                      </c:pt>
                      <c:pt idx="24">
                        <c:v>2.34096E-3</c:v>
                      </c:pt>
                      <c:pt idx="25">
                        <c:v>2.3687869822485207E-3</c:v>
                      </c:pt>
                      <c:pt idx="26">
                        <c:v>2.3270233196159124E-3</c:v>
                      </c:pt>
                      <c:pt idx="27">
                        <c:v>2.3392857142857143E-3</c:v>
                      </c:pt>
                      <c:pt idx="28">
                        <c:v>2.4097502972651604E-3</c:v>
                      </c:pt>
                      <c:pt idx="29">
                        <c:v>2.4053333333333335E-3</c:v>
                      </c:pt>
                      <c:pt idx="30">
                        <c:v>2.4201873048907388E-3</c:v>
                      </c:pt>
                      <c:pt idx="31">
                        <c:v>2.4028320312500001E-3</c:v>
                      </c:pt>
                      <c:pt idx="32">
                        <c:v>2.4031221303948578E-3</c:v>
                      </c:pt>
                      <c:pt idx="33">
                        <c:v>2.4056228373702422E-3</c:v>
                      </c:pt>
                      <c:pt idx="34">
                        <c:v>2.4088979591836736E-3</c:v>
                      </c:pt>
                      <c:pt idx="35">
                        <c:v>2.4195987654320986E-3</c:v>
                      </c:pt>
                      <c:pt idx="36">
                        <c:v>2.3712198685171657E-3</c:v>
                      </c:pt>
                      <c:pt idx="37">
                        <c:v>2.3477839335180055E-3</c:v>
                      </c:pt>
                      <c:pt idx="38">
                        <c:v>2.3492439184746878E-3</c:v>
                      </c:pt>
                      <c:pt idx="39">
                        <c:v>2.3580624999999999E-3</c:v>
                      </c:pt>
                      <c:pt idx="40">
                        <c:v>2.3925044616299822E-3</c:v>
                      </c:pt>
                      <c:pt idx="41">
                        <c:v>2.3667233560090701E-3</c:v>
                      </c:pt>
                      <c:pt idx="42">
                        <c:v>2.3597620335316389E-3</c:v>
                      </c:pt>
                      <c:pt idx="43">
                        <c:v>2.3510847107438017E-3</c:v>
                      </c:pt>
                      <c:pt idx="44">
                        <c:v>2.3623703703703706E-3</c:v>
                      </c:pt>
                      <c:pt idx="45">
                        <c:v>2.3761814744801511E-3</c:v>
                      </c:pt>
                      <c:pt idx="46">
                        <c:v>2.4032593933906747E-3</c:v>
                      </c:pt>
                      <c:pt idx="47">
                        <c:v>2.3737413194444444E-3</c:v>
                      </c:pt>
                      <c:pt idx="48">
                        <c:v>2.3720949604331527E-3</c:v>
                      </c:pt>
                      <c:pt idx="49">
                        <c:v>2.3516800000000001E-3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85-4A8C-8BBC-88472DB472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ReverseArrayGraphs!$C$53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ReverseArrayGraphs!$C$54:$C$103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6.0555555555555553E-3</c:v>
                      </c:pt>
                      <c:pt idx="3">
                        <c:v>4.5750000000000001E-3</c:v>
                      </c:pt>
                      <c:pt idx="4">
                        <c:v>5.6360000000000004E-3</c:v>
                      </c:pt>
                      <c:pt idx="5">
                        <c:v>4.5277777777777781E-3</c:v>
                      </c:pt>
                      <c:pt idx="6">
                        <c:v>4.5551020408163261E-3</c:v>
                      </c:pt>
                      <c:pt idx="7">
                        <c:v>5.3281250000000004E-3</c:v>
                      </c:pt>
                      <c:pt idx="8">
                        <c:v>5.1999999999999998E-3</c:v>
                      </c:pt>
                      <c:pt idx="9">
                        <c:v>4.7990000000000003E-3</c:v>
                      </c:pt>
                      <c:pt idx="10">
                        <c:v>4.7396694214876037E-3</c:v>
                      </c:pt>
                      <c:pt idx="11">
                        <c:v>5.2638888888888891E-3</c:v>
                      </c:pt>
                      <c:pt idx="12">
                        <c:v>4.9852071005917157E-3</c:v>
                      </c:pt>
                      <c:pt idx="13">
                        <c:v>4.7744897959183675E-3</c:v>
                      </c:pt>
                      <c:pt idx="14">
                        <c:v>4.9764444444444448E-3</c:v>
                      </c:pt>
                      <c:pt idx="15">
                        <c:v>5.3128906250000003E-3</c:v>
                      </c:pt>
                      <c:pt idx="16">
                        <c:v>5.068858131487889E-3</c:v>
                      </c:pt>
                      <c:pt idx="17">
                        <c:v>5.0682098765432101E-3</c:v>
                      </c:pt>
                      <c:pt idx="18">
                        <c:v>5.0227146814404433E-3</c:v>
                      </c:pt>
                      <c:pt idx="19">
                        <c:v>5.0355E-3</c:v>
                      </c:pt>
                      <c:pt idx="20">
                        <c:v>5.0573696145124721E-3</c:v>
                      </c:pt>
                      <c:pt idx="21">
                        <c:v>5.1084710743801651E-3</c:v>
                      </c:pt>
                      <c:pt idx="22">
                        <c:v>4.9028355387523625E-3</c:v>
                      </c:pt>
                      <c:pt idx="23">
                        <c:v>5.0449652777777776E-3</c:v>
                      </c:pt>
                      <c:pt idx="24">
                        <c:v>4.9124800000000003E-3</c:v>
                      </c:pt>
                      <c:pt idx="25">
                        <c:v>5.0625739644970412E-3</c:v>
                      </c:pt>
                      <c:pt idx="26">
                        <c:v>4.9395061728395064E-3</c:v>
                      </c:pt>
                      <c:pt idx="27">
                        <c:v>5.081505102040816E-3</c:v>
                      </c:pt>
                      <c:pt idx="28">
                        <c:v>5.0706302021403093E-3</c:v>
                      </c:pt>
                      <c:pt idx="29">
                        <c:v>4.9853333333333329E-3</c:v>
                      </c:pt>
                      <c:pt idx="30">
                        <c:v>5.0123829344432885E-3</c:v>
                      </c:pt>
                      <c:pt idx="31">
                        <c:v>4.9987304687499996E-3</c:v>
                      </c:pt>
                      <c:pt idx="32">
                        <c:v>5.0070707070707073E-3</c:v>
                      </c:pt>
                      <c:pt idx="33">
                        <c:v>5.0206747404844291E-3</c:v>
                      </c:pt>
                      <c:pt idx="34">
                        <c:v>4.9563265306122447E-3</c:v>
                      </c:pt>
                      <c:pt idx="35">
                        <c:v>4.9629629629629633E-3</c:v>
                      </c:pt>
                      <c:pt idx="36">
                        <c:v>4.9544923301680062E-3</c:v>
                      </c:pt>
                      <c:pt idx="37">
                        <c:v>4.9576177285318556E-3</c:v>
                      </c:pt>
                      <c:pt idx="38">
                        <c:v>4.9500328731097963E-3</c:v>
                      </c:pt>
                      <c:pt idx="39">
                        <c:v>4.9726249999999996E-3</c:v>
                      </c:pt>
                      <c:pt idx="40">
                        <c:v>4.9316478286734085E-3</c:v>
                      </c:pt>
                      <c:pt idx="41">
                        <c:v>4.9477891156462584E-3</c:v>
                      </c:pt>
                      <c:pt idx="42">
                        <c:v>4.9480259599783668E-3</c:v>
                      </c:pt>
                      <c:pt idx="43">
                        <c:v>4.9349173553719008E-3</c:v>
                      </c:pt>
                      <c:pt idx="44">
                        <c:v>5.0375308641975305E-3</c:v>
                      </c:pt>
                      <c:pt idx="45">
                        <c:v>4.9697069943289221E-3</c:v>
                      </c:pt>
                      <c:pt idx="46">
                        <c:v>4.9335898596650071E-3</c:v>
                      </c:pt>
                      <c:pt idx="47">
                        <c:v>4.9352864583333336E-3</c:v>
                      </c:pt>
                      <c:pt idx="48">
                        <c:v>4.9526447313619328E-3</c:v>
                      </c:pt>
                      <c:pt idx="49">
                        <c:v>4.9426799999999996E-3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85-4A8C-8BBC-88472DB472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ReverseArrayGraphs!$E$53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5.3800000000000001E-2</c:v>
                      </c:pt>
                      <c:pt idx="1">
                        <c:v>9.5750000000000002E-3</c:v>
                      </c:pt>
                      <c:pt idx="2">
                        <c:v>9.2999999999999992E-3</c:v>
                      </c:pt>
                      <c:pt idx="3">
                        <c:v>1.134375E-2</c:v>
                      </c:pt>
                      <c:pt idx="4">
                        <c:v>1.0272E-2</c:v>
                      </c:pt>
                      <c:pt idx="5">
                        <c:v>1.0133333333333333E-2</c:v>
                      </c:pt>
                      <c:pt idx="6">
                        <c:v>9.395918367346939E-3</c:v>
                      </c:pt>
                      <c:pt idx="7">
                        <c:v>9.9984375000000004E-3</c:v>
                      </c:pt>
                      <c:pt idx="8">
                        <c:v>9.8111111111111107E-3</c:v>
                      </c:pt>
                      <c:pt idx="9">
                        <c:v>1.0145E-2</c:v>
                      </c:pt>
                      <c:pt idx="10">
                        <c:v>9.8966942148760329E-3</c:v>
                      </c:pt>
                      <c:pt idx="11">
                        <c:v>1.0170138888888888E-2</c:v>
                      </c:pt>
                      <c:pt idx="12">
                        <c:v>1.0009467455621302E-2</c:v>
                      </c:pt>
                      <c:pt idx="13">
                        <c:v>9.8163265306122453E-3</c:v>
                      </c:pt>
                      <c:pt idx="14">
                        <c:v>9.9071111111111113E-3</c:v>
                      </c:pt>
                      <c:pt idx="15">
                        <c:v>9.7933593749999995E-3</c:v>
                      </c:pt>
                      <c:pt idx="16">
                        <c:v>9.9193771626297569E-3</c:v>
                      </c:pt>
                      <c:pt idx="17">
                        <c:v>9.75E-3</c:v>
                      </c:pt>
                      <c:pt idx="18">
                        <c:v>9.9177285318559558E-3</c:v>
                      </c:pt>
                      <c:pt idx="19">
                        <c:v>9.8292499999999994E-3</c:v>
                      </c:pt>
                      <c:pt idx="20">
                        <c:v>9.770748299319728E-3</c:v>
                      </c:pt>
                      <c:pt idx="21">
                        <c:v>9.7855371900826445E-3</c:v>
                      </c:pt>
                      <c:pt idx="22">
                        <c:v>9.7807183364839317E-3</c:v>
                      </c:pt>
                      <c:pt idx="23">
                        <c:v>9.7890624999999992E-3</c:v>
                      </c:pt>
                      <c:pt idx="24">
                        <c:v>9.8150400000000006E-3</c:v>
                      </c:pt>
                      <c:pt idx="25">
                        <c:v>9.78076923076923E-3</c:v>
                      </c:pt>
                      <c:pt idx="26">
                        <c:v>9.7891632373113859E-3</c:v>
                      </c:pt>
                      <c:pt idx="27">
                        <c:v>9.7573979591836727E-3</c:v>
                      </c:pt>
                      <c:pt idx="28">
                        <c:v>9.778240190249702E-3</c:v>
                      </c:pt>
                      <c:pt idx="29">
                        <c:v>9.7794444444444448E-3</c:v>
                      </c:pt>
                      <c:pt idx="30">
                        <c:v>9.8300728407908437E-3</c:v>
                      </c:pt>
                      <c:pt idx="31">
                        <c:v>9.7711914062499992E-3</c:v>
                      </c:pt>
                      <c:pt idx="32">
                        <c:v>9.7860422405876956E-3</c:v>
                      </c:pt>
                      <c:pt idx="33">
                        <c:v>9.786937716262975E-3</c:v>
                      </c:pt>
                      <c:pt idx="34">
                        <c:v>9.8253877551020413E-3</c:v>
                      </c:pt>
                      <c:pt idx="35">
                        <c:v>9.7960648148148147E-3</c:v>
                      </c:pt>
                      <c:pt idx="36">
                        <c:v>9.7891161431701967E-3</c:v>
                      </c:pt>
                      <c:pt idx="37">
                        <c:v>9.7806094182825484E-3</c:v>
                      </c:pt>
                      <c:pt idx="38">
                        <c:v>9.7962524654832354E-3</c:v>
                      </c:pt>
                      <c:pt idx="39">
                        <c:v>9.7980624999999995E-3</c:v>
                      </c:pt>
                      <c:pt idx="40">
                        <c:v>9.7747769185008923E-3</c:v>
                      </c:pt>
                      <c:pt idx="41">
                        <c:v>9.8308390022675742E-3</c:v>
                      </c:pt>
                      <c:pt idx="42">
                        <c:v>9.7895619253650628E-3</c:v>
                      </c:pt>
                      <c:pt idx="43">
                        <c:v>9.7715392561983465E-3</c:v>
                      </c:pt>
                      <c:pt idx="44">
                        <c:v>9.7842469135802461E-3</c:v>
                      </c:pt>
                      <c:pt idx="45">
                        <c:v>9.7677693761814739E-3</c:v>
                      </c:pt>
                      <c:pt idx="46">
                        <c:v>9.7915799004074239E-3</c:v>
                      </c:pt>
                      <c:pt idx="47">
                        <c:v>9.7928819444444443E-3</c:v>
                      </c:pt>
                      <c:pt idx="48">
                        <c:v>9.7961266139108705E-3</c:v>
                      </c:pt>
                      <c:pt idx="49">
                        <c:v>9.8082800000000008E-3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85-4A8C-8BBC-88472DB4729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ReverseArrayGraphs!$F$53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1.1000000000000001E-3</c:v>
                      </c:pt>
                      <c:pt idx="1">
                        <c:v>4.2499999999999998E-4</c:v>
                      </c:pt>
                      <c:pt idx="2">
                        <c:v>2.7777777777777778E-4</c:v>
                      </c:pt>
                      <c:pt idx="3">
                        <c:v>2.4374999999999999E-4</c:v>
                      </c:pt>
                      <c:pt idx="4">
                        <c:v>1.8799999999999999E-4</c:v>
                      </c:pt>
                      <c:pt idx="5">
                        <c:v>6.1944444444444449E-4</c:v>
                      </c:pt>
                      <c:pt idx="6">
                        <c:v>1.173469387755102E-3</c:v>
                      </c:pt>
                      <c:pt idx="7">
                        <c:v>1.515625E-4</c:v>
                      </c:pt>
                      <c:pt idx="8">
                        <c:v>1.9382716049382717E-4</c:v>
                      </c:pt>
                      <c:pt idx="9">
                        <c:v>3.7500000000000001E-4</c:v>
                      </c:pt>
                      <c:pt idx="10">
                        <c:v>1.8512396694214876E-4</c:v>
                      </c:pt>
                      <c:pt idx="11">
                        <c:v>1.1875E-4</c:v>
                      </c:pt>
                      <c:pt idx="12">
                        <c:v>1.1775147928994083E-4</c:v>
                      </c:pt>
                      <c:pt idx="13">
                        <c:v>1.0816326530612245E-4</c:v>
                      </c:pt>
                      <c:pt idx="14">
                        <c:v>1.1288888888888889E-4</c:v>
                      </c:pt>
                      <c:pt idx="15">
                        <c:v>1.5781249999999999E-4</c:v>
                      </c:pt>
                      <c:pt idx="16">
                        <c:v>1.0449826989619377E-4</c:v>
                      </c:pt>
                      <c:pt idx="17">
                        <c:v>1.0216049382716049E-4</c:v>
                      </c:pt>
                      <c:pt idx="18">
                        <c:v>1.2409972299168976E-4</c:v>
                      </c:pt>
                      <c:pt idx="19">
                        <c:v>2.0275E-4</c:v>
                      </c:pt>
                      <c:pt idx="20">
                        <c:v>1.0816326530612245E-4</c:v>
                      </c:pt>
                      <c:pt idx="21">
                        <c:v>1.0475206611570247E-4</c:v>
                      </c:pt>
                      <c:pt idx="22">
                        <c:v>9.7353497164461253E-5</c:v>
                      </c:pt>
                      <c:pt idx="23">
                        <c:v>1.5642361111111111E-4</c:v>
                      </c:pt>
                      <c:pt idx="24">
                        <c:v>1.0384E-4</c:v>
                      </c:pt>
                      <c:pt idx="25">
                        <c:v>8.6982248520710062E-5</c:v>
                      </c:pt>
                      <c:pt idx="26">
                        <c:v>1.3333333333333334E-4</c:v>
                      </c:pt>
                      <c:pt idx="27">
                        <c:v>1.3227040816326532E-4</c:v>
                      </c:pt>
                      <c:pt idx="28">
                        <c:v>9.0725326991676571E-5</c:v>
                      </c:pt>
                      <c:pt idx="29">
                        <c:v>8.6444444444444451E-5</c:v>
                      </c:pt>
                      <c:pt idx="30">
                        <c:v>8.90738813735692E-5</c:v>
                      </c:pt>
                      <c:pt idx="31">
                        <c:v>8.0761718749999996E-5</c:v>
                      </c:pt>
                      <c:pt idx="32">
                        <c:v>6.703397612488522E-5</c:v>
                      </c:pt>
                      <c:pt idx="33">
                        <c:v>6.4013840830449821E-5</c:v>
                      </c:pt>
                      <c:pt idx="34">
                        <c:v>6.3755102040816323E-5</c:v>
                      </c:pt>
                      <c:pt idx="35">
                        <c:v>9.4830246913580251E-5</c:v>
                      </c:pt>
                      <c:pt idx="36">
                        <c:v>6.6544923301680058E-5</c:v>
                      </c:pt>
                      <c:pt idx="37">
                        <c:v>8.8088642659279784E-5</c:v>
                      </c:pt>
                      <c:pt idx="38">
                        <c:v>8.4615384615384614E-5</c:v>
                      </c:pt>
                      <c:pt idx="39">
                        <c:v>8.1187500000000002E-5</c:v>
                      </c:pt>
                      <c:pt idx="40">
                        <c:v>8.0130874479476496E-5</c:v>
                      </c:pt>
                      <c:pt idx="41">
                        <c:v>7.7664399092970525E-5</c:v>
                      </c:pt>
                      <c:pt idx="42">
                        <c:v>7.5554353704705243E-5</c:v>
                      </c:pt>
                      <c:pt idx="43">
                        <c:v>7.3398760330578518E-5</c:v>
                      </c:pt>
                      <c:pt idx="44">
                        <c:v>7.1061728395061731E-5</c:v>
                      </c:pt>
                      <c:pt idx="45">
                        <c:v>5.4867674858223064E-5</c:v>
                      </c:pt>
                      <c:pt idx="46">
                        <c:v>6.8130375735626979E-5</c:v>
                      </c:pt>
                      <c:pt idx="47">
                        <c:v>5.4600694444444446E-5</c:v>
                      </c:pt>
                      <c:pt idx="48">
                        <c:v>6.876301541024573E-5</c:v>
                      </c:pt>
                      <c:pt idx="49">
                        <c:v>4.8399999999999997E-5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85-4A8C-8BBC-88472DB47298}"/>
                  </c:ext>
                </c:extLst>
              </c15:ser>
            </c15:filteredScatterSeries>
          </c:ext>
        </c:extLst>
      </c:scatterChart>
      <c:valAx>
        <c:axId val="405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7712"/>
        <c:crosses val="autoZero"/>
        <c:crossBetween val="midCat"/>
      </c:valAx>
      <c:valAx>
        <c:axId val="40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Actual/Theoretical</a:t>
            </a:r>
            <a:r>
              <a:rPr lang="en-US" baseline="0"/>
              <a:t> for Reversed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ReverseArrayGraphs!$E$53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ReverseArrayGraphs!$H$54:$H$103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ReverseArrayGraphs!$E$54:$E$103</c:f>
              <c:numCache>
                <c:formatCode>General</c:formatCode>
                <c:ptCount val="50"/>
                <c:pt idx="0">
                  <c:v>5.3800000000000001E-2</c:v>
                </c:pt>
                <c:pt idx="1">
                  <c:v>9.5750000000000002E-3</c:v>
                </c:pt>
                <c:pt idx="2">
                  <c:v>9.2999999999999992E-3</c:v>
                </c:pt>
                <c:pt idx="3">
                  <c:v>1.134375E-2</c:v>
                </c:pt>
                <c:pt idx="4">
                  <c:v>1.0272E-2</c:v>
                </c:pt>
                <c:pt idx="5">
                  <c:v>1.0133333333333333E-2</c:v>
                </c:pt>
                <c:pt idx="6">
                  <c:v>9.395918367346939E-3</c:v>
                </c:pt>
                <c:pt idx="7">
                  <c:v>9.9984375000000004E-3</c:v>
                </c:pt>
                <c:pt idx="8">
                  <c:v>9.8111111111111107E-3</c:v>
                </c:pt>
                <c:pt idx="9">
                  <c:v>1.0145E-2</c:v>
                </c:pt>
                <c:pt idx="10">
                  <c:v>9.8966942148760329E-3</c:v>
                </c:pt>
                <c:pt idx="11">
                  <c:v>1.0170138888888888E-2</c:v>
                </c:pt>
                <c:pt idx="12">
                  <c:v>1.0009467455621302E-2</c:v>
                </c:pt>
                <c:pt idx="13">
                  <c:v>9.8163265306122453E-3</c:v>
                </c:pt>
                <c:pt idx="14">
                  <c:v>9.9071111111111113E-3</c:v>
                </c:pt>
                <c:pt idx="15">
                  <c:v>9.7933593749999995E-3</c:v>
                </c:pt>
                <c:pt idx="16">
                  <c:v>9.9193771626297569E-3</c:v>
                </c:pt>
                <c:pt idx="17">
                  <c:v>9.75E-3</c:v>
                </c:pt>
                <c:pt idx="18">
                  <c:v>9.9177285318559558E-3</c:v>
                </c:pt>
                <c:pt idx="19">
                  <c:v>9.8292499999999994E-3</c:v>
                </c:pt>
                <c:pt idx="20">
                  <c:v>9.770748299319728E-3</c:v>
                </c:pt>
                <c:pt idx="21">
                  <c:v>9.7855371900826445E-3</c:v>
                </c:pt>
                <c:pt idx="22">
                  <c:v>9.7807183364839317E-3</c:v>
                </c:pt>
                <c:pt idx="23">
                  <c:v>9.7890624999999992E-3</c:v>
                </c:pt>
                <c:pt idx="24">
                  <c:v>9.8150400000000006E-3</c:v>
                </c:pt>
                <c:pt idx="25">
                  <c:v>9.78076923076923E-3</c:v>
                </c:pt>
                <c:pt idx="26">
                  <c:v>9.7891632373113859E-3</c:v>
                </c:pt>
                <c:pt idx="27">
                  <c:v>9.7573979591836727E-3</c:v>
                </c:pt>
                <c:pt idx="28">
                  <c:v>9.778240190249702E-3</c:v>
                </c:pt>
                <c:pt idx="29">
                  <c:v>9.7794444444444448E-3</c:v>
                </c:pt>
                <c:pt idx="30">
                  <c:v>9.8300728407908437E-3</c:v>
                </c:pt>
                <c:pt idx="31">
                  <c:v>9.7711914062499992E-3</c:v>
                </c:pt>
                <c:pt idx="32">
                  <c:v>9.7860422405876956E-3</c:v>
                </c:pt>
                <c:pt idx="33">
                  <c:v>9.786937716262975E-3</c:v>
                </c:pt>
                <c:pt idx="34">
                  <c:v>9.8253877551020413E-3</c:v>
                </c:pt>
                <c:pt idx="35">
                  <c:v>9.7960648148148147E-3</c:v>
                </c:pt>
                <c:pt idx="36">
                  <c:v>9.7891161431701967E-3</c:v>
                </c:pt>
                <c:pt idx="37">
                  <c:v>9.7806094182825484E-3</c:v>
                </c:pt>
                <c:pt idx="38">
                  <c:v>9.7962524654832354E-3</c:v>
                </c:pt>
                <c:pt idx="39">
                  <c:v>9.7980624999999995E-3</c:v>
                </c:pt>
                <c:pt idx="40">
                  <c:v>9.7747769185008923E-3</c:v>
                </c:pt>
                <c:pt idx="41">
                  <c:v>9.8308390022675742E-3</c:v>
                </c:pt>
                <c:pt idx="42">
                  <c:v>9.7895619253650628E-3</c:v>
                </c:pt>
                <c:pt idx="43">
                  <c:v>9.7715392561983465E-3</c:v>
                </c:pt>
                <c:pt idx="44">
                  <c:v>9.7842469135802461E-3</c:v>
                </c:pt>
                <c:pt idx="45">
                  <c:v>9.7677693761814739E-3</c:v>
                </c:pt>
                <c:pt idx="46">
                  <c:v>9.7915799004074239E-3</c:v>
                </c:pt>
                <c:pt idx="47">
                  <c:v>9.7928819444444443E-3</c:v>
                </c:pt>
                <c:pt idx="48">
                  <c:v>9.7961266139108705E-3</c:v>
                </c:pt>
                <c:pt idx="49">
                  <c:v>9.8082800000000008E-3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78-41B2-862C-B2D49353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60224"/>
        <c:axId val="405767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ReverseArrayGraphs!$A$1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ReverseArrayGraphs!$A$54:$A$103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3.0937500000000001E-3</c:v>
                      </c:pt>
                      <c:pt idx="4">
                        <c:v>0</c:v>
                      </c:pt>
                      <c:pt idx="5">
                        <c:v>1.3861111111111112E-3</c:v>
                      </c:pt>
                      <c:pt idx="6">
                        <c:v>1.0673469387755103E-3</c:v>
                      </c:pt>
                      <c:pt idx="7">
                        <c:v>1.5468750000000001E-3</c:v>
                      </c:pt>
                      <c:pt idx="8">
                        <c:v>5.8148148148148143E-4</c:v>
                      </c:pt>
                      <c:pt idx="9">
                        <c:v>1.0169999999999999E-3</c:v>
                      </c:pt>
                      <c:pt idx="10">
                        <c:v>1.228099173553719E-3</c:v>
                      </c:pt>
                      <c:pt idx="11">
                        <c:v>7.7916666666666661E-4</c:v>
                      </c:pt>
                      <c:pt idx="12">
                        <c:v>8.6627218934911241E-4</c:v>
                      </c:pt>
                      <c:pt idx="13">
                        <c:v>1.0117346938775509E-3</c:v>
                      </c:pt>
                      <c:pt idx="14">
                        <c:v>8.8177777777777777E-4</c:v>
                      </c:pt>
                      <c:pt idx="15">
                        <c:v>7.7499999999999997E-4</c:v>
                      </c:pt>
                      <c:pt idx="16">
                        <c:v>1.0387543252595155E-3</c:v>
                      </c:pt>
                      <c:pt idx="17">
                        <c:v>9.1851851851851849E-4</c:v>
                      </c:pt>
                      <c:pt idx="18">
                        <c:v>8.587257617728532E-4</c:v>
                      </c:pt>
                      <c:pt idx="19">
                        <c:v>8.7500000000000002E-4</c:v>
                      </c:pt>
                      <c:pt idx="20">
                        <c:v>9.0680272108843534E-4</c:v>
                      </c:pt>
                      <c:pt idx="21">
                        <c:v>9.2231404958677688E-4</c:v>
                      </c:pt>
                      <c:pt idx="22">
                        <c:v>9.3705103969754251E-4</c:v>
                      </c:pt>
                      <c:pt idx="23">
                        <c:v>9.4722222222222224E-4</c:v>
                      </c:pt>
                      <c:pt idx="24">
                        <c:v>8.7328000000000004E-4</c:v>
                      </c:pt>
                      <c:pt idx="25">
                        <c:v>8.8431952662721889E-4</c:v>
                      </c:pt>
                      <c:pt idx="26">
                        <c:v>8.8792866941015086E-4</c:v>
                      </c:pt>
                      <c:pt idx="27">
                        <c:v>8.9489795918367343E-4</c:v>
                      </c:pt>
                      <c:pt idx="28">
                        <c:v>8.9334126040428057E-4</c:v>
                      </c:pt>
                      <c:pt idx="29">
                        <c:v>8.8199999999999997E-4</c:v>
                      </c:pt>
                      <c:pt idx="30">
                        <c:v>8.8043704474505724E-4</c:v>
                      </c:pt>
                      <c:pt idx="31">
                        <c:v>9.2031250000000002E-4</c:v>
                      </c:pt>
                      <c:pt idx="32">
                        <c:v>9.1056014692378329E-4</c:v>
                      </c:pt>
                      <c:pt idx="33">
                        <c:v>9.0095155709342563E-4</c:v>
                      </c:pt>
                      <c:pt idx="34">
                        <c:v>8.9077551020408168E-4</c:v>
                      </c:pt>
                      <c:pt idx="35">
                        <c:v>8.7824074074074074E-4</c:v>
                      </c:pt>
                      <c:pt idx="36">
                        <c:v>9.0759678597516439E-4</c:v>
                      </c:pt>
                      <c:pt idx="37">
                        <c:v>8.9134349030470911E-4</c:v>
                      </c:pt>
                      <c:pt idx="38">
                        <c:v>8.8290598290598286E-4</c:v>
                      </c:pt>
                      <c:pt idx="39">
                        <c:v>9.0050000000000004E-4</c:v>
                      </c:pt>
                      <c:pt idx="40">
                        <c:v>8.8673408685306361E-4</c:v>
                      </c:pt>
                      <c:pt idx="41">
                        <c:v>8.9994331065759638E-4</c:v>
                      </c:pt>
                      <c:pt idx="42">
                        <c:v>9.1368307193077339E-4</c:v>
                      </c:pt>
                      <c:pt idx="43">
                        <c:v>8.9808884297520658E-4</c:v>
                      </c:pt>
                      <c:pt idx="44">
                        <c:v>8.8172839506172837E-4</c:v>
                      </c:pt>
                      <c:pt idx="45">
                        <c:v>8.6890359168241961E-4</c:v>
                      </c:pt>
                      <c:pt idx="46">
                        <c:v>8.7899502037120866E-4</c:v>
                      </c:pt>
                      <c:pt idx="47">
                        <c:v>8.837673611111111E-4</c:v>
                      </c:pt>
                      <c:pt idx="48">
                        <c:v>8.6888796334860471E-4</c:v>
                      </c:pt>
                      <c:pt idx="49">
                        <c:v>8.7412000000000004E-4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78-41B2-862C-B2D493530AB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ReverseArrayGraphs!$B$53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ReverseArrayGraphs!$B$54:$B$103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9.2222222222222217E-4</c:v>
                      </c:pt>
                      <c:pt idx="3">
                        <c:v>2.5125E-3</c:v>
                      </c:pt>
                      <c:pt idx="4">
                        <c:v>2.036E-3</c:v>
                      </c:pt>
                      <c:pt idx="5">
                        <c:v>2.7305555555555555E-3</c:v>
                      </c:pt>
                      <c:pt idx="6">
                        <c:v>1.9040816326530612E-3</c:v>
                      </c:pt>
                      <c:pt idx="7">
                        <c:v>2.3249999999999998E-3</c:v>
                      </c:pt>
                      <c:pt idx="8">
                        <c:v>2.3271604938271606E-3</c:v>
                      </c:pt>
                      <c:pt idx="9">
                        <c:v>2.4589999999999998E-3</c:v>
                      </c:pt>
                      <c:pt idx="10">
                        <c:v>2.3652892561983473E-3</c:v>
                      </c:pt>
                      <c:pt idx="11">
                        <c:v>2.3361111111111113E-3</c:v>
                      </c:pt>
                      <c:pt idx="12">
                        <c:v>2.2520710059171596E-3</c:v>
                      </c:pt>
                      <c:pt idx="13">
                        <c:v>2.65E-3</c:v>
                      </c:pt>
                      <c:pt idx="14">
                        <c:v>2.4915555555555555E-3</c:v>
                      </c:pt>
                      <c:pt idx="15">
                        <c:v>2.3925781250000002E-3</c:v>
                      </c:pt>
                      <c:pt idx="16">
                        <c:v>2.4356401384083045E-3</c:v>
                      </c:pt>
                      <c:pt idx="17">
                        <c:v>2.3808641975308644E-3</c:v>
                      </c:pt>
                      <c:pt idx="18">
                        <c:v>2.3944598337950138E-3</c:v>
                      </c:pt>
                      <c:pt idx="19">
                        <c:v>2.43925E-3</c:v>
                      </c:pt>
                      <c:pt idx="20">
                        <c:v>2.3648526077097508E-3</c:v>
                      </c:pt>
                      <c:pt idx="21">
                        <c:v>2.3933884297520662E-3</c:v>
                      </c:pt>
                      <c:pt idx="22">
                        <c:v>2.2947069943289227E-3</c:v>
                      </c:pt>
                      <c:pt idx="23">
                        <c:v>2.4067708333333332E-3</c:v>
                      </c:pt>
                      <c:pt idx="24">
                        <c:v>2.34096E-3</c:v>
                      </c:pt>
                      <c:pt idx="25">
                        <c:v>2.3687869822485207E-3</c:v>
                      </c:pt>
                      <c:pt idx="26">
                        <c:v>2.3270233196159124E-3</c:v>
                      </c:pt>
                      <c:pt idx="27">
                        <c:v>2.3392857142857143E-3</c:v>
                      </c:pt>
                      <c:pt idx="28">
                        <c:v>2.4097502972651604E-3</c:v>
                      </c:pt>
                      <c:pt idx="29">
                        <c:v>2.4053333333333335E-3</c:v>
                      </c:pt>
                      <c:pt idx="30">
                        <c:v>2.4201873048907388E-3</c:v>
                      </c:pt>
                      <c:pt idx="31">
                        <c:v>2.4028320312500001E-3</c:v>
                      </c:pt>
                      <c:pt idx="32">
                        <c:v>2.4031221303948578E-3</c:v>
                      </c:pt>
                      <c:pt idx="33">
                        <c:v>2.4056228373702422E-3</c:v>
                      </c:pt>
                      <c:pt idx="34">
                        <c:v>2.4088979591836736E-3</c:v>
                      </c:pt>
                      <c:pt idx="35">
                        <c:v>2.4195987654320986E-3</c:v>
                      </c:pt>
                      <c:pt idx="36">
                        <c:v>2.3712198685171657E-3</c:v>
                      </c:pt>
                      <c:pt idx="37">
                        <c:v>2.3477839335180055E-3</c:v>
                      </c:pt>
                      <c:pt idx="38">
                        <c:v>2.3492439184746878E-3</c:v>
                      </c:pt>
                      <c:pt idx="39">
                        <c:v>2.3580624999999999E-3</c:v>
                      </c:pt>
                      <c:pt idx="40">
                        <c:v>2.3925044616299822E-3</c:v>
                      </c:pt>
                      <c:pt idx="41">
                        <c:v>2.3667233560090701E-3</c:v>
                      </c:pt>
                      <c:pt idx="42">
                        <c:v>2.3597620335316389E-3</c:v>
                      </c:pt>
                      <c:pt idx="43">
                        <c:v>2.3510847107438017E-3</c:v>
                      </c:pt>
                      <c:pt idx="44">
                        <c:v>2.3623703703703706E-3</c:v>
                      </c:pt>
                      <c:pt idx="45">
                        <c:v>2.3761814744801511E-3</c:v>
                      </c:pt>
                      <c:pt idx="46">
                        <c:v>2.4032593933906747E-3</c:v>
                      </c:pt>
                      <c:pt idx="47">
                        <c:v>2.3737413194444444E-3</c:v>
                      </c:pt>
                      <c:pt idx="48">
                        <c:v>2.3720949604331527E-3</c:v>
                      </c:pt>
                      <c:pt idx="49">
                        <c:v>2.3516800000000001E-3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78-41B2-862C-B2D493530AB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ReverseArrayGraphs!$C$53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ReverseArrayGraphs!$C$54:$C$103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6.0555555555555553E-3</c:v>
                      </c:pt>
                      <c:pt idx="3">
                        <c:v>4.5750000000000001E-3</c:v>
                      </c:pt>
                      <c:pt idx="4">
                        <c:v>5.6360000000000004E-3</c:v>
                      </c:pt>
                      <c:pt idx="5">
                        <c:v>4.5277777777777781E-3</c:v>
                      </c:pt>
                      <c:pt idx="6">
                        <c:v>4.5551020408163261E-3</c:v>
                      </c:pt>
                      <c:pt idx="7">
                        <c:v>5.3281250000000004E-3</c:v>
                      </c:pt>
                      <c:pt idx="8">
                        <c:v>5.1999999999999998E-3</c:v>
                      </c:pt>
                      <c:pt idx="9">
                        <c:v>4.7990000000000003E-3</c:v>
                      </c:pt>
                      <c:pt idx="10">
                        <c:v>4.7396694214876037E-3</c:v>
                      </c:pt>
                      <c:pt idx="11">
                        <c:v>5.2638888888888891E-3</c:v>
                      </c:pt>
                      <c:pt idx="12">
                        <c:v>4.9852071005917157E-3</c:v>
                      </c:pt>
                      <c:pt idx="13">
                        <c:v>4.7744897959183675E-3</c:v>
                      </c:pt>
                      <c:pt idx="14">
                        <c:v>4.9764444444444448E-3</c:v>
                      </c:pt>
                      <c:pt idx="15">
                        <c:v>5.3128906250000003E-3</c:v>
                      </c:pt>
                      <c:pt idx="16">
                        <c:v>5.068858131487889E-3</c:v>
                      </c:pt>
                      <c:pt idx="17">
                        <c:v>5.0682098765432101E-3</c:v>
                      </c:pt>
                      <c:pt idx="18">
                        <c:v>5.0227146814404433E-3</c:v>
                      </c:pt>
                      <c:pt idx="19">
                        <c:v>5.0355E-3</c:v>
                      </c:pt>
                      <c:pt idx="20">
                        <c:v>5.0573696145124721E-3</c:v>
                      </c:pt>
                      <c:pt idx="21">
                        <c:v>5.1084710743801651E-3</c:v>
                      </c:pt>
                      <c:pt idx="22">
                        <c:v>4.9028355387523625E-3</c:v>
                      </c:pt>
                      <c:pt idx="23">
                        <c:v>5.0449652777777776E-3</c:v>
                      </c:pt>
                      <c:pt idx="24">
                        <c:v>4.9124800000000003E-3</c:v>
                      </c:pt>
                      <c:pt idx="25">
                        <c:v>5.0625739644970412E-3</c:v>
                      </c:pt>
                      <c:pt idx="26">
                        <c:v>4.9395061728395064E-3</c:v>
                      </c:pt>
                      <c:pt idx="27">
                        <c:v>5.081505102040816E-3</c:v>
                      </c:pt>
                      <c:pt idx="28">
                        <c:v>5.0706302021403093E-3</c:v>
                      </c:pt>
                      <c:pt idx="29">
                        <c:v>4.9853333333333329E-3</c:v>
                      </c:pt>
                      <c:pt idx="30">
                        <c:v>5.0123829344432885E-3</c:v>
                      </c:pt>
                      <c:pt idx="31">
                        <c:v>4.9987304687499996E-3</c:v>
                      </c:pt>
                      <c:pt idx="32">
                        <c:v>5.0070707070707073E-3</c:v>
                      </c:pt>
                      <c:pt idx="33">
                        <c:v>5.0206747404844291E-3</c:v>
                      </c:pt>
                      <c:pt idx="34">
                        <c:v>4.9563265306122447E-3</c:v>
                      </c:pt>
                      <c:pt idx="35">
                        <c:v>4.9629629629629633E-3</c:v>
                      </c:pt>
                      <c:pt idx="36">
                        <c:v>4.9544923301680062E-3</c:v>
                      </c:pt>
                      <c:pt idx="37">
                        <c:v>4.9576177285318556E-3</c:v>
                      </c:pt>
                      <c:pt idx="38">
                        <c:v>4.9500328731097963E-3</c:v>
                      </c:pt>
                      <c:pt idx="39">
                        <c:v>4.9726249999999996E-3</c:v>
                      </c:pt>
                      <c:pt idx="40">
                        <c:v>4.9316478286734085E-3</c:v>
                      </c:pt>
                      <c:pt idx="41">
                        <c:v>4.9477891156462584E-3</c:v>
                      </c:pt>
                      <c:pt idx="42">
                        <c:v>4.9480259599783668E-3</c:v>
                      </c:pt>
                      <c:pt idx="43">
                        <c:v>4.9349173553719008E-3</c:v>
                      </c:pt>
                      <c:pt idx="44">
                        <c:v>5.0375308641975305E-3</c:v>
                      </c:pt>
                      <c:pt idx="45">
                        <c:v>4.9697069943289221E-3</c:v>
                      </c:pt>
                      <c:pt idx="46">
                        <c:v>4.9335898596650071E-3</c:v>
                      </c:pt>
                      <c:pt idx="47">
                        <c:v>4.9352864583333336E-3</c:v>
                      </c:pt>
                      <c:pt idx="48">
                        <c:v>4.9526447313619328E-3</c:v>
                      </c:pt>
                      <c:pt idx="49">
                        <c:v>4.9426799999999996E-3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78-41B2-862C-B2D493530AB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ReverseArrayGraphs!$D$53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ReverseArrayGraphs!$D$54:$D$103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1.6556649761518966E-2</c:v>
                      </c:pt>
                      <c:pt idx="1">
                        <c:v>1.1120041755064087E-2</c:v>
                      </c:pt>
                      <c:pt idx="2">
                        <c:v>1.0127010506329619E-2</c:v>
                      </c:pt>
                      <c:pt idx="3">
                        <c:v>1.127968789153826E-2</c:v>
                      </c:pt>
                      <c:pt idx="4">
                        <c:v>1.0484303103389105E-2</c:v>
                      </c:pt>
                      <c:pt idx="5">
                        <c:v>4.0272398790261239E-2</c:v>
                      </c:pt>
                      <c:pt idx="6">
                        <c:v>8.6912519645254135E-2</c:v>
                      </c:pt>
                      <c:pt idx="7">
                        <c:v>1.2572771473776232E-2</c:v>
                      </c:pt>
                      <c:pt idx="8">
                        <c:v>1.7775456885116371E-2</c:v>
                      </c:pt>
                      <c:pt idx="9">
                        <c:v>3.7628749457997643E-2</c:v>
                      </c:pt>
                      <c:pt idx="10">
                        <c:v>2.0155455085305547E-2</c:v>
                      </c:pt>
                      <c:pt idx="11">
                        <c:v>1.393122747716743E-2</c:v>
                      </c:pt>
                      <c:pt idx="12">
                        <c:v>1.4798196459150327E-2</c:v>
                      </c:pt>
                      <c:pt idx="13">
                        <c:v>1.4489093159464716E-2</c:v>
                      </c:pt>
                      <c:pt idx="14">
                        <c:v>1.6049416859091316E-2</c:v>
                      </c:pt>
                      <c:pt idx="15">
                        <c:v>2.3722605369524828E-2</c:v>
                      </c:pt>
                      <c:pt idx="16">
                        <c:v>1.6554074882121961E-2</c:v>
                      </c:pt>
                      <c:pt idx="17">
                        <c:v>1.7005049911518792E-2</c:v>
                      </c:pt>
                      <c:pt idx="18">
                        <c:v>2.1648380110095219E-2</c:v>
                      </c:pt>
                      <c:pt idx="19">
                        <c:v>3.69786592070004E-2</c:v>
                      </c:pt>
                      <c:pt idx="20">
                        <c:v>2.0581667624772183E-2</c:v>
                      </c:pt>
                      <c:pt idx="21">
                        <c:v>2.07555229974269E-2</c:v>
                      </c:pt>
                      <c:pt idx="22">
                        <c:v>2.0050565005648762E-2</c:v>
                      </c:pt>
                      <c:pt idx="23">
                        <c:v>3.3433318055479944E-2</c:v>
                      </c:pt>
                      <c:pt idx="24">
                        <c:v>2.2998459853595419E-2</c:v>
                      </c:pt>
                      <c:pt idx="25">
                        <c:v>1.9935467832432035E-2</c:v>
                      </c:pt>
                      <c:pt idx="26">
                        <c:v>3.1582427829709991E-2</c:v>
                      </c:pt>
                      <c:pt idx="27">
                        <c:v>3.2342181035721153E-2</c:v>
                      </c:pt>
                      <c:pt idx="28">
                        <c:v>2.2874906334200293E-2</c:v>
                      </c:pt>
                      <c:pt idx="29">
                        <c:v>2.2451650802483496E-2</c:v>
                      </c:pt>
                      <c:pt idx="30">
                        <c:v>2.3808224031941317E-2</c:v>
                      </c:pt>
                      <c:pt idx="31">
                        <c:v>2.219518137186818E-2</c:v>
                      </c:pt>
                      <c:pt idx="32">
                        <c:v>1.8926025312725074E-2</c:v>
                      </c:pt>
                      <c:pt idx="33">
                        <c:v>1.8552650238897454E-2</c:v>
                      </c:pt>
                      <c:pt idx="34">
                        <c:v>1.8953556330625489E-2</c:v>
                      </c:pt>
                      <c:pt idx="35">
                        <c:v>2.8897512435958662E-2</c:v>
                      </c:pt>
                      <c:pt idx="36">
                        <c:v>2.0771938424907786E-2</c:v>
                      </c:pt>
                      <c:pt idx="37">
                        <c:v>2.8148581445748319E-2</c:v>
                      </c:pt>
                      <c:pt idx="38">
                        <c:v>2.7663077510423847E-2</c:v>
                      </c:pt>
                      <c:pt idx="39">
                        <c:v>2.7139884212710502E-2</c:v>
                      </c:pt>
                      <c:pt idx="40">
                        <c:v>2.7374836356232727E-2</c:v>
                      </c:pt>
                      <c:pt idx="41">
                        <c:v>2.7100845060116625E-2</c:v>
                      </c:pt>
                      <c:pt idx="42">
                        <c:v>2.6916360028595768E-2</c:v>
                      </c:pt>
                      <c:pt idx="43">
                        <c:v>2.6683207948677026E-2</c:v>
                      </c:pt>
                      <c:pt idx="44">
                        <c:v>2.6350151461186445E-2</c:v>
                      </c:pt>
                      <c:pt idx="45">
                        <c:v>2.0743209555454389E-2</c:v>
                      </c:pt>
                      <c:pt idx="46">
                        <c:v>2.6250293776732211E-2</c:v>
                      </c:pt>
                      <c:pt idx="47">
                        <c:v>2.143161493898196E-2</c:v>
                      </c:pt>
                      <c:pt idx="48">
                        <c:v>2.748598609157921E-2</c:v>
                      </c:pt>
                      <c:pt idx="49">
                        <c:v>1.9694471397520889E-2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78-41B2-862C-B2D493530AB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ReverseArrayGraphs!$F$53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1.1000000000000001E-3</c:v>
                      </c:pt>
                      <c:pt idx="1">
                        <c:v>4.2499999999999998E-4</c:v>
                      </c:pt>
                      <c:pt idx="2">
                        <c:v>2.7777777777777778E-4</c:v>
                      </c:pt>
                      <c:pt idx="3">
                        <c:v>2.4374999999999999E-4</c:v>
                      </c:pt>
                      <c:pt idx="4">
                        <c:v>1.8799999999999999E-4</c:v>
                      </c:pt>
                      <c:pt idx="5">
                        <c:v>6.1944444444444449E-4</c:v>
                      </c:pt>
                      <c:pt idx="6">
                        <c:v>1.173469387755102E-3</c:v>
                      </c:pt>
                      <c:pt idx="7">
                        <c:v>1.515625E-4</c:v>
                      </c:pt>
                      <c:pt idx="8">
                        <c:v>1.9382716049382717E-4</c:v>
                      </c:pt>
                      <c:pt idx="9">
                        <c:v>3.7500000000000001E-4</c:v>
                      </c:pt>
                      <c:pt idx="10">
                        <c:v>1.8512396694214876E-4</c:v>
                      </c:pt>
                      <c:pt idx="11">
                        <c:v>1.1875E-4</c:v>
                      </c:pt>
                      <c:pt idx="12">
                        <c:v>1.1775147928994083E-4</c:v>
                      </c:pt>
                      <c:pt idx="13">
                        <c:v>1.0816326530612245E-4</c:v>
                      </c:pt>
                      <c:pt idx="14">
                        <c:v>1.1288888888888889E-4</c:v>
                      </c:pt>
                      <c:pt idx="15">
                        <c:v>1.5781249999999999E-4</c:v>
                      </c:pt>
                      <c:pt idx="16">
                        <c:v>1.0449826989619377E-4</c:v>
                      </c:pt>
                      <c:pt idx="17">
                        <c:v>1.0216049382716049E-4</c:v>
                      </c:pt>
                      <c:pt idx="18">
                        <c:v>1.2409972299168976E-4</c:v>
                      </c:pt>
                      <c:pt idx="19">
                        <c:v>2.0275E-4</c:v>
                      </c:pt>
                      <c:pt idx="20">
                        <c:v>1.0816326530612245E-4</c:v>
                      </c:pt>
                      <c:pt idx="21">
                        <c:v>1.0475206611570247E-4</c:v>
                      </c:pt>
                      <c:pt idx="22">
                        <c:v>9.7353497164461253E-5</c:v>
                      </c:pt>
                      <c:pt idx="23">
                        <c:v>1.5642361111111111E-4</c:v>
                      </c:pt>
                      <c:pt idx="24">
                        <c:v>1.0384E-4</c:v>
                      </c:pt>
                      <c:pt idx="25">
                        <c:v>8.6982248520710062E-5</c:v>
                      </c:pt>
                      <c:pt idx="26">
                        <c:v>1.3333333333333334E-4</c:v>
                      </c:pt>
                      <c:pt idx="27">
                        <c:v>1.3227040816326532E-4</c:v>
                      </c:pt>
                      <c:pt idx="28">
                        <c:v>9.0725326991676571E-5</c:v>
                      </c:pt>
                      <c:pt idx="29">
                        <c:v>8.6444444444444451E-5</c:v>
                      </c:pt>
                      <c:pt idx="30">
                        <c:v>8.90738813735692E-5</c:v>
                      </c:pt>
                      <c:pt idx="31">
                        <c:v>8.0761718749999996E-5</c:v>
                      </c:pt>
                      <c:pt idx="32">
                        <c:v>6.703397612488522E-5</c:v>
                      </c:pt>
                      <c:pt idx="33">
                        <c:v>6.4013840830449821E-5</c:v>
                      </c:pt>
                      <c:pt idx="34">
                        <c:v>6.3755102040816323E-5</c:v>
                      </c:pt>
                      <c:pt idx="35">
                        <c:v>9.4830246913580251E-5</c:v>
                      </c:pt>
                      <c:pt idx="36">
                        <c:v>6.6544923301680058E-5</c:v>
                      </c:pt>
                      <c:pt idx="37">
                        <c:v>8.8088642659279784E-5</c:v>
                      </c:pt>
                      <c:pt idx="38">
                        <c:v>8.4615384615384614E-5</c:v>
                      </c:pt>
                      <c:pt idx="39">
                        <c:v>8.1187500000000002E-5</c:v>
                      </c:pt>
                      <c:pt idx="40">
                        <c:v>8.0130874479476496E-5</c:v>
                      </c:pt>
                      <c:pt idx="41">
                        <c:v>7.7664399092970525E-5</c:v>
                      </c:pt>
                      <c:pt idx="42">
                        <c:v>7.5554353704705243E-5</c:v>
                      </c:pt>
                      <c:pt idx="43">
                        <c:v>7.3398760330578518E-5</c:v>
                      </c:pt>
                      <c:pt idx="44">
                        <c:v>7.1061728395061731E-5</c:v>
                      </c:pt>
                      <c:pt idx="45">
                        <c:v>5.4867674858223064E-5</c:v>
                      </c:pt>
                      <c:pt idx="46">
                        <c:v>6.8130375735626979E-5</c:v>
                      </c:pt>
                      <c:pt idx="47">
                        <c:v>5.4600694444444446E-5</c:v>
                      </c:pt>
                      <c:pt idx="48">
                        <c:v>6.876301541024573E-5</c:v>
                      </c:pt>
                      <c:pt idx="49">
                        <c:v>4.8399999999999997E-5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78-41B2-862C-B2D493530AB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ReverseArrayGraphs!$G$53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ReverseArrayGraphs!$H$54:$H$103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ReverseArrayGraphs!$G$54:$G$103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0.32575181141305382</c:v>
                      </c:pt>
                      <c:pt idx="2">
                        <c:v>4.9824891691141723E-2</c:v>
                      </c:pt>
                      <c:pt idx="3">
                        <c:v>0</c:v>
                      </c:pt>
                      <c:pt idx="4">
                        <c:v>1.3830357285321799E-2</c:v>
                      </c:pt>
                      <c:pt idx="5">
                        <c:v>1.4808684756957048E-2</c:v>
                      </c:pt>
                      <c:pt idx="6">
                        <c:v>2.4940114332985968E-2</c:v>
                      </c:pt>
                      <c:pt idx="7">
                        <c:v>1.283200387529739E-2</c:v>
                      </c:pt>
                      <c:pt idx="8">
                        <c:v>6.6912707128049531E-2</c:v>
                      </c:pt>
                      <c:pt idx="9">
                        <c:v>3.1909179540382006E-2</c:v>
                      </c:pt>
                      <c:pt idx="10">
                        <c:v>2.9783284076947036E-2</c:v>
                      </c:pt>
                      <c:pt idx="11">
                        <c:v>1.4827388309032002E-2</c:v>
                      </c:pt>
                      <c:pt idx="12">
                        <c:v>2.8555313770420733E-2</c:v>
                      </c:pt>
                      <c:pt idx="13">
                        <c:v>2.0366744158115496E-2</c:v>
                      </c:pt>
                      <c:pt idx="14">
                        <c:v>1.8829630803185875E-2</c:v>
                      </c:pt>
                      <c:pt idx="15">
                        <c:v>2.4133640611076E-2</c:v>
                      </c:pt>
                      <c:pt idx="16">
                        <c:v>4.4125928079828403E-2</c:v>
                      </c:pt>
                      <c:pt idx="17">
                        <c:v>3.8787953725669753E-2</c:v>
                      </c:pt>
                      <c:pt idx="18">
                        <c:v>2.4837650394171747E-2</c:v>
                      </c:pt>
                      <c:pt idx="19">
                        <c:v>3.6659484589923949E-2</c:v>
                      </c:pt>
                      <c:pt idx="20">
                        <c:v>1.6827778561134491E-2</c:v>
                      </c:pt>
                      <c:pt idx="21">
                        <c:v>3.5575048293420071E-2</c:v>
                      </c:pt>
                      <c:pt idx="22">
                        <c:v>3.4416892165035934E-2</c:v>
                      </c:pt>
                      <c:pt idx="23">
                        <c:v>2.1744644151510822E-2</c:v>
                      </c:pt>
                      <c:pt idx="24">
                        <c:v>3.1255225871912422E-2</c:v>
                      </c:pt>
                      <c:pt idx="25">
                        <c:v>2.2037506957620447E-2</c:v>
                      </c:pt>
                      <c:pt idx="26">
                        <c:v>2.3361898775269015E-2</c:v>
                      </c:pt>
                      <c:pt idx="27">
                        <c:v>3.0377323364312824E-2</c:v>
                      </c:pt>
                      <c:pt idx="28">
                        <c:v>3.4207428738299524E-2</c:v>
                      </c:pt>
                      <c:pt idx="29">
                        <c:v>3.0416503786397951E-2</c:v>
                      </c:pt>
                      <c:pt idx="30">
                        <c:v>2.9148386431629092E-2</c:v>
                      </c:pt>
                      <c:pt idx="31">
                        <c:v>3.0917592430945759E-2</c:v>
                      </c:pt>
                      <c:pt idx="32">
                        <c:v>3.3366841886955032E-2</c:v>
                      </c:pt>
                      <c:pt idx="33">
                        <c:v>2.1084836285017242E-2</c:v>
                      </c:pt>
                      <c:pt idx="34">
                        <c:v>2.0264045500732759E-2</c:v>
                      </c:pt>
                      <c:pt idx="35">
                        <c:v>2.9320746954955616E-2</c:v>
                      </c:pt>
                      <c:pt idx="36">
                        <c:v>3.1648134504689361E-2</c:v>
                      </c:pt>
                      <c:pt idx="37">
                        <c:v>2.9210792066342594E-2</c:v>
                      </c:pt>
                      <c:pt idx="38">
                        <c:v>2.7727560208583343E-2</c:v>
                      </c:pt>
                      <c:pt idx="39">
                        <c:v>2.952167543692066E-2</c:v>
                      </c:pt>
                      <c:pt idx="40">
                        <c:v>2.8756788005990578E-2</c:v>
                      </c:pt>
                      <c:pt idx="41">
                        <c:v>2.8762502713437645E-2</c:v>
                      </c:pt>
                      <c:pt idx="42">
                        <c:v>3.0307397512513344E-2</c:v>
                      </c:pt>
                      <c:pt idx="43">
                        <c:v>3.0739205779017797E-2</c:v>
                      </c:pt>
                      <c:pt idx="44">
                        <c:v>2.8162983285131862E-2</c:v>
                      </c:pt>
                      <c:pt idx="45">
                        <c:v>2.8157879637722757E-2</c:v>
                      </c:pt>
                      <c:pt idx="46">
                        <c:v>2.7314259172333981E-2</c:v>
                      </c:pt>
                      <c:pt idx="47">
                        <c:v>2.7462450939299617E-2</c:v>
                      </c:pt>
                      <c:pt idx="48">
                        <c:v>2.8568111528255558E-2</c:v>
                      </c:pt>
                      <c:pt idx="49">
                        <c:v>2.6579398175331909E-2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78-41B2-862C-B2D493530AB0}"/>
                  </c:ext>
                </c:extLst>
              </c15:ser>
            </c15:filteredScatterSeries>
          </c:ext>
        </c:extLst>
      </c:scatterChart>
      <c:valAx>
        <c:axId val="4057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7712"/>
        <c:crosses val="autoZero"/>
        <c:crossBetween val="midCat"/>
      </c:valAx>
      <c:valAx>
        <c:axId val="40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#comp/time for 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ReverseArrayGraphs!$AB$1</c:f>
              <c:strCache>
                <c:ptCount val="1"/>
                <c:pt idx="0">
                  <c:v>#comp/time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ReverseArrayGraphs!$V$4:$V$51</c:f>
              <c:numCache>
                <c:formatCode>General</c:formatCode>
                <c:ptCount val="4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  <c:pt idx="47">
                  <c:v>5000</c:v>
                </c:pt>
              </c:numCache>
            </c:numRef>
          </c:xVal>
          <c:yVal>
            <c:numRef>
              <c:f>ReverseArrayGraphs!$AB$4:$AB$51</c:f>
              <c:numCache>
                <c:formatCode>General</c:formatCode>
                <c:ptCount val="48"/>
                <c:pt idx="0">
                  <c:v>3.6024096385542168</c:v>
                </c:pt>
                <c:pt idx="1">
                  <c:v>0.9925373134328358</c:v>
                </c:pt>
                <c:pt idx="2">
                  <c:v>0.98035363457760316</c:v>
                </c:pt>
                <c:pt idx="3">
                  <c:v>0.60935910478128175</c:v>
                </c:pt>
                <c:pt idx="4">
                  <c:v>0.74919614147909963</c:v>
                </c:pt>
                <c:pt idx="5">
                  <c:v>0.53696236559139787</c:v>
                </c:pt>
                <c:pt idx="6">
                  <c:v>0.47692307692307695</c:v>
                </c:pt>
                <c:pt idx="7">
                  <c:v>0.40626270841805612</c:v>
                </c:pt>
                <c:pt idx="8">
                  <c:v>0.38399720475192173</c:v>
                </c:pt>
                <c:pt idx="9">
                  <c:v>0.35642092746730081</c:v>
                </c:pt>
                <c:pt idx="10">
                  <c:v>0.34130320546505516</c:v>
                </c:pt>
                <c:pt idx="11">
                  <c:v>0.26934924913361569</c:v>
                </c:pt>
                <c:pt idx="12">
                  <c:v>0.26739207991437747</c:v>
                </c:pt>
                <c:pt idx="13">
                  <c:v>0.26106122448979591</c:v>
                </c:pt>
                <c:pt idx="14">
                  <c:v>0.24136951271487428</c:v>
                </c:pt>
                <c:pt idx="15">
                  <c:v>0.23321234119782214</c:v>
                </c:pt>
                <c:pt idx="16">
                  <c:v>0.21968995835261454</c:v>
                </c:pt>
                <c:pt idx="17">
                  <c:v>0.20487854873424208</c:v>
                </c:pt>
                <c:pt idx="18">
                  <c:v>0.20126570140953112</c:v>
                </c:pt>
                <c:pt idx="19">
                  <c:v>0.18983080110497239</c:v>
                </c:pt>
                <c:pt idx="20">
                  <c:v>0.18938957080484389</c:v>
                </c:pt>
                <c:pt idx="21">
                  <c:v>0.17305056625550025</c:v>
                </c:pt>
                <c:pt idx="22">
                  <c:v>0.17080172237030961</c:v>
                </c:pt>
                <c:pt idx="23">
                  <c:v>0.16230562667832385</c:v>
                </c:pt>
                <c:pt idx="24">
                  <c:v>0.15910162697477009</c:v>
                </c:pt>
                <c:pt idx="25">
                  <c:v>0.15261723009814612</c:v>
                </c:pt>
                <c:pt idx="26">
                  <c:v>0.14304746866673246</c:v>
                </c:pt>
                <c:pt idx="27">
                  <c:v>0.13853473762010349</c:v>
                </c:pt>
                <c:pt idx="28">
                  <c:v>0.13324447501934819</c:v>
                </c:pt>
                <c:pt idx="29">
                  <c:v>0.13001422475106686</c:v>
                </c:pt>
                <c:pt idx="30">
                  <c:v>0.12606037447458923</c:v>
                </c:pt>
                <c:pt idx="31">
                  <c:v>0.12222661728217483</c:v>
                </c:pt>
                <c:pt idx="32">
                  <c:v>0.11857399437459758</c:v>
                </c:pt>
                <c:pt idx="33">
                  <c:v>0.11477135021366158</c:v>
                </c:pt>
                <c:pt idx="34">
                  <c:v>0.11394861684431028</c:v>
                </c:pt>
                <c:pt idx="35">
                  <c:v>0.11205828564686449</c:v>
                </c:pt>
                <c:pt idx="36">
                  <c:v>0.10911787753274375</c:v>
                </c:pt>
                <c:pt idx="37">
                  <c:v>0.10599273768188926</c:v>
                </c:pt>
                <c:pt idx="38">
                  <c:v>0.10191953851509275</c:v>
                </c:pt>
                <c:pt idx="39">
                  <c:v>0.10057725933555295</c:v>
                </c:pt>
                <c:pt idx="40">
                  <c:v>9.852860286028603E-2</c:v>
                </c:pt>
                <c:pt idx="41">
                  <c:v>9.6645209482171493E-2</c:v>
                </c:pt>
                <c:pt idx="42">
                  <c:v>9.4046573853421966E-2</c:v>
                </c:pt>
                <c:pt idx="43">
                  <c:v>9.1467780429594275E-2</c:v>
                </c:pt>
                <c:pt idx="44">
                  <c:v>8.8513411693791441E-2</c:v>
                </c:pt>
                <c:pt idx="45">
                  <c:v>8.774752701541387E-2</c:v>
                </c:pt>
                <c:pt idx="46">
                  <c:v>8.601678547599817E-2</c:v>
                </c:pt>
                <c:pt idx="47">
                  <c:v>8.5028575316369578E-2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F-4DD4-BC8D-1C7EA303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6319"/>
        <c:axId val="113781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numofcomparions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ReverseArrayGraphs!$Z$2:$Z$51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99</c:v>
                      </c:pt>
                      <c:pt idx="1">
                        <c:v>199</c:v>
                      </c:pt>
                      <c:pt idx="2">
                        <c:v>299</c:v>
                      </c:pt>
                      <c:pt idx="3">
                        <c:v>399</c:v>
                      </c:pt>
                      <c:pt idx="4">
                        <c:v>499</c:v>
                      </c:pt>
                      <c:pt idx="5">
                        <c:v>599</c:v>
                      </c:pt>
                      <c:pt idx="6">
                        <c:v>699</c:v>
                      </c:pt>
                      <c:pt idx="7">
                        <c:v>799</c:v>
                      </c:pt>
                      <c:pt idx="8">
                        <c:v>899</c:v>
                      </c:pt>
                      <c:pt idx="9">
                        <c:v>999</c:v>
                      </c:pt>
                      <c:pt idx="10">
                        <c:v>1099</c:v>
                      </c:pt>
                      <c:pt idx="11">
                        <c:v>1199</c:v>
                      </c:pt>
                      <c:pt idx="12">
                        <c:v>1299</c:v>
                      </c:pt>
                      <c:pt idx="13">
                        <c:v>1399</c:v>
                      </c:pt>
                      <c:pt idx="14">
                        <c:v>1499</c:v>
                      </c:pt>
                      <c:pt idx="15">
                        <c:v>1599</c:v>
                      </c:pt>
                      <c:pt idx="16">
                        <c:v>1699</c:v>
                      </c:pt>
                      <c:pt idx="17">
                        <c:v>1799</c:v>
                      </c:pt>
                      <c:pt idx="18">
                        <c:v>1899</c:v>
                      </c:pt>
                      <c:pt idx="19">
                        <c:v>1999</c:v>
                      </c:pt>
                      <c:pt idx="20">
                        <c:v>2099</c:v>
                      </c:pt>
                      <c:pt idx="21">
                        <c:v>2199</c:v>
                      </c:pt>
                      <c:pt idx="22">
                        <c:v>2299</c:v>
                      </c:pt>
                      <c:pt idx="23">
                        <c:v>2399</c:v>
                      </c:pt>
                      <c:pt idx="24">
                        <c:v>2499</c:v>
                      </c:pt>
                      <c:pt idx="25">
                        <c:v>2599</c:v>
                      </c:pt>
                      <c:pt idx="26">
                        <c:v>2699</c:v>
                      </c:pt>
                      <c:pt idx="27">
                        <c:v>2799</c:v>
                      </c:pt>
                      <c:pt idx="28">
                        <c:v>2899</c:v>
                      </c:pt>
                      <c:pt idx="29">
                        <c:v>2999</c:v>
                      </c:pt>
                      <c:pt idx="30">
                        <c:v>3099</c:v>
                      </c:pt>
                      <c:pt idx="31">
                        <c:v>3199</c:v>
                      </c:pt>
                      <c:pt idx="32">
                        <c:v>3299</c:v>
                      </c:pt>
                      <c:pt idx="33">
                        <c:v>3399</c:v>
                      </c:pt>
                      <c:pt idx="34">
                        <c:v>3499</c:v>
                      </c:pt>
                      <c:pt idx="35">
                        <c:v>3599</c:v>
                      </c:pt>
                      <c:pt idx="36">
                        <c:v>3699</c:v>
                      </c:pt>
                      <c:pt idx="37">
                        <c:v>3799</c:v>
                      </c:pt>
                      <c:pt idx="38">
                        <c:v>3899</c:v>
                      </c:pt>
                      <c:pt idx="39">
                        <c:v>3999</c:v>
                      </c:pt>
                      <c:pt idx="40">
                        <c:v>4099</c:v>
                      </c:pt>
                      <c:pt idx="41">
                        <c:v>4199</c:v>
                      </c:pt>
                      <c:pt idx="42">
                        <c:v>4299</c:v>
                      </c:pt>
                      <c:pt idx="43">
                        <c:v>4399</c:v>
                      </c:pt>
                      <c:pt idx="44">
                        <c:v>4499</c:v>
                      </c:pt>
                      <c:pt idx="45">
                        <c:v>4599</c:v>
                      </c:pt>
                      <c:pt idx="46">
                        <c:v>4699</c:v>
                      </c:pt>
                      <c:pt idx="47">
                        <c:v>4799</c:v>
                      </c:pt>
                      <c:pt idx="48">
                        <c:v>4899</c:v>
                      </c:pt>
                      <c:pt idx="49">
                        <c:v>4999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CF-4DD4-BC8D-1C7EA3030A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ReverseArrayGraphs!$B$1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83</c:v>
                      </c:pt>
                      <c:pt idx="3">
                        <c:v>402</c:v>
                      </c:pt>
                      <c:pt idx="4">
                        <c:v>509</c:v>
                      </c:pt>
                      <c:pt idx="5">
                        <c:v>983</c:v>
                      </c:pt>
                      <c:pt idx="6">
                        <c:v>933</c:v>
                      </c:pt>
                      <c:pt idx="7">
                        <c:v>1488</c:v>
                      </c:pt>
                      <c:pt idx="8">
                        <c:v>1885</c:v>
                      </c:pt>
                      <c:pt idx="9">
                        <c:v>2459</c:v>
                      </c:pt>
                      <c:pt idx="10">
                        <c:v>2862</c:v>
                      </c:pt>
                      <c:pt idx="11">
                        <c:v>3364</c:v>
                      </c:pt>
                      <c:pt idx="12">
                        <c:v>3806</c:v>
                      </c:pt>
                      <c:pt idx="13">
                        <c:v>5194</c:v>
                      </c:pt>
                      <c:pt idx="14">
                        <c:v>5606</c:v>
                      </c:pt>
                      <c:pt idx="15">
                        <c:v>6125</c:v>
                      </c:pt>
                      <c:pt idx="16">
                        <c:v>7039</c:v>
                      </c:pt>
                      <c:pt idx="17">
                        <c:v>7714</c:v>
                      </c:pt>
                      <c:pt idx="18">
                        <c:v>8644</c:v>
                      </c:pt>
                      <c:pt idx="19">
                        <c:v>9757</c:v>
                      </c:pt>
                      <c:pt idx="20">
                        <c:v>10429</c:v>
                      </c:pt>
                      <c:pt idx="21">
                        <c:v>11584</c:v>
                      </c:pt>
                      <c:pt idx="22">
                        <c:v>12139</c:v>
                      </c:pt>
                      <c:pt idx="23">
                        <c:v>13863</c:v>
                      </c:pt>
                      <c:pt idx="24">
                        <c:v>14631</c:v>
                      </c:pt>
                      <c:pt idx="25">
                        <c:v>16013</c:v>
                      </c:pt>
                      <c:pt idx="26">
                        <c:v>16964</c:v>
                      </c:pt>
                      <c:pt idx="27">
                        <c:v>18340</c:v>
                      </c:pt>
                      <c:pt idx="28">
                        <c:v>20266</c:v>
                      </c:pt>
                      <c:pt idx="29">
                        <c:v>21648</c:v>
                      </c:pt>
                      <c:pt idx="30">
                        <c:v>23258</c:v>
                      </c:pt>
                      <c:pt idx="31">
                        <c:v>24605</c:v>
                      </c:pt>
                      <c:pt idx="32">
                        <c:v>26170</c:v>
                      </c:pt>
                      <c:pt idx="33">
                        <c:v>27809</c:v>
                      </c:pt>
                      <c:pt idx="34">
                        <c:v>29509</c:v>
                      </c:pt>
                      <c:pt idx="35">
                        <c:v>31358</c:v>
                      </c:pt>
                      <c:pt idx="36">
                        <c:v>32462</c:v>
                      </c:pt>
                      <c:pt idx="37">
                        <c:v>33902</c:v>
                      </c:pt>
                      <c:pt idx="38">
                        <c:v>35732</c:v>
                      </c:pt>
                      <c:pt idx="39">
                        <c:v>37729</c:v>
                      </c:pt>
                      <c:pt idx="40">
                        <c:v>40218</c:v>
                      </c:pt>
                      <c:pt idx="41">
                        <c:v>41749</c:v>
                      </c:pt>
                      <c:pt idx="42">
                        <c:v>43632</c:v>
                      </c:pt>
                      <c:pt idx="43">
                        <c:v>45517</c:v>
                      </c:pt>
                      <c:pt idx="44">
                        <c:v>47838</c:v>
                      </c:pt>
                      <c:pt idx="45">
                        <c:v>50280</c:v>
                      </c:pt>
                      <c:pt idx="46">
                        <c:v>53088</c:v>
                      </c:pt>
                      <c:pt idx="47">
                        <c:v>54691</c:v>
                      </c:pt>
                      <c:pt idx="48">
                        <c:v>56954</c:v>
                      </c:pt>
                      <c:pt idx="49">
                        <c:v>58792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CF-4DD4-BC8D-1C7EA3030A45}"/>
                  </c:ext>
                </c:extLst>
              </c15:ser>
            </c15:filteredScatterSeries>
          </c:ext>
        </c:extLst>
      </c:scatterChart>
      <c:valAx>
        <c:axId val="11378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1743"/>
        <c:crosses val="autoZero"/>
        <c:crossBetween val="midCat"/>
      </c:valAx>
      <c:valAx>
        <c:axId val="1137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Differnece</a:t>
                </a:r>
                <a:r>
                  <a:rPr lang="en-US" baseline="0"/>
                  <a:t>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171296296296298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'Base Time Complexities'!$A$1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2-471F-930D-8A973F969001}"/>
            </c:ext>
          </c:extLst>
        </c:ser>
        <c:ser>
          <c:idx val="1"/>
          <c:order val="1"/>
          <c:tx>
            <c:strRef>
              <c:f>'Base Time Complexities'!$B$1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2-471F-930D-8A973F969001}"/>
            </c:ext>
          </c:extLst>
        </c:ser>
        <c:ser>
          <c:idx val="3"/>
          <c:order val="3"/>
          <c:tx>
            <c:strRef>
              <c:f>'Base Time Complexities'!$D$1</c:f>
              <c:strCache>
                <c:ptCount val="1"/>
                <c:pt idx="0">
                  <c:v>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'Base Time Complexities'!$A$2:$A$51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'Base Time Complexities'!$D$2:$D$51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2-471F-930D-8A973F96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839"/>
        <c:axId val="783124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'Base Time Complexities'!$C$1</c15:sqref>
                        </c15:formulaRef>
                      </c:ext>
                    </c:extLst>
                    <c:strCache>
                      <c:ptCount val="1"/>
                      <c:pt idx="0">
                        <c:v>O(n^2)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Time Complexities'!$A$2:$A$51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Time Complexities'!$C$2:$C$51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25</c:v>
                      </c:pt>
                      <c:pt idx="5">
                        <c:v>36</c:v>
                      </c:pt>
                      <c:pt idx="6">
                        <c:v>49</c:v>
                      </c:pt>
                      <c:pt idx="7">
                        <c:v>64</c:v>
                      </c:pt>
                      <c:pt idx="8">
                        <c:v>81</c:v>
                      </c:pt>
                      <c:pt idx="9">
                        <c:v>100</c:v>
                      </c:pt>
                      <c:pt idx="10">
                        <c:v>121</c:v>
                      </c:pt>
                      <c:pt idx="11">
                        <c:v>144</c:v>
                      </c:pt>
                      <c:pt idx="12">
                        <c:v>169</c:v>
                      </c:pt>
                      <c:pt idx="13">
                        <c:v>196</c:v>
                      </c:pt>
                      <c:pt idx="14">
                        <c:v>225</c:v>
                      </c:pt>
                      <c:pt idx="15">
                        <c:v>256</c:v>
                      </c:pt>
                      <c:pt idx="16">
                        <c:v>289</c:v>
                      </c:pt>
                      <c:pt idx="17">
                        <c:v>324</c:v>
                      </c:pt>
                      <c:pt idx="18">
                        <c:v>361</c:v>
                      </c:pt>
                      <c:pt idx="19">
                        <c:v>400</c:v>
                      </c:pt>
                      <c:pt idx="20">
                        <c:v>441</c:v>
                      </c:pt>
                      <c:pt idx="21">
                        <c:v>484</c:v>
                      </c:pt>
                      <c:pt idx="22">
                        <c:v>529</c:v>
                      </c:pt>
                      <c:pt idx="23">
                        <c:v>576</c:v>
                      </c:pt>
                      <c:pt idx="24">
                        <c:v>625</c:v>
                      </c:pt>
                      <c:pt idx="25">
                        <c:v>676</c:v>
                      </c:pt>
                      <c:pt idx="26">
                        <c:v>729</c:v>
                      </c:pt>
                      <c:pt idx="27">
                        <c:v>784</c:v>
                      </c:pt>
                      <c:pt idx="28">
                        <c:v>841</c:v>
                      </c:pt>
                      <c:pt idx="29">
                        <c:v>900</c:v>
                      </c:pt>
                      <c:pt idx="30">
                        <c:v>961</c:v>
                      </c:pt>
                      <c:pt idx="31">
                        <c:v>1024</c:v>
                      </c:pt>
                      <c:pt idx="32">
                        <c:v>1089</c:v>
                      </c:pt>
                      <c:pt idx="33">
                        <c:v>1156</c:v>
                      </c:pt>
                      <c:pt idx="34">
                        <c:v>1225</c:v>
                      </c:pt>
                      <c:pt idx="35">
                        <c:v>1296</c:v>
                      </c:pt>
                      <c:pt idx="36">
                        <c:v>1369</c:v>
                      </c:pt>
                      <c:pt idx="37">
                        <c:v>1444</c:v>
                      </c:pt>
                      <c:pt idx="38">
                        <c:v>1521</c:v>
                      </c:pt>
                      <c:pt idx="39">
                        <c:v>1600</c:v>
                      </c:pt>
                      <c:pt idx="40">
                        <c:v>1681</c:v>
                      </c:pt>
                      <c:pt idx="41">
                        <c:v>1764</c:v>
                      </c:pt>
                      <c:pt idx="42">
                        <c:v>1849</c:v>
                      </c:pt>
                      <c:pt idx="43">
                        <c:v>1936</c:v>
                      </c:pt>
                      <c:pt idx="44">
                        <c:v>2025</c:v>
                      </c:pt>
                      <c:pt idx="45">
                        <c:v>2116</c:v>
                      </c:pt>
                      <c:pt idx="46">
                        <c:v>2209</c:v>
                      </c:pt>
                      <c:pt idx="47">
                        <c:v>2304</c:v>
                      </c:pt>
                      <c:pt idx="48">
                        <c:v>2401</c:v>
                      </c:pt>
                      <c:pt idx="49">
                        <c:v>2500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B2-471F-930D-8A973F969001}"/>
                  </c:ext>
                </c:extLst>
              </c15:ser>
            </c15:filteredScatterSeries>
          </c:ext>
        </c:extLst>
      </c:scatterChart>
      <c:valAx>
        <c:axId val="7830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12415"/>
        <c:crosses val="autoZero"/>
        <c:crossBetween val="midCat"/>
      </c:valAx>
      <c:valAx>
        <c:axId val="7831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83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65921598509862"/>
          <c:y val="2.1514500770048382E-2"/>
          <c:w val="0.10801720416420124"/>
          <c:h val="0.13392953670989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RandomArrayGraphs!$B$2:$B$51</c:f>
              <c:numCache>
                <c:formatCode>General</c:formatCode>
                <c:ptCount val="50"/>
                <c:pt idx="0">
                  <c:v>0</c:v>
                </c:pt>
                <c:pt idx="1">
                  <c:v>70</c:v>
                </c:pt>
                <c:pt idx="2">
                  <c:v>165</c:v>
                </c:pt>
                <c:pt idx="3">
                  <c:v>233</c:v>
                </c:pt>
                <c:pt idx="4">
                  <c:v>478</c:v>
                </c:pt>
                <c:pt idx="5">
                  <c:v>940</c:v>
                </c:pt>
                <c:pt idx="6">
                  <c:v>1221</c:v>
                </c:pt>
                <c:pt idx="7">
                  <c:v>1514</c:v>
                </c:pt>
                <c:pt idx="8">
                  <c:v>1888</c:v>
                </c:pt>
                <c:pt idx="9">
                  <c:v>2466</c:v>
                </c:pt>
                <c:pt idx="10">
                  <c:v>2970</c:v>
                </c:pt>
                <c:pt idx="11">
                  <c:v>3846</c:v>
                </c:pt>
                <c:pt idx="12">
                  <c:v>4205</c:v>
                </c:pt>
                <c:pt idx="13">
                  <c:v>5015</c:v>
                </c:pt>
                <c:pt idx="14">
                  <c:v>5563</c:v>
                </c:pt>
                <c:pt idx="15">
                  <c:v>6479</c:v>
                </c:pt>
                <c:pt idx="16">
                  <c:v>7510</c:v>
                </c:pt>
                <c:pt idx="17">
                  <c:v>8226</c:v>
                </c:pt>
                <c:pt idx="18">
                  <c:v>9111</c:v>
                </c:pt>
                <c:pt idx="19">
                  <c:v>9820</c:v>
                </c:pt>
                <c:pt idx="20">
                  <c:v>10917</c:v>
                </c:pt>
                <c:pt idx="21">
                  <c:v>12112</c:v>
                </c:pt>
                <c:pt idx="22">
                  <c:v>13221</c:v>
                </c:pt>
                <c:pt idx="23">
                  <c:v>14053</c:v>
                </c:pt>
                <c:pt idx="24">
                  <c:v>15349</c:v>
                </c:pt>
                <c:pt idx="25">
                  <c:v>16523</c:v>
                </c:pt>
                <c:pt idx="26">
                  <c:v>17436</c:v>
                </c:pt>
                <c:pt idx="27">
                  <c:v>19228</c:v>
                </c:pt>
                <c:pt idx="28">
                  <c:v>20678</c:v>
                </c:pt>
                <c:pt idx="29">
                  <c:v>22338</c:v>
                </c:pt>
                <c:pt idx="30">
                  <c:v>24083</c:v>
                </c:pt>
                <c:pt idx="31">
                  <c:v>25209</c:v>
                </c:pt>
                <c:pt idx="32">
                  <c:v>26684</c:v>
                </c:pt>
                <c:pt idx="33">
                  <c:v>28388</c:v>
                </c:pt>
                <c:pt idx="34">
                  <c:v>29957</c:v>
                </c:pt>
                <c:pt idx="35">
                  <c:v>31879</c:v>
                </c:pt>
                <c:pt idx="36">
                  <c:v>34053</c:v>
                </c:pt>
                <c:pt idx="37">
                  <c:v>35517</c:v>
                </c:pt>
                <c:pt idx="38">
                  <c:v>36567</c:v>
                </c:pt>
                <c:pt idx="39">
                  <c:v>39617</c:v>
                </c:pt>
                <c:pt idx="40">
                  <c:v>40408</c:v>
                </c:pt>
                <c:pt idx="41">
                  <c:v>42840</c:v>
                </c:pt>
                <c:pt idx="42">
                  <c:v>45078</c:v>
                </c:pt>
                <c:pt idx="43">
                  <c:v>47051</c:v>
                </c:pt>
                <c:pt idx="44">
                  <c:v>48951</c:v>
                </c:pt>
                <c:pt idx="45">
                  <c:v>50767</c:v>
                </c:pt>
                <c:pt idx="46">
                  <c:v>53455</c:v>
                </c:pt>
                <c:pt idx="47">
                  <c:v>55677</c:v>
                </c:pt>
                <c:pt idx="48">
                  <c:v>58305</c:v>
                </c:pt>
                <c:pt idx="49">
                  <c:v>60341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4C06-BBC2-32469814F124}"/>
            </c:ext>
          </c:extLst>
        </c:ser>
        <c:ser>
          <c:idx val="1"/>
          <c:order val="1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55</c:v>
                </c:pt>
                <c:pt idx="2">
                  <c:v>560</c:v>
                </c:pt>
                <c:pt idx="3">
                  <c:v>684</c:v>
                </c:pt>
                <c:pt idx="4">
                  <c:v>1253</c:v>
                </c:pt>
                <c:pt idx="5">
                  <c:v>1884</c:v>
                </c:pt>
                <c:pt idx="6">
                  <c:v>1814</c:v>
                </c:pt>
                <c:pt idx="7">
                  <c:v>2877</c:v>
                </c:pt>
                <c:pt idx="8">
                  <c:v>3172</c:v>
                </c:pt>
                <c:pt idx="9">
                  <c:v>3820</c:v>
                </c:pt>
                <c:pt idx="10">
                  <c:v>4815</c:v>
                </c:pt>
                <c:pt idx="11">
                  <c:v>5601</c:v>
                </c:pt>
                <c:pt idx="12">
                  <c:v>7082</c:v>
                </c:pt>
                <c:pt idx="13">
                  <c:v>8242</c:v>
                </c:pt>
                <c:pt idx="14">
                  <c:v>9265</c:v>
                </c:pt>
                <c:pt idx="15">
                  <c:v>12598</c:v>
                </c:pt>
                <c:pt idx="16">
                  <c:v>12093</c:v>
                </c:pt>
                <c:pt idx="17">
                  <c:v>13520</c:v>
                </c:pt>
                <c:pt idx="18">
                  <c:v>14982</c:v>
                </c:pt>
                <c:pt idx="19">
                  <c:v>16745</c:v>
                </c:pt>
                <c:pt idx="20">
                  <c:v>18597</c:v>
                </c:pt>
                <c:pt idx="21">
                  <c:v>19850</c:v>
                </c:pt>
                <c:pt idx="22">
                  <c:v>21932</c:v>
                </c:pt>
                <c:pt idx="23">
                  <c:v>24119</c:v>
                </c:pt>
                <c:pt idx="24">
                  <c:v>26428</c:v>
                </c:pt>
                <c:pt idx="25">
                  <c:v>28606</c:v>
                </c:pt>
                <c:pt idx="26">
                  <c:v>30675</c:v>
                </c:pt>
                <c:pt idx="27">
                  <c:v>33623</c:v>
                </c:pt>
                <c:pt idx="28">
                  <c:v>35642</c:v>
                </c:pt>
                <c:pt idx="29">
                  <c:v>38786</c:v>
                </c:pt>
                <c:pt idx="30">
                  <c:v>41874</c:v>
                </c:pt>
                <c:pt idx="31">
                  <c:v>44791</c:v>
                </c:pt>
                <c:pt idx="32">
                  <c:v>48197</c:v>
                </c:pt>
                <c:pt idx="33">
                  <c:v>51175</c:v>
                </c:pt>
                <c:pt idx="34">
                  <c:v>54451</c:v>
                </c:pt>
                <c:pt idx="35">
                  <c:v>58934</c:v>
                </c:pt>
                <c:pt idx="36">
                  <c:v>60159</c:v>
                </c:pt>
                <c:pt idx="37">
                  <c:v>63159</c:v>
                </c:pt>
                <c:pt idx="38">
                  <c:v>66698</c:v>
                </c:pt>
                <c:pt idx="39">
                  <c:v>70007</c:v>
                </c:pt>
                <c:pt idx="40">
                  <c:v>73722</c:v>
                </c:pt>
                <c:pt idx="41">
                  <c:v>77903</c:v>
                </c:pt>
                <c:pt idx="42">
                  <c:v>81723</c:v>
                </c:pt>
                <c:pt idx="43">
                  <c:v>86609</c:v>
                </c:pt>
                <c:pt idx="44">
                  <c:v>89890</c:v>
                </c:pt>
                <c:pt idx="45">
                  <c:v>95725</c:v>
                </c:pt>
                <c:pt idx="46">
                  <c:v>98342</c:v>
                </c:pt>
                <c:pt idx="47">
                  <c:v>102966</c:v>
                </c:pt>
                <c:pt idx="48">
                  <c:v>108234</c:v>
                </c:pt>
                <c:pt idx="49">
                  <c:v>112517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4C06-BBC2-32469814F124}"/>
            </c:ext>
          </c:extLst>
        </c:ser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4C06-BBC2-32469814F124}"/>
            </c:ext>
          </c:extLst>
        </c:ser>
        <c:ser>
          <c:idx val="3"/>
          <c:order val="3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RandomArrayGraphs!$E$2:$E$51</c:f>
              <c:numCache>
                <c:formatCode>General</c:formatCode>
                <c:ptCount val="50"/>
                <c:pt idx="0">
                  <c:v>90</c:v>
                </c:pt>
                <c:pt idx="1">
                  <c:v>251</c:v>
                </c:pt>
                <c:pt idx="2">
                  <c:v>827</c:v>
                </c:pt>
                <c:pt idx="3">
                  <c:v>1340</c:v>
                </c:pt>
                <c:pt idx="4">
                  <c:v>2245</c:v>
                </c:pt>
                <c:pt idx="5">
                  <c:v>2945</c:v>
                </c:pt>
                <c:pt idx="6">
                  <c:v>4213</c:v>
                </c:pt>
                <c:pt idx="7">
                  <c:v>5163</c:v>
                </c:pt>
                <c:pt idx="8">
                  <c:v>6330</c:v>
                </c:pt>
                <c:pt idx="9">
                  <c:v>8112</c:v>
                </c:pt>
                <c:pt idx="10">
                  <c:v>9568</c:v>
                </c:pt>
                <c:pt idx="11">
                  <c:v>11390</c:v>
                </c:pt>
                <c:pt idx="12">
                  <c:v>13244</c:v>
                </c:pt>
                <c:pt idx="13">
                  <c:v>15162</c:v>
                </c:pt>
                <c:pt idx="14">
                  <c:v>17237</c:v>
                </c:pt>
                <c:pt idx="15">
                  <c:v>19480</c:v>
                </c:pt>
                <c:pt idx="16">
                  <c:v>21928</c:v>
                </c:pt>
                <c:pt idx="17">
                  <c:v>24386</c:v>
                </c:pt>
                <c:pt idx="18">
                  <c:v>27644</c:v>
                </c:pt>
                <c:pt idx="19">
                  <c:v>30391</c:v>
                </c:pt>
                <c:pt idx="20">
                  <c:v>33246</c:v>
                </c:pt>
                <c:pt idx="21">
                  <c:v>36100</c:v>
                </c:pt>
                <c:pt idx="22">
                  <c:v>39327</c:v>
                </c:pt>
                <c:pt idx="23">
                  <c:v>42212</c:v>
                </c:pt>
                <c:pt idx="24">
                  <c:v>45459</c:v>
                </c:pt>
                <c:pt idx="25">
                  <c:v>49426</c:v>
                </c:pt>
                <c:pt idx="26">
                  <c:v>52508</c:v>
                </c:pt>
                <c:pt idx="27">
                  <c:v>56056</c:v>
                </c:pt>
                <c:pt idx="28">
                  <c:v>59796</c:v>
                </c:pt>
                <c:pt idx="29">
                  <c:v>64383</c:v>
                </c:pt>
                <c:pt idx="30">
                  <c:v>67789</c:v>
                </c:pt>
                <c:pt idx="31">
                  <c:v>71796</c:v>
                </c:pt>
                <c:pt idx="32">
                  <c:v>75886</c:v>
                </c:pt>
                <c:pt idx="33">
                  <c:v>79914</c:v>
                </c:pt>
                <c:pt idx="34">
                  <c:v>84219</c:v>
                </c:pt>
                <c:pt idx="35">
                  <c:v>88608</c:v>
                </c:pt>
                <c:pt idx="36">
                  <c:v>93996</c:v>
                </c:pt>
                <c:pt idx="37">
                  <c:v>98429</c:v>
                </c:pt>
                <c:pt idx="38">
                  <c:v>102224</c:v>
                </c:pt>
                <c:pt idx="39">
                  <c:v>107052</c:v>
                </c:pt>
                <c:pt idx="40">
                  <c:v>111415</c:v>
                </c:pt>
                <c:pt idx="41">
                  <c:v>116887</c:v>
                </c:pt>
                <c:pt idx="42">
                  <c:v>120989</c:v>
                </c:pt>
                <c:pt idx="43">
                  <c:v>126974</c:v>
                </c:pt>
                <c:pt idx="44">
                  <c:v>132507</c:v>
                </c:pt>
                <c:pt idx="45">
                  <c:v>138602</c:v>
                </c:pt>
                <c:pt idx="46">
                  <c:v>142450</c:v>
                </c:pt>
                <c:pt idx="47">
                  <c:v>148327</c:v>
                </c:pt>
                <c:pt idx="48">
                  <c:v>153669</c:v>
                </c:pt>
                <c:pt idx="49">
                  <c:v>158876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4C06-BBC2-32469814F124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4C06-BBC2-32469814F124}"/>
            </c:ext>
          </c:extLst>
        </c:ser>
        <c:ser>
          <c:idx val="5"/>
          <c:order val="5"/>
          <c:tx>
            <c:strRef>
              <c:f>RandomArrayGraphs!$H$1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124</c:v>
                </c:pt>
                <c:pt idx="2">
                  <c:v>697</c:v>
                </c:pt>
                <c:pt idx="3">
                  <c:v>522</c:v>
                </c:pt>
                <c:pt idx="4">
                  <c:v>1300</c:v>
                </c:pt>
                <c:pt idx="5">
                  <c:v>2202</c:v>
                </c:pt>
                <c:pt idx="6">
                  <c:v>2967</c:v>
                </c:pt>
                <c:pt idx="7">
                  <c:v>3801</c:v>
                </c:pt>
                <c:pt idx="8">
                  <c:v>4900</c:v>
                </c:pt>
                <c:pt idx="9">
                  <c:v>6273</c:v>
                </c:pt>
                <c:pt idx="10">
                  <c:v>7386</c:v>
                </c:pt>
                <c:pt idx="11">
                  <c:v>8758</c:v>
                </c:pt>
                <c:pt idx="12">
                  <c:v>10210</c:v>
                </c:pt>
                <c:pt idx="13">
                  <c:v>11737</c:v>
                </c:pt>
                <c:pt idx="14">
                  <c:v>14125</c:v>
                </c:pt>
                <c:pt idx="15">
                  <c:v>15937</c:v>
                </c:pt>
                <c:pt idx="16">
                  <c:v>18082</c:v>
                </c:pt>
                <c:pt idx="17">
                  <c:v>19978</c:v>
                </c:pt>
                <c:pt idx="18">
                  <c:v>22283</c:v>
                </c:pt>
                <c:pt idx="19">
                  <c:v>24530</c:v>
                </c:pt>
                <c:pt idx="20">
                  <c:v>27534</c:v>
                </c:pt>
                <c:pt idx="21">
                  <c:v>29355</c:v>
                </c:pt>
                <c:pt idx="22">
                  <c:v>32728</c:v>
                </c:pt>
                <c:pt idx="23">
                  <c:v>35389</c:v>
                </c:pt>
                <c:pt idx="24">
                  <c:v>39493</c:v>
                </c:pt>
                <c:pt idx="25">
                  <c:v>42144</c:v>
                </c:pt>
                <c:pt idx="26">
                  <c:v>46182</c:v>
                </c:pt>
                <c:pt idx="27">
                  <c:v>49238</c:v>
                </c:pt>
                <c:pt idx="28">
                  <c:v>53501</c:v>
                </c:pt>
                <c:pt idx="29">
                  <c:v>56780</c:v>
                </c:pt>
                <c:pt idx="30">
                  <c:v>59420</c:v>
                </c:pt>
                <c:pt idx="31">
                  <c:v>63520</c:v>
                </c:pt>
                <c:pt idx="32">
                  <c:v>67489</c:v>
                </c:pt>
                <c:pt idx="33">
                  <c:v>71510</c:v>
                </c:pt>
                <c:pt idx="34">
                  <c:v>76535</c:v>
                </c:pt>
                <c:pt idx="35">
                  <c:v>80385</c:v>
                </c:pt>
                <c:pt idx="36">
                  <c:v>85633</c:v>
                </c:pt>
                <c:pt idx="37">
                  <c:v>90178</c:v>
                </c:pt>
                <c:pt idx="38">
                  <c:v>94473</c:v>
                </c:pt>
                <c:pt idx="39">
                  <c:v>99786</c:v>
                </c:pt>
                <c:pt idx="40">
                  <c:v>105125</c:v>
                </c:pt>
                <c:pt idx="41">
                  <c:v>109700</c:v>
                </c:pt>
                <c:pt idx="42">
                  <c:v>116277</c:v>
                </c:pt>
                <c:pt idx="43">
                  <c:v>120835</c:v>
                </c:pt>
                <c:pt idx="44">
                  <c:v>126088</c:v>
                </c:pt>
                <c:pt idx="45">
                  <c:v>134239</c:v>
                </c:pt>
                <c:pt idx="46">
                  <c:v>138592</c:v>
                </c:pt>
                <c:pt idx="47">
                  <c:v>144379</c:v>
                </c:pt>
                <c:pt idx="48">
                  <c:v>154024</c:v>
                </c:pt>
                <c:pt idx="49">
                  <c:v>158516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4C06-BBC2-32469814F124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4C06-BBC2-32469814F124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4C06-BBC2-32469814F124}"/>
            </c:ext>
          </c:extLst>
        </c:ser>
        <c:ser>
          <c:idx val="8"/>
          <c:order val="8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496</c:v>
                </c:pt>
                <c:pt idx="4">
                  <c:v>515</c:v>
                </c:pt>
                <c:pt idx="5">
                  <c:v>478</c:v>
                </c:pt>
                <c:pt idx="6">
                  <c:v>514</c:v>
                </c:pt>
                <c:pt idx="7">
                  <c:v>477</c:v>
                </c:pt>
                <c:pt idx="8">
                  <c:v>517</c:v>
                </c:pt>
                <c:pt idx="9">
                  <c:v>971</c:v>
                </c:pt>
                <c:pt idx="10">
                  <c:v>496</c:v>
                </c:pt>
                <c:pt idx="11">
                  <c:v>1488</c:v>
                </c:pt>
                <c:pt idx="12">
                  <c:v>495</c:v>
                </c:pt>
                <c:pt idx="13">
                  <c:v>496</c:v>
                </c:pt>
                <c:pt idx="14">
                  <c:v>992</c:v>
                </c:pt>
                <c:pt idx="15">
                  <c:v>992</c:v>
                </c:pt>
                <c:pt idx="16">
                  <c:v>1488</c:v>
                </c:pt>
                <c:pt idx="17">
                  <c:v>1488</c:v>
                </c:pt>
                <c:pt idx="18">
                  <c:v>1488</c:v>
                </c:pt>
                <c:pt idx="19">
                  <c:v>1984</c:v>
                </c:pt>
                <c:pt idx="20">
                  <c:v>1984</c:v>
                </c:pt>
                <c:pt idx="21">
                  <c:v>2480</c:v>
                </c:pt>
                <c:pt idx="22">
                  <c:v>2480</c:v>
                </c:pt>
                <c:pt idx="23">
                  <c:v>2976</c:v>
                </c:pt>
                <c:pt idx="24">
                  <c:v>3001</c:v>
                </c:pt>
                <c:pt idx="25">
                  <c:v>2950</c:v>
                </c:pt>
                <c:pt idx="26">
                  <c:v>3212</c:v>
                </c:pt>
                <c:pt idx="27">
                  <c:v>3479</c:v>
                </c:pt>
                <c:pt idx="28">
                  <c:v>3970</c:v>
                </c:pt>
                <c:pt idx="29">
                  <c:v>3996</c:v>
                </c:pt>
                <c:pt idx="30">
                  <c:v>4465</c:v>
                </c:pt>
                <c:pt idx="31">
                  <c:v>4961</c:v>
                </c:pt>
                <c:pt idx="32">
                  <c:v>4959</c:v>
                </c:pt>
                <c:pt idx="33">
                  <c:v>4987</c:v>
                </c:pt>
                <c:pt idx="34">
                  <c:v>5457</c:v>
                </c:pt>
                <c:pt idx="35">
                  <c:v>5922</c:v>
                </c:pt>
                <c:pt idx="36">
                  <c:v>6476</c:v>
                </c:pt>
                <c:pt idx="37">
                  <c:v>6449</c:v>
                </c:pt>
                <c:pt idx="38">
                  <c:v>6477</c:v>
                </c:pt>
                <c:pt idx="39">
                  <c:v>6972</c:v>
                </c:pt>
                <c:pt idx="40">
                  <c:v>7468</c:v>
                </c:pt>
                <c:pt idx="41">
                  <c:v>7936</c:v>
                </c:pt>
                <c:pt idx="42">
                  <c:v>7963</c:v>
                </c:pt>
                <c:pt idx="43">
                  <c:v>8457</c:v>
                </c:pt>
                <c:pt idx="44">
                  <c:v>8522</c:v>
                </c:pt>
                <c:pt idx="45">
                  <c:v>9424</c:v>
                </c:pt>
                <c:pt idx="46">
                  <c:v>9922</c:v>
                </c:pt>
                <c:pt idx="47">
                  <c:v>10414</c:v>
                </c:pt>
                <c:pt idx="48">
                  <c:v>10982</c:v>
                </c:pt>
                <c:pt idx="49">
                  <c:v>11012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4C06-BBC2-3246981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RandomArrayGraphs!$U$1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RandomArrayGraphs!$U$2:$U$51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E1-4E3D-A2CF-933A4A73A369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Array(Deeper Look)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RandomArrayGraphs!$D$2:$D$51</c:f>
              <c:numCache>
                <c:formatCode>General</c:formatCode>
                <c:ptCount val="50"/>
                <c:pt idx="0">
                  <c:v>5</c:v>
                </c:pt>
                <c:pt idx="1">
                  <c:v>21</c:v>
                </c:pt>
                <c:pt idx="2">
                  <c:v>37</c:v>
                </c:pt>
                <c:pt idx="3">
                  <c:v>57</c:v>
                </c:pt>
                <c:pt idx="4">
                  <c:v>76</c:v>
                </c:pt>
                <c:pt idx="5">
                  <c:v>104</c:v>
                </c:pt>
                <c:pt idx="6">
                  <c:v>321</c:v>
                </c:pt>
                <c:pt idx="7">
                  <c:v>97</c:v>
                </c:pt>
                <c:pt idx="8">
                  <c:v>177</c:v>
                </c:pt>
                <c:pt idx="9">
                  <c:v>641</c:v>
                </c:pt>
                <c:pt idx="10">
                  <c:v>311</c:v>
                </c:pt>
                <c:pt idx="11">
                  <c:v>196</c:v>
                </c:pt>
                <c:pt idx="12">
                  <c:v>202</c:v>
                </c:pt>
                <c:pt idx="13">
                  <c:v>256</c:v>
                </c:pt>
                <c:pt idx="14">
                  <c:v>290</c:v>
                </c:pt>
                <c:pt idx="15">
                  <c:v>296</c:v>
                </c:pt>
                <c:pt idx="16">
                  <c:v>485</c:v>
                </c:pt>
                <c:pt idx="17">
                  <c:v>366</c:v>
                </c:pt>
                <c:pt idx="18">
                  <c:v>522</c:v>
                </c:pt>
                <c:pt idx="19">
                  <c:v>459</c:v>
                </c:pt>
                <c:pt idx="20">
                  <c:v>580</c:v>
                </c:pt>
                <c:pt idx="21">
                  <c:v>624</c:v>
                </c:pt>
                <c:pt idx="22">
                  <c:v>931</c:v>
                </c:pt>
                <c:pt idx="23">
                  <c:v>638</c:v>
                </c:pt>
                <c:pt idx="24">
                  <c:v>562</c:v>
                </c:pt>
                <c:pt idx="25">
                  <c:v>600</c:v>
                </c:pt>
                <c:pt idx="26">
                  <c:v>1015</c:v>
                </c:pt>
                <c:pt idx="27">
                  <c:v>721</c:v>
                </c:pt>
                <c:pt idx="28">
                  <c:v>1055</c:v>
                </c:pt>
                <c:pt idx="29">
                  <c:v>1153</c:v>
                </c:pt>
                <c:pt idx="30">
                  <c:v>1078</c:v>
                </c:pt>
                <c:pt idx="31">
                  <c:v>1182</c:v>
                </c:pt>
                <c:pt idx="32">
                  <c:v>1135</c:v>
                </c:pt>
                <c:pt idx="33">
                  <c:v>883</c:v>
                </c:pt>
                <c:pt idx="34">
                  <c:v>1226</c:v>
                </c:pt>
                <c:pt idx="35">
                  <c:v>932</c:v>
                </c:pt>
                <c:pt idx="36">
                  <c:v>1259</c:v>
                </c:pt>
                <c:pt idx="37">
                  <c:v>1277</c:v>
                </c:pt>
                <c:pt idx="38">
                  <c:v>1290</c:v>
                </c:pt>
                <c:pt idx="39">
                  <c:v>1566</c:v>
                </c:pt>
                <c:pt idx="40">
                  <c:v>1298</c:v>
                </c:pt>
                <c:pt idx="41">
                  <c:v>1057</c:v>
                </c:pt>
                <c:pt idx="42">
                  <c:v>1090</c:v>
                </c:pt>
                <c:pt idx="43">
                  <c:v>1416</c:v>
                </c:pt>
                <c:pt idx="44">
                  <c:v>1472</c:v>
                </c:pt>
                <c:pt idx="45">
                  <c:v>1144</c:v>
                </c:pt>
                <c:pt idx="46">
                  <c:v>1184</c:v>
                </c:pt>
                <c:pt idx="47">
                  <c:v>1521</c:v>
                </c:pt>
                <c:pt idx="48">
                  <c:v>1555</c:v>
                </c:pt>
                <c:pt idx="49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C-43BE-8646-F7DE7A2476FA}"/>
            </c:ext>
          </c:extLst>
        </c:ser>
        <c:ser>
          <c:idx val="4"/>
          <c:order val="4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</c:v>
                </c:pt>
                <c:pt idx="4">
                  <c:v>247</c:v>
                </c:pt>
                <c:pt idx="5">
                  <c:v>497</c:v>
                </c:pt>
                <c:pt idx="6">
                  <c:v>82</c:v>
                </c:pt>
                <c:pt idx="7">
                  <c:v>310</c:v>
                </c:pt>
                <c:pt idx="8">
                  <c:v>220</c:v>
                </c:pt>
                <c:pt idx="9">
                  <c:v>186</c:v>
                </c:pt>
                <c:pt idx="10">
                  <c:v>235</c:v>
                </c:pt>
                <c:pt idx="11">
                  <c:v>650</c:v>
                </c:pt>
                <c:pt idx="12">
                  <c:v>247</c:v>
                </c:pt>
                <c:pt idx="13">
                  <c:v>326</c:v>
                </c:pt>
                <c:pt idx="14">
                  <c:v>510</c:v>
                </c:pt>
                <c:pt idx="15">
                  <c:v>441</c:v>
                </c:pt>
                <c:pt idx="16">
                  <c:v>418</c:v>
                </c:pt>
                <c:pt idx="17">
                  <c:v>496</c:v>
                </c:pt>
                <c:pt idx="18">
                  <c:v>822</c:v>
                </c:pt>
                <c:pt idx="19">
                  <c:v>472</c:v>
                </c:pt>
                <c:pt idx="20">
                  <c:v>885</c:v>
                </c:pt>
                <c:pt idx="21">
                  <c:v>932</c:v>
                </c:pt>
                <c:pt idx="22">
                  <c:v>1042</c:v>
                </c:pt>
                <c:pt idx="23">
                  <c:v>984</c:v>
                </c:pt>
                <c:pt idx="24">
                  <c:v>644</c:v>
                </c:pt>
                <c:pt idx="25">
                  <c:v>711</c:v>
                </c:pt>
                <c:pt idx="26">
                  <c:v>994</c:v>
                </c:pt>
                <c:pt idx="27">
                  <c:v>1018</c:v>
                </c:pt>
                <c:pt idx="28">
                  <c:v>734</c:v>
                </c:pt>
                <c:pt idx="29">
                  <c:v>1080</c:v>
                </c:pt>
                <c:pt idx="30">
                  <c:v>818</c:v>
                </c:pt>
                <c:pt idx="31">
                  <c:v>1173</c:v>
                </c:pt>
                <c:pt idx="32">
                  <c:v>1309</c:v>
                </c:pt>
                <c:pt idx="33">
                  <c:v>1344</c:v>
                </c:pt>
                <c:pt idx="34">
                  <c:v>1335</c:v>
                </c:pt>
                <c:pt idx="35">
                  <c:v>1317</c:v>
                </c:pt>
                <c:pt idx="36">
                  <c:v>1622</c:v>
                </c:pt>
                <c:pt idx="37">
                  <c:v>1380</c:v>
                </c:pt>
                <c:pt idx="38">
                  <c:v>1799</c:v>
                </c:pt>
                <c:pt idx="39">
                  <c:v>1382</c:v>
                </c:pt>
                <c:pt idx="40">
                  <c:v>1414</c:v>
                </c:pt>
                <c:pt idx="41">
                  <c:v>1897</c:v>
                </c:pt>
                <c:pt idx="42">
                  <c:v>1469</c:v>
                </c:pt>
                <c:pt idx="43">
                  <c:v>1558</c:v>
                </c:pt>
                <c:pt idx="44">
                  <c:v>1564</c:v>
                </c:pt>
                <c:pt idx="45">
                  <c:v>1593</c:v>
                </c:pt>
                <c:pt idx="46">
                  <c:v>1762</c:v>
                </c:pt>
                <c:pt idx="47">
                  <c:v>1656</c:v>
                </c:pt>
                <c:pt idx="48">
                  <c:v>1648</c:v>
                </c:pt>
                <c:pt idx="49">
                  <c:v>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C-43BE-8646-F7DE7A2476FA}"/>
            </c:ext>
          </c:extLst>
        </c:ser>
        <c:ser>
          <c:idx val="6"/>
          <c:order val="6"/>
          <c:tx>
            <c:strRef>
              <c:f>RandomArrayGraphs!$I$1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165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  <c:pt idx="6">
                  <c:v>55</c:v>
                </c:pt>
                <c:pt idx="7">
                  <c:v>70</c:v>
                </c:pt>
                <c:pt idx="8">
                  <c:v>82</c:v>
                </c:pt>
                <c:pt idx="9">
                  <c:v>124</c:v>
                </c:pt>
                <c:pt idx="10">
                  <c:v>247</c:v>
                </c:pt>
                <c:pt idx="11">
                  <c:v>62</c:v>
                </c:pt>
                <c:pt idx="12">
                  <c:v>101</c:v>
                </c:pt>
                <c:pt idx="13">
                  <c:v>548</c:v>
                </c:pt>
                <c:pt idx="14">
                  <c:v>124</c:v>
                </c:pt>
                <c:pt idx="15">
                  <c:v>82</c:v>
                </c:pt>
                <c:pt idx="16">
                  <c:v>566</c:v>
                </c:pt>
                <c:pt idx="17">
                  <c:v>310</c:v>
                </c:pt>
                <c:pt idx="18">
                  <c:v>227</c:v>
                </c:pt>
                <c:pt idx="19">
                  <c:v>227</c:v>
                </c:pt>
                <c:pt idx="20">
                  <c:v>318</c:v>
                </c:pt>
                <c:pt idx="21">
                  <c:v>649</c:v>
                </c:pt>
                <c:pt idx="22">
                  <c:v>578</c:v>
                </c:pt>
                <c:pt idx="23">
                  <c:v>227</c:v>
                </c:pt>
                <c:pt idx="24">
                  <c:v>651</c:v>
                </c:pt>
                <c:pt idx="25">
                  <c:v>235</c:v>
                </c:pt>
                <c:pt idx="26">
                  <c:v>682</c:v>
                </c:pt>
                <c:pt idx="27">
                  <c:v>402</c:v>
                </c:pt>
                <c:pt idx="28">
                  <c:v>247</c:v>
                </c:pt>
                <c:pt idx="29">
                  <c:v>302</c:v>
                </c:pt>
                <c:pt idx="30">
                  <c:v>412</c:v>
                </c:pt>
                <c:pt idx="31">
                  <c:v>201</c:v>
                </c:pt>
                <c:pt idx="32">
                  <c:v>307</c:v>
                </c:pt>
                <c:pt idx="33">
                  <c:v>669</c:v>
                </c:pt>
                <c:pt idx="34">
                  <c:v>303</c:v>
                </c:pt>
                <c:pt idx="35">
                  <c:v>302</c:v>
                </c:pt>
                <c:pt idx="36">
                  <c:v>797</c:v>
                </c:pt>
                <c:pt idx="37">
                  <c:v>498</c:v>
                </c:pt>
                <c:pt idx="38">
                  <c:v>496</c:v>
                </c:pt>
                <c:pt idx="39">
                  <c:v>702</c:v>
                </c:pt>
                <c:pt idx="40">
                  <c:v>806</c:v>
                </c:pt>
                <c:pt idx="41">
                  <c:v>823</c:v>
                </c:pt>
                <c:pt idx="42">
                  <c:v>831</c:v>
                </c:pt>
                <c:pt idx="43">
                  <c:v>508</c:v>
                </c:pt>
                <c:pt idx="44">
                  <c:v>823</c:v>
                </c:pt>
                <c:pt idx="45">
                  <c:v>496</c:v>
                </c:pt>
                <c:pt idx="46">
                  <c:v>887</c:v>
                </c:pt>
                <c:pt idx="47">
                  <c:v>1031</c:v>
                </c:pt>
                <c:pt idx="48">
                  <c:v>861</c:v>
                </c:pt>
                <c:pt idx="49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C-43BE-8646-F7DE7A2476FA}"/>
            </c:ext>
          </c:extLst>
        </c:ser>
        <c:ser>
          <c:idx val="7"/>
          <c:order val="7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RandomArrayGraphs!$F$2:$F$51</c:f>
              <c:numCache>
                <c:formatCode>General</c:formatCode>
                <c:ptCount val="50"/>
                <c:pt idx="0">
                  <c:v>5</c:v>
                </c:pt>
                <c:pt idx="1">
                  <c:v>27</c:v>
                </c:pt>
                <c:pt idx="2">
                  <c:v>100</c:v>
                </c:pt>
                <c:pt idx="3">
                  <c:v>532</c:v>
                </c:pt>
                <c:pt idx="4">
                  <c:v>135</c:v>
                </c:pt>
                <c:pt idx="5">
                  <c:v>98</c:v>
                </c:pt>
                <c:pt idx="6">
                  <c:v>94</c:v>
                </c:pt>
                <c:pt idx="7">
                  <c:v>117</c:v>
                </c:pt>
                <c:pt idx="8">
                  <c:v>137</c:v>
                </c:pt>
                <c:pt idx="9">
                  <c:v>300</c:v>
                </c:pt>
                <c:pt idx="10">
                  <c:v>190</c:v>
                </c:pt>
                <c:pt idx="11">
                  <c:v>269</c:v>
                </c:pt>
                <c:pt idx="12">
                  <c:v>697</c:v>
                </c:pt>
                <c:pt idx="13">
                  <c:v>304</c:v>
                </c:pt>
                <c:pt idx="14">
                  <c:v>438</c:v>
                </c:pt>
                <c:pt idx="15">
                  <c:v>312</c:v>
                </c:pt>
                <c:pt idx="16">
                  <c:v>389</c:v>
                </c:pt>
                <c:pt idx="17">
                  <c:v>852</c:v>
                </c:pt>
                <c:pt idx="18">
                  <c:v>843</c:v>
                </c:pt>
                <c:pt idx="19">
                  <c:v>879</c:v>
                </c:pt>
                <c:pt idx="20">
                  <c:v>915</c:v>
                </c:pt>
                <c:pt idx="21">
                  <c:v>962</c:v>
                </c:pt>
                <c:pt idx="22">
                  <c:v>1010</c:v>
                </c:pt>
                <c:pt idx="23">
                  <c:v>1054</c:v>
                </c:pt>
                <c:pt idx="24">
                  <c:v>774</c:v>
                </c:pt>
                <c:pt idx="25">
                  <c:v>786</c:v>
                </c:pt>
                <c:pt idx="26">
                  <c:v>1154</c:v>
                </c:pt>
                <c:pt idx="27">
                  <c:v>1179</c:v>
                </c:pt>
                <c:pt idx="28">
                  <c:v>1121</c:v>
                </c:pt>
                <c:pt idx="29">
                  <c:v>1160</c:v>
                </c:pt>
                <c:pt idx="30">
                  <c:v>895</c:v>
                </c:pt>
                <c:pt idx="31">
                  <c:v>1228</c:v>
                </c:pt>
                <c:pt idx="32">
                  <c:v>1285</c:v>
                </c:pt>
                <c:pt idx="33">
                  <c:v>949</c:v>
                </c:pt>
                <c:pt idx="34">
                  <c:v>1353</c:v>
                </c:pt>
                <c:pt idx="35">
                  <c:v>1481</c:v>
                </c:pt>
                <c:pt idx="36">
                  <c:v>1393</c:v>
                </c:pt>
                <c:pt idx="37">
                  <c:v>1419</c:v>
                </c:pt>
                <c:pt idx="38">
                  <c:v>1124</c:v>
                </c:pt>
                <c:pt idx="39">
                  <c:v>1478</c:v>
                </c:pt>
                <c:pt idx="40">
                  <c:v>1636</c:v>
                </c:pt>
                <c:pt idx="41">
                  <c:v>1652</c:v>
                </c:pt>
                <c:pt idx="42">
                  <c:v>1575</c:v>
                </c:pt>
                <c:pt idx="43">
                  <c:v>1608</c:v>
                </c:pt>
                <c:pt idx="44">
                  <c:v>1771</c:v>
                </c:pt>
                <c:pt idx="45">
                  <c:v>1653</c:v>
                </c:pt>
                <c:pt idx="46">
                  <c:v>1697</c:v>
                </c:pt>
                <c:pt idx="47">
                  <c:v>1803</c:v>
                </c:pt>
                <c:pt idx="48">
                  <c:v>1710</c:v>
                </c:pt>
                <c:pt idx="49">
                  <c:v>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9C-43BE-8646-F7DE7A247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165</c:v>
                      </c:pt>
                      <c:pt idx="3">
                        <c:v>233</c:v>
                      </c:pt>
                      <c:pt idx="4">
                        <c:v>478</c:v>
                      </c:pt>
                      <c:pt idx="5">
                        <c:v>940</c:v>
                      </c:pt>
                      <c:pt idx="6">
                        <c:v>1221</c:v>
                      </c:pt>
                      <c:pt idx="7">
                        <c:v>1514</c:v>
                      </c:pt>
                      <c:pt idx="8">
                        <c:v>1888</c:v>
                      </c:pt>
                      <c:pt idx="9">
                        <c:v>2466</c:v>
                      </c:pt>
                      <c:pt idx="10">
                        <c:v>2970</c:v>
                      </c:pt>
                      <c:pt idx="11">
                        <c:v>3846</c:v>
                      </c:pt>
                      <c:pt idx="12">
                        <c:v>4205</c:v>
                      </c:pt>
                      <c:pt idx="13">
                        <c:v>5015</c:v>
                      </c:pt>
                      <c:pt idx="14">
                        <c:v>5563</c:v>
                      </c:pt>
                      <c:pt idx="15">
                        <c:v>6479</c:v>
                      </c:pt>
                      <c:pt idx="16">
                        <c:v>7510</c:v>
                      </c:pt>
                      <c:pt idx="17">
                        <c:v>8226</c:v>
                      </c:pt>
                      <c:pt idx="18">
                        <c:v>9111</c:v>
                      </c:pt>
                      <c:pt idx="19">
                        <c:v>9820</c:v>
                      </c:pt>
                      <c:pt idx="20">
                        <c:v>10917</c:v>
                      </c:pt>
                      <c:pt idx="21">
                        <c:v>12112</c:v>
                      </c:pt>
                      <c:pt idx="22">
                        <c:v>13221</c:v>
                      </c:pt>
                      <c:pt idx="23">
                        <c:v>14053</c:v>
                      </c:pt>
                      <c:pt idx="24">
                        <c:v>15349</c:v>
                      </c:pt>
                      <c:pt idx="25">
                        <c:v>16523</c:v>
                      </c:pt>
                      <c:pt idx="26">
                        <c:v>17436</c:v>
                      </c:pt>
                      <c:pt idx="27">
                        <c:v>19228</c:v>
                      </c:pt>
                      <c:pt idx="28">
                        <c:v>20678</c:v>
                      </c:pt>
                      <c:pt idx="29">
                        <c:v>22338</c:v>
                      </c:pt>
                      <c:pt idx="30">
                        <c:v>24083</c:v>
                      </c:pt>
                      <c:pt idx="31">
                        <c:v>25209</c:v>
                      </c:pt>
                      <c:pt idx="32">
                        <c:v>26684</c:v>
                      </c:pt>
                      <c:pt idx="33">
                        <c:v>28388</c:v>
                      </c:pt>
                      <c:pt idx="34">
                        <c:v>29957</c:v>
                      </c:pt>
                      <c:pt idx="35">
                        <c:v>31879</c:v>
                      </c:pt>
                      <c:pt idx="36">
                        <c:v>34053</c:v>
                      </c:pt>
                      <c:pt idx="37">
                        <c:v>35517</c:v>
                      </c:pt>
                      <c:pt idx="38">
                        <c:v>36567</c:v>
                      </c:pt>
                      <c:pt idx="39">
                        <c:v>39617</c:v>
                      </c:pt>
                      <c:pt idx="40">
                        <c:v>40408</c:v>
                      </c:pt>
                      <c:pt idx="41">
                        <c:v>42840</c:v>
                      </c:pt>
                      <c:pt idx="42">
                        <c:v>45078</c:v>
                      </c:pt>
                      <c:pt idx="43">
                        <c:v>47051</c:v>
                      </c:pt>
                      <c:pt idx="44">
                        <c:v>48951</c:v>
                      </c:pt>
                      <c:pt idx="45">
                        <c:v>50767</c:v>
                      </c:pt>
                      <c:pt idx="46">
                        <c:v>53455</c:v>
                      </c:pt>
                      <c:pt idx="47">
                        <c:v>55677</c:v>
                      </c:pt>
                      <c:pt idx="48">
                        <c:v>58305</c:v>
                      </c:pt>
                      <c:pt idx="49">
                        <c:v>60341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9C-43BE-8646-F7DE7A2476F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55</c:v>
                      </c:pt>
                      <c:pt idx="2">
                        <c:v>560</c:v>
                      </c:pt>
                      <c:pt idx="3">
                        <c:v>684</c:v>
                      </c:pt>
                      <c:pt idx="4">
                        <c:v>1253</c:v>
                      </c:pt>
                      <c:pt idx="5">
                        <c:v>1884</c:v>
                      </c:pt>
                      <c:pt idx="6">
                        <c:v>1814</c:v>
                      </c:pt>
                      <c:pt idx="7">
                        <c:v>2877</c:v>
                      </c:pt>
                      <c:pt idx="8">
                        <c:v>3172</c:v>
                      </c:pt>
                      <c:pt idx="9">
                        <c:v>3820</c:v>
                      </c:pt>
                      <c:pt idx="10">
                        <c:v>4815</c:v>
                      </c:pt>
                      <c:pt idx="11">
                        <c:v>5601</c:v>
                      </c:pt>
                      <c:pt idx="12">
                        <c:v>7082</c:v>
                      </c:pt>
                      <c:pt idx="13">
                        <c:v>8242</c:v>
                      </c:pt>
                      <c:pt idx="14">
                        <c:v>9265</c:v>
                      </c:pt>
                      <c:pt idx="15">
                        <c:v>12598</c:v>
                      </c:pt>
                      <c:pt idx="16">
                        <c:v>12093</c:v>
                      </c:pt>
                      <c:pt idx="17">
                        <c:v>13520</c:v>
                      </c:pt>
                      <c:pt idx="18">
                        <c:v>14982</c:v>
                      </c:pt>
                      <c:pt idx="19">
                        <c:v>16745</c:v>
                      </c:pt>
                      <c:pt idx="20">
                        <c:v>18597</c:v>
                      </c:pt>
                      <c:pt idx="21">
                        <c:v>19850</c:v>
                      </c:pt>
                      <c:pt idx="22">
                        <c:v>21932</c:v>
                      </c:pt>
                      <c:pt idx="23">
                        <c:v>24119</c:v>
                      </c:pt>
                      <c:pt idx="24">
                        <c:v>26428</c:v>
                      </c:pt>
                      <c:pt idx="25">
                        <c:v>28606</c:v>
                      </c:pt>
                      <c:pt idx="26">
                        <c:v>30675</c:v>
                      </c:pt>
                      <c:pt idx="27">
                        <c:v>33623</c:v>
                      </c:pt>
                      <c:pt idx="28">
                        <c:v>35642</c:v>
                      </c:pt>
                      <c:pt idx="29">
                        <c:v>38786</c:v>
                      </c:pt>
                      <c:pt idx="30">
                        <c:v>41874</c:v>
                      </c:pt>
                      <c:pt idx="31">
                        <c:v>44791</c:v>
                      </c:pt>
                      <c:pt idx="32">
                        <c:v>48197</c:v>
                      </c:pt>
                      <c:pt idx="33">
                        <c:v>51175</c:v>
                      </c:pt>
                      <c:pt idx="34">
                        <c:v>54451</c:v>
                      </c:pt>
                      <c:pt idx="35">
                        <c:v>58934</c:v>
                      </c:pt>
                      <c:pt idx="36">
                        <c:v>60159</c:v>
                      </c:pt>
                      <c:pt idx="37">
                        <c:v>63159</c:v>
                      </c:pt>
                      <c:pt idx="38">
                        <c:v>66698</c:v>
                      </c:pt>
                      <c:pt idx="39">
                        <c:v>70007</c:v>
                      </c:pt>
                      <c:pt idx="40">
                        <c:v>73722</c:v>
                      </c:pt>
                      <c:pt idx="41">
                        <c:v>77903</c:v>
                      </c:pt>
                      <c:pt idx="42">
                        <c:v>81723</c:v>
                      </c:pt>
                      <c:pt idx="43">
                        <c:v>86609</c:v>
                      </c:pt>
                      <c:pt idx="44">
                        <c:v>89890</c:v>
                      </c:pt>
                      <c:pt idx="45">
                        <c:v>95725</c:v>
                      </c:pt>
                      <c:pt idx="46">
                        <c:v>98342</c:v>
                      </c:pt>
                      <c:pt idx="47">
                        <c:v>102966</c:v>
                      </c:pt>
                      <c:pt idx="48">
                        <c:v>108234</c:v>
                      </c:pt>
                      <c:pt idx="49">
                        <c:v>112517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9C-43BE-8646-F7DE7A2476F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90</c:v>
                      </c:pt>
                      <c:pt idx="1">
                        <c:v>251</c:v>
                      </c:pt>
                      <c:pt idx="2">
                        <c:v>827</c:v>
                      </c:pt>
                      <c:pt idx="3">
                        <c:v>1340</c:v>
                      </c:pt>
                      <c:pt idx="4">
                        <c:v>2245</c:v>
                      </c:pt>
                      <c:pt idx="5">
                        <c:v>2945</c:v>
                      </c:pt>
                      <c:pt idx="6">
                        <c:v>4213</c:v>
                      </c:pt>
                      <c:pt idx="7">
                        <c:v>5163</c:v>
                      </c:pt>
                      <c:pt idx="8">
                        <c:v>6330</c:v>
                      </c:pt>
                      <c:pt idx="9">
                        <c:v>8112</c:v>
                      </c:pt>
                      <c:pt idx="10">
                        <c:v>9568</c:v>
                      </c:pt>
                      <c:pt idx="11">
                        <c:v>11390</c:v>
                      </c:pt>
                      <c:pt idx="12">
                        <c:v>13244</c:v>
                      </c:pt>
                      <c:pt idx="13">
                        <c:v>15162</c:v>
                      </c:pt>
                      <c:pt idx="14">
                        <c:v>17237</c:v>
                      </c:pt>
                      <c:pt idx="15">
                        <c:v>19480</c:v>
                      </c:pt>
                      <c:pt idx="16">
                        <c:v>21928</c:v>
                      </c:pt>
                      <c:pt idx="17">
                        <c:v>24386</c:v>
                      </c:pt>
                      <c:pt idx="18">
                        <c:v>27644</c:v>
                      </c:pt>
                      <c:pt idx="19">
                        <c:v>30391</c:v>
                      </c:pt>
                      <c:pt idx="20">
                        <c:v>33246</c:v>
                      </c:pt>
                      <c:pt idx="21">
                        <c:v>36100</c:v>
                      </c:pt>
                      <c:pt idx="22">
                        <c:v>39327</c:v>
                      </c:pt>
                      <c:pt idx="23">
                        <c:v>42212</c:v>
                      </c:pt>
                      <c:pt idx="24">
                        <c:v>45459</c:v>
                      </c:pt>
                      <c:pt idx="25">
                        <c:v>49426</c:v>
                      </c:pt>
                      <c:pt idx="26">
                        <c:v>52508</c:v>
                      </c:pt>
                      <c:pt idx="27">
                        <c:v>56056</c:v>
                      </c:pt>
                      <c:pt idx="28">
                        <c:v>59796</c:v>
                      </c:pt>
                      <c:pt idx="29">
                        <c:v>64383</c:v>
                      </c:pt>
                      <c:pt idx="30">
                        <c:v>67789</c:v>
                      </c:pt>
                      <c:pt idx="31">
                        <c:v>71796</c:v>
                      </c:pt>
                      <c:pt idx="32">
                        <c:v>75886</c:v>
                      </c:pt>
                      <c:pt idx="33">
                        <c:v>79914</c:v>
                      </c:pt>
                      <c:pt idx="34">
                        <c:v>84219</c:v>
                      </c:pt>
                      <c:pt idx="35">
                        <c:v>88608</c:v>
                      </c:pt>
                      <c:pt idx="36">
                        <c:v>93996</c:v>
                      </c:pt>
                      <c:pt idx="37">
                        <c:v>98429</c:v>
                      </c:pt>
                      <c:pt idx="38">
                        <c:v>102224</c:v>
                      </c:pt>
                      <c:pt idx="39">
                        <c:v>107052</c:v>
                      </c:pt>
                      <c:pt idx="40">
                        <c:v>111415</c:v>
                      </c:pt>
                      <c:pt idx="41">
                        <c:v>116887</c:v>
                      </c:pt>
                      <c:pt idx="42">
                        <c:v>120989</c:v>
                      </c:pt>
                      <c:pt idx="43">
                        <c:v>126974</c:v>
                      </c:pt>
                      <c:pt idx="44">
                        <c:v>132507</c:v>
                      </c:pt>
                      <c:pt idx="45">
                        <c:v>138602</c:v>
                      </c:pt>
                      <c:pt idx="46">
                        <c:v>142450</c:v>
                      </c:pt>
                      <c:pt idx="47">
                        <c:v>148327</c:v>
                      </c:pt>
                      <c:pt idx="48">
                        <c:v>153669</c:v>
                      </c:pt>
                      <c:pt idx="49">
                        <c:v>158876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9C-43BE-8646-F7DE7A2476F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124</c:v>
                      </c:pt>
                      <c:pt idx="2">
                        <c:v>697</c:v>
                      </c:pt>
                      <c:pt idx="3">
                        <c:v>522</c:v>
                      </c:pt>
                      <c:pt idx="4">
                        <c:v>1300</c:v>
                      </c:pt>
                      <c:pt idx="5">
                        <c:v>2202</c:v>
                      </c:pt>
                      <c:pt idx="6">
                        <c:v>2967</c:v>
                      </c:pt>
                      <c:pt idx="7">
                        <c:v>3801</c:v>
                      </c:pt>
                      <c:pt idx="8">
                        <c:v>4900</c:v>
                      </c:pt>
                      <c:pt idx="9">
                        <c:v>6273</c:v>
                      </c:pt>
                      <c:pt idx="10">
                        <c:v>7386</c:v>
                      </c:pt>
                      <c:pt idx="11">
                        <c:v>8758</c:v>
                      </c:pt>
                      <c:pt idx="12">
                        <c:v>10210</c:v>
                      </c:pt>
                      <c:pt idx="13">
                        <c:v>11737</c:v>
                      </c:pt>
                      <c:pt idx="14">
                        <c:v>14125</c:v>
                      </c:pt>
                      <c:pt idx="15">
                        <c:v>15937</c:v>
                      </c:pt>
                      <c:pt idx="16">
                        <c:v>18082</c:v>
                      </c:pt>
                      <c:pt idx="17">
                        <c:v>19978</c:v>
                      </c:pt>
                      <c:pt idx="18">
                        <c:v>22283</c:v>
                      </c:pt>
                      <c:pt idx="19">
                        <c:v>24530</c:v>
                      </c:pt>
                      <c:pt idx="20">
                        <c:v>27534</c:v>
                      </c:pt>
                      <c:pt idx="21">
                        <c:v>29355</c:v>
                      </c:pt>
                      <c:pt idx="22">
                        <c:v>32728</c:v>
                      </c:pt>
                      <c:pt idx="23">
                        <c:v>35389</c:v>
                      </c:pt>
                      <c:pt idx="24">
                        <c:v>39493</c:v>
                      </c:pt>
                      <c:pt idx="25">
                        <c:v>42144</c:v>
                      </c:pt>
                      <c:pt idx="26">
                        <c:v>46182</c:v>
                      </c:pt>
                      <c:pt idx="27">
                        <c:v>49238</c:v>
                      </c:pt>
                      <c:pt idx="28">
                        <c:v>53501</c:v>
                      </c:pt>
                      <c:pt idx="29">
                        <c:v>56780</c:v>
                      </c:pt>
                      <c:pt idx="30">
                        <c:v>59420</c:v>
                      </c:pt>
                      <c:pt idx="31">
                        <c:v>63520</c:v>
                      </c:pt>
                      <c:pt idx="32">
                        <c:v>67489</c:v>
                      </c:pt>
                      <c:pt idx="33">
                        <c:v>71510</c:v>
                      </c:pt>
                      <c:pt idx="34">
                        <c:v>76535</c:v>
                      </c:pt>
                      <c:pt idx="35">
                        <c:v>80385</c:v>
                      </c:pt>
                      <c:pt idx="36">
                        <c:v>85633</c:v>
                      </c:pt>
                      <c:pt idx="37">
                        <c:v>90178</c:v>
                      </c:pt>
                      <c:pt idx="38">
                        <c:v>94473</c:v>
                      </c:pt>
                      <c:pt idx="39">
                        <c:v>99786</c:v>
                      </c:pt>
                      <c:pt idx="40">
                        <c:v>105125</c:v>
                      </c:pt>
                      <c:pt idx="41">
                        <c:v>109700</c:v>
                      </c:pt>
                      <c:pt idx="42">
                        <c:v>116277</c:v>
                      </c:pt>
                      <c:pt idx="43">
                        <c:v>120835</c:v>
                      </c:pt>
                      <c:pt idx="44">
                        <c:v>126088</c:v>
                      </c:pt>
                      <c:pt idx="45">
                        <c:v>134239</c:v>
                      </c:pt>
                      <c:pt idx="46">
                        <c:v>138592</c:v>
                      </c:pt>
                      <c:pt idx="47">
                        <c:v>144379</c:v>
                      </c:pt>
                      <c:pt idx="48">
                        <c:v>154024</c:v>
                      </c:pt>
                      <c:pt idx="49">
                        <c:v>158516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C-43BE-8646-F7DE7A2476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496</c:v>
                      </c:pt>
                      <c:pt idx="4">
                        <c:v>515</c:v>
                      </c:pt>
                      <c:pt idx="5">
                        <c:v>478</c:v>
                      </c:pt>
                      <c:pt idx="6">
                        <c:v>514</c:v>
                      </c:pt>
                      <c:pt idx="7">
                        <c:v>477</c:v>
                      </c:pt>
                      <c:pt idx="8">
                        <c:v>517</c:v>
                      </c:pt>
                      <c:pt idx="9">
                        <c:v>971</c:v>
                      </c:pt>
                      <c:pt idx="10">
                        <c:v>496</c:v>
                      </c:pt>
                      <c:pt idx="11">
                        <c:v>1488</c:v>
                      </c:pt>
                      <c:pt idx="12">
                        <c:v>495</c:v>
                      </c:pt>
                      <c:pt idx="13">
                        <c:v>496</c:v>
                      </c:pt>
                      <c:pt idx="14">
                        <c:v>992</c:v>
                      </c:pt>
                      <c:pt idx="15">
                        <c:v>992</c:v>
                      </c:pt>
                      <c:pt idx="16">
                        <c:v>1488</c:v>
                      </c:pt>
                      <c:pt idx="17">
                        <c:v>1488</c:v>
                      </c:pt>
                      <c:pt idx="18">
                        <c:v>1488</c:v>
                      </c:pt>
                      <c:pt idx="19">
                        <c:v>1984</c:v>
                      </c:pt>
                      <c:pt idx="20">
                        <c:v>1984</c:v>
                      </c:pt>
                      <c:pt idx="21">
                        <c:v>2480</c:v>
                      </c:pt>
                      <c:pt idx="22">
                        <c:v>2480</c:v>
                      </c:pt>
                      <c:pt idx="23">
                        <c:v>2976</c:v>
                      </c:pt>
                      <c:pt idx="24">
                        <c:v>3001</c:v>
                      </c:pt>
                      <c:pt idx="25">
                        <c:v>2950</c:v>
                      </c:pt>
                      <c:pt idx="26">
                        <c:v>3212</c:v>
                      </c:pt>
                      <c:pt idx="27">
                        <c:v>3479</c:v>
                      </c:pt>
                      <c:pt idx="28">
                        <c:v>3970</c:v>
                      </c:pt>
                      <c:pt idx="29">
                        <c:v>3996</c:v>
                      </c:pt>
                      <c:pt idx="30">
                        <c:v>4465</c:v>
                      </c:pt>
                      <c:pt idx="31">
                        <c:v>4961</c:v>
                      </c:pt>
                      <c:pt idx="32">
                        <c:v>4959</c:v>
                      </c:pt>
                      <c:pt idx="33">
                        <c:v>4987</c:v>
                      </c:pt>
                      <c:pt idx="34">
                        <c:v>5457</c:v>
                      </c:pt>
                      <c:pt idx="35">
                        <c:v>5922</c:v>
                      </c:pt>
                      <c:pt idx="36">
                        <c:v>6476</c:v>
                      </c:pt>
                      <c:pt idx="37">
                        <c:v>6449</c:v>
                      </c:pt>
                      <c:pt idx="38">
                        <c:v>6477</c:v>
                      </c:pt>
                      <c:pt idx="39">
                        <c:v>6972</c:v>
                      </c:pt>
                      <c:pt idx="40">
                        <c:v>7468</c:v>
                      </c:pt>
                      <c:pt idx="41">
                        <c:v>7936</c:v>
                      </c:pt>
                      <c:pt idx="42">
                        <c:v>7963</c:v>
                      </c:pt>
                      <c:pt idx="43">
                        <c:v>8457</c:v>
                      </c:pt>
                      <c:pt idx="44">
                        <c:v>8522</c:v>
                      </c:pt>
                      <c:pt idx="45">
                        <c:v>9424</c:v>
                      </c:pt>
                      <c:pt idx="46">
                        <c:v>9922</c:v>
                      </c:pt>
                      <c:pt idx="47">
                        <c:v>10414</c:v>
                      </c:pt>
                      <c:pt idx="48">
                        <c:v>10982</c:v>
                      </c:pt>
                      <c:pt idx="49">
                        <c:v>11012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9C-43BE-8646-F7DE7A2476F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/ Theoretical For Randomized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RandomArrayGraphs!$A$55:$A$104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3.0999999999999999E-3</c:v>
                </c:pt>
                <c:pt idx="4">
                  <c:v>2.0600000000000002E-3</c:v>
                </c:pt>
                <c:pt idx="5">
                  <c:v>1.3277777777777778E-3</c:v>
                </c:pt>
                <c:pt idx="6">
                  <c:v>1.0489795918367348E-3</c:v>
                </c:pt>
                <c:pt idx="7">
                  <c:v>7.4531249999999999E-4</c:v>
                </c:pt>
                <c:pt idx="8">
                  <c:v>6.3827160493827161E-4</c:v>
                </c:pt>
                <c:pt idx="9">
                  <c:v>9.7099999999999997E-4</c:v>
                </c:pt>
                <c:pt idx="10">
                  <c:v>4.0991735537190084E-4</c:v>
                </c:pt>
                <c:pt idx="11">
                  <c:v>1.0333333333333334E-3</c:v>
                </c:pt>
                <c:pt idx="12">
                  <c:v>2.9289940828402367E-4</c:v>
                </c:pt>
                <c:pt idx="13">
                  <c:v>2.530612244897959E-4</c:v>
                </c:pt>
                <c:pt idx="14">
                  <c:v>4.4088888888888888E-4</c:v>
                </c:pt>
                <c:pt idx="15">
                  <c:v>3.8749999999999999E-4</c:v>
                </c:pt>
                <c:pt idx="16">
                  <c:v>5.1487889273356402E-4</c:v>
                </c:pt>
                <c:pt idx="17">
                  <c:v>4.5925925925925925E-4</c:v>
                </c:pt>
                <c:pt idx="18">
                  <c:v>4.1218836565096954E-4</c:v>
                </c:pt>
                <c:pt idx="19">
                  <c:v>4.9600000000000002E-4</c:v>
                </c:pt>
                <c:pt idx="20">
                  <c:v>4.4988662131519274E-4</c:v>
                </c:pt>
                <c:pt idx="21">
                  <c:v>5.1239669421487605E-4</c:v>
                </c:pt>
                <c:pt idx="22">
                  <c:v>4.6880907372400757E-4</c:v>
                </c:pt>
                <c:pt idx="23">
                  <c:v>5.1666666666666668E-4</c:v>
                </c:pt>
                <c:pt idx="24">
                  <c:v>4.8015999999999998E-4</c:v>
                </c:pt>
                <c:pt idx="25">
                  <c:v>4.363905325443787E-4</c:v>
                </c:pt>
                <c:pt idx="26">
                  <c:v>4.4060356652949245E-4</c:v>
                </c:pt>
                <c:pt idx="27">
                  <c:v>4.4375000000000003E-4</c:v>
                </c:pt>
                <c:pt idx="28">
                  <c:v>4.7205707491082045E-4</c:v>
                </c:pt>
                <c:pt idx="29">
                  <c:v>4.44E-4</c:v>
                </c:pt>
                <c:pt idx="30">
                  <c:v>4.6462018730489073E-4</c:v>
                </c:pt>
                <c:pt idx="31">
                  <c:v>4.8447265624999999E-4</c:v>
                </c:pt>
                <c:pt idx="32">
                  <c:v>4.553719008264463E-4</c:v>
                </c:pt>
                <c:pt idx="33">
                  <c:v>4.3140138408304498E-4</c:v>
                </c:pt>
                <c:pt idx="34">
                  <c:v>4.4546938775510205E-4</c:v>
                </c:pt>
                <c:pt idx="35">
                  <c:v>4.5694444444444444E-4</c:v>
                </c:pt>
                <c:pt idx="36">
                  <c:v>4.7304601899196493E-4</c:v>
                </c:pt>
                <c:pt idx="37">
                  <c:v>4.46606648199446E-4</c:v>
                </c:pt>
                <c:pt idx="38">
                  <c:v>4.2583826429980274E-4</c:v>
                </c:pt>
                <c:pt idx="39">
                  <c:v>4.3574999999999999E-4</c:v>
                </c:pt>
                <c:pt idx="40">
                  <c:v>4.4425936942296251E-4</c:v>
                </c:pt>
                <c:pt idx="41">
                  <c:v>4.4988662131519274E-4</c:v>
                </c:pt>
                <c:pt idx="42">
                  <c:v>4.3066522444564631E-4</c:v>
                </c:pt>
                <c:pt idx="43">
                  <c:v>4.3682851239669419E-4</c:v>
                </c:pt>
                <c:pt idx="44">
                  <c:v>4.2083950617283948E-4</c:v>
                </c:pt>
                <c:pt idx="45">
                  <c:v>4.453686200378072E-4</c:v>
                </c:pt>
                <c:pt idx="46">
                  <c:v>4.4916251697600722E-4</c:v>
                </c:pt>
                <c:pt idx="47">
                  <c:v>4.5199652777777778E-4</c:v>
                </c:pt>
                <c:pt idx="48">
                  <c:v>4.5739275301957518E-4</c:v>
                </c:pt>
                <c:pt idx="49">
                  <c:v>4.4047999999999998E-4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756-8494-730CCD6568A1}"/>
            </c:ext>
          </c:extLst>
        </c:ser>
        <c:ser>
          <c:idx val="1"/>
          <c:order val="1"/>
          <c:tx>
            <c:strRef>
              <c:f>RandomArrayGraphs!$B$1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RandomArrayGraphs!$B$55:$B$104</c:f>
              <c:numCache>
                <c:formatCode>General</c:formatCode>
                <c:ptCount val="50"/>
                <c:pt idx="0">
                  <c:v>0</c:v>
                </c:pt>
                <c:pt idx="1">
                  <c:v>1.75E-3</c:v>
                </c:pt>
                <c:pt idx="2">
                  <c:v>1.8333333333333333E-3</c:v>
                </c:pt>
                <c:pt idx="3">
                  <c:v>1.4562500000000001E-3</c:v>
                </c:pt>
                <c:pt idx="4">
                  <c:v>1.9120000000000001E-3</c:v>
                </c:pt>
                <c:pt idx="5">
                  <c:v>2.6111111111111109E-3</c:v>
                </c:pt>
                <c:pt idx="6">
                  <c:v>2.4918367346938777E-3</c:v>
                </c:pt>
                <c:pt idx="7">
                  <c:v>2.3656250000000001E-3</c:v>
                </c:pt>
                <c:pt idx="8">
                  <c:v>2.3308641975308643E-3</c:v>
                </c:pt>
                <c:pt idx="9">
                  <c:v>2.4659999999999999E-3</c:v>
                </c:pt>
                <c:pt idx="10">
                  <c:v>2.4545454545454545E-3</c:v>
                </c:pt>
                <c:pt idx="11">
                  <c:v>2.6708333333333332E-3</c:v>
                </c:pt>
                <c:pt idx="12">
                  <c:v>2.4881656804733726E-3</c:v>
                </c:pt>
                <c:pt idx="13">
                  <c:v>2.5586734693877553E-3</c:v>
                </c:pt>
                <c:pt idx="14">
                  <c:v>2.4724444444444446E-3</c:v>
                </c:pt>
                <c:pt idx="15">
                  <c:v>2.5308593750000001E-3</c:v>
                </c:pt>
                <c:pt idx="16">
                  <c:v>2.5986159169550174E-3</c:v>
                </c:pt>
                <c:pt idx="17">
                  <c:v>2.5388888888888887E-3</c:v>
                </c:pt>
                <c:pt idx="18">
                  <c:v>2.5238227146814405E-3</c:v>
                </c:pt>
                <c:pt idx="19">
                  <c:v>2.4550000000000002E-3</c:v>
                </c:pt>
                <c:pt idx="20">
                  <c:v>2.4755102040816324E-3</c:v>
                </c:pt>
                <c:pt idx="21">
                  <c:v>2.5024793388429751E-3</c:v>
                </c:pt>
                <c:pt idx="22">
                  <c:v>2.499243856332703E-3</c:v>
                </c:pt>
                <c:pt idx="23">
                  <c:v>2.4397569444444445E-3</c:v>
                </c:pt>
                <c:pt idx="24">
                  <c:v>2.4558399999999999E-3</c:v>
                </c:pt>
                <c:pt idx="25">
                  <c:v>2.4442307692307693E-3</c:v>
                </c:pt>
                <c:pt idx="26">
                  <c:v>2.391769547325103E-3</c:v>
                </c:pt>
                <c:pt idx="27">
                  <c:v>2.4525510204081633E-3</c:v>
                </c:pt>
                <c:pt idx="28">
                  <c:v>2.4587395957193815E-3</c:v>
                </c:pt>
                <c:pt idx="29">
                  <c:v>2.4819999999999998E-3</c:v>
                </c:pt>
                <c:pt idx="30">
                  <c:v>2.506035379812695E-3</c:v>
                </c:pt>
                <c:pt idx="31">
                  <c:v>2.4618164062500001E-3</c:v>
                </c:pt>
                <c:pt idx="32">
                  <c:v>2.4503213957759412E-3</c:v>
                </c:pt>
                <c:pt idx="33">
                  <c:v>2.4557093425605536E-3</c:v>
                </c:pt>
                <c:pt idx="34">
                  <c:v>2.4454693877551019E-3</c:v>
                </c:pt>
                <c:pt idx="35">
                  <c:v>2.4597993827160493E-3</c:v>
                </c:pt>
                <c:pt idx="36">
                  <c:v>2.4874360847333822E-3</c:v>
                </c:pt>
                <c:pt idx="37">
                  <c:v>2.4596260387811635E-3</c:v>
                </c:pt>
                <c:pt idx="38">
                  <c:v>2.4041420118343197E-3</c:v>
                </c:pt>
                <c:pt idx="39">
                  <c:v>2.4760625E-3</c:v>
                </c:pt>
                <c:pt idx="40">
                  <c:v>2.4038072575847708E-3</c:v>
                </c:pt>
                <c:pt idx="41">
                  <c:v>2.4285714285714284E-3</c:v>
                </c:pt>
                <c:pt idx="42">
                  <c:v>2.4379664683612762E-3</c:v>
                </c:pt>
                <c:pt idx="43">
                  <c:v>2.4303202479338845E-3</c:v>
                </c:pt>
                <c:pt idx="44">
                  <c:v>2.4173333333333334E-3</c:v>
                </c:pt>
                <c:pt idx="45">
                  <c:v>2.3991965973534971E-3</c:v>
                </c:pt>
                <c:pt idx="46">
                  <c:v>2.419873245812585E-3</c:v>
                </c:pt>
                <c:pt idx="47">
                  <c:v>2.4165364583333335E-3</c:v>
                </c:pt>
                <c:pt idx="48">
                  <c:v>2.428363182007497E-3</c:v>
                </c:pt>
                <c:pt idx="49">
                  <c:v>2.4136399999999999E-3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D-4756-8494-730CCD6568A1}"/>
            </c:ext>
          </c:extLst>
        </c:ser>
        <c:ser>
          <c:idx val="2"/>
          <c:order val="2"/>
          <c:tx>
            <c:strRef>
              <c:f>RandomArrayGraphs!$C$1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RandomArrayGraphs!$C$55:$C$104</c:f>
              <c:numCache>
                <c:formatCode>General</c:formatCode>
                <c:ptCount val="50"/>
                <c:pt idx="0">
                  <c:v>0</c:v>
                </c:pt>
                <c:pt idx="1">
                  <c:v>1.3749999999999999E-3</c:v>
                </c:pt>
                <c:pt idx="2">
                  <c:v>6.2222222222222219E-3</c:v>
                </c:pt>
                <c:pt idx="3">
                  <c:v>4.2750000000000002E-3</c:v>
                </c:pt>
                <c:pt idx="4">
                  <c:v>5.012E-3</c:v>
                </c:pt>
                <c:pt idx="5">
                  <c:v>5.2333333333333338E-3</c:v>
                </c:pt>
                <c:pt idx="6">
                  <c:v>3.7020408163265304E-3</c:v>
                </c:pt>
                <c:pt idx="7">
                  <c:v>4.4953125000000002E-3</c:v>
                </c:pt>
                <c:pt idx="8">
                  <c:v>3.9160493827160494E-3</c:v>
                </c:pt>
                <c:pt idx="9">
                  <c:v>3.82E-3</c:v>
                </c:pt>
                <c:pt idx="10">
                  <c:v>3.9793388429752068E-3</c:v>
                </c:pt>
                <c:pt idx="11">
                  <c:v>3.8895833333333334E-3</c:v>
                </c:pt>
                <c:pt idx="12">
                  <c:v>4.1905325443786987E-3</c:v>
                </c:pt>
                <c:pt idx="13">
                  <c:v>4.2051020408163265E-3</c:v>
                </c:pt>
                <c:pt idx="14">
                  <c:v>4.1177777777777775E-3</c:v>
                </c:pt>
                <c:pt idx="15">
                  <c:v>4.9210937500000001E-3</c:v>
                </c:pt>
                <c:pt idx="16">
                  <c:v>4.1844290657439449E-3</c:v>
                </c:pt>
                <c:pt idx="17">
                  <c:v>4.1728395061728391E-3</c:v>
                </c:pt>
                <c:pt idx="18">
                  <c:v>4.150138504155125E-3</c:v>
                </c:pt>
                <c:pt idx="19">
                  <c:v>4.1862499999999999E-3</c:v>
                </c:pt>
                <c:pt idx="20">
                  <c:v>4.2170068027210881E-3</c:v>
                </c:pt>
                <c:pt idx="21">
                  <c:v>4.1012396694214874E-3</c:v>
                </c:pt>
                <c:pt idx="22">
                  <c:v>4.1459357277882801E-3</c:v>
                </c:pt>
                <c:pt idx="23">
                  <c:v>4.1873263888888889E-3</c:v>
                </c:pt>
                <c:pt idx="24">
                  <c:v>4.2284799999999997E-3</c:v>
                </c:pt>
                <c:pt idx="25">
                  <c:v>4.2316568047337279E-3</c:v>
                </c:pt>
                <c:pt idx="26">
                  <c:v>4.2078189300411521E-3</c:v>
                </c:pt>
                <c:pt idx="27">
                  <c:v>4.2886479591836731E-3</c:v>
                </c:pt>
                <c:pt idx="28">
                  <c:v>4.2380499405469682E-3</c:v>
                </c:pt>
                <c:pt idx="29">
                  <c:v>4.3095555555555552E-3</c:v>
                </c:pt>
                <c:pt idx="30">
                  <c:v>4.3573361082206033E-3</c:v>
                </c:pt>
                <c:pt idx="31">
                  <c:v>4.3741210937499999E-3</c:v>
                </c:pt>
                <c:pt idx="32">
                  <c:v>4.4258034894398531E-3</c:v>
                </c:pt>
                <c:pt idx="33">
                  <c:v>4.4269031141868512E-3</c:v>
                </c:pt>
                <c:pt idx="34">
                  <c:v>4.4449795918367349E-3</c:v>
                </c:pt>
                <c:pt idx="35">
                  <c:v>4.5473765432098769E-3</c:v>
                </c:pt>
                <c:pt idx="36">
                  <c:v>4.3943754565376183E-3</c:v>
                </c:pt>
                <c:pt idx="37">
                  <c:v>4.3738919667590031E-3</c:v>
                </c:pt>
                <c:pt idx="38">
                  <c:v>4.3851413543721232E-3</c:v>
                </c:pt>
                <c:pt idx="39">
                  <c:v>4.3754375E-3</c:v>
                </c:pt>
                <c:pt idx="40">
                  <c:v>4.3856038072575846E-3</c:v>
                </c:pt>
                <c:pt idx="41">
                  <c:v>4.4162698412698416E-3</c:v>
                </c:pt>
                <c:pt idx="42">
                  <c:v>4.4198485667928614E-3</c:v>
                </c:pt>
                <c:pt idx="43">
                  <c:v>4.4736053719008264E-3</c:v>
                </c:pt>
                <c:pt idx="44">
                  <c:v>4.4390123456790123E-3</c:v>
                </c:pt>
                <c:pt idx="45">
                  <c:v>4.5238657844990544E-3</c:v>
                </c:pt>
                <c:pt idx="46">
                  <c:v>4.4518786781349027E-3</c:v>
                </c:pt>
                <c:pt idx="47">
                  <c:v>4.4690104166666663E-3</c:v>
                </c:pt>
                <c:pt idx="48">
                  <c:v>4.5078717201166183E-3</c:v>
                </c:pt>
                <c:pt idx="49">
                  <c:v>4.50068E-3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D-4756-8494-730CCD6568A1}"/>
            </c:ext>
          </c:extLst>
        </c:ser>
        <c:ser>
          <c:idx val="6"/>
          <c:order val="6"/>
          <c:tx>
            <c:strRef>
              <c:f>RandomArrayGraphs!$G$1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RandomArrayGraphs!$G$55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FD-4756-8494-730CCD65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03583"/>
        <c:axId val="161601273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RandomArrayGraphs!$D$1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1.3736522168020342E-2</c:v>
                      </c:pt>
                      <c:pt idx="2">
                        <c:v>1.4987975549367837E-2</c:v>
                      </c:pt>
                      <c:pt idx="3">
                        <c:v>1.648569768763284E-2</c:v>
                      </c:pt>
                      <c:pt idx="4">
                        <c:v>1.6953341188458978E-2</c:v>
                      </c:pt>
                      <c:pt idx="5">
                        <c:v>1.8781746521018695E-2</c:v>
                      </c:pt>
                      <c:pt idx="6">
                        <c:v>4.8519858793263614E-2</c:v>
                      </c:pt>
                      <c:pt idx="7">
                        <c:v>1.2572771473776232E-2</c:v>
                      </c:pt>
                      <c:pt idx="8">
                        <c:v>2.0039846297233106E-2</c:v>
                      </c:pt>
                      <c:pt idx="9">
                        <c:v>6.4320075740203972E-2</c:v>
                      </c:pt>
                      <c:pt idx="10">
                        <c:v>2.7983689872901899E-2</c:v>
                      </c:pt>
                      <c:pt idx="11">
                        <c:v>1.5967956640496002E-2</c:v>
                      </c:pt>
                      <c:pt idx="12">
                        <c:v>1.502128484798174E-2</c:v>
                      </c:pt>
                      <c:pt idx="13">
                        <c:v>1.7496263437844186E-2</c:v>
                      </c:pt>
                      <c:pt idx="14">
                        <c:v>1.8324137358805045E-2</c:v>
                      </c:pt>
                      <c:pt idx="15">
                        <c:v>1.7380918785592447E-2</c:v>
                      </c:pt>
                      <c:pt idx="16">
                        <c:v>2.6585186482877984E-2</c:v>
                      </c:pt>
                      <c:pt idx="17">
                        <c:v>1.8803166971649181E-2</c:v>
                      </c:pt>
                      <c:pt idx="18">
                        <c:v>2.5224228610423449E-2</c:v>
                      </c:pt>
                      <c:pt idx="19">
                        <c:v>2.0928735605441656E-2</c:v>
                      </c:pt>
                      <c:pt idx="20">
                        <c:v>2.5025927090917961E-2</c:v>
                      </c:pt>
                      <c:pt idx="21">
                        <c:v>2.5545259073756186E-2</c:v>
                      </c:pt>
                      <c:pt idx="22">
                        <c:v>3.6246749553900968E-2</c:v>
                      </c:pt>
                      <c:pt idx="23">
                        <c:v>2.3674203018197788E-2</c:v>
                      </c:pt>
                      <c:pt idx="24">
                        <c:v>1.9915461383236712E-2</c:v>
                      </c:pt>
                      <c:pt idx="25">
                        <c:v>2.0342314114726565E-2</c:v>
                      </c:pt>
                      <c:pt idx="26">
                        <c:v>3.2979592846867946E-2</c:v>
                      </c:pt>
                      <c:pt idx="27">
                        <c:v>2.2486704461673047E-2</c:v>
                      </c:pt>
                      <c:pt idx="28">
                        <c:v>3.1629129990276943E-2</c:v>
                      </c:pt>
                      <c:pt idx="29">
                        <c:v>3.3273461921932479E-2</c:v>
                      </c:pt>
                      <c:pt idx="30">
                        <c:v>2.9982786806580303E-2</c:v>
                      </c:pt>
                      <c:pt idx="31">
                        <c:v>3.1722738067168306E-2</c:v>
                      </c:pt>
                      <c:pt idx="32">
                        <c:v>2.9426080451976658E-2</c:v>
                      </c:pt>
                      <c:pt idx="33">
                        <c:v>2.2137824541819527E-2</c:v>
                      </c:pt>
                      <c:pt idx="34">
                        <c:v>2.9752957825027977E-2</c:v>
                      </c:pt>
                      <c:pt idx="35">
                        <c:v>2.1914142872508927E-2</c:v>
                      </c:pt>
                      <c:pt idx="36">
                        <c:v>2.8706773300723274E-2</c:v>
                      </c:pt>
                      <c:pt idx="37">
                        <c:v>2.8259228385393555E-2</c:v>
                      </c:pt>
                      <c:pt idx="38">
                        <c:v>2.7727560208583343E-2</c:v>
                      </c:pt>
                      <c:pt idx="39">
                        <c:v>3.27182899746764E-2</c:v>
                      </c:pt>
                      <c:pt idx="40">
                        <c:v>2.6379018255671922E-2</c:v>
                      </c:pt>
                      <c:pt idx="41">
                        <c:v>2.0909192137622826E-2</c:v>
                      </c:pt>
                      <c:pt idx="42">
                        <c:v>2.1001311690171359E-2</c:v>
                      </c:pt>
                      <c:pt idx="43">
                        <c:v>2.6589319110011729E-2</c:v>
                      </c:pt>
                      <c:pt idx="44">
                        <c:v>2.6954428735834916E-2</c:v>
                      </c:pt>
                      <c:pt idx="45">
                        <c:v>2.0439476082204842E-2</c:v>
                      </c:pt>
                      <c:pt idx="46">
                        <c:v>2.0651393908073711E-2</c:v>
                      </c:pt>
                      <c:pt idx="47">
                        <c:v>2.5912151289500442E-2</c:v>
                      </c:pt>
                      <c:pt idx="48">
                        <c:v>2.5887770062026451E-2</c:v>
                      </c:pt>
                      <c:pt idx="49">
                        <c:v>2.8597674583011736E-2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FD-4756-8494-730CCD6568A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0.13546349804879151</c:v>
                      </c:pt>
                      <c:pt idx="1">
                        <c:v>0.16418414591300504</c:v>
                      </c:pt>
                      <c:pt idx="2">
                        <c:v>0.33500150754938379</c:v>
                      </c:pt>
                      <c:pt idx="3">
                        <c:v>0.38755850704259659</c:v>
                      </c:pt>
                      <c:pt idx="4">
                        <c:v>0.50079277589592641</c:v>
                      </c:pt>
                      <c:pt idx="5">
                        <c:v>0.53184849523461586</c:v>
                      </c:pt>
                      <c:pt idx="6">
                        <c:v>0.63680425263557505</c:v>
                      </c:pt>
                      <c:pt idx="7">
                        <c:v>0.669208444526873</c:v>
                      </c:pt>
                      <c:pt idx="8">
                        <c:v>0.71667924893494672</c:v>
                      </c:pt>
                      <c:pt idx="9">
                        <c:v>0.81398510827540504</c:v>
                      </c:pt>
                      <c:pt idx="10">
                        <c:v>0.86092586721519415</c:v>
                      </c:pt>
                      <c:pt idx="11">
                        <c:v>0.92793380681249726</c:v>
                      </c:pt>
                      <c:pt idx="12">
                        <c:v>0.98486087389440669</c:v>
                      </c:pt>
                      <c:pt idx="13">
                        <c:v>1.0362435400179435</c:v>
                      </c:pt>
                      <c:pt idx="14">
                        <c:v>1.0891488125990434</c:v>
                      </c:pt>
                      <c:pt idx="15">
                        <c:v>1.1438523579166922</c:v>
                      </c:pt>
                      <c:pt idx="16">
                        <c:v>1.2019793179310276</c:v>
                      </c:pt>
                      <c:pt idx="17">
                        <c:v>1.2528252179525599</c:v>
                      </c:pt>
                      <c:pt idx="18">
                        <c:v>1.3358210262577506</c:v>
                      </c:pt>
                      <c:pt idx="19">
                        <c:v>1.3857193982243516</c:v>
                      </c:pt>
                      <c:pt idx="20">
                        <c:v>1.43450340011148</c:v>
                      </c:pt>
                      <c:pt idx="21">
                        <c:v>1.477858738081087</c:v>
                      </c:pt>
                      <c:pt idx="22">
                        <c:v>1.5311234368488329</c:v>
                      </c:pt>
                      <c:pt idx="23">
                        <c:v>1.5663565169344278</c:v>
                      </c:pt>
                      <c:pt idx="24">
                        <c:v>1.6109198559084656</c:v>
                      </c:pt>
                      <c:pt idx="25">
                        <c:v>1.6757320290574587</c:v>
                      </c:pt>
                      <c:pt idx="26">
                        <c:v>1.7061009469983663</c:v>
                      </c:pt>
                      <c:pt idx="27">
                        <c:v>1.748286692515318</c:v>
                      </c:pt>
                      <c:pt idx="28">
                        <c:v>1.7926971155436968</c:v>
                      </c:pt>
                      <c:pt idx="29">
                        <c:v>1.8579751074759574</c:v>
                      </c:pt>
                      <c:pt idx="30">
                        <c:v>1.8854389005855958</c:v>
                      </c:pt>
                      <c:pt idx="31">
                        <c:v>1.9268745366077966</c:v>
                      </c:pt>
                      <c:pt idx="32">
                        <c:v>1.967425146412952</c:v>
                      </c:pt>
                      <c:pt idx="33">
                        <c:v>2.0035357989070959</c:v>
                      </c:pt>
                      <c:pt idx="34">
                        <c:v>2.0438534706900744</c:v>
                      </c:pt>
                      <c:pt idx="35">
                        <c:v>2.0834424588490035</c:v>
                      </c:pt>
                      <c:pt idx="36">
                        <c:v>2.1432262614573352</c:v>
                      </c:pt>
                      <c:pt idx="37">
                        <c:v>2.1781735244682086</c:v>
                      </c:pt>
                      <c:pt idx="38">
                        <c:v>2.1972264455521113</c:v>
                      </c:pt>
                      <c:pt idx="39">
                        <c:v>2.2366273169661928</c:v>
                      </c:pt>
                      <c:pt idx="40">
                        <c:v>2.2642668096731025</c:v>
                      </c:pt>
                      <c:pt idx="41">
                        <c:v>2.3122164062349282</c:v>
                      </c:pt>
                      <c:pt idx="42">
                        <c:v>2.3311263303505894</c:v>
                      </c:pt>
                      <c:pt idx="43">
                        <c:v>2.3842882801374503</c:v>
                      </c:pt>
                      <c:pt idx="44">
                        <c:v>2.4263929949044005</c:v>
                      </c:pt>
                      <c:pt idx="45">
                        <c:v>2.4763568740784576</c:v>
                      </c:pt>
                      <c:pt idx="46">
                        <c:v>2.4846208295651184</c:v>
                      </c:pt>
                      <c:pt idx="47">
                        <c:v>2.5269373203929866</c:v>
                      </c:pt>
                      <c:pt idx="48">
                        <c:v>2.5582943650556547</c:v>
                      </c:pt>
                      <c:pt idx="49">
                        <c:v>2.5859329237624205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FD-4756-8494-730CCD6568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RandomArrayGraphs!$F$1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1.7661242787454724E-2</c:v>
                      </c:pt>
                      <c:pt idx="2">
                        <c:v>4.0508042025318478E-2</c:v>
                      </c:pt>
                      <c:pt idx="3">
                        <c:v>0.15386651175123983</c:v>
                      </c:pt>
                      <c:pt idx="4">
                        <c:v>3.011448763739424E-2</c:v>
                      </c:pt>
                      <c:pt idx="5">
                        <c:v>1.7698184221729155E-2</c:v>
                      </c:pt>
                      <c:pt idx="6">
                        <c:v>1.4208307559398066E-2</c:v>
                      </c:pt>
                      <c:pt idx="7">
                        <c:v>1.5165095488987826E-2</c:v>
                      </c:pt>
                      <c:pt idx="8">
                        <c:v>1.5511067472999636E-2</c:v>
                      </c:pt>
                      <c:pt idx="9">
                        <c:v>3.0102999566398118E-2</c:v>
                      </c:pt>
                      <c:pt idx="10">
                        <c:v>1.7096144938428814E-2</c:v>
                      </c:pt>
                      <c:pt idx="11">
                        <c:v>2.1915205797415429E-2</c:v>
                      </c:pt>
                      <c:pt idx="12">
                        <c:v>5.1830869005164711E-2</c:v>
                      </c:pt>
                      <c:pt idx="13">
                        <c:v>2.077681283243997E-2</c:v>
                      </c:pt>
                      <c:pt idx="14">
                        <c:v>2.7675766079850381E-2</c:v>
                      </c:pt>
                      <c:pt idx="15">
                        <c:v>1.8320427909137987E-2</c:v>
                      </c:pt>
                      <c:pt idx="16">
                        <c:v>2.1322964003792858E-2</c:v>
                      </c:pt>
                      <c:pt idx="17">
                        <c:v>4.3771306720888255E-2</c:v>
                      </c:pt>
                      <c:pt idx="18">
                        <c:v>4.0735679537522926E-2</c:v>
                      </c:pt>
                      <c:pt idx="19">
                        <c:v>4.0079212630028789E-2</c:v>
                      </c:pt>
                      <c:pt idx="20">
                        <c:v>3.9480557393430919E-2</c:v>
                      </c:pt>
                      <c:pt idx="21">
                        <c:v>3.9382274405374118E-2</c:v>
                      </c:pt>
                      <c:pt idx="22">
                        <c:v>3.9322467292631558E-2</c:v>
                      </c:pt>
                      <c:pt idx="23">
                        <c:v>3.9110673951693521E-2</c:v>
                      </c:pt>
                      <c:pt idx="24">
                        <c:v>2.7428055356984369E-2</c:v>
                      </c:pt>
                      <c:pt idx="25">
                        <c:v>2.66484314902918E-2</c:v>
                      </c:pt>
                      <c:pt idx="26">
                        <c:v>3.7496009995355274E-2</c:v>
                      </c:pt>
                      <c:pt idx="27">
                        <c:v>3.67709078506415E-2</c:v>
                      </c:pt>
                      <c:pt idx="28">
                        <c:v>3.3607824378294272E-2</c:v>
                      </c:pt>
                      <c:pt idx="29">
                        <c:v>3.3475469062828861E-2</c:v>
                      </c:pt>
                      <c:pt idx="30">
                        <c:v>2.4892944519377899E-2</c:v>
                      </c:pt>
                      <c:pt idx="31">
                        <c:v>3.2957294709376209E-2</c:v>
                      </c:pt>
                      <c:pt idx="32">
                        <c:v>3.3314989762810575E-2</c:v>
                      </c:pt>
                      <c:pt idx="33">
                        <c:v>2.379252037393741E-2</c:v>
                      </c:pt>
                      <c:pt idx="34">
                        <c:v>3.2835034206576554E-2</c:v>
                      </c:pt>
                      <c:pt idx="35">
                        <c:v>3.4822795701916008E-2</c:v>
                      </c:pt>
                      <c:pt idx="36">
                        <c:v>3.1762140752905101E-2</c:v>
                      </c:pt>
                      <c:pt idx="37">
                        <c:v>3.1401601471318291E-2</c:v>
                      </c:pt>
                      <c:pt idx="38">
                        <c:v>2.4159517577091224E-2</c:v>
                      </c:pt>
                      <c:pt idx="39">
                        <c:v>3.0879714292829961E-2</c:v>
                      </c:pt>
                      <c:pt idx="40">
                        <c:v>3.3248130867703597E-2</c:v>
                      </c:pt>
                      <c:pt idx="41">
                        <c:v>3.2679267181980047E-2</c:v>
                      </c:pt>
                      <c:pt idx="42">
                        <c:v>3.0345932029376046E-2</c:v>
                      </c:pt>
                      <c:pt idx="43">
                        <c:v>3.0194650514759083E-2</c:v>
                      </c:pt>
                      <c:pt idx="44">
                        <c:v>3.2429547072801386E-2</c:v>
                      </c:pt>
                      <c:pt idx="45">
                        <c:v>2.9533613604794236E-2</c:v>
                      </c:pt>
                      <c:pt idx="46">
                        <c:v>2.9599168464527946E-2</c:v>
                      </c:pt>
                      <c:pt idx="47">
                        <c:v>3.0716376577889087E-2</c:v>
                      </c:pt>
                      <c:pt idx="48">
                        <c:v>2.8468223026408512E-2</c:v>
                      </c:pt>
                      <c:pt idx="49">
                        <c:v>3.2357528213447541E-2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FD-4756-8494-730CCD6568A1}"/>
                  </c:ext>
                </c:extLst>
              </c15:ser>
            </c15:filteredScatterSeries>
          </c:ext>
        </c:extLst>
      </c:scatterChart>
      <c:valAx>
        <c:axId val="1616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2735"/>
        <c:crosses val="autoZero"/>
        <c:crossBetween val="midCat"/>
      </c:valAx>
      <c:valAx>
        <c:axId val="16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882327209099"/>
          <c:y val="0.15877187226596676"/>
          <c:w val="0.1764451006124234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/ Theoretical For Randomized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RandomArrayGraphs!$D$1</c:f>
              <c:strCache>
                <c:ptCount val="1"/>
                <c:pt idx="0">
                  <c:v>Merge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RandomArrayGraphs!$D$55:$D$104</c:f>
              <c:numCache>
                <c:formatCode>General</c:formatCode>
                <c:ptCount val="50"/>
                <c:pt idx="0">
                  <c:v>7.5257498915995294E-3</c:v>
                </c:pt>
                <c:pt idx="1">
                  <c:v>1.3736522168020342E-2</c:v>
                </c:pt>
                <c:pt idx="2">
                  <c:v>1.4987975549367837E-2</c:v>
                </c:pt>
                <c:pt idx="3">
                  <c:v>1.648569768763284E-2</c:v>
                </c:pt>
                <c:pt idx="4">
                  <c:v>1.6953341188458978E-2</c:v>
                </c:pt>
                <c:pt idx="5">
                  <c:v>1.8781746521018695E-2</c:v>
                </c:pt>
                <c:pt idx="6">
                  <c:v>4.8519858793263614E-2</c:v>
                </c:pt>
                <c:pt idx="7">
                  <c:v>1.2572771473776232E-2</c:v>
                </c:pt>
                <c:pt idx="8">
                  <c:v>2.0039846297233106E-2</c:v>
                </c:pt>
                <c:pt idx="9">
                  <c:v>6.4320075740203972E-2</c:v>
                </c:pt>
                <c:pt idx="10">
                  <c:v>2.7983689872901899E-2</c:v>
                </c:pt>
                <c:pt idx="11">
                  <c:v>1.5967956640496002E-2</c:v>
                </c:pt>
                <c:pt idx="12">
                  <c:v>1.502128484798174E-2</c:v>
                </c:pt>
                <c:pt idx="13">
                  <c:v>1.7496263437844186E-2</c:v>
                </c:pt>
                <c:pt idx="14">
                  <c:v>1.8324137358805045E-2</c:v>
                </c:pt>
                <c:pt idx="15">
                  <c:v>1.7380918785592447E-2</c:v>
                </c:pt>
                <c:pt idx="16">
                  <c:v>2.6585186482877984E-2</c:v>
                </c:pt>
                <c:pt idx="17">
                  <c:v>1.8803166971649181E-2</c:v>
                </c:pt>
                <c:pt idx="18">
                  <c:v>2.5224228610423449E-2</c:v>
                </c:pt>
                <c:pt idx="19">
                  <c:v>2.0928735605441656E-2</c:v>
                </c:pt>
                <c:pt idx="20">
                  <c:v>2.5025927090917961E-2</c:v>
                </c:pt>
                <c:pt idx="21">
                  <c:v>2.5545259073756186E-2</c:v>
                </c:pt>
                <c:pt idx="22">
                  <c:v>3.6246749553900968E-2</c:v>
                </c:pt>
                <c:pt idx="23">
                  <c:v>2.3674203018197788E-2</c:v>
                </c:pt>
                <c:pt idx="24">
                  <c:v>1.9915461383236712E-2</c:v>
                </c:pt>
                <c:pt idx="25">
                  <c:v>2.0342314114726565E-2</c:v>
                </c:pt>
                <c:pt idx="26">
                  <c:v>3.2979592846867946E-2</c:v>
                </c:pt>
                <c:pt idx="27">
                  <c:v>2.2486704461673047E-2</c:v>
                </c:pt>
                <c:pt idx="28">
                  <c:v>3.1629129990276943E-2</c:v>
                </c:pt>
                <c:pt idx="29">
                  <c:v>3.3273461921932479E-2</c:v>
                </c:pt>
                <c:pt idx="30">
                  <c:v>2.9982786806580303E-2</c:v>
                </c:pt>
                <c:pt idx="31">
                  <c:v>3.1722738067168306E-2</c:v>
                </c:pt>
                <c:pt idx="32">
                  <c:v>2.9426080451976658E-2</c:v>
                </c:pt>
                <c:pt idx="33">
                  <c:v>2.2137824541819527E-2</c:v>
                </c:pt>
                <c:pt idx="34">
                  <c:v>2.9752957825027977E-2</c:v>
                </c:pt>
                <c:pt idx="35">
                  <c:v>2.1914142872508927E-2</c:v>
                </c:pt>
                <c:pt idx="36">
                  <c:v>2.8706773300723274E-2</c:v>
                </c:pt>
                <c:pt idx="37">
                  <c:v>2.8259228385393555E-2</c:v>
                </c:pt>
                <c:pt idx="38">
                  <c:v>2.7727560208583343E-2</c:v>
                </c:pt>
                <c:pt idx="39">
                  <c:v>3.27182899746764E-2</c:v>
                </c:pt>
                <c:pt idx="40">
                  <c:v>2.6379018255671922E-2</c:v>
                </c:pt>
                <c:pt idx="41">
                  <c:v>2.0909192137622826E-2</c:v>
                </c:pt>
                <c:pt idx="42">
                  <c:v>2.1001311690171359E-2</c:v>
                </c:pt>
                <c:pt idx="43">
                  <c:v>2.6589319110011729E-2</c:v>
                </c:pt>
                <c:pt idx="44">
                  <c:v>2.6954428735834916E-2</c:v>
                </c:pt>
                <c:pt idx="45">
                  <c:v>2.0439476082204842E-2</c:v>
                </c:pt>
                <c:pt idx="46">
                  <c:v>2.0651393908073711E-2</c:v>
                </c:pt>
                <c:pt idx="47">
                  <c:v>2.5912151289500442E-2</c:v>
                </c:pt>
                <c:pt idx="48">
                  <c:v>2.5887770062026451E-2</c:v>
                </c:pt>
                <c:pt idx="49">
                  <c:v>2.8597674583011736E-2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9BB-4FF0-92B5-BC5F6455CC98}"/>
            </c:ext>
          </c:extLst>
        </c:ser>
        <c:ser>
          <c:idx val="5"/>
          <c:order val="5"/>
          <c:tx>
            <c:strRef>
              <c:f>RandomArrayGraphs!$F$1</c:f>
              <c:strCache>
                <c:ptCount val="1"/>
                <c:pt idx="0">
                  <c:v>quickrand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  <c:extLst xmlns:c15="http://schemas.microsoft.com/office/drawing/2012/chart"/>
            </c:numRef>
          </c:xVal>
          <c:yVal>
            <c:numRef>
              <c:f>RandomArrayGraphs!$F$55:$F$104</c:f>
              <c:numCache>
                <c:formatCode>General</c:formatCode>
                <c:ptCount val="50"/>
                <c:pt idx="0">
                  <c:v>7.5257498915995294E-3</c:v>
                </c:pt>
                <c:pt idx="1">
                  <c:v>1.7661242787454724E-2</c:v>
                </c:pt>
                <c:pt idx="2">
                  <c:v>4.0508042025318478E-2</c:v>
                </c:pt>
                <c:pt idx="3">
                  <c:v>0.15386651175123983</c:v>
                </c:pt>
                <c:pt idx="4">
                  <c:v>3.011448763739424E-2</c:v>
                </c:pt>
                <c:pt idx="5">
                  <c:v>1.7698184221729155E-2</c:v>
                </c:pt>
                <c:pt idx="6">
                  <c:v>1.4208307559398066E-2</c:v>
                </c:pt>
                <c:pt idx="7">
                  <c:v>1.5165095488987826E-2</c:v>
                </c:pt>
                <c:pt idx="8">
                  <c:v>1.5511067472999636E-2</c:v>
                </c:pt>
                <c:pt idx="9">
                  <c:v>3.0102999566398118E-2</c:v>
                </c:pt>
                <c:pt idx="10">
                  <c:v>1.7096144938428814E-2</c:v>
                </c:pt>
                <c:pt idx="11">
                  <c:v>2.1915205797415429E-2</c:v>
                </c:pt>
                <c:pt idx="12">
                  <c:v>5.1830869005164711E-2</c:v>
                </c:pt>
                <c:pt idx="13">
                  <c:v>2.077681283243997E-2</c:v>
                </c:pt>
                <c:pt idx="14">
                  <c:v>2.7675766079850381E-2</c:v>
                </c:pt>
                <c:pt idx="15">
                  <c:v>1.8320427909137987E-2</c:v>
                </c:pt>
                <c:pt idx="16">
                  <c:v>2.1322964003792858E-2</c:v>
                </c:pt>
                <c:pt idx="17">
                  <c:v>4.3771306720888255E-2</c:v>
                </c:pt>
                <c:pt idx="18">
                  <c:v>4.0735679537522926E-2</c:v>
                </c:pt>
                <c:pt idx="19">
                  <c:v>4.0079212630028789E-2</c:v>
                </c:pt>
                <c:pt idx="20">
                  <c:v>3.9480557393430919E-2</c:v>
                </c:pt>
                <c:pt idx="21">
                  <c:v>3.9382274405374118E-2</c:v>
                </c:pt>
                <c:pt idx="22">
                  <c:v>3.9322467292631558E-2</c:v>
                </c:pt>
                <c:pt idx="23">
                  <c:v>3.9110673951693521E-2</c:v>
                </c:pt>
                <c:pt idx="24">
                  <c:v>2.7428055356984369E-2</c:v>
                </c:pt>
                <c:pt idx="25">
                  <c:v>2.66484314902918E-2</c:v>
                </c:pt>
                <c:pt idx="26">
                  <c:v>3.7496009995355274E-2</c:v>
                </c:pt>
                <c:pt idx="27">
                  <c:v>3.67709078506415E-2</c:v>
                </c:pt>
                <c:pt idx="28">
                  <c:v>3.3607824378294272E-2</c:v>
                </c:pt>
                <c:pt idx="29">
                  <c:v>3.3475469062828861E-2</c:v>
                </c:pt>
                <c:pt idx="30">
                  <c:v>2.4892944519377899E-2</c:v>
                </c:pt>
                <c:pt idx="31">
                  <c:v>3.2957294709376209E-2</c:v>
                </c:pt>
                <c:pt idx="32">
                  <c:v>3.3314989762810575E-2</c:v>
                </c:pt>
                <c:pt idx="33">
                  <c:v>2.379252037393741E-2</c:v>
                </c:pt>
                <c:pt idx="34">
                  <c:v>3.2835034206576554E-2</c:v>
                </c:pt>
                <c:pt idx="35">
                  <c:v>3.4822795701916008E-2</c:v>
                </c:pt>
                <c:pt idx="36">
                  <c:v>3.1762140752905101E-2</c:v>
                </c:pt>
                <c:pt idx="37">
                  <c:v>3.1401601471318291E-2</c:v>
                </c:pt>
                <c:pt idx="38">
                  <c:v>2.4159517577091224E-2</c:v>
                </c:pt>
                <c:pt idx="39">
                  <c:v>3.0879714292829961E-2</c:v>
                </c:pt>
                <c:pt idx="40">
                  <c:v>3.3248130867703597E-2</c:v>
                </c:pt>
                <c:pt idx="41">
                  <c:v>3.2679267181980047E-2</c:v>
                </c:pt>
                <c:pt idx="42">
                  <c:v>3.0345932029376046E-2</c:v>
                </c:pt>
                <c:pt idx="43">
                  <c:v>3.0194650514759083E-2</c:v>
                </c:pt>
                <c:pt idx="44">
                  <c:v>3.2429547072801386E-2</c:v>
                </c:pt>
                <c:pt idx="45">
                  <c:v>2.9533613604794236E-2</c:v>
                </c:pt>
                <c:pt idx="46">
                  <c:v>2.9599168464527946E-2</c:v>
                </c:pt>
                <c:pt idx="47">
                  <c:v>3.0716376577889087E-2</c:v>
                </c:pt>
                <c:pt idx="48">
                  <c:v>2.8468223026408512E-2</c:v>
                </c:pt>
                <c:pt idx="49">
                  <c:v>3.2357528213447541E-2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9BB-4FF0-92B5-BC5F6455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03583"/>
        <c:axId val="16160127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RandomArrayGraphs!$A$55:$A$104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3.0999999999999999E-3</c:v>
                      </c:pt>
                      <c:pt idx="4">
                        <c:v>2.0600000000000002E-3</c:v>
                      </c:pt>
                      <c:pt idx="5">
                        <c:v>1.3277777777777778E-3</c:v>
                      </c:pt>
                      <c:pt idx="6">
                        <c:v>1.0489795918367348E-3</c:v>
                      </c:pt>
                      <c:pt idx="7">
                        <c:v>7.4531249999999999E-4</c:v>
                      </c:pt>
                      <c:pt idx="8">
                        <c:v>6.3827160493827161E-4</c:v>
                      </c:pt>
                      <c:pt idx="9">
                        <c:v>9.7099999999999997E-4</c:v>
                      </c:pt>
                      <c:pt idx="10">
                        <c:v>4.0991735537190084E-4</c:v>
                      </c:pt>
                      <c:pt idx="11">
                        <c:v>1.0333333333333334E-3</c:v>
                      </c:pt>
                      <c:pt idx="12">
                        <c:v>2.9289940828402367E-4</c:v>
                      </c:pt>
                      <c:pt idx="13">
                        <c:v>2.530612244897959E-4</c:v>
                      </c:pt>
                      <c:pt idx="14">
                        <c:v>4.4088888888888888E-4</c:v>
                      </c:pt>
                      <c:pt idx="15">
                        <c:v>3.8749999999999999E-4</c:v>
                      </c:pt>
                      <c:pt idx="16">
                        <c:v>5.1487889273356402E-4</c:v>
                      </c:pt>
                      <c:pt idx="17">
                        <c:v>4.5925925925925925E-4</c:v>
                      </c:pt>
                      <c:pt idx="18">
                        <c:v>4.1218836565096954E-4</c:v>
                      </c:pt>
                      <c:pt idx="19">
                        <c:v>4.9600000000000002E-4</c:v>
                      </c:pt>
                      <c:pt idx="20">
                        <c:v>4.4988662131519274E-4</c:v>
                      </c:pt>
                      <c:pt idx="21">
                        <c:v>5.1239669421487605E-4</c:v>
                      </c:pt>
                      <c:pt idx="22">
                        <c:v>4.6880907372400757E-4</c:v>
                      </c:pt>
                      <c:pt idx="23">
                        <c:v>5.1666666666666668E-4</c:v>
                      </c:pt>
                      <c:pt idx="24">
                        <c:v>4.8015999999999998E-4</c:v>
                      </c:pt>
                      <c:pt idx="25">
                        <c:v>4.363905325443787E-4</c:v>
                      </c:pt>
                      <c:pt idx="26">
                        <c:v>4.4060356652949245E-4</c:v>
                      </c:pt>
                      <c:pt idx="27">
                        <c:v>4.4375000000000003E-4</c:v>
                      </c:pt>
                      <c:pt idx="28">
                        <c:v>4.7205707491082045E-4</c:v>
                      </c:pt>
                      <c:pt idx="29">
                        <c:v>4.44E-4</c:v>
                      </c:pt>
                      <c:pt idx="30">
                        <c:v>4.6462018730489073E-4</c:v>
                      </c:pt>
                      <c:pt idx="31">
                        <c:v>4.8447265624999999E-4</c:v>
                      </c:pt>
                      <c:pt idx="32">
                        <c:v>4.553719008264463E-4</c:v>
                      </c:pt>
                      <c:pt idx="33">
                        <c:v>4.3140138408304498E-4</c:v>
                      </c:pt>
                      <c:pt idx="34">
                        <c:v>4.4546938775510205E-4</c:v>
                      </c:pt>
                      <c:pt idx="35">
                        <c:v>4.5694444444444444E-4</c:v>
                      </c:pt>
                      <c:pt idx="36">
                        <c:v>4.7304601899196493E-4</c:v>
                      </c:pt>
                      <c:pt idx="37">
                        <c:v>4.46606648199446E-4</c:v>
                      </c:pt>
                      <c:pt idx="38">
                        <c:v>4.2583826429980274E-4</c:v>
                      </c:pt>
                      <c:pt idx="39">
                        <c:v>4.3574999999999999E-4</c:v>
                      </c:pt>
                      <c:pt idx="40">
                        <c:v>4.4425936942296251E-4</c:v>
                      </c:pt>
                      <c:pt idx="41">
                        <c:v>4.4988662131519274E-4</c:v>
                      </c:pt>
                      <c:pt idx="42">
                        <c:v>4.3066522444564631E-4</c:v>
                      </c:pt>
                      <c:pt idx="43">
                        <c:v>4.3682851239669419E-4</c:v>
                      </c:pt>
                      <c:pt idx="44">
                        <c:v>4.2083950617283948E-4</c:v>
                      </c:pt>
                      <c:pt idx="45">
                        <c:v>4.453686200378072E-4</c:v>
                      </c:pt>
                      <c:pt idx="46">
                        <c:v>4.4916251697600722E-4</c:v>
                      </c:pt>
                      <c:pt idx="47">
                        <c:v>4.5199652777777778E-4</c:v>
                      </c:pt>
                      <c:pt idx="48">
                        <c:v>4.5739275301957518E-4</c:v>
                      </c:pt>
                      <c:pt idx="49">
                        <c:v>4.4047999999999998E-4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BB-4FF0-92B5-BC5F6455CC9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RandomArrayGraphs!$B$55:$B$104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1.75E-3</c:v>
                      </c:pt>
                      <c:pt idx="2">
                        <c:v>1.8333333333333333E-3</c:v>
                      </c:pt>
                      <c:pt idx="3">
                        <c:v>1.4562500000000001E-3</c:v>
                      </c:pt>
                      <c:pt idx="4">
                        <c:v>1.9120000000000001E-3</c:v>
                      </c:pt>
                      <c:pt idx="5">
                        <c:v>2.6111111111111109E-3</c:v>
                      </c:pt>
                      <c:pt idx="6">
                        <c:v>2.4918367346938777E-3</c:v>
                      </c:pt>
                      <c:pt idx="7">
                        <c:v>2.3656250000000001E-3</c:v>
                      </c:pt>
                      <c:pt idx="8">
                        <c:v>2.3308641975308643E-3</c:v>
                      </c:pt>
                      <c:pt idx="9">
                        <c:v>2.4659999999999999E-3</c:v>
                      </c:pt>
                      <c:pt idx="10">
                        <c:v>2.4545454545454545E-3</c:v>
                      </c:pt>
                      <c:pt idx="11">
                        <c:v>2.6708333333333332E-3</c:v>
                      </c:pt>
                      <c:pt idx="12">
                        <c:v>2.4881656804733726E-3</c:v>
                      </c:pt>
                      <c:pt idx="13">
                        <c:v>2.5586734693877553E-3</c:v>
                      </c:pt>
                      <c:pt idx="14">
                        <c:v>2.4724444444444446E-3</c:v>
                      </c:pt>
                      <c:pt idx="15">
                        <c:v>2.5308593750000001E-3</c:v>
                      </c:pt>
                      <c:pt idx="16">
                        <c:v>2.5986159169550174E-3</c:v>
                      </c:pt>
                      <c:pt idx="17">
                        <c:v>2.5388888888888887E-3</c:v>
                      </c:pt>
                      <c:pt idx="18">
                        <c:v>2.5238227146814405E-3</c:v>
                      </c:pt>
                      <c:pt idx="19">
                        <c:v>2.4550000000000002E-3</c:v>
                      </c:pt>
                      <c:pt idx="20">
                        <c:v>2.4755102040816324E-3</c:v>
                      </c:pt>
                      <c:pt idx="21">
                        <c:v>2.5024793388429751E-3</c:v>
                      </c:pt>
                      <c:pt idx="22">
                        <c:v>2.499243856332703E-3</c:v>
                      </c:pt>
                      <c:pt idx="23">
                        <c:v>2.4397569444444445E-3</c:v>
                      </c:pt>
                      <c:pt idx="24">
                        <c:v>2.4558399999999999E-3</c:v>
                      </c:pt>
                      <c:pt idx="25">
                        <c:v>2.4442307692307693E-3</c:v>
                      </c:pt>
                      <c:pt idx="26">
                        <c:v>2.391769547325103E-3</c:v>
                      </c:pt>
                      <c:pt idx="27">
                        <c:v>2.4525510204081633E-3</c:v>
                      </c:pt>
                      <c:pt idx="28">
                        <c:v>2.4587395957193815E-3</c:v>
                      </c:pt>
                      <c:pt idx="29">
                        <c:v>2.4819999999999998E-3</c:v>
                      </c:pt>
                      <c:pt idx="30">
                        <c:v>2.506035379812695E-3</c:v>
                      </c:pt>
                      <c:pt idx="31">
                        <c:v>2.4618164062500001E-3</c:v>
                      </c:pt>
                      <c:pt idx="32">
                        <c:v>2.4503213957759412E-3</c:v>
                      </c:pt>
                      <c:pt idx="33">
                        <c:v>2.4557093425605536E-3</c:v>
                      </c:pt>
                      <c:pt idx="34">
                        <c:v>2.4454693877551019E-3</c:v>
                      </c:pt>
                      <c:pt idx="35">
                        <c:v>2.4597993827160493E-3</c:v>
                      </c:pt>
                      <c:pt idx="36">
                        <c:v>2.4874360847333822E-3</c:v>
                      </c:pt>
                      <c:pt idx="37">
                        <c:v>2.4596260387811635E-3</c:v>
                      </c:pt>
                      <c:pt idx="38">
                        <c:v>2.4041420118343197E-3</c:v>
                      </c:pt>
                      <c:pt idx="39">
                        <c:v>2.4760625E-3</c:v>
                      </c:pt>
                      <c:pt idx="40">
                        <c:v>2.4038072575847708E-3</c:v>
                      </c:pt>
                      <c:pt idx="41">
                        <c:v>2.4285714285714284E-3</c:v>
                      </c:pt>
                      <c:pt idx="42">
                        <c:v>2.4379664683612762E-3</c:v>
                      </c:pt>
                      <c:pt idx="43">
                        <c:v>2.4303202479338845E-3</c:v>
                      </c:pt>
                      <c:pt idx="44">
                        <c:v>2.4173333333333334E-3</c:v>
                      </c:pt>
                      <c:pt idx="45">
                        <c:v>2.3991965973534971E-3</c:v>
                      </c:pt>
                      <c:pt idx="46">
                        <c:v>2.419873245812585E-3</c:v>
                      </c:pt>
                      <c:pt idx="47">
                        <c:v>2.4165364583333335E-3</c:v>
                      </c:pt>
                      <c:pt idx="48">
                        <c:v>2.428363182007497E-3</c:v>
                      </c:pt>
                      <c:pt idx="49">
                        <c:v>2.4136399999999999E-3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BB-4FF0-92B5-BC5F6455CC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RandomArrayGraphs!$C$55:$C$104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1.3749999999999999E-3</c:v>
                      </c:pt>
                      <c:pt idx="2">
                        <c:v>6.2222222222222219E-3</c:v>
                      </c:pt>
                      <c:pt idx="3">
                        <c:v>4.2750000000000002E-3</c:v>
                      </c:pt>
                      <c:pt idx="4">
                        <c:v>5.012E-3</c:v>
                      </c:pt>
                      <c:pt idx="5">
                        <c:v>5.2333333333333338E-3</c:v>
                      </c:pt>
                      <c:pt idx="6">
                        <c:v>3.7020408163265304E-3</c:v>
                      </c:pt>
                      <c:pt idx="7">
                        <c:v>4.4953125000000002E-3</c:v>
                      </c:pt>
                      <c:pt idx="8">
                        <c:v>3.9160493827160494E-3</c:v>
                      </c:pt>
                      <c:pt idx="9">
                        <c:v>3.82E-3</c:v>
                      </c:pt>
                      <c:pt idx="10">
                        <c:v>3.9793388429752068E-3</c:v>
                      </c:pt>
                      <c:pt idx="11">
                        <c:v>3.8895833333333334E-3</c:v>
                      </c:pt>
                      <c:pt idx="12">
                        <c:v>4.1905325443786987E-3</c:v>
                      </c:pt>
                      <c:pt idx="13">
                        <c:v>4.2051020408163265E-3</c:v>
                      </c:pt>
                      <c:pt idx="14">
                        <c:v>4.1177777777777775E-3</c:v>
                      </c:pt>
                      <c:pt idx="15">
                        <c:v>4.9210937500000001E-3</c:v>
                      </c:pt>
                      <c:pt idx="16">
                        <c:v>4.1844290657439449E-3</c:v>
                      </c:pt>
                      <c:pt idx="17">
                        <c:v>4.1728395061728391E-3</c:v>
                      </c:pt>
                      <c:pt idx="18">
                        <c:v>4.150138504155125E-3</c:v>
                      </c:pt>
                      <c:pt idx="19">
                        <c:v>4.1862499999999999E-3</c:v>
                      </c:pt>
                      <c:pt idx="20">
                        <c:v>4.2170068027210881E-3</c:v>
                      </c:pt>
                      <c:pt idx="21">
                        <c:v>4.1012396694214874E-3</c:v>
                      </c:pt>
                      <c:pt idx="22">
                        <c:v>4.1459357277882801E-3</c:v>
                      </c:pt>
                      <c:pt idx="23">
                        <c:v>4.1873263888888889E-3</c:v>
                      </c:pt>
                      <c:pt idx="24">
                        <c:v>4.2284799999999997E-3</c:v>
                      </c:pt>
                      <c:pt idx="25">
                        <c:v>4.2316568047337279E-3</c:v>
                      </c:pt>
                      <c:pt idx="26">
                        <c:v>4.2078189300411521E-3</c:v>
                      </c:pt>
                      <c:pt idx="27">
                        <c:v>4.2886479591836731E-3</c:v>
                      </c:pt>
                      <c:pt idx="28">
                        <c:v>4.2380499405469682E-3</c:v>
                      </c:pt>
                      <c:pt idx="29">
                        <c:v>4.3095555555555552E-3</c:v>
                      </c:pt>
                      <c:pt idx="30">
                        <c:v>4.3573361082206033E-3</c:v>
                      </c:pt>
                      <c:pt idx="31">
                        <c:v>4.3741210937499999E-3</c:v>
                      </c:pt>
                      <c:pt idx="32">
                        <c:v>4.4258034894398531E-3</c:v>
                      </c:pt>
                      <c:pt idx="33">
                        <c:v>4.4269031141868512E-3</c:v>
                      </c:pt>
                      <c:pt idx="34">
                        <c:v>4.4449795918367349E-3</c:v>
                      </c:pt>
                      <c:pt idx="35">
                        <c:v>4.5473765432098769E-3</c:v>
                      </c:pt>
                      <c:pt idx="36">
                        <c:v>4.3943754565376183E-3</c:v>
                      </c:pt>
                      <c:pt idx="37">
                        <c:v>4.3738919667590031E-3</c:v>
                      </c:pt>
                      <c:pt idx="38">
                        <c:v>4.3851413543721232E-3</c:v>
                      </c:pt>
                      <c:pt idx="39">
                        <c:v>4.3754375E-3</c:v>
                      </c:pt>
                      <c:pt idx="40">
                        <c:v>4.3856038072575846E-3</c:v>
                      </c:pt>
                      <c:pt idx="41">
                        <c:v>4.4162698412698416E-3</c:v>
                      </c:pt>
                      <c:pt idx="42">
                        <c:v>4.4198485667928614E-3</c:v>
                      </c:pt>
                      <c:pt idx="43">
                        <c:v>4.4736053719008264E-3</c:v>
                      </c:pt>
                      <c:pt idx="44">
                        <c:v>4.4390123456790123E-3</c:v>
                      </c:pt>
                      <c:pt idx="45">
                        <c:v>4.5238657844990544E-3</c:v>
                      </c:pt>
                      <c:pt idx="46">
                        <c:v>4.4518786781349027E-3</c:v>
                      </c:pt>
                      <c:pt idx="47">
                        <c:v>4.4690104166666663E-3</c:v>
                      </c:pt>
                      <c:pt idx="48">
                        <c:v>4.5078717201166183E-3</c:v>
                      </c:pt>
                      <c:pt idx="49">
                        <c:v>4.50068E-3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BB-4FF0-92B5-BC5F6455CC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0.13546349804879151</c:v>
                      </c:pt>
                      <c:pt idx="1">
                        <c:v>0.16418414591300504</c:v>
                      </c:pt>
                      <c:pt idx="2">
                        <c:v>0.33500150754938379</c:v>
                      </c:pt>
                      <c:pt idx="3">
                        <c:v>0.38755850704259659</c:v>
                      </c:pt>
                      <c:pt idx="4">
                        <c:v>0.50079277589592641</c:v>
                      </c:pt>
                      <c:pt idx="5">
                        <c:v>0.53184849523461586</c:v>
                      </c:pt>
                      <c:pt idx="6">
                        <c:v>0.63680425263557505</c:v>
                      </c:pt>
                      <c:pt idx="7">
                        <c:v>0.669208444526873</c:v>
                      </c:pt>
                      <c:pt idx="8">
                        <c:v>0.71667924893494672</c:v>
                      </c:pt>
                      <c:pt idx="9">
                        <c:v>0.81398510827540504</c:v>
                      </c:pt>
                      <c:pt idx="10">
                        <c:v>0.86092586721519415</c:v>
                      </c:pt>
                      <c:pt idx="11">
                        <c:v>0.92793380681249726</c:v>
                      </c:pt>
                      <c:pt idx="12">
                        <c:v>0.98486087389440669</c:v>
                      </c:pt>
                      <c:pt idx="13">
                        <c:v>1.0362435400179435</c:v>
                      </c:pt>
                      <c:pt idx="14">
                        <c:v>1.0891488125990434</c:v>
                      </c:pt>
                      <c:pt idx="15">
                        <c:v>1.1438523579166922</c:v>
                      </c:pt>
                      <c:pt idx="16">
                        <c:v>1.2019793179310276</c:v>
                      </c:pt>
                      <c:pt idx="17">
                        <c:v>1.2528252179525599</c:v>
                      </c:pt>
                      <c:pt idx="18">
                        <c:v>1.3358210262577506</c:v>
                      </c:pt>
                      <c:pt idx="19">
                        <c:v>1.3857193982243516</c:v>
                      </c:pt>
                      <c:pt idx="20">
                        <c:v>1.43450340011148</c:v>
                      </c:pt>
                      <c:pt idx="21">
                        <c:v>1.477858738081087</c:v>
                      </c:pt>
                      <c:pt idx="22">
                        <c:v>1.5311234368488329</c:v>
                      </c:pt>
                      <c:pt idx="23">
                        <c:v>1.5663565169344278</c:v>
                      </c:pt>
                      <c:pt idx="24">
                        <c:v>1.6109198559084656</c:v>
                      </c:pt>
                      <c:pt idx="25">
                        <c:v>1.6757320290574587</c:v>
                      </c:pt>
                      <c:pt idx="26">
                        <c:v>1.7061009469983663</c:v>
                      </c:pt>
                      <c:pt idx="27">
                        <c:v>1.748286692515318</c:v>
                      </c:pt>
                      <c:pt idx="28">
                        <c:v>1.7926971155436968</c:v>
                      </c:pt>
                      <c:pt idx="29">
                        <c:v>1.8579751074759574</c:v>
                      </c:pt>
                      <c:pt idx="30">
                        <c:v>1.8854389005855958</c:v>
                      </c:pt>
                      <c:pt idx="31">
                        <c:v>1.9268745366077966</c:v>
                      </c:pt>
                      <c:pt idx="32">
                        <c:v>1.967425146412952</c:v>
                      </c:pt>
                      <c:pt idx="33">
                        <c:v>2.0035357989070959</c:v>
                      </c:pt>
                      <c:pt idx="34">
                        <c:v>2.0438534706900744</c:v>
                      </c:pt>
                      <c:pt idx="35">
                        <c:v>2.0834424588490035</c:v>
                      </c:pt>
                      <c:pt idx="36">
                        <c:v>2.1432262614573352</c:v>
                      </c:pt>
                      <c:pt idx="37">
                        <c:v>2.1781735244682086</c:v>
                      </c:pt>
                      <c:pt idx="38">
                        <c:v>2.1972264455521113</c:v>
                      </c:pt>
                      <c:pt idx="39">
                        <c:v>2.2366273169661928</c:v>
                      </c:pt>
                      <c:pt idx="40">
                        <c:v>2.2642668096731025</c:v>
                      </c:pt>
                      <c:pt idx="41">
                        <c:v>2.3122164062349282</c:v>
                      </c:pt>
                      <c:pt idx="42">
                        <c:v>2.3311263303505894</c:v>
                      </c:pt>
                      <c:pt idx="43">
                        <c:v>2.3842882801374503</c:v>
                      </c:pt>
                      <c:pt idx="44">
                        <c:v>2.4263929949044005</c:v>
                      </c:pt>
                      <c:pt idx="45">
                        <c:v>2.4763568740784576</c:v>
                      </c:pt>
                      <c:pt idx="46">
                        <c:v>2.4846208295651184</c:v>
                      </c:pt>
                      <c:pt idx="47">
                        <c:v>2.5269373203929866</c:v>
                      </c:pt>
                      <c:pt idx="48">
                        <c:v>2.5582943650556547</c:v>
                      </c:pt>
                      <c:pt idx="49">
                        <c:v>2.5859329237624205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BB-4FF0-92B5-BC5F6455CC9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RandomArrayGraphs!$G$1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BB-4FF0-92B5-BC5F6455CC98}"/>
                  </c:ext>
                </c:extLst>
              </c15:ser>
            </c15:filteredScatterSeries>
          </c:ext>
        </c:extLst>
      </c:scatterChart>
      <c:valAx>
        <c:axId val="1616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2735"/>
        <c:crosses val="autoZero"/>
        <c:crossBetween val="midCat"/>
      </c:valAx>
      <c:valAx>
        <c:axId val="16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882327209099"/>
          <c:y val="0.15877187226596676"/>
          <c:w val="0.1764451006124234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/ Theoretical For Randomized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RandomArrayGraphs!$E$1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RandomArrayGraphs!$V$2:$V$51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RandomArrayGraphs!$E$106:$E$155</c:f>
              <c:numCache>
                <c:formatCode>General</c:formatCode>
                <c:ptCount val="50"/>
                <c:pt idx="0">
                  <c:v>8.9999999999999993E-3</c:v>
                </c:pt>
                <c:pt idx="1">
                  <c:v>6.2750000000000002E-3</c:v>
                </c:pt>
                <c:pt idx="2">
                  <c:v>9.1888888888888888E-3</c:v>
                </c:pt>
                <c:pt idx="3">
                  <c:v>8.3750000000000005E-3</c:v>
                </c:pt>
                <c:pt idx="4">
                  <c:v>8.9800000000000001E-3</c:v>
                </c:pt>
                <c:pt idx="5">
                  <c:v>8.1805555555555555E-3</c:v>
                </c:pt>
                <c:pt idx="6">
                  <c:v>8.5979591836734693E-3</c:v>
                </c:pt>
                <c:pt idx="7">
                  <c:v>8.0671874999999997E-3</c:v>
                </c:pt>
                <c:pt idx="8">
                  <c:v>7.8148148148148144E-3</c:v>
                </c:pt>
                <c:pt idx="9">
                  <c:v>8.1119999999999994E-3</c:v>
                </c:pt>
                <c:pt idx="10">
                  <c:v>7.9074380165289251E-3</c:v>
                </c:pt>
                <c:pt idx="11">
                  <c:v>7.9097222222222225E-3</c:v>
                </c:pt>
                <c:pt idx="12">
                  <c:v>7.8366863905325445E-3</c:v>
                </c:pt>
                <c:pt idx="13">
                  <c:v>7.7357142857142859E-3</c:v>
                </c:pt>
                <c:pt idx="14">
                  <c:v>7.660888888888889E-3</c:v>
                </c:pt>
                <c:pt idx="15">
                  <c:v>7.6093749999999998E-3</c:v>
                </c:pt>
                <c:pt idx="16">
                  <c:v>7.5875432525951561E-3</c:v>
                </c:pt>
                <c:pt idx="17">
                  <c:v>7.5265432098765433E-3</c:v>
                </c:pt>
                <c:pt idx="18">
                  <c:v>7.6576177285318557E-3</c:v>
                </c:pt>
                <c:pt idx="19">
                  <c:v>7.5977500000000003E-3</c:v>
                </c:pt>
                <c:pt idx="20">
                  <c:v>7.5387755102040814E-3</c:v>
                </c:pt>
                <c:pt idx="21">
                  <c:v>7.4586776859504132E-3</c:v>
                </c:pt>
                <c:pt idx="22">
                  <c:v>7.4342155009451795E-3</c:v>
                </c:pt>
                <c:pt idx="23">
                  <c:v>7.3284722222222223E-3</c:v>
                </c:pt>
                <c:pt idx="24">
                  <c:v>7.2734399999999999E-3</c:v>
                </c:pt>
                <c:pt idx="25">
                  <c:v>7.3115384615384613E-3</c:v>
                </c:pt>
                <c:pt idx="26">
                  <c:v>7.2027434842249658E-3</c:v>
                </c:pt>
                <c:pt idx="27">
                  <c:v>7.1500000000000001E-3</c:v>
                </c:pt>
                <c:pt idx="28">
                  <c:v>7.1101070154577888E-3</c:v>
                </c:pt>
                <c:pt idx="29">
                  <c:v>7.1536666666666667E-3</c:v>
                </c:pt>
                <c:pt idx="30">
                  <c:v>7.0540062434963583E-3</c:v>
                </c:pt>
                <c:pt idx="31">
                  <c:v>7.0113281249999998E-3</c:v>
                </c:pt>
                <c:pt idx="32">
                  <c:v>6.9684113865932044E-3</c:v>
                </c:pt>
                <c:pt idx="33">
                  <c:v>6.9129757785467132E-3</c:v>
                </c:pt>
                <c:pt idx="34">
                  <c:v>6.8750204081632653E-3</c:v>
                </c:pt>
                <c:pt idx="35">
                  <c:v>6.8370370370370373E-3</c:v>
                </c:pt>
                <c:pt idx="36">
                  <c:v>6.866033601168736E-3</c:v>
                </c:pt>
                <c:pt idx="37">
                  <c:v>6.8164127423822711E-3</c:v>
                </c:pt>
                <c:pt idx="38">
                  <c:v>6.7208415516107822E-3</c:v>
                </c:pt>
                <c:pt idx="39">
                  <c:v>6.6907499999999996E-3</c:v>
                </c:pt>
                <c:pt idx="40">
                  <c:v>6.6279000594883994E-3</c:v>
                </c:pt>
                <c:pt idx="41">
                  <c:v>6.62624716553288E-3</c:v>
                </c:pt>
                <c:pt idx="42">
                  <c:v>6.5434829637641967E-3</c:v>
                </c:pt>
                <c:pt idx="43">
                  <c:v>6.5585743801652892E-3</c:v>
                </c:pt>
                <c:pt idx="44">
                  <c:v>6.5435555555555559E-3</c:v>
                </c:pt>
                <c:pt idx="45">
                  <c:v>6.5501890359168239E-3</c:v>
                </c:pt>
                <c:pt idx="46">
                  <c:v>6.4486192847442282E-3</c:v>
                </c:pt>
                <c:pt idx="47">
                  <c:v>6.4378038194444443E-3</c:v>
                </c:pt>
                <c:pt idx="48">
                  <c:v>6.4002082465639317E-3</c:v>
                </c:pt>
                <c:pt idx="49">
                  <c:v>6.3550400000000002E-3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95-4466-B2FD-173474B9B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03583"/>
        <c:axId val="16160127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RandomArrayGraphs!$A$1</c15:sqref>
                        </c15:formulaRef>
                      </c:ext>
                    </c:extLst>
                    <c:strCache>
                      <c:ptCount val="1"/>
                      <c:pt idx="0">
                        <c:v>Insertion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RandomArrayGraphs!$A$55:$A$104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3.0999999999999999E-3</c:v>
                      </c:pt>
                      <c:pt idx="4">
                        <c:v>2.0600000000000002E-3</c:v>
                      </c:pt>
                      <c:pt idx="5">
                        <c:v>1.3277777777777778E-3</c:v>
                      </c:pt>
                      <c:pt idx="6">
                        <c:v>1.0489795918367348E-3</c:v>
                      </c:pt>
                      <c:pt idx="7">
                        <c:v>7.4531249999999999E-4</c:v>
                      </c:pt>
                      <c:pt idx="8">
                        <c:v>6.3827160493827161E-4</c:v>
                      </c:pt>
                      <c:pt idx="9">
                        <c:v>9.7099999999999997E-4</c:v>
                      </c:pt>
                      <c:pt idx="10">
                        <c:v>4.0991735537190084E-4</c:v>
                      </c:pt>
                      <c:pt idx="11">
                        <c:v>1.0333333333333334E-3</c:v>
                      </c:pt>
                      <c:pt idx="12">
                        <c:v>2.9289940828402367E-4</c:v>
                      </c:pt>
                      <c:pt idx="13">
                        <c:v>2.530612244897959E-4</c:v>
                      </c:pt>
                      <c:pt idx="14">
                        <c:v>4.4088888888888888E-4</c:v>
                      </c:pt>
                      <c:pt idx="15">
                        <c:v>3.8749999999999999E-4</c:v>
                      </c:pt>
                      <c:pt idx="16">
                        <c:v>5.1487889273356402E-4</c:v>
                      </c:pt>
                      <c:pt idx="17">
                        <c:v>4.5925925925925925E-4</c:v>
                      </c:pt>
                      <c:pt idx="18">
                        <c:v>4.1218836565096954E-4</c:v>
                      </c:pt>
                      <c:pt idx="19">
                        <c:v>4.9600000000000002E-4</c:v>
                      </c:pt>
                      <c:pt idx="20">
                        <c:v>4.4988662131519274E-4</c:v>
                      </c:pt>
                      <c:pt idx="21">
                        <c:v>5.1239669421487605E-4</c:v>
                      </c:pt>
                      <c:pt idx="22">
                        <c:v>4.6880907372400757E-4</c:v>
                      </c:pt>
                      <c:pt idx="23">
                        <c:v>5.1666666666666668E-4</c:v>
                      </c:pt>
                      <c:pt idx="24">
                        <c:v>4.8015999999999998E-4</c:v>
                      </c:pt>
                      <c:pt idx="25">
                        <c:v>4.363905325443787E-4</c:v>
                      </c:pt>
                      <c:pt idx="26">
                        <c:v>4.4060356652949245E-4</c:v>
                      </c:pt>
                      <c:pt idx="27">
                        <c:v>4.4375000000000003E-4</c:v>
                      </c:pt>
                      <c:pt idx="28">
                        <c:v>4.7205707491082045E-4</c:v>
                      </c:pt>
                      <c:pt idx="29">
                        <c:v>4.44E-4</c:v>
                      </c:pt>
                      <c:pt idx="30">
                        <c:v>4.6462018730489073E-4</c:v>
                      </c:pt>
                      <c:pt idx="31">
                        <c:v>4.8447265624999999E-4</c:v>
                      </c:pt>
                      <c:pt idx="32">
                        <c:v>4.553719008264463E-4</c:v>
                      </c:pt>
                      <c:pt idx="33">
                        <c:v>4.3140138408304498E-4</c:v>
                      </c:pt>
                      <c:pt idx="34">
                        <c:v>4.4546938775510205E-4</c:v>
                      </c:pt>
                      <c:pt idx="35">
                        <c:v>4.5694444444444444E-4</c:v>
                      </c:pt>
                      <c:pt idx="36">
                        <c:v>4.7304601899196493E-4</c:v>
                      </c:pt>
                      <c:pt idx="37">
                        <c:v>4.46606648199446E-4</c:v>
                      </c:pt>
                      <c:pt idx="38">
                        <c:v>4.2583826429980274E-4</c:v>
                      </c:pt>
                      <c:pt idx="39">
                        <c:v>4.3574999999999999E-4</c:v>
                      </c:pt>
                      <c:pt idx="40">
                        <c:v>4.4425936942296251E-4</c:v>
                      </c:pt>
                      <c:pt idx="41">
                        <c:v>4.4988662131519274E-4</c:v>
                      </c:pt>
                      <c:pt idx="42">
                        <c:v>4.3066522444564631E-4</c:v>
                      </c:pt>
                      <c:pt idx="43">
                        <c:v>4.3682851239669419E-4</c:v>
                      </c:pt>
                      <c:pt idx="44">
                        <c:v>4.2083950617283948E-4</c:v>
                      </c:pt>
                      <c:pt idx="45">
                        <c:v>4.453686200378072E-4</c:v>
                      </c:pt>
                      <c:pt idx="46">
                        <c:v>4.4916251697600722E-4</c:v>
                      </c:pt>
                      <c:pt idx="47">
                        <c:v>4.5199652777777778E-4</c:v>
                      </c:pt>
                      <c:pt idx="48">
                        <c:v>4.5739275301957518E-4</c:v>
                      </c:pt>
                      <c:pt idx="49">
                        <c:v>4.4047999999999998E-4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895-4466-B2FD-173474B9B8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RandomArrayGraphs!$B$55:$B$104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1.75E-3</c:v>
                      </c:pt>
                      <c:pt idx="2">
                        <c:v>1.8333333333333333E-3</c:v>
                      </c:pt>
                      <c:pt idx="3">
                        <c:v>1.4562500000000001E-3</c:v>
                      </c:pt>
                      <c:pt idx="4">
                        <c:v>1.9120000000000001E-3</c:v>
                      </c:pt>
                      <c:pt idx="5">
                        <c:v>2.6111111111111109E-3</c:v>
                      </c:pt>
                      <c:pt idx="6">
                        <c:v>2.4918367346938777E-3</c:v>
                      </c:pt>
                      <c:pt idx="7">
                        <c:v>2.3656250000000001E-3</c:v>
                      </c:pt>
                      <c:pt idx="8">
                        <c:v>2.3308641975308643E-3</c:v>
                      </c:pt>
                      <c:pt idx="9">
                        <c:v>2.4659999999999999E-3</c:v>
                      </c:pt>
                      <c:pt idx="10">
                        <c:v>2.4545454545454545E-3</c:v>
                      </c:pt>
                      <c:pt idx="11">
                        <c:v>2.6708333333333332E-3</c:v>
                      </c:pt>
                      <c:pt idx="12">
                        <c:v>2.4881656804733726E-3</c:v>
                      </c:pt>
                      <c:pt idx="13">
                        <c:v>2.5586734693877553E-3</c:v>
                      </c:pt>
                      <c:pt idx="14">
                        <c:v>2.4724444444444446E-3</c:v>
                      </c:pt>
                      <c:pt idx="15">
                        <c:v>2.5308593750000001E-3</c:v>
                      </c:pt>
                      <c:pt idx="16">
                        <c:v>2.5986159169550174E-3</c:v>
                      </c:pt>
                      <c:pt idx="17">
                        <c:v>2.5388888888888887E-3</c:v>
                      </c:pt>
                      <c:pt idx="18">
                        <c:v>2.5238227146814405E-3</c:v>
                      </c:pt>
                      <c:pt idx="19">
                        <c:v>2.4550000000000002E-3</c:v>
                      </c:pt>
                      <c:pt idx="20">
                        <c:v>2.4755102040816324E-3</c:v>
                      </c:pt>
                      <c:pt idx="21">
                        <c:v>2.5024793388429751E-3</c:v>
                      </c:pt>
                      <c:pt idx="22">
                        <c:v>2.499243856332703E-3</c:v>
                      </c:pt>
                      <c:pt idx="23">
                        <c:v>2.4397569444444445E-3</c:v>
                      </c:pt>
                      <c:pt idx="24">
                        <c:v>2.4558399999999999E-3</c:v>
                      </c:pt>
                      <c:pt idx="25">
                        <c:v>2.4442307692307693E-3</c:v>
                      </c:pt>
                      <c:pt idx="26">
                        <c:v>2.391769547325103E-3</c:v>
                      </c:pt>
                      <c:pt idx="27">
                        <c:v>2.4525510204081633E-3</c:v>
                      </c:pt>
                      <c:pt idx="28">
                        <c:v>2.4587395957193815E-3</c:v>
                      </c:pt>
                      <c:pt idx="29">
                        <c:v>2.4819999999999998E-3</c:v>
                      </c:pt>
                      <c:pt idx="30">
                        <c:v>2.506035379812695E-3</c:v>
                      </c:pt>
                      <c:pt idx="31">
                        <c:v>2.4618164062500001E-3</c:v>
                      </c:pt>
                      <c:pt idx="32">
                        <c:v>2.4503213957759412E-3</c:v>
                      </c:pt>
                      <c:pt idx="33">
                        <c:v>2.4557093425605536E-3</c:v>
                      </c:pt>
                      <c:pt idx="34">
                        <c:v>2.4454693877551019E-3</c:v>
                      </c:pt>
                      <c:pt idx="35">
                        <c:v>2.4597993827160493E-3</c:v>
                      </c:pt>
                      <c:pt idx="36">
                        <c:v>2.4874360847333822E-3</c:v>
                      </c:pt>
                      <c:pt idx="37">
                        <c:v>2.4596260387811635E-3</c:v>
                      </c:pt>
                      <c:pt idx="38">
                        <c:v>2.4041420118343197E-3</c:v>
                      </c:pt>
                      <c:pt idx="39">
                        <c:v>2.4760625E-3</c:v>
                      </c:pt>
                      <c:pt idx="40">
                        <c:v>2.4038072575847708E-3</c:v>
                      </c:pt>
                      <c:pt idx="41">
                        <c:v>2.4285714285714284E-3</c:v>
                      </c:pt>
                      <c:pt idx="42">
                        <c:v>2.4379664683612762E-3</c:v>
                      </c:pt>
                      <c:pt idx="43">
                        <c:v>2.4303202479338845E-3</c:v>
                      </c:pt>
                      <c:pt idx="44">
                        <c:v>2.4173333333333334E-3</c:v>
                      </c:pt>
                      <c:pt idx="45">
                        <c:v>2.3991965973534971E-3</c:v>
                      </c:pt>
                      <c:pt idx="46">
                        <c:v>2.419873245812585E-3</c:v>
                      </c:pt>
                      <c:pt idx="47">
                        <c:v>2.4165364583333335E-3</c:v>
                      </c:pt>
                      <c:pt idx="48">
                        <c:v>2.428363182007497E-3</c:v>
                      </c:pt>
                      <c:pt idx="49">
                        <c:v>2.4136399999999999E-3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95-4466-B2FD-173474B9B8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RandomArrayGraphs!$C$55:$C$104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1.3749999999999999E-3</c:v>
                      </c:pt>
                      <c:pt idx="2">
                        <c:v>6.2222222222222219E-3</c:v>
                      </c:pt>
                      <c:pt idx="3">
                        <c:v>4.2750000000000002E-3</c:v>
                      </c:pt>
                      <c:pt idx="4">
                        <c:v>5.012E-3</c:v>
                      </c:pt>
                      <c:pt idx="5">
                        <c:v>5.2333333333333338E-3</c:v>
                      </c:pt>
                      <c:pt idx="6">
                        <c:v>3.7020408163265304E-3</c:v>
                      </c:pt>
                      <c:pt idx="7">
                        <c:v>4.4953125000000002E-3</c:v>
                      </c:pt>
                      <c:pt idx="8">
                        <c:v>3.9160493827160494E-3</c:v>
                      </c:pt>
                      <c:pt idx="9">
                        <c:v>3.82E-3</c:v>
                      </c:pt>
                      <c:pt idx="10">
                        <c:v>3.9793388429752068E-3</c:v>
                      </c:pt>
                      <c:pt idx="11">
                        <c:v>3.8895833333333334E-3</c:v>
                      </c:pt>
                      <c:pt idx="12">
                        <c:v>4.1905325443786987E-3</c:v>
                      </c:pt>
                      <c:pt idx="13">
                        <c:v>4.2051020408163265E-3</c:v>
                      </c:pt>
                      <c:pt idx="14">
                        <c:v>4.1177777777777775E-3</c:v>
                      </c:pt>
                      <c:pt idx="15">
                        <c:v>4.9210937500000001E-3</c:v>
                      </c:pt>
                      <c:pt idx="16">
                        <c:v>4.1844290657439449E-3</c:v>
                      </c:pt>
                      <c:pt idx="17">
                        <c:v>4.1728395061728391E-3</c:v>
                      </c:pt>
                      <c:pt idx="18">
                        <c:v>4.150138504155125E-3</c:v>
                      </c:pt>
                      <c:pt idx="19">
                        <c:v>4.1862499999999999E-3</c:v>
                      </c:pt>
                      <c:pt idx="20">
                        <c:v>4.2170068027210881E-3</c:v>
                      </c:pt>
                      <c:pt idx="21">
                        <c:v>4.1012396694214874E-3</c:v>
                      </c:pt>
                      <c:pt idx="22">
                        <c:v>4.1459357277882801E-3</c:v>
                      </c:pt>
                      <c:pt idx="23">
                        <c:v>4.1873263888888889E-3</c:v>
                      </c:pt>
                      <c:pt idx="24">
                        <c:v>4.2284799999999997E-3</c:v>
                      </c:pt>
                      <c:pt idx="25">
                        <c:v>4.2316568047337279E-3</c:v>
                      </c:pt>
                      <c:pt idx="26">
                        <c:v>4.2078189300411521E-3</c:v>
                      </c:pt>
                      <c:pt idx="27">
                        <c:v>4.2886479591836731E-3</c:v>
                      </c:pt>
                      <c:pt idx="28">
                        <c:v>4.2380499405469682E-3</c:v>
                      </c:pt>
                      <c:pt idx="29">
                        <c:v>4.3095555555555552E-3</c:v>
                      </c:pt>
                      <c:pt idx="30">
                        <c:v>4.3573361082206033E-3</c:v>
                      </c:pt>
                      <c:pt idx="31">
                        <c:v>4.3741210937499999E-3</c:v>
                      </c:pt>
                      <c:pt idx="32">
                        <c:v>4.4258034894398531E-3</c:v>
                      </c:pt>
                      <c:pt idx="33">
                        <c:v>4.4269031141868512E-3</c:v>
                      </c:pt>
                      <c:pt idx="34">
                        <c:v>4.4449795918367349E-3</c:v>
                      </c:pt>
                      <c:pt idx="35">
                        <c:v>4.5473765432098769E-3</c:v>
                      </c:pt>
                      <c:pt idx="36">
                        <c:v>4.3943754565376183E-3</c:v>
                      </c:pt>
                      <c:pt idx="37">
                        <c:v>4.3738919667590031E-3</c:v>
                      </c:pt>
                      <c:pt idx="38">
                        <c:v>4.3851413543721232E-3</c:v>
                      </c:pt>
                      <c:pt idx="39">
                        <c:v>4.3754375E-3</c:v>
                      </c:pt>
                      <c:pt idx="40">
                        <c:v>4.3856038072575846E-3</c:v>
                      </c:pt>
                      <c:pt idx="41">
                        <c:v>4.4162698412698416E-3</c:v>
                      </c:pt>
                      <c:pt idx="42">
                        <c:v>4.4198485667928614E-3</c:v>
                      </c:pt>
                      <c:pt idx="43">
                        <c:v>4.4736053719008264E-3</c:v>
                      </c:pt>
                      <c:pt idx="44">
                        <c:v>4.4390123456790123E-3</c:v>
                      </c:pt>
                      <c:pt idx="45">
                        <c:v>4.5238657844990544E-3</c:v>
                      </c:pt>
                      <c:pt idx="46">
                        <c:v>4.4518786781349027E-3</c:v>
                      </c:pt>
                      <c:pt idx="47">
                        <c:v>4.4690104166666663E-3</c:v>
                      </c:pt>
                      <c:pt idx="48">
                        <c:v>4.5078717201166183E-3</c:v>
                      </c:pt>
                      <c:pt idx="49">
                        <c:v>4.50068E-3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95-4466-B2FD-173474B9B8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RandomArrayGraphs!$D$1</c15:sqref>
                        </c15:formulaRef>
                      </c:ext>
                    </c:extLst>
                    <c:strCache>
                      <c:ptCount val="1"/>
                      <c:pt idx="0">
                        <c:v>Merge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RandomArrayGraphs!$D$55:$D$104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1.3736522168020342E-2</c:v>
                      </c:pt>
                      <c:pt idx="2">
                        <c:v>1.4987975549367837E-2</c:v>
                      </c:pt>
                      <c:pt idx="3">
                        <c:v>1.648569768763284E-2</c:v>
                      </c:pt>
                      <c:pt idx="4">
                        <c:v>1.6953341188458978E-2</c:v>
                      </c:pt>
                      <c:pt idx="5">
                        <c:v>1.8781746521018695E-2</c:v>
                      </c:pt>
                      <c:pt idx="6">
                        <c:v>4.8519858793263614E-2</c:v>
                      </c:pt>
                      <c:pt idx="7">
                        <c:v>1.2572771473776232E-2</c:v>
                      </c:pt>
                      <c:pt idx="8">
                        <c:v>2.0039846297233106E-2</c:v>
                      </c:pt>
                      <c:pt idx="9">
                        <c:v>6.4320075740203972E-2</c:v>
                      </c:pt>
                      <c:pt idx="10">
                        <c:v>2.7983689872901899E-2</c:v>
                      </c:pt>
                      <c:pt idx="11">
                        <c:v>1.5967956640496002E-2</c:v>
                      </c:pt>
                      <c:pt idx="12">
                        <c:v>1.502128484798174E-2</c:v>
                      </c:pt>
                      <c:pt idx="13">
                        <c:v>1.7496263437844186E-2</c:v>
                      </c:pt>
                      <c:pt idx="14">
                        <c:v>1.8324137358805045E-2</c:v>
                      </c:pt>
                      <c:pt idx="15">
                        <c:v>1.7380918785592447E-2</c:v>
                      </c:pt>
                      <c:pt idx="16">
                        <c:v>2.6585186482877984E-2</c:v>
                      </c:pt>
                      <c:pt idx="17">
                        <c:v>1.8803166971649181E-2</c:v>
                      </c:pt>
                      <c:pt idx="18">
                        <c:v>2.5224228610423449E-2</c:v>
                      </c:pt>
                      <c:pt idx="19">
                        <c:v>2.0928735605441656E-2</c:v>
                      </c:pt>
                      <c:pt idx="20">
                        <c:v>2.5025927090917961E-2</c:v>
                      </c:pt>
                      <c:pt idx="21">
                        <c:v>2.5545259073756186E-2</c:v>
                      </c:pt>
                      <c:pt idx="22">
                        <c:v>3.6246749553900968E-2</c:v>
                      </c:pt>
                      <c:pt idx="23">
                        <c:v>2.3674203018197788E-2</c:v>
                      </c:pt>
                      <c:pt idx="24">
                        <c:v>1.9915461383236712E-2</c:v>
                      </c:pt>
                      <c:pt idx="25">
                        <c:v>2.0342314114726565E-2</c:v>
                      </c:pt>
                      <c:pt idx="26">
                        <c:v>3.2979592846867946E-2</c:v>
                      </c:pt>
                      <c:pt idx="27">
                        <c:v>2.2486704461673047E-2</c:v>
                      </c:pt>
                      <c:pt idx="28">
                        <c:v>3.1629129990276943E-2</c:v>
                      </c:pt>
                      <c:pt idx="29">
                        <c:v>3.3273461921932479E-2</c:v>
                      </c:pt>
                      <c:pt idx="30">
                        <c:v>2.9982786806580303E-2</c:v>
                      </c:pt>
                      <c:pt idx="31">
                        <c:v>3.1722738067168306E-2</c:v>
                      </c:pt>
                      <c:pt idx="32">
                        <c:v>2.9426080451976658E-2</c:v>
                      </c:pt>
                      <c:pt idx="33">
                        <c:v>2.2137824541819527E-2</c:v>
                      </c:pt>
                      <c:pt idx="34">
                        <c:v>2.9752957825027977E-2</c:v>
                      </c:pt>
                      <c:pt idx="35">
                        <c:v>2.1914142872508927E-2</c:v>
                      </c:pt>
                      <c:pt idx="36">
                        <c:v>2.8706773300723274E-2</c:v>
                      </c:pt>
                      <c:pt idx="37">
                        <c:v>2.8259228385393555E-2</c:v>
                      </c:pt>
                      <c:pt idx="38">
                        <c:v>2.7727560208583343E-2</c:v>
                      </c:pt>
                      <c:pt idx="39">
                        <c:v>3.27182899746764E-2</c:v>
                      </c:pt>
                      <c:pt idx="40">
                        <c:v>2.6379018255671922E-2</c:v>
                      </c:pt>
                      <c:pt idx="41">
                        <c:v>2.0909192137622826E-2</c:v>
                      </c:pt>
                      <c:pt idx="42">
                        <c:v>2.1001311690171359E-2</c:v>
                      </c:pt>
                      <c:pt idx="43">
                        <c:v>2.6589319110011729E-2</c:v>
                      </c:pt>
                      <c:pt idx="44">
                        <c:v>2.6954428735834916E-2</c:v>
                      </c:pt>
                      <c:pt idx="45">
                        <c:v>2.0439476082204842E-2</c:v>
                      </c:pt>
                      <c:pt idx="46">
                        <c:v>2.0651393908073711E-2</c:v>
                      </c:pt>
                      <c:pt idx="47">
                        <c:v>2.5912151289500442E-2</c:v>
                      </c:pt>
                      <c:pt idx="48">
                        <c:v>2.5887770062026451E-2</c:v>
                      </c:pt>
                      <c:pt idx="49">
                        <c:v>2.8597674583011736E-2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95-4466-B2FD-173474B9B8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RandomArrayGraphs!$E$55:$E$104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0.13546349804879151</c:v>
                      </c:pt>
                      <c:pt idx="1">
                        <c:v>0.16418414591300504</c:v>
                      </c:pt>
                      <c:pt idx="2">
                        <c:v>0.33500150754938379</c:v>
                      </c:pt>
                      <c:pt idx="3">
                        <c:v>0.38755850704259659</c:v>
                      </c:pt>
                      <c:pt idx="4">
                        <c:v>0.50079277589592641</c:v>
                      </c:pt>
                      <c:pt idx="5">
                        <c:v>0.53184849523461586</c:v>
                      </c:pt>
                      <c:pt idx="6">
                        <c:v>0.63680425263557505</c:v>
                      </c:pt>
                      <c:pt idx="7">
                        <c:v>0.669208444526873</c:v>
                      </c:pt>
                      <c:pt idx="8">
                        <c:v>0.71667924893494672</c:v>
                      </c:pt>
                      <c:pt idx="9">
                        <c:v>0.81398510827540504</c:v>
                      </c:pt>
                      <c:pt idx="10">
                        <c:v>0.86092586721519415</c:v>
                      </c:pt>
                      <c:pt idx="11">
                        <c:v>0.92793380681249726</c:v>
                      </c:pt>
                      <c:pt idx="12">
                        <c:v>0.98486087389440669</c:v>
                      </c:pt>
                      <c:pt idx="13">
                        <c:v>1.0362435400179435</c:v>
                      </c:pt>
                      <c:pt idx="14">
                        <c:v>1.0891488125990434</c:v>
                      </c:pt>
                      <c:pt idx="15">
                        <c:v>1.1438523579166922</c:v>
                      </c:pt>
                      <c:pt idx="16">
                        <c:v>1.2019793179310276</c:v>
                      </c:pt>
                      <c:pt idx="17">
                        <c:v>1.2528252179525599</c:v>
                      </c:pt>
                      <c:pt idx="18">
                        <c:v>1.3358210262577506</c:v>
                      </c:pt>
                      <c:pt idx="19">
                        <c:v>1.3857193982243516</c:v>
                      </c:pt>
                      <c:pt idx="20">
                        <c:v>1.43450340011148</c:v>
                      </c:pt>
                      <c:pt idx="21">
                        <c:v>1.477858738081087</c:v>
                      </c:pt>
                      <c:pt idx="22">
                        <c:v>1.5311234368488329</c:v>
                      </c:pt>
                      <c:pt idx="23">
                        <c:v>1.5663565169344278</c:v>
                      </c:pt>
                      <c:pt idx="24">
                        <c:v>1.6109198559084656</c:v>
                      </c:pt>
                      <c:pt idx="25">
                        <c:v>1.6757320290574587</c:v>
                      </c:pt>
                      <c:pt idx="26">
                        <c:v>1.7061009469983663</c:v>
                      </c:pt>
                      <c:pt idx="27">
                        <c:v>1.748286692515318</c:v>
                      </c:pt>
                      <c:pt idx="28">
                        <c:v>1.7926971155436968</c:v>
                      </c:pt>
                      <c:pt idx="29">
                        <c:v>1.8579751074759574</c:v>
                      </c:pt>
                      <c:pt idx="30">
                        <c:v>1.8854389005855958</c:v>
                      </c:pt>
                      <c:pt idx="31">
                        <c:v>1.9268745366077966</c:v>
                      </c:pt>
                      <c:pt idx="32">
                        <c:v>1.967425146412952</c:v>
                      </c:pt>
                      <c:pt idx="33">
                        <c:v>2.0035357989070959</c:v>
                      </c:pt>
                      <c:pt idx="34">
                        <c:v>2.0438534706900744</c:v>
                      </c:pt>
                      <c:pt idx="35">
                        <c:v>2.0834424588490035</c:v>
                      </c:pt>
                      <c:pt idx="36">
                        <c:v>2.1432262614573352</c:v>
                      </c:pt>
                      <c:pt idx="37">
                        <c:v>2.1781735244682086</c:v>
                      </c:pt>
                      <c:pt idx="38">
                        <c:v>2.1972264455521113</c:v>
                      </c:pt>
                      <c:pt idx="39">
                        <c:v>2.2366273169661928</c:v>
                      </c:pt>
                      <c:pt idx="40">
                        <c:v>2.2642668096731025</c:v>
                      </c:pt>
                      <c:pt idx="41">
                        <c:v>2.3122164062349282</c:v>
                      </c:pt>
                      <c:pt idx="42">
                        <c:v>2.3311263303505894</c:v>
                      </c:pt>
                      <c:pt idx="43">
                        <c:v>2.3842882801374503</c:v>
                      </c:pt>
                      <c:pt idx="44">
                        <c:v>2.4263929949044005</c:v>
                      </c:pt>
                      <c:pt idx="45">
                        <c:v>2.4763568740784576</c:v>
                      </c:pt>
                      <c:pt idx="46">
                        <c:v>2.4846208295651184</c:v>
                      </c:pt>
                      <c:pt idx="47">
                        <c:v>2.5269373203929866</c:v>
                      </c:pt>
                      <c:pt idx="48">
                        <c:v>2.5582943650556547</c:v>
                      </c:pt>
                      <c:pt idx="49">
                        <c:v>2.5859329237624205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95-4466-B2FD-173474B9B81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RandomArrayGraphs!$F$1</c15:sqref>
                        </c15:formulaRef>
                      </c:ext>
                    </c:extLst>
                    <c:strCache>
                      <c:ptCount val="1"/>
                      <c:pt idx="0">
                        <c:v>quickrand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RandomArrayGraphs!$F$55:$F$104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7.5257498915995294E-3</c:v>
                      </c:pt>
                      <c:pt idx="1">
                        <c:v>1.7661242787454724E-2</c:v>
                      </c:pt>
                      <c:pt idx="2">
                        <c:v>4.0508042025318478E-2</c:v>
                      </c:pt>
                      <c:pt idx="3">
                        <c:v>0.15386651175123983</c:v>
                      </c:pt>
                      <c:pt idx="4">
                        <c:v>3.011448763739424E-2</c:v>
                      </c:pt>
                      <c:pt idx="5">
                        <c:v>1.7698184221729155E-2</c:v>
                      </c:pt>
                      <c:pt idx="6">
                        <c:v>1.4208307559398066E-2</c:v>
                      </c:pt>
                      <c:pt idx="7">
                        <c:v>1.5165095488987826E-2</c:v>
                      </c:pt>
                      <c:pt idx="8">
                        <c:v>1.5511067472999636E-2</c:v>
                      </c:pt>
                      <c:pt idx="9">
                        <c:v>3.0102999566398118E-2</c:v>
                      </c:pt>
                      <c:pt idx="10">
                        <c:v>1.7096144938428814E-2</c:v>
                      </c:pt>
                      <c:pt idx="11">
                        <c:v>2.1915205797415429E-2</c:v>
                      </c:pt>
                      <c:pt idx="12">
                        <c:v>5.1830869005164711E-2</c:v>
                      </c:pt>
                      <c:pt idx="13">
                        <c:v>2.077681283243997E-2</c:v>
                      </c:pt>
                      <c:pt idx="14">
                        <c:v>2.7675766079850381E-2</c:v>
                      </c:pt>
                      <c:pt idx="15">
                        <c:v>1.8320427909137987E-2</c:v>
                      </c:pt>
                      <c:pt idx="16">
                        <c:v>2.1322964003792858E-2</c:v>
                      </c:pt>
                      <c:pt idx="17">
                        <c:v>4.3771306720888255E-2</c:v>
                      </c:pt>
                      <c:pt idx="18">
                        <c:v>4.0735679537522926E-2</c:v>
                      </c:pt>
                      <c:pt idx="19">
                        <c:v>4.0079212630028789E-2</c:v>
                      </c:pt>
                      <c:pt idx="20">
                        <c:v>3.9480557393430919E-2</c:v>
                      </c:pt>
                      <c:pt idx="21">
                        <c:v>3.9382274405374118E-2</c:v>
                      </c:pt>
                      <c:pt idx="22">
                        <c:v>3.9322467292631558E-2</c:v>
                      </c:pt>
                      <c:pt idx="23">
                        <c:v>3.9110673951693521E-2</c:v>
                      </c:pt>
                      <c:pt idx="24">
                        <c:v>2.7428055356984369E-2</c:v>
                      </c:pt>
                      <c:pt idx="25">
                        <c:v>2.66484314902918E-2</c:v>
                      </c:pt>
                      <c:pt idx="26">
                        <c:v>3.7496009995355274E-2</c:v>
                      </c:pt>
                      <c:pt idx="27">
                        <c:v>3.67709078506415E-2</c:v>
                      </c:pt>
                      <c:pt idx="28">
                        <c:v>3.3607824378294272E-2</c:v>
                      </c:pt>
                      <c:pt idx="29">
                        <c:v>3.3475469062828861E-2</c:v>
                      </c:pt>
                      <c:pt idx="30">
                        <c:v>2.4892944519377899E-2</c:v>
                      </c:pt>
                      <c:pt idx="31">
                        <c:v>3.2957294709376209E-2</c:v>
                      </c:pt>
                      <c:pt idx="32">
                        <c:v>3.3314989762810575E-2</c:v>
                      </c:pt>
                      <c:pt idx="33">
                        <c:v>2.379252037393741E-2</c:v>
                      </c:pt>
                      <c:pt idx="34">
                        <c:v>3.2835034206576554E-2</c:v>
                      </c:pt>
                      <c:pt idx="35">
                        <c:v>3.4822795701916008E-2</c:v>
                      </c:pt>
                      <c:pt idx="36">
                        <c:v>3.1762140752905101E-2</c:v>
                      </c:pt>
                      <c:pt idx="37">
                        <c:v>3.1401601471318291E-2</c:v>
                      </c:pt>
                      <c:pt idx="38">
                        <c:v>2.4159517577091224E-2</c:v>
                      </c:pt>
                      <c:pt idx="39">
                        <c:v>3.0879714292829961E-2</c:v>
                      </c:pt>
                      <c:pt idx="40">
                        <c:v>3.3248130867703597E-2</c:v>
                      </c:pt>
                      <c:pt idx="41">
                        <c:v>3.2679267181980047E-2</c:v>
                      </c:pt>
                      <c:pt idx="42">
                        <c:v>3.0345932029376046E-2</c:v>
                      </c:pt>
                      <c:pt idx="43">
                        <c:v>3.0194650514759083E-2</c:v>
                      </c:pt>
                      <c:pt idx="44">
                        <c:v>3.2429547072801386E-2</c:v>
                      </c:pt>
                      <c:pt idx="45">
                        <c:v>2.9533613604794236E-2</c:v>
                      </c:pt>
                      <c:pt idx="46">
                        <c:v>2.9599168464527946E-2</c:v>
                      </c:pt>
                      <c:pt idx="47">
                        <c:v>3.0716376577889087E-2</c:v>
                      </c:pt>
                      <c:pt idx="48">
                        <c:v>2.8468223026408512E-2</c:v>
                      </c:pt>
                      <c:pt idx="49">
                        <c:v>3.2357528213447541E-2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95-4466-B2FD-173474B9B81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RandomArrayGraphs!$G$1</c15:sqref>
                        </c15:formulaRef>
                      </c:ext>
                    </c:extLst>
                    <c:strCache>
                      <c:ptCount val="1"/>
                      <c:pt idx="0">
                        <c:v>heap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RandomArrayGraphs!$G$55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95-4466-B2FD-173474B9B817}"/>
                  </c:ext>
                </c:extLst>
              </c15:ser>
            </c15:filteredScatterSeries>
          </c:ext>
        </c:extLst>
      </c:scatterChart>
      <c:valAx>
        <c:axId val="161600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12735"/>
        <c:crosses val="autoZero"/>
        <c:crossBetween val="midCat"/>
      </c:valAx>
      <c:valAx>
        <c:axId val="16160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882327209099"/>
          <c:y val="0.15877187226596676"/>
          <c:w val="0.17320866141732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SortedArrayGraphs!$B$1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SortedArrayGraphs!$B$2:$B$51</c:f>
              <c:numCache>
                <c:formatCode>General</c:formatCode>
                <c:ptCount val="50"/>
                <c:pt idx="0">
                  <c:v>55</c:v>
                </c:pt>
                <c:pt idx="1">
                  <c:v>0</c:v>
                </c:pt>
                <c:pt idx="2">
                  <c:v>569</c:v>
                </c:pt>
                <c:pt idx="3">
                  <c:v>402</c:v>
                </c:pt>
                <c:pt idx="4">
                  <c:v>515</c:v>
                </c:pt>
                <c:pt idx="5">
                  <c:v>1097</c:v>
                </c:pt>
                <c:pt idx="6">
                  <c:v>1331</c:v>
                </c:pt>
                <c:pt idx="7">
                  <c:v>1718</c:v>
                </c:pt>
                <c:pt idx="8">
                  <c:v>1902</c:v>
                </c:pt>
                <c:pt idx="9">
                  <c:v>2618</c:v>
                </c:pt>
                <c:pt idx="10">
                  <c:v>3356</c:v>
                </c:pt>
                <c:pt idx="11">
                  <c:v>3690</c:v>
                </c:pt>
                <c:pt idx="12">
                  <c:v>4205</c:v>
                </c:pt>
                <c:pt idx="13">
                  <c:v>4620</c:v>
                </c:pt>
                <c:pt idx="14">
                  <c:v>5624</c:v>
                </c:pt>
                <c:pt idx="15">
                  <c:v>6150</c:v>
                </c:pt>
                <c:pt idx="16">
                  <c:v>7279</c:v>
                </c:pt>
                <c:pt idx="17">
                  <c:v>7754</c:v>
                </c:pt>
                <c:pt idx="18">
                  <c:v>9203</c:v>
                </c:pt>
                <c:pt idx="19">
                  <c:v>10323</c:v>
                </c:pt>
                <c:pt idx="20">
                  <c:v>10984</c:v>
                </c:pt>
                <c:pt idx="21">
                  <c:v>12123</c:v>
                </c:pt>
                <c:pt idx="22">
                  <c:v>12866</c:v>
                </c:pt>
                <c:pt idx="23">
                  <c:v>14125</c:v>
                </c:pt>
                <c:pt idx="24">
                  <c:v>15431</c:v>
                </c:pt>
                <c:pt idx="25">
                  <c:v>16637</c:v>
                </c:pt>
                <c:pt idx="26">
                  <c:v>17905</c:v>
                </c:pt>
                <c:pt idx="27">
                  <c:v>19342</c:v>
                </c:pt>
                <c:pt idx="28">
                  <c:v>20687</c:v>
                </c:pt>
                <c:pt idx="29">
                  <c:v>22093</c:v>
                </c:pt>
                <c:pt idx="30">
                  <c:v>23620</c:v>
                </c:pt>
                <c:pt idx="31">
                  <c:v>25201</c:v>
                </c:pt>
                <c:pt idx="32">
                  <c:v>27151</c:v>
                </c:pt>
                <c:pt idx="33">
                  <c:v>28468</c:v>
                </c:pt>
                <c:pt idx="34">
                  <c:v>30147</c:v>
                </c:pt>
                <c:pt idx="35">
                  <c:v>32289</c:v>
                </c:pt>
                <c:pt idx="36">
                  <c:v>33625</c:v>
                </c:pt>
                <c:pt idx="37">
                  <c:v>35671</c:v>
                </c:pt>
                <c:pt idx="38">
                  <c:v>37324</c:v>
                </c:pt>
                <c:pt idx="39">
                  <c:v>38722</c:v>
                </c:pt>
                <c:pt idx="40">
                  <c:v>40719</c:v>
                </c:pt>
                <c:pt idx="41">
                  <c:v>42626</c:v>
                </c:pt>
                <c:pt idx="42">
                  <c:v>44522</c:v>
                </c:pt>
                <c:pt idx="43">
                  <c:v>46903</c:v>
                </c:pt>
                <c:pt idx="44">
                  <c:v>48831</c:v>
                </c:pt>
                <c:pt idx="45">
                  <c:v>51076</c:v>
                </c:pt>
                <c:pt idx="46">
                  <c:v>53720</c:v>
                </c:pt>
                <c:pt idx="47">
                  <c:v>55306</c:v>
                </c:pt>
                <c:pt idx="48">
                  <c:v>57740</c:v>
                </c:pt>
                <c:pt idx="49">
                  <c:v>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171-A330-9C45884014BB}"/>
            </c:ext>
          </c:extLst>
        </c:ser>
        <c:ser>
          <c:idx val="1"/>
          <c:order val="1"/>
          <c:tx>
            <c:strRef>
              <c:f>SortedArrayGraphs!$C$1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SortedArrayGraphs!$C$2:$C$51</c:f>
              <c:numCache>
                <c:formatCode>General</c:formatCode>
                <c:ptCount val="50"/>
                <c:pt idx="0">
                  <c:v>0</c:v>
                </c:pt>
                <c:pt idx="1">
                  <c:v>99</c:v>
                </c:pt>
                <c:pt idx="2">
                  <c:v>303</c:v>
                </c:pt>
                <c:pt idx="3">
                  <c:v>236</c:v>
                </c:pt>
                <c:pt idx="4">
                  <c:v>802</c:v>
                </c:pt>
                <c:pt idx="5">
                  <c:v>929</c:v>
                </c:pt>
                <c:pt idx="6">
                  <c:v>1084</c:v>
                </c:pt>
                <c:pt idx="7">
                  <c:v>918</c:v>
                </c:pt>
                <c:pt idx="8">
                  <c:v>1615</c:v>
                </c:pt>
                <c:pt idx="9">
                  <c:v>2323</c:v>
                </c:pt>
                <c:pt idx="10">
                  <c:v>2336</c:v>
                </c:pt>
                <c:pt idx="11">
                  <c:v>3067</c:v>
                </c:pt>
                <c:pt idx="12">
                  <c:v>3844</c:v>
                </c:pt>
                <c:pt idx="13">
                  <c:v>4906</c:v>
                </c:pt>
                <c:pt idx="14">
                  <c:v>4826</c:v>
                </c:pt>
                <c:pt idx="15">
                  <c:v>5389</c:v>
                </c:pt>
                <c:pt idx="16">
                  <c:v>6235</c:v>
                </c:pt>
                <c:pt idx="17">
                  <c:v>7221</c:v>
                </c:pt>
                <c:pt idx="18">
                  <c:v>8242</c:v>
                </c:pt>
                <c:pt idx="19">
                  <c:v>8927</c:v>
                </c:pt>
                <c:pt idx="20">
                  <c:v>9939</c:v>
                </c:pt>
                <c:pt idx="21">
                  <c:v>11128</c:v>
                </c:pt>
                <c:pt idx="22">
                  <c:v>12108</c:v>
                </c:pt>
                <c:pt idx="23">
                  <c:v>12901</c:v>
                </c:pt>
                <c:pt idx="24">
                  <c:v>13677</c:v>
                </c:pt>
                <c:pt idx="25">
                  <c:v>15131</c:v>
                </c:pt>
                <c:pt idx="26">
                  <c:v>16033</c:v>
                </c:pt>
                <c:pt idx="27">
                  <c:v>17524</c:v>
                </c:pt>
                <c:pt idx="28">
                  <c:v>18767</c:v>
                </c:pt>
                <c:pt idx="29">
                  <c:v>20104</c:v>
                </c:pt>
                <c:pt idx="30">
                  <c:v>21878</c:v>
                </c:pt>
                <c:pt idx="31">
                  <c:v>22812</c:v>
                </c:pt>
                <c:pt idx="32">
                  <c:v>24305</c:v>
                </c:pt>
                <c:pt idx="33">
                  <c:v>25848</c:v>
                </c:pt>
                <c:pt idx="34">
                  <c:v>27509</c:v>
                </c:pt>
                <c:pt idx="35">
                  <c:v>28910</c:v>
                </c:pt>
                <c:pt idx="36">
                  <c:v>30208</c:v>
                </c:pt>
                <c:pt idx="37">
                  <c:v>32131</c:v>
                </c:pt>
                <c:pt idx="38">
                  <c:v>34054</c:v>
                </c:pt>
                <c:pt idx="39">
                  <c:v>35436</c:v>
                </c:pt>
                <c:pt idx="40">
                  <c:v>36975</c:v>
                </c:pt>
                <c:pt idx="41">
                  <c:v>40385</c:v>
                </c:pt>
                <c:pt idx="42">
                  <c:v>41650</c:v>
                </c:pt>
                <c:pt idx="43">
                  <c:v>42855</c:v>
                </c:pt>
                <c:pt idx="44">
                  <c:v>44461</c:v>
                </c:pt>
                <c:pt idx="45">
                  <c:v>46769</c:v>
                </c:pt>
                <c:pt idx="46">
                  <c:v>49115</c:v>
                </c:pt>
                <c:pt idx="47">
                  <c:v>50994</c:v>
                </c:pt>
                <c:pt idx="48">
                  <c:v>53222</c:v>
                </c:pt>
                <c:pt idx="49">
                  <c:v>54951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171-A330-9C45884014BB}"/>
            </c:ext>
          </c:extLst>
        </c:ser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21-4171-A330-9C45884014BB}"/>
            </c:ext>
          </c:extLst>
        </c:ser>
        <c:ser>
          <c:idx val="3"/>
          <c:order val="3"/>
          <c:tx>
            <c:strRef>
              <c:f>SortedArrayGraphs!$E$1</c:f>
              <c:strCache>
                <c:ptCount val="1"/>
                <c:pt idx="0">
                  <c:v>quick(fp)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SortedArrayGraphs!$E$2:$E$51</c:f>
              <c:numCache>
                <c:formatCode>General</c:formatCode>
                <c:ptCount val="50"/>
                <c:pt idx="0">
                  <c:v>107</c:v>
                </c:pt>
                <c:pt idx="1">
                  <c:v>332</c:v>
                </c:pt>
                <c:pt idx="2">
                  <c:v>1141</c:v>
                </c:pt>
                <c:pt idx="3">
                  <c:v>1846</c:v>
                </c:pt>
                <c:pt idx="4">
                  <c:v>2648</c:v>
                </c:pt>
                <c:pt idx="5">
                  <c:v>3555</c:v>
                </c:pt>
                <c:pt idx="6">
                  <c:v>4642</c:v>
                </c:pt>
                <c:pt idx="7">
                  <c:v>6453</c:v>
                </c:pt>
                <c:pt idx="8">
                  <c:v>8794</c:v>
                </c:pt>
                <c:pt idx="9">
                  <c:v>10190</c:v>
                </c:pt>
                <c:pt idx="10">
                  <c:v>12786</c:v>
                </c:pt>
                <c:pt idx="11">
                  <c:v>14917</c:v>
                </c:pt>
                <c:pt idx="12">
                  <c:v>17712</c:v>
                </c:pt>
                <c:pt idx="13">
                  <c:v>20370</c:v>
                </c:pt>
                <c:pt idx="14">
                  <c:v>23216</c:v>
                </c:pt>
                <c:pt idx="15">
                  <c:v>27169</c:v>
                </c:pt>
                <c:pt idx="16">
                  <c:v>30237</c:v>
                </c:pt>
                <c:pt idx="17">
                  <c:v>33329</c:v>
                </c:pt>
                <c:pt idx="18">
                  <c:v>37200</c:v>
                </c:pt>
                <c:pt idx="19">
                  <c:v>41496</c:v>
                </c:pt>
                <c:pt idx="20">
                  <c:v>45484</c:v>
                </c:pt>
                <c:pt idx="21">
                  <c:v>49940</c:v>
                </c:pt>
                <c:pt idx="22">
                  <c:v>55103</c:v>
                </c:pt>
                <c:pt idx="23">
                  <c:v>59673</c:v>
                </c:pt>
                <c:pt idx="24">
                  <c:v>64654</c:v>
                </c:pt>
                <c:pt idx="25">
                  <c:v>69958</c:v>
                </c:pt>
                <c:pt idx="26">
                  <c:v>76031</c:v>
                </c:pt>
                <c:pt idx="27">
                  <c:v>80829</c:v>
                </c:pt>
                <c:pt idx="28">
                  <c:v>88054</c:v>
                </c:pt>
                <c:pt idx="29">
                  <c:v>93010</c:v>
                </c:pt>
                <c:pt idx="30">
                  <c:v>99167</c:v>
                </c:pt>
                <c:pt idx="31">
                  <c:v>105773</c:v>
                </c:pt>
                <c:pt idx="32">
                  <c:v>112499</c:v>
                </c:pt>
                <c:pt idx="33">
                  <c:v>120486</c:v>
                </c:pt>
                <c:pt idx="34">
                  <c:v>127062</c:v>
                </c:pt>
                <c:pt idx="35">
                  <c:v>134005</c:v>
                </c:pt>
                <c:pt idx="36">
                  <c:v>142105</c:v>
                </c:pt>
                <c:pt idx="37">
                  <c:v>149633</c:v>
                </c:pt>
                <c:pt idx="38">
                  <c:v>157225</c:v>
                </c:pt>
                <c:pt idx="39">
                  <c:v>165859</c:v>
                </c:pt>
                <c:pt idx="40">
                  <c:v>173539</c:v>
                </c:pt>
                <c:pt idx="41">
                  <c:v>182235</c:v>
                </c:pt>
                <c:pt idx="42">
                  <c:v>192645</c:v>
                </c:pt>
                <c:pt idx="43">
                  <c:v>200266</c:v>
                </c:pt>
                <c:pt idx="44">
                  <c:v>211568</c:v>
                </c:pt>
                <c:pt idx="45">
                  <c:v>220410</c:v>
                </c:pt>
                <c:pt idx="46">
                  <c:v>228324</c:v>
                </c:pt>
                <c:pt idx="47">
                  <c:v>238614</c:v>
                </c:pt>
                <c:pt idx="48">
                  <c:v>250227</c:v>
                </c:pt>
                <c:pt idx="49">
                  <c:v>258097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1-4171-A330-9C45884014BB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1-4171-A330-9C45884014BB}"/>
            </c:ext>
          </c:extLst>
        </c:ser>
        <c:ser>
          <c:idx val="5"/>
          <c:order val="5"/>
          <c:tx>
            <c:strRef>
              <c:f>SortedArrayGraphs!$H$1</c:f>
              <c:strCache>
                <c:ptCount val="1"/>
                <c:pt idx="0">
                  <c:v>counting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SortedArrayGraphs!$H$2:$H$51</c:f>
              <c:numCache>
                <c:formatCode>General</c:formatCode>
                <c:ptCount val="50"/>
                <c:pt idx="0">
                  <c:v>0</c:v>
                </c:pt>
                <c:pt idx="1">
                  <c:v>62</c:v>
                </c:pt>
                <c:pt idx="2">
                  <c:v>389</c:v>
                </c:pt>
                <c:pt idx="3">
                  <c:v>888</c:v>
                </c:pt>
                <c:pt idx="4">
                  <c:v>1179</c:v>
                </c:pt>
                <c:pt idx="5">
                  <c:v>1497</c:v>
                </c:pt>
                <c:pt idx="6">
                  <c:v>2327</c:v>
                </c:pt>
                <c:pt idx="7">
                  <c:v>2816</c:v>
                </c:pt>
                <c:pt idx="8">
                  <c:v>3871</c:v>
                </c:pt>
                <c:pt idx="9">
                  <c:v>4330</c:v>
                </c:pt>
                <c:pt idx="10">
                  <c:v>5556</c:v>
                </c:pt>
                <c:pt idx="11">
                  <c:v>6701</c:v>
                </c:pt>
                <c:pt idx="12">
                  <c:v>7460</c:v>
                </c:pt>
                <c:pt idx="13">
                  <c:v>8963</c:v>
                </c:pt>
                <c:pt idx="14">
                  <c:v>10155</c:v>
                </c:pt>
                <c:pt idx="15">
                  <c:v>11391</c:v>
                </c:pt>
                <c:pt idx="16">
                  <c:v>12868</c:v>
                </c:pt>
                <c:pt idx="17">
                  <c:v>14126</c:v>
                </c:pt>
                <c:pt idx="18">
                  <c:v>15642</c:v>
                </c:pt>
                <c:pt idx="19">
                  <c:v>17912</c:v>
                </c:pt>
                <c:pt idx="20">
                  <c:v>19432</c:v>
                </c:pt>
                <c:pt idx="21">
                  <c:v>21124</c:v>
                </c:pt>
                <c:pt idx="22">
                  <c:v>22938</c:v>
                </c:pt>
                <c:pt idx="23">
                  <c:v>25437</c:v>
                </c:pt>
                <c:pt idx="24">
                  <c:v>27522</c:v>
                </c:pt>
                <c:pt idx="25">
                  <c:v>29715</c:v>
                </c:pt>
                <c:pt idx="26">
                  <c:v>32261</c:v>
                </c:pt>
                <c:pt idx="27">
                  <c:v>34935</c:v>
                </c:pt>
                <c:pt idx="28">
                  <c:v>37277</c:v>
                </c:pt>
                <c:pt idx="29">
                  <c:v>40144</c:v>
                </c:pt>
                <c:pt idx="30">
                  <c:v>43317</c:v>
                </c:pt>
                <c:pt idx="31">
                  <c:v>44853</c:v>
                </c:pt>
                <c:pt idx="32">
                  <c:v>47132</c:v>
                </c:pt>
                <c:pt idx="33">
                  <c:v>49745</c:v>
                </c:pt>
                <c:pt idx="34">
                  <c:v>53346</c:v>
                </c:pt>
                <c:pt idx="35">
                  <c:v>56451</c:v>
                </c:pt>
                <c:pt idx="36">
                  <c:v>60024</c:v>
                </c:pt>
                <c:pt idx="37">
                  <c:v>63280</c:v>
                </c:pt>
                <c:pt idx="38">
                  <c:v>66004</c:v>
                </c:pt>
                <c:pt idx="39">
                  <c:v>69248</c:v>
                </c:pt>
                <c:pt idx="40">
                  <c:v>73055</c:v>
                </c:pt>
                <c:pt idx="41">
                  <c:v>76934</c:v>
                </c:pt>
                <c:pt idx="42">
                  <c:v>80320</c:v>
                </c:pt>
                <c:pt idx="43">
                  <c:v>85164</c:v>
                </c:pt>
                <c:pt idx="44">
                  <c:v>88919</c:v>
                </c:pt>
                <c:pt idx="45">
                  <c:v>92315</c:v>
                </c:pt>
                <c:pt idx="46">
                  <c:v>96077</c:v>
                </c:pt>
                <c:pt idx="47">
                  <c:v>101098</c:v>
                </c:pt>
                <c:pt idx="48">
                  <c:v>104602</c:v>
                </c:pt>
                <c:pt idx="49">
                  <c:v>108323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1-4171-A330-9C45884014BB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1-4171-A330-9C45884014BB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1-4171-A330-9C45884014BB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1-4171-A330-9C458840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Array (Deeper Look)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SortedArrayGraphs!$D$1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SortedArrayGraphs!$D$2:$D$51</c:f>
              <c:numCache>
                <c:formatCode>General</c:formatCode>
                <c:ptCount val="50"/>
                <c:pt idx="0">
                  <c:v>7</c:v>
                </c:pt>
                <c:pt idx="1">
                  <c:v>23</c:v>
                </c:pt>
                <c:pt idx="2">
                  <c:v>39</c:v>
                </c:pt>
                <c:pt idx="3">
                  <c:v>46</c:v>
                </c:pt>
                <c:pt idx="4">
                  <c:v>56</c:v>
                </c:pt>
                <c:pt idx="5">
                  <c:v>65</c:v>
                </c:pt>
                <c:pt idx="6">
                  <c:v>543</c:v>
                </c:pt>
                <c:pt idx="7">
                  <c:v>569</c:v>
                </c:pt>
                <c:pt idx="8">
                  <c:v>131</c:v>
                </c:pt>
                <c:pt idx="9">
                  <c:v>152</c:v>
                </c:pt>
                <c:pt idx="10">
                  <c:v>153</c:v>
                </c:pt>
                <c:pt idx="11">
                  <c:v>195</c:v>
                </c:pt>
                <c:pt idx="12">
                  <c:v>325</c:v>
                </c:pt>
                <c:pt idx="13">
                  <c:v>299</c:v>
                </c:pt>
                <c:pt idx="14">
                  <c:v>378</c:v>
                </c:pt>
                <c:pt idx="15">
                  <c:v>394</c:v>
                </c:pt>
                <c:pt idx="16">
                  <c:v>492</c:v>
                </c:pt>
                <c:pt idx="17">
                  <c:v>526</c:v>
                </c:pt>
                <c:pt idx="18">
                  <c:v>378</c:v>
                </c:pt>
                <c:pt idx="19">
                  <c:v>807</c:v>
                </c:pt>
                <c:pt idx="20">
                  <c:v>826</c:v>
                </c:pt>
                <c:pt idx="21">
                  <c:v>444</c:v>
                </c:pt>
                <c:pt idx="22">
                  <c:v>595</c:v>
                </c:pt>
                <c:pt idx="23">
                  <c:v>909</c:v>
                </c:pt>
                <c:pt idx="24">
                  <c:v>661</c:v>
                </c:pt>
                <c:pt idx="25">
                  <c:v>690</c:v>
                </c:pt>
                <c:pt idx="26">
                  <c:v>717</c:v>
                </c:pt>
                <c:pt idx="27">
                  <c:v>987</c:v>
                </c:pt>
                <c:pt idx="28">
                  <c:v>662</c:v>
                </c:pt>
                <c:pt idx="29">
                  <c:v>1063</c:v>
                </c:pt>
                <c:pt idx="30">
                  <c:v>1091</c:v>
                </c:pt>
                <c:pt idx="31">
                  <c:v>822</c:v>
                </c:pt>
                <c:pt idx="32">
                  <c:v>734</c:v>
                </c:pt>
                <c:pt idx="33">
                  <c:v>1227</c:v>
                </c:pt>
                <c:pt idx="34">
                  <c:v>1218</c:v>
                </c:pt>
                <c:pt idx="35">
                  <c:v>879</c:v>
                </c:pt>
                <c:pt idx="36">
                  <c:v>822</c:v>
                </c:pt>
                <c:pt idx="37">
                  <c:v>767</c:v>
                </c:pt>
                <c:pt idx="38">
                  <c:v>868</c:v>
                </c:pt>
                <c:pt idx="39">
                  <c:v>883</c:v>
                </c:pt>
                <c:pt idx="40">
                  <c:v>901</c:v>
                </c:pt>
                <c:pt idx="41">
                  <c:v>916</c:v>
                </c:pt>
                <c:pt idx="42">
                  <c:v>1389</c:v>
                </c:pt>
                <c:pt idx="43">
                  <c:v>1089</c:v>
                </c:pt>
                <c:pt idx="44">
                  <c:v>1438</c:v>
                </c:pt>
                <c:pt idx="45">
                  <c:v>1130</c:v>
                </c:pt>
                <c:pt idx="46">
                  <c:v>1523</c:v>
                </c:pt>
                <c:pt idx="47">
                  <c:v>1498</c:v>
                </c:pt>
                <c:pt idx="48">
                  <c:v>1685</c:v>
                </c:pt>
                <c:pt idx="49">
                  <c:v>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E-433F-9695-A6A5CEAB09CA}"/>
            </c:ext>
          </c:extLst>
        </c:ser>
        <c:ser>
          <c:idx val="4"/>
          <c:order val="4"/>
          <c:tx>
            <c:strRef>
              <c:f>SortedArrayGraphs!$G$1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SortedArrayGraphs!$G$2:$G$51</c:f>
              <c:numCache>
                <c:formatCode>General</c:formatCode>
                <c:ptCount val="50"/>
                <c:pt idx="0">
                  <c:v>0</c:v>
                </c:pt>
                <c:pt idx="1">
                  <c:v>166</c:v>
                </c:pt>
                <c:pt idx="2">
                  <c:v>99</c:v>
                </c:pt>
                <c:pt idx="3">
                  <c:v>124</c:v>
                </c:pt>
                <c:pt idx="4">
                  <c:v>124</c:v>
                </c:pt>
                <c:pt idx="5">
                  <c:v>83</c:v>
                </c:pt>
                <c:pt idx="6">
                  <c:v>303</c:v>
                </c:pt>
                <c:pt idx="7">
                  <c:v>220</c:v>
                </c:pt>
                <c:pt idx="8">
                  <c:v>226</c:v>
                </c:pt>
                <c:pt idx="9">
                  <c:v>318</c:v>
                </c:pt>
                <c:pt idx="10">
                  <c:v>185</c:v>
                </c:pt>
                <c:pt idx="11">
                  <c:v>389</c:v>
                </c:pt>
                <c:pt idx="12">
                  <c:v>385</c:v>
                </c:pt>
                <c:pt idx="13">
                  <c:v>409</c:v>
                </c:pt>
                <c:pt idx="14">
                  <c:v>690</c:v>
                </c:pt>
                <c:pt idx="15">
                  <c:v>326</c:v>
                </c:pt>
                <c:pt idx="16">
                  <c:v>758</c:v>
                </c:pt>
                <c:pt idx="17">
                  <c:v>758</c:v>
                </c:pt>
                <c:pt idx="18">
                  <c:v>805</c:v>
                </c:pt>
                <c:pt idx="19">
                  <c:v>886</c:v>
                </c:pt>
                <c:pt idx="20">
                  <c:v>885</c:v>
                </c:pt>
                <c:pt idx="21">
                  <c:v>889</c:v>
                </c:pt>
                <c:pt idx="22">
                  <c:v>867</c:v>
                </c:pt>
                <c:pt idx="23">
                  <c:v>1013</c:v>
                </c:pt>
                <c:pt idx="24">
                  <c:v>638</c:v>
                </c:pt>
                <c:pt idx="25">
                  <c:v>999</c:v>
                </c:pt>
                <c:pt idx="26">
                  <c:v>709</c:v>
                </c:pt>
                <c:pt idx="27">
                  <c:v>712</c:v>
                </c:pt>
                <c:pt idx="28">
                  <c:v>1008</c:v>
                </c:pt>
                <c:pt idx="29">
                  <c:v>999</c:v>
                </c:pt>
                <c:pt idx="30">
                  <c:v>815</c:v>
                </c:pt>
                <c:pt idx="31">
                  <c:v>1075</c:v>
                </c:pt>
                <c:pt idx="32">
                  <c:v>1285</c:v>
                </c:pt>
                <c:pt idx="33">
                  <c:v>1283</c:v>
                </c:pt>
                <c:pt idx="34">
                  <c:v>1278</c:v>
                </c:pt>
                <c:pt idx="35">
                  <c:v>1377</c:v>
                </c:pt>
                <c:pt idx="36">
                  <c:v>913</c:v>
                </c:pt>
                <c:pt idx="37">
                  <c:v>1290</c:v>
                </c:pt>
                <c:pt idx="38">
                  <c:v>1388</c:v>
                </c:pt>
                <c:pt idx="39">
                  <c:v>1418</c:v>
                </c:pt>
                <c:pt idx="40">
                  <c:v>1388</c:v>
                </c:pt>
                <c:pt idx="41">
                  <c:v>1411</c:v>
                </c:pt>
                <c:pt idx="42">
                  <c:v>1413</c:v>
                </c:pt>
                <c:pt idx="43">
                  <c:v>1890</c:v>
                </c:pt>
                <c:pt idx="44">
                  <c:v>1487</c:v>
                </c:pt>
                <c:pt idx="45">
                  <c:v>1495</c:v>
                </c:pt>
                <c:pt idx="46">
                  <c:v>1981</c:v>
                </c:pt>
                <c:pt idx="47">
                  <c:v>1981</c:v>
                </c:pt>
                <c:pt idx="48">
                  <c:v>1623</c:v>
                </c:pt>
                <c:pt idx="49">
                  <c:v>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E-433F-9695-A6A5CEAB09CA}"/>
            </c:ext>
          </c:extLst>
        </c:ser>
        <c:ser>
          <c:idx val="6"/>
          <c:order val="6"/>
          <c:tx>
            <c:strRef>
              <c:f>SortedArrayGraphs!$I$1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62</c:v>
                </c:pt>
                <c:pt idx="7">
                  <c:v>55</c:v>
                </c:pt>
                <c:pt idx="8">
                  <c:v>62</c:v>
                </c:pt>
                <c:pt idx="9">
                  <c:v>61</c:v>
                </c:pt>
                <c:pt idx="10">
                  <c:v>82</c:v>
                </c:pt>
                <c:pt idx="11">
                  <c:v>165</c:v>
                </c:pt>
                <c:pt idx="12">
                  <c:v>560</c:v>
                </c:pt>
                <c:pt idx="13">
                  <c:v>119</c:v>
                </c:pt>
                <c:pt idx="14">
                  <c:v>83</c:v>
                </c:pt>
                <c:pt idx="15">
                  <c:v>299</c:v>
                </c:pt>
                <c:pt idx="16">
                  <c:v>157</c:v>
                </c:pt>
                <c:pt idx="17">
                  <c:v>117</c:v>
                </c:pt>
                <c:pt idx="18">
                  <c:v>119</c:v>
                </c:pt>
                <c:pt idx="19">
                  <c:v>118</c:v>
                </c:pt>
                <c:pt idx="20">
                  <c:v>174</c:v>
                </c:pt>
                <c:pt idx="21">
                  <c:v>223</c:v>
                </c:pt>
                <c:pt idx="22">
                  <c:v>322</c:v>
                </c:pt>
                <c:pt idx="23">
                  <c:v>192</c:v>
                </c:pt>
                <c:pt idx="24">
                  <c:v>322</c:v>
                </c:pt>
                <c:pt idx="25">
                  <c:v>230</c:v>
                </c:pt>
                <c:pt idx="26">
                  <c:v>652</c:v>
                </c:pt>
                <c:pt idx="27">
                  <c:v>400</c:v>
                </c:pt>
                <c:pt idx="28">
                  <c:v>404</c:v>
                </c:pt>
                <c:pt idx="29">
                  <c:v>246</c:v>
                </c:pt>
                <c:pt idx="30">
                  <c:v>245</c:v>
                </c:pt>
                <c:pt idx="31">
                  <c:v>678</c:v>
                </c:pt>
                <c:pt idx="32">
                  <c:v>400</c:v>
                </c:pt>
                <c:pt idx="33">
                  <c:v>333</c:v>
                </c:pt>
                <c:pt idx="34">
                  <c:v>782</c:v>
                </c:pt>
                <c:pt idx="35">
                  <c:v>734</c:v>
                </c:pt>
                <c:pt idx="36">
                  <c:v>442</c:v>
                </c:pt>
                <c:pt idx="37">
                  <c:v>408</c:v>
                </c:pt>
                <c:pt idx="38">
                  <c:v>805</c:v>
                </c:pt>
                <c:pt idx="39">
                  <c:v>806</c:v>
                </c:pt>
                <c:pt idx="40">
                  <c:v>805</c:v>
                </c:pt>
                <c:pt idx="41">
                  <c:v>822</c:v>
                </c:pt>
                <c:pt idx="42">
                  <c:v>472</c:v>
                </c:pt>
                <c:pt idx="43">
                  <c:v>515</c:v>
                </c:pt>
                <c:pt idx="44">
                  <c:v>830</c:v>
                </c:pt>
                <c:pt idx="45">
                  <c:v>508</c:v>
                </c:pt>
                <c:pt idx="46">
                  <c:v>887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E-433F-9695-A6A5CEAB09CA}"/>
            </c:ext>
          </c:extLst>
        </c:ser>
        <c:ser>
          <c:idx val="7"/>
          <c:order val="7"/>
          <c:tx>
            <c:strRef>
              <c:f>SortedArrayGraphs!$F$1</c:f>
              <c:strCache>
                <c:ptCount val="1"/>
                <c:pt idx="0">
                  <c:v>quickrand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SortedArrayGraphs!$F$2:$F$51</c:f>
              <c:numCache>
                <c:formatCode>General</c:formatCode>
                <c:ptCount val="50"/>
                <c:pt idx="0">
                  <c:v>7</c:v>
                </c:pt>
                <c:pt idx="1">
                  <c:v>38</c:v>
                </c:pt>
                <c:pt idx="2">
                  <c:v>118</c:v>
                </c:pt>
                <c:pt idx="3">
                  <c:v>531</c:v>
                </c:pt>
                <c:pt idx="4">
                  <c:v>67</c:v>
                </c:pt>
                <c:pt idx="5">
                  <c:v>231</c:v>
                </c:pt>
                <c:pt idx="6">
                  <c:v>90</c:v>
                </c:pt>
                <c:pt idx="7">
                  <c:v>117</c:v>
                </c:pt>
                <c:pt idx="8">
                  <c:v>128</c:v>
                </c:pt>
                <c:pt idx="9">
                  <c:v>149</c:v>
                </c:pt>
                <c:pt idx="10">
                  <c:v>168</c:v>
                </c:pt>
                <c:pt idx="11">
                  <c:v>438</c:v>
                </c:pt>
                <c:pt idx="12">
                  <c:v>214</c:v>
                </c:pt>
                <c:pt idx="13">
                  <c:v>330</c:v>
                </c:pt>
                <c:pt idx="14">
                  <c:v>729</c:v>
                </c:pt>
                <c:pt idx="15">
                  <c:v>357</c:v>
                </c:pt>
                <c:pt idx="16">
                  <c:v>533</c:v>
                </c:pt>
                <c:pt idx="17">
                  <c:v>398</c:v>
                </c:pt>
                <c:pt idx="18">
                  <c:v>876</c:v>
                </c:pt>
                <c:pt idx="19">
                  <c:v>846</c:v>
                </c:pt>
                <c:pt idx="20">
                  <c:v>920</c:v>
                </c:pt>
                <c:pt idx="21">
                  <c:v>640</c:v>
                </c:pt>
                <c:pt idx="22">
                  <c:v>583</c:v>
                </c:pt>
                <c:pt idx="23">
                  <c:v>954</c:v>
                </c:pt>
                <c:pt idx="24">
                  <c:v>706</c:v>
                </c:pt>
                <c:pt idx="25">
                  <c:v>1023</c:v>
                </c:pt>
                <c:pt idx="26">
                  <c:v>1054</c:v>
                </c:pt>
                <c:pt idx="27">
                  <c:v>1073</c:v>
                </c:pt>
                <c:pt idx="28">
                  <c:v>1166</c:v>
                </c:pt>
                <c:pt idx="29">
                  <c:v>1112</c:v>
                </c:pt>
                <c:pt idx="30">
                  <c:v>746</c:v>
                </c:pt>
                <c:pt idx="31">
                  <c:v>1243</c:v>
                </c:pt>
                <c:pt idx="32">
                  <c:v>1274</c:v>
                </c:pt>
                <c:pt idx="33">
                  <c:v>1227</c:v>
                </c:pt>
                <c:pt idx="34">
                  <c:v>1313</c:v>
                </c:pt>
                <c:pt idx="35">
                  <c:v>873</c:v>
                </c:pt>
                <c:pt idx="36">
                  <c:v>981</c:v>
                </c:pt>
                <c:pt idx="37">
                  <c:v>1353</c:v>
                </c:pt>
                <c:pt idx="38">
                  <c:v>1443</c:v>
                </c:pt>
                <c:pt idx="39">
                  <c:v>1428</c:v>
                </c:pt>
                <c:pt idx="40">
                  <c:v>1423</c:v>
                </c:pt>
                <c:pt idx="41">
                  <c:v>1118</c:v>
                </c:pt>
                <c:pt idx="42">
                  <c:v>1149</c:v>
                </c:pt>
                <c:pt idx="43">
                  <c:v>1529</c:v>
                </c:pt>
                <c:pt idx="44">
                  <c:v>1207</c:v>
                </c:pt>
                <c:pt idx="45">
                  <c:v>1225</c:v>
                </c:pt>
                <c:pt idx="46">
                  <c:v>1251</c:v>
                </c:pt>
                <c:pt idx="47">
                  <c:v>1631</c:v>
                </c:pt>
                <c:pt idx="48">
                  <c:v>1405</c:v>
                </c:pt>
                <c:pt idx="49">
                  <c:v>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CE-433F-9695-A6A5CEAB09CA}"/>
            </c:ext>
          </c:extLst>
        </c:ser>
        <c:ser>
          <c:idx val="8"/>
          <c:order val="8"/>
          <c:tx>
            <c:strRef>
              <c:f>SortedArrayGraphs!$A$1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SortedArrayGraphs!$V$2:$V$51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SortedArrayGraphs!$A$2:$A$51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</c:v>
                </c:pt>
                <c:pt idx="45">
                  <c:v>0</c:v>
                </c:pt>
                <c:pt idx="46">
                  <c:v>371</c:v>
                </c:pt>
                <c:pt idx="47">
                  <c:v>71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CE-433F-9695-A6A5CEAB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89599"/>
        <c:axId val="8457850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SortedArrayGraphs!$B$1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SortedArrayGraphs!$B$2:$B$51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55</c:v>
                      </c:pt>
                      <c:pt idx="1">
                        <c:v>0</c:v>
                      </c:pt>
                      <c:pt idx="2">
                        <c:v>569</c:v>
                      </c:pt>
                      <c:pt idx="3">
                        <c:v>402</c:v>
                      </c:pt>
                      <c:pt idx="4">
                        <c:v>515</c:v>
                      </c:pt>
                      <c:pt idx="5">
                        <c:v>1097</c:v>
                      </c:pt>
                      <c:pt idx="6">
                        <c:v>1331</c:v>
                      </c:pt>
                      <c:pt idx="7">
                        <c:v>1718</c:v>
                      </c:pt>
                      <c:pt idx="8">
                        <c:v>1902</c:v>
                      </c:pt>
                      <c:pt idx="9">
                        <c:v>2618</c:v>
                      </c:pt>
                      <c:pt idx="10">
                        <c:v>3356</c:v>
                      </c:pt>
                      <c:pt idx="11">
                        <c:v>3690</c:v>
                      </c:pt>
                      <c:pt idx="12">
                        <c:v>4205</c:v>
                      </c:pt>
                      <c:pt idx="13">
                        <c:v>4620</c:v>
                      </c:pt>
                      <c:pt idx="14">
                        <c:v>5624</c:v>
                      </c:pt>
                      <c:pt idx="15">
                        <c:v>6150</c:v>
                      </c:pt>
                      <c:pt idx="16">
                        <c:v>7279</c:v>
                      </c:pt>
                      <c:pt idx="17">
                        <c:v>7754</c:v>
                      </c:pt>
                      <c:pt idx="18">
                        <c:v>9203</c:v>
                      </c:pt>
                      <c:pt idx="19">
                        <c:v>10323</c:v>
                      </c:pt>
                      <c:pt idx="20">
                        <c:v>10984</c:v>
                      </c:pt>
                      <c:pt idx="21">
                        <c:v>12123</c:v>
                      </c:pt>
                      <c:pt idx="22">
                        <c:v>12866</c:v>
                      </c:pt>
                      <c:pt idx="23">
                        <c:v>14125</c:v>
                      </c:pt>
                      <c:pt idx="24">
                        <c:v>15431</c:v>
                      </c:pt>
                      <c:pt idx="25">
                        <c:v>16637</c:v>
                      </c:pt>
                      <c:pt idx="26">
                        <c:v>17905</c:v>
                      </c:pt>
                      <c:pt idx="27">
                        <c:v>19342</c:v>
                      </c:pt>
                      <c:pt idx="28">
                        <c:v>20687</c:v>
                      </c:pt>
                      <c:pt idx="29">
                        <c:v>22093</c:v>
                      </c:pt>
                      <c:pt idx="30">
                        <c:v>23620</c:v>
                      </c:pt>
                      <c:pt idx="31">
                        <c:v>25201</c:v>
                      </c:pt>
                      <c:pt idx="32">
                        <c:v>27151</c:v>
                      </c:pt>
                      <c:pt idx="33">
                        <c:v>28468</c:v>
                      </c:pt>
                      <c:pt idx="34">
                        <c:v>30147</c:v>
                      </c:pt>
                      <c:pt idx="35">
                        <c:v>32289</c:v>
                      </c:pt>
                      <c:pt idx="36">
                        <c:v>33625</c:v>
                      </c:pt>
                      <c:pt idx="37">
                        <c:v>35671</c:v>
                      </c:pt>
                      <c:pt idx="38">
                        <c:v>37324</c:v>
                      </c:pt>
                      <c:pt idx="39">
                        <c:v>38722</c:v>
                      </c:pt>
                      <c:pt idx="40">
                        <c:v>40719</c:v>
                      </c:pt>
                      <c:pt idx="41">
                        <c:v>42626</c:v>
                      </c:pt>
                      <c:pt idx="42">
                        <c:v>44522</c:v>
                      </c:pt>
                      <c:pt idx="43">
                        <c:v>46903</c:v>
                      </c:pt>
                      <c:pt idx="44">
                        <c:v>48831</c:v>
                      </c:pt>
                      <c:pt idx="45">
                        <c:v>51076</c:v>
                      </c:pt>
                      <c:pt idx="46">
                        <c:v>53720</c:v>
                      </c:pt>
                      <c:pt idx="47">
                        <c:v>55306</c:v>
                      </c:pt>
                      <c:pt idx="48">
                        <c:v>57740</c:v>
                      </c:pt>
                      <c:pt idx="49">
                        <c:v>59864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FCE-433F-9695-A6A5CEAB09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99</c:v>
                      </c:pt>
                      <c:pt idx="2">
                        <c:v>303</c:v>
                      </c:pt>
                      <c:pt idx="3">
                        <c:v>236</c:v>
                      </c:pt>
                      <c:pt idx="4">
                        <c:v>802</c:v>
                      </c:pt>
                      <c:pt idx="5">
                        <c:v>929</c:v>
                      </c:pt>
                      <c:pt idx="6">
                        <c:v>1084</c:v>
                      </c:pt>
                      <c:pt idx="7">
                        <c:v>918</c:v>
                      </c:pt>
                      <c:pt idx="8">
                        <c:v>1615</c:v>
                      </c:pt>
                      <c:pt idx="9">
                        <c:v>2323</c:v>
                      </c:pt>
                      <c:pt idx="10">
                        <c:v>2336</c:v>
                      </c:pt>
                      <c:pt idx="11">
                        <c:v>3067</c:v>
                      </c:pt>
                      <c:pt idx="12">
                        <c:v>3844</c:v>
                      </c:pt>
                      <c:pt idx="13">
                        <c:v>4906</c:v>
                      </c:pt>
                      <c:pt idx="14">
                        <c:v>4826</c:v>
                      </c:pt>
                      <c:pt idx="15">
                        <c:v>5389</c:v>
                      </c:pt>
                      <c:pt idx="16">
                        <c:v>6235</c:v>
                      </c:pt>
                      <c:pt idx="17">
                        <c:v>7221</c:v>
                      </c:pt>
                      <c:pt idx="18">
                        <c:v>8242</c:v>
                      </c:pt>
                      <c:pt idx="19">
                        <c:v>8927</c:v>
                      </c:pt>
                      <c:pt idx="20">
                        <c:v>9939</c:v>
                      </c:pt>
                      <c:pt idx="21">
                        <c:v>11128</c:v>
                      </c:pt>
                      <c:pt idx="22">
                        <c:v>12108</c:v>
                      </c:pt>
                      <c:pt idx="23">
                        <c:v>12901</c:v>
                      </c:pt>
                      <c:pt idx="24">
                        <c:v>13677</c:v>
                      </c:pt>
                      <c:pt idx="25">
                        <c:v>15131</c:v>
                      </c:pt>
                      <c:pt idx="26">
                        <c:v>16033</c:v>
                      </c:pt>
                      <c:pt idx="27">
                        <c:v>17524</c:v>
                      </c:pt>
                      <c:pt idx="28">
                        <c:v>18767</c:v>
                      </c:pt>
                      <c:pt idx="29">
                        <c:v>20104</c:v>
                      </c:pt>
                      <c:pt idx="30">
                        <c:v>21878</c:v>
                      </c:pt>
                      <c:pt idx="31">
                        <c:v>22812</c:v>
                      </c:pt>
                      <c:pt idx="32">
                        <c:v>24305</c:v>
                      </c:pt>
                      <c:pt idx="33">
                        <c:v>25848</c:v>
                      </c:pt>
                      <c:pt idx="34">
                        <c:v>27509</c:v>
                      </c:pt>
                      <c:pt idx="35">
                        <c:v>28910</c:v>
                      </c:pt>
                      <c:pt idx="36">
                        <c:v>30208</c:v>
                      </c:pt>
                      <c:pt idx="37">
                        <c:v>32131</c:v>
                      </c:pt>
                      <c:pt idx="38">
                        <c:v>34054</c:v>
                      </c:pt>
                      <c:pt idx="39">
                        <c:v>35436</c:v>
                      </c:pt>
                      <c:pt idx="40">
                        <c:v>36975</c:v>
                      </c:pt>
                      <c:pt idx="41">
                        <c:v>40385</c:v>
                      </c:pt>
                      <c:pt idx="42">
                        <c:v>41650</c:v>
                      </c:pt>
                      <c:pt idx="43">
                        <c:v>42855</c:v>
                      </c:pt>
                      <c:pt idx="44">
                        <c:v>44461</c:v>
                      </c:pt>
                      <c:pt idx="45">
                        <c:v>46769</c:v>
                      </c:pt>
                      <c:pt idx="46">
                        <c:v>49115</c:v>
                      </c:pt>
                      <c:pt idx="47">
                        <c:v>50994</c:v>
                      </c:pt>
                      <c:pt idx="48">
                        <c:v>53222</c:v>
                      </c:pt>
                      <c:pt idx="49">
                        <c:v>54951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E-433F-9695-A6A5CEAB09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SortedArrayGraphs!$E$1</c15:sqref>
                        </c15:formulaRef>
                      </c:ext>
                    </c:extLst>
                    <c:strCache>
                      <c:ptCount val="1"/>
                      <c:pt idx="0">
                        <c:v>quick(fp)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107</c:v>
                      </c:pt>
                      <c:pt idx="1">
                        <c:v>332</c:v>
                      </c:pt>
                      <c:pt idx="2">
                        <c:v>1141</c:v>
                      </c:pt>
                      <c:pt idx="3">
                        <c:v>1846</c:v>
                      </c:pt>
                      <c:pt idx="4">
                        <c:v>2648</c:v>
                      </c:pt>
                      <c:pt idx="5">
                        <c:v>3555</c:v>
                      </c:pt>
                      <c:pt idx="6">
                        <c:v>4642</c:v>
                      </c:pt>
                      <c:pt idx="7">
                        <c:v>6453</c:v>
                      </c:pt>
                      <c:pt idx="8">
                        <c:v>8794</c:v>
                      </c:pt>
                      <c:pt idx="9">
                        <c:v>10190</c:v>
                      </c:pt>
                      <c:pt idx="10">
                        <c:v>12786</c:v>
                      </c:pt>
                      <c:pt idx="11">
                        <c:v>14917</c:v>
                      </c:pt>
                      <c:pt idx="12">
                        <c:v>17712</c:v>
                      </c:pt>
                      <c:pt idx="13">
                        <c:v>20370</c:v>
                      </c:pt>
                      <c:pt idx="14">
                        <c:v>23216</c:v>
                      </c:pt>
                      <c:pt idx="15">
                        <c:v>27169</c:v>
                      </c:pt>
                      <c:pt idx="16">
                        <c:v>30237</c:v>
                      </c:pt>
                      <c:pt idx="17">
                        <c:v>33329</c:v>
                      </c:pt>
                      <c:pt idx="18">
                        <c:v>37200</c:v>
                      </c:pt>
                      <c:pt idx="19">
                        <c:v>41496</c:v>
                      </c:pt>
                      <c:pt idx="20">
                        <c:v>45484</c:v>
                      </c:pt>
                      <c:pt idx="21">
                        <c:v>49940</c:v>
                      </c:pt>
                      <c:pt idx="22">
                        <c:v>55103</c:v>
                      </c:pt>
                      <c:pt idx="23">
                        <c:v>59673</c:v>
                      </c:pt>
                      <c:pt idx="24">
                        <c:v>64654</c:v>
                      </c:pt>
                      <c:pt idx="25">
                        <c:v>69958</c:v>
                      </c:pt>
                      <c:pt idx="26">
                        <c:v>76031</c:v>
                      </c:pt>
                      <c:pt idx="27">
                        <c:v>80829</c:v>
                      </c:pt>
                      <c:pt idx="28">
                        <c:v>88054</c:v>
                      </c:pt>
                      <c:pt idx="29">
                        <c:v>93010</c:v>
                      </c:pt>
                      <c:pt idx="30">
                        <c:v>99167</c:v>
                      </c:pt>
                      <c:pt idx="31">
                        <c:v>105773</c:v>
                      </c:pt>
                      <c:pt idx="32">
                        <c:v>112499</c:v>
                      </c:pt>
                      <c:pt idx="33">
                        <c:v>120486</c:v>
                      </c:pt>
                      <c:pt idx="34">
                        <c:v>127062</c:v>
                      </c:pt>
                      <c:pt idx="35">
                        <c:v>134005</c:v>
                      </c:pt>
                      <c:pt idx="36">
                        <c:v>142105</c:v>
                      </c:pt>
                      <c:pt idx="37">
                        <c:v>149633</c:v>
                      </c:pt>
                      <c:pt idx="38">
                        <c:v>157225</c:v>
                      </c:pt>
                      <c:pt idx="39">
                        <c:v>165859</c:v>
                      </c:pt>
                      <c:pt idx="40">
                        <c:v>173539</c:v>
                      </c:pt>
                      <c:pt idx="41">
                        <c:v>182235</c:v>
                      </c:pt>
                      <c:pt idx="42">
                        <c:v>192645</c:v>
                      </c:pt>
                      <c:pt idx="43">
                        <c:v>200266</c:v>
                      </c:pt>
                      <c:pt idx="44">
                        <c:v>211568</c:v>
                      </c:pt>
                      <c:pt idx="45">
                        <c:v>220410</c:v>
                      </c:pt>
                      <c:pt idx="46">
                        <c:v>228324</c:v>
                      </c:pt>
                      <c:pt idx="47">
                        <c:v>238614</c:v>
                      </c:pt>
                      <c:pt idx="48">
                        <c:v>250227</c:v>
                      </c:pt>
                      <c:pt idx="49">
                        <c:v>258097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E-433F-9695-A6A5CEAB09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SortedArrayGraphs!$H$1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SortedArrayGraphs!$V$2:$V$51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SortedArrayGraphs!$H$2:$H$51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62</c:v>
                      </c:pt>
                      <c:pt idx="2">
                        <c:v>389</c:v>
                      </c:pt>
                      <c:pt idx="3">
                        <c:v>888</c:v>
                      </c:pt>
                      <c:pt idx="4">
                        <c:v>1179</c:v>
                      </c:pt>
                      <c:pt idx="5">
                        <c:v>1497</c:v>
                      </c:pt>
                      <c:pt idx="6">
                        <c:v>2327</c:v>
                      </c:pt>
                      <c:pt idx="7">
                        <c:v>2816</c:v>
                      </c:pt>
                      <c:pt idx="8">
                        <c:v>3871</c:v>
                      </c:pt>
                      <c:pt idx="9">
                        <c:v>4330</c:v>
                      </c:pt>
                      <c:pt idx="10">
                        <c:v>5556</c:v>
                      </c:pt>
                      <c:pt idx="11">
                        <c:v>6701</c:v>
                      </c:pt>
                      <c:pt idx="12">
                        <c:v>7460</c:v>
                      </c:pt>
                      <c:pt idx="13">
                        <c:v>8963</c:v>
                      </c:pt>
                      <c:pt idx="14">
                        <c:v>10155</c:v>
                      </c:pt>
                      <c:pt idx="15">
                        <c:v>11391</c:v>
                      </c:pt>
                      <c:pt idx="16">
                        <c:v>12868</c:v>
                      </c:pt>
                      <c:pt idx="17">
                        <c:v>14126</c:v>
                      </c:pt>
                      <c:pt idx="18">
                        <c:v>15642</c:v>
                      </c:pt>
                      <c:pt idx="19">
                        <c:v>17912</c:v>
                      </c:pt>
                      <c:pt idx="20">
                        <c:v>19432</c:v>
                      </c:pt>
                      <c:pt idx="21">
                        <c:v>21124</c:v>
                      </c:pt>
                      <c:pt idx="22">
                        <c:v>22938</c:v>
                      </c:pt>
                      <c:pt idx="23">
                        <c:v>25437</c:v>
                      </c:pt>
                      <c:pt idx="24">
                        <c:v>27522</c:v>
                      </c:pt>
                      <c:pt idx="25">
                        <c:v>29715</c:v>
                      </c:pt>
                      <c:pt idx="26">
                        <c:v>32261</c:v>
                      </c:pt>
                      <c:pt idx="27">
                        <c:v>34935</c:v>
                      </c:pt>
                      <c:pt idx="28">
                        <c:v>37277</c:v>
                      </c:pt>
                      <c:pt idx="29">
                        <c:v>40144</c:v>
                      </c:pt>
                      <c:pt idx="30">
                        <c:v>43317</c:v>
                      </c:pt>
                      <c:pt idx="31">
                        <c:v>44853</c:v>
                      </c:pt>
                      <c:pt idx="32">
                        <c:v>47132</c:v>
                      </c:pt>
                      <c:pt idx="33">
                        <c:v>49745</c:v>
                      </c:pt>
                      <c:pt idx="34">
                        <c:v>53346</c:v>
                      </c:pt>
                      <c:pt idx="35">
                        <c:v>56451</c:v>
                      </c:pt>
                      <c:pt idx="36">
                        <c:v>60024</c:v>
                      </c:pt>
                      <c:pt idx="37">
                        <c:v>63280</c:v>
                      </c:pt>
                      <c:pt idx="38">
                        <c:v>66004</c:v>
                      </c:pt>
                      <c:pt idx="39">
                        <c:v>69248</c:v>
                      </c:pt>
                      <c:pt idx="40">
                        <c:v>73055</c:v>
                      </c:pt>
                      <c:pt idx="41">
                        <c:v>76934</c:v>
                      </c:pt>
                      <c:pt idx="42">
                        <c:v>80320</c:v>
                      </c:pt>
                      <c:pt idx="43">
                        <c:v>85164</c:v>
                      </c:pt>
                      <c:pt idx="44">
                        <c:v>88919</c:v>
                      </c:pt>
                      <c:pt idx="45">
                        <c:v>92315</c:v>
                      </c:pt>
                      <c:pt idx="46">
                        <c:v>96077</c:v>
                      </c:pt>
                      <c:pt idx="47">
                        <c:v>101098</c:v>
                      </c:pt>
                      <c:pt idx="48">
                        <c:v>104602</c:v>
                      </c:pt>
                      <c:pt idx="49">
                        <c:v>108323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CE-433F-9695-A6A5CEAB09CA}"/>
                  </c:ext>
                </c:extLst>
              </c15:ser>
            </c15:filteredScatterSeries>
          </c:ext>
        </c:extLst>
      </c:scatterChart>
      <c:valAx>
        <c:axId val="84578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5023"/>
        <c:crosses val="autoZero"/>
        <c:crossBetween val="midCat"/>
      </c:valAx>
      <c:valAx>
        <c:axId val="8457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to Complete Sorting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8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123825</xdr:rowOff>
    </xdr:from>
    <xdr:to>
      <xdr:col>17</xdr:col>
      <xdr:colOff>400050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88BD5-CB97-6CDC-5C50-3D0133FF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514349</xdr:colOff>
      <xdr:row>1</xdr:row>
      <xdr:rowOff>95250</xdr:rowOff>
    </xdr:from>
    <xdr:to>
      <xdr:col>28</xdr:col>
      <xdr:colOff>533400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13439-CE89-4B38-B0A6-60575EFD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5A793C-5786-AE3B-7531-B7896221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29</xdr:row>
      <xdr:rowOff>47625</xdr:rowOff>
    </xdr:from>
    <xdr:to>
      <xdr:col>20</xdr:col>
      <xdr:colOff>42863</xdr:colOff>
      <xdr:row>57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A9CC1E-9101-4CAD-A383-DC4FB9E0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135730</xdr:colOff>
      <xdr:row>62</xdr:row>
      <xdr:rowOff>154781</xdr:rowOff>
    </xdr:from>
    <xdr:to>
      <xdr:col>16</xdr:col>
      <xdr:colOff>173830</xdr:colOff>
      <xdr:row>78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F3C39-E8F5-274A-E4F2-C32BFBF2D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63</xdr:row>
      <xdr:rowOff>0</xdr:rowOff>
    </xdr:from>
    <xdr:to>
      <xdr:col>23</xdr:col>
      <xdr:colOff>371475</xdr:colOff>
      <xdr:row>78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EBF0B3-3823-4630-B615-87721A693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295275</xdr:colOff>
      <xdr:row>78</xdr:row>
      <xdr:rowOff>152400</xdr:rowOff>
    </xdr:from>
    <xdr:to>
      <xdr:col>20</xdr:col>
      <xdr:colOff>333375</xdr:colOff>
      <xdr:row>94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47A18-D808-422C-8C78-5EA16448B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18B5-AD52-4CE3-98CF-138CE72A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29</xdr:row>
      <xdr:rowOff>28575</xdr:rowOff>
    </xdr:from>
    <xdr:to>
      <xdr:col>19</xdr:col>
      <xdr:colOff>547688</xdr:colOff>
      <xdr:row>57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B7DF-1635-4AFC-B79B-20E22070C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58</xdr:row>
      <xdr:rowOff>128587</xdr:rowOff>
    </xdr:from>
    <xdr:to>
      <xdr:col>18</xdr:col>
      <xdr:colOff>295275</xdr:colOff>
      <xdr:row>73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73B7D-A42B-B431-4105-CA5B36400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74</xdr:row>
      <xdr:rowOff>38100</xdr:rowOff>
    </xdr:from>
    <xdr:to>
      <xdr:col>18</xdr:col>
      <xdr:colOff>304800</xdr:colOff>
      <xdr:row>88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CCA55-4DF4-42A3-8A06-1AC79F93F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523875</xdr:colOff>
      <xdr:row>58</xdr:row>
      <xdr:rowOff>180975</xdr:rowOff>
    </xdr:from>
    <xdr:to>
      <xdr:col>26</xdr:col>
      <xdr:colOff>219075</xdr:colOff>
      <xdr:row>73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5FBDED-261F-4ADC-9831-2CE48663B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533400</xdr:colOff>
      <xdr:row>74</xdr:row>
      <xdr:rowOff>28575</xdr:rowOff>
    </xdr:from>
    <xdr:to>
      <xdr:col>26</xdr:col>
      <xdr:colOff>228600</xdr:colOff>
      <xdr:row>88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E00EE4-5B74-4152-8649-69F7453BE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0</xdr:row>
      <xdr:rowOff>104775</xdr:rowOff>
    </xdr:from>
    <xdr:to>
      <xdr:col>19</xdr:col>
      <xdr:colOff>238125</xdr:colOff>
      <xdr:row>29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D10C8-CEFD-4EFF-9611-35751C4A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31</xdr:row>
      <xdr:rowOff>28575</xdr:rowOff>
    </xdr:from>
    <xdr:to>
      <xdr:col>20</xdr:col>
      <xdr:colOff>328613</xdr:colOff>
      <xdr:row>59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A180F9-3473-4836-8BFF-5D131813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11905</xdr:colOff>
      <xdr:row>60</xdr:row>
      <xdr:rowOff>107156</xdr:rowOff>
    </xdr:from>
    <xdr:to>
      <xdr:col>17</xdr:col>
      <xdr:colOff>50005</xdr:colOff>
      <xdr:row>75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CCB655-D7AA-18E0-D3F9-B02717A5E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60</xdr:row>
      <xdr:rowOff>85725</xdr:rowOff>
    </xdr:from>
    <xdr:to>
      <xdr:col>24</xdr:col>
      <xdr:colOff>361950</xdr:colOff>
      <xdr:row>75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F554B0-74CE-4F90-8EE8-F1F82ED4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209550</xdr:colOff>
      <xdr:row>77</xdr:row>
      <xdr:rowOff>9525</xdr:rowOff>
    </xdr:from>
    <xdr:to>
      <xdr:col>21</xdr:col>
      <xdr:colOff>247650</xdr:colOff>
      <xdr:row>92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A46091-86BB-466B-ADF1-0C89F149E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285750</xdr:colOff>
      <xdr:row>35</xdr:row>
      <xdr:rowOff>147637</xdr:rowOff>
    </xdr:from>
    <xdr:to>
      <xdr:col>35</xdr:col>
      <xdr:colOff>590550</xdr:colOff>
      <xdr:row>50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A8376-E2AB-EBB2-62A4-FD0030A91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7B23E-946B-4EBD-90AB-4F59DE5E864B}" autoFormatId="16" applyNumberFormats="0" applyBorderFormats="0" applyFontFormats="0" applyPatternFormats="0" applyAlignmentFormats="0" applyWidthHeightFormats="0">
  <queryTableRefresh nextId="54" unboundColumnsLeft="1">
    <queryTableFields count="53">
      <queryTableField id="53" dataBound="0" tableColumnId="53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2D7D8-9715-461B-9C85-E20F9FF02BB4}" autoFormatId="16" applyNumberFormats="0" applyBorderFormats="0" applyFontFormats="0" applyPatternFormats="0" applyAlignmentFormats="0" applyWidthHeightFormats="0">
  <queryTableRefresh nextId="53">
    <queryTableFields count="5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42A221-B5ED-421B-A1F2-A3E757FEC7DA}" name="data__6" displayName="data__6" ref="A1:BA29" tableType="queryTable" totalsRowShown="0">
  <autoFilter ref="A1:BA29" xr:uid="{0242A221-B5ED-421B-A1F2-A3E757FEC7DA}"/>
  <tableColumns count="53">
    <tableColumn id="53" xr3:uid="{0D46425E-68A9-42F7-A745-146B36FBFF05}" uniqueName="53" name="Column53" queryTableFieldId="53"/>
    <tableColumn id="1" xr3:uid="{75153CAD-F2DE-4D03-A420-3D9528E45443}" uniqueName="1" name="Column1" queryTableFieldId="1"/>
    <tableColumn id="2" xr3:uid="{BE79B664-AA21-4A8D-9535-F23EF9F69B20}" uniqueName="2" name="Column2" queryTableFieldId="2"/>
    <tableColumn id="3" xr3:uid="{15DCF8A2-C28A-4C65-AD73-A9BC4F647662}" uniqueName="3" name="Column3" queryTableFieldId="3"/>
    <tableColumn id="4" xr3:uid="{772606CF-1152-4C69-A151-C6DA2FB542F3}" uniqueName="4" name="Column4" queryTableFieldId="4"/>
    <tableColumn id="5" xr3:uid="{2F697E5B-273D-4410-B4C2-E5F369C635B0}" uniqueName="5" name="Column5" queryTableFieldId="5"/>
    <tableColumn id="6" xr3:uid="{3F1D0674-6E4B-41AE-A622-201ED16F8B15}" uniqueName="6" name="Column6" queryTableFieldId="6"/>
    <tableColumn id="7" xr3:uid="{69C8CB57-94DF-44D7-BB67-CC543D38E508}" uniqueName="7" name="Column7" queryTableFieldId="7"/>
    <tableColumn id="8" xr3:uid="{E12402DA-D232-4347-B150-B7F1EC82EEC1}" uniqueName="8" name="Column8" queryTableFieldId="8"/>
    <tableColumn id="9" xr3:uid="{FD8BB885-FD78-47E2-BAB4-376CE09C9463}" uniqueName="9" name="Column9" queryTableFieldId="9"/>
    <tableColumn id="10" xr3:uid="{B6A36B16-CF7D-4A67-8B44-9DE7BD9067D0}" uniqueName="10" name="Column10" queryTableFieldId="10"/>
    <tableColumn id="11" xr3:uid="{D3366B3F-6B7C-40F4-82C0-DDCC6483FA3C}" uniqueName="11" name="Column11" queryTableFieldId="11"/>
    <tableColumn id="12" xr3:uid="{8863FEEB-048F-4669-8417-231466E2709E}" uniqueName="12" name="Column12" queryTableFieldId="12"/>
    <tableColumn id="13" xr3:uid="{4BF01076-B381-4597-913F-B4B6A757662F}" uniqueName="13" name="Column13" queryTableFieldId="13"/>
    <tableColumn id="14" xr3:uid="{24A9911D-09BB-4743-B84D-191EDB66F68D}" uniqueName="14" name="Column14" queryTableFieldId="14"/>
    <tableColumn id="15" xr3:uid="{91670040-20AB-4D46-AEF2-8942A04B205C}" uniqueName="15" name="Column15" queryTableFieldId="15"/>
    <tableColumn id="16" xr3:uid="{DE520C63-D01D-47F7-A46A-5DE13C3458C2}" uniqueName="16" name="Column16" queryTableFieldId="16"/>
    <tableColumn id="17" xr3:uid="{CBC8E3B0-5FDD-450D-BAA1-C6C45781B4D6}" uniqueName="17" name="Column17" queryTableFieldId="17"/>
    <tableColumn id="18" xr3:uid="{FBFECB36-1079-454D-9E3A-B1CB91D95937}" uniqueName="18" name="Column18" queryTableFieldId="18"/>
    <tableColumn id="19" xr3:uid="{3B7C6EB8-DEA7-4E0E-BEFF-ABCC0413AD00}" uniqueName="19" name="Column19" queryTableFieldId="19"/>
    <tableColumn id="20" xr3:uid="{5414F5E9-F065-45D8-BA6C-9727EA1FCCD5}" uniqueName="20" name="Column20" queryTableFieldId="20"/>
    <tableColumn id="21" xr3:uid="{DBB6ECDA-C7B1-4B07-83C1-ED8F2470E865}" uniqueName="21" name="Column21" queryTableFieldId="21"/>
    <tableColumn id="22" xr3:uid="{072D22C5-0C0F-45FE-9C91-1F6F057C0CE6}" uniqueName="22" name="Column22" queryTableFieldId="22"/>
    <tableColumn id="23" xr3:uid="{F7BC5822-5FF1-4FF2-BAF6-4787BB9568BF}" uniqueName="23" name="Column23" queryTableFieldId="23"/>
    <tableColumn id="24" xr3:uid="{E5F9DB5D-1996-4376-B856-BB1814D31EF9}" uniqueName="24" name="Column24" queryTableFieldId="24"/>
    <tableColumn id="25" xr3:uid="{57B94E96-05AF-41BA-AE68-6D75C55088D3}" uniqueName="25" name="Column25" queryTableFieldId="25"/>
    <tableColumn id="26" xr3:uid="{5987A7F2-F0AB-4E74-92DD-BED64A5F9C19}" uniqueName="26" name="Column26" queryTableFieldId="26"/>
    <tableColumn id="27" xr3:uid="{6F865242-6186-45AF-82A9-0166796B0A97}" uniqueName="27" name="Column27" queryTableFieldId="27"/>
    <tableColumn id="28" xr3:uid="{0652E04D-7B54-4B9F-A08A-83A7DD191E3B}" uniqueName="28" name="Column28" queryTableFieldId="28"/>
    <tableColumn id="29" xr3:uid="{F97FCDCC-97BA-4B70-AC99-F5E06BDF8A7E}" uniqueName="29" name="Column29" queryTableFieldId="29"/>
    <tableColumn id="30" xr3:uid="{7B8CA9E7-6C29-4ACF-A141-71C25ED00DCC}" uniqueName="30" name="Column30" queryTableFieldId="30"/>
    <tableColumn id="31" xr3:uid="{D2640F58-3355-43CF-8DF0-C8A34062D532}" uniqueName="31" name="Column31" queryTableFieldId="31"/>
    <tableColumn id="32" xr3:uid="{D4783861-1676-4819-911C-EC6E94B29489}" uniqueName="32" name="Column32" queryTableFieldId="32"/>
    <tableColumn id="33" xr3:uid="{04AA2857-7DF7-4313-94DA-D382151BDE85}" uniqueName="33" name="Column33" queryTableFieldId="33"/>
    <tableColumn id="34" xr3:uid="{5BDD77F5-A7CD-4E2A-9663-9F618E010685}" uniqueName="34" name="Column34" queryTableFieldId="34"/>
    <tableColumn id="35" xr3:uid="{3B7B61D0-C92E-49D7-AF8A-90AA5001850D}" uniqueName="35" name="Column35" queryTableFieldId="35"/>
    <tableColumn id="36" xr3:uid="{B8E057F8-1246-488A-88FC-34F762BA2619}" uniqueName="36" name="Column36" queryTableFieldId="36"/>
    <tableColumn id="37" xr3:uid="{4F5F5D20-6EB9-490E-8400-40213CEB0F9D}" uniqueName="37" name="Column37" queryTableFieldId="37"/>
    <tableColumn id="38" xr3:uid="{37CC81C2-D059-4015-A5A6-07344CE4D81D}" uniqueName="38" name="Column38" queryTableFieldId="38"/>
    <tableColumn id="39" xr3:uid="{7EFC4CD9-8820-400C-A9EC-0B0B44EAF97C}" uniqueName="39" name="Column39" queryTableFieldId="39"/>
    <tableColumn id="40" xr3:uid="{7D0333C1-1389-4187-AA73-A4D505A2AF4B}" uniqueName="40" name="Column40" queryTableFieldId="40"/>
    <tableColumn id="41" xr3:uid="{A06092C0-12B4-462F-85BE-B256E30CE2C8}" uniqueName="41" name="Column41" queryTableFieldId="41"/>
    <tableColumn id="42" xr3:uid="{2E20523F-E08B-42B3-A562-2572C851332F}" uniqueName="42" name="Column42" queryTableFieldId="42"/>
    <tableColumn id="43" xr3:uid="{606D2192-D217-450F-AA3F-CAD2806777EC}" uniqueName="43" name="Column43" queryTableFieldId="43"/>
    <tableColumn id="44" xr3:uid="{1E87C0E7-A681-4403-BF48-035FAFB00395}" uniqueName="44" name="Column44" queryTableFieldId="44"/>
    <tableColumn id="45" xr3:uid="{EA6C5F2A-F2BE-4B76-9400-E8EDC3627DA5}" uniqueName="45" name="Column45" queryTableFieldId="45"/>
    <tableColumn id="46" xr3:uid="{E2A3666D-E088-4827-B98E-F2D7A820B03C}" uniqueName="46" name="Column46" queryTableFieldId="46"/>
    <tableColumn id="47" xr3:uid="{3217C089-F89A-4195-A51E-50B16DB68E6E}" uniqueName="47" name="Column47" queryTableFieldId="47"/>
    <tableColumn id="48" xr3:uid="{A789EBD8-7B70-45BA-A596-7B3E4ED3D99D}" uniqueName="48" name="Column48" queryTableFieldId="48"/>
    <tableColumn id="49" xr3:uid="{800F64B4-7AC7-47F1-B6BB-448F86643B60}" uniqueName="49" name="Column49" queryTableFieldId="49"/>
    <tableColumn id="50" xr3:uid="{84164FCB-6EE3-492E-9F0F-F7D8533B42F2}" uniqueName="50" name="Column50" queryTableFieldId="50"/>
    <tableColumn id="51" xr3:uid="{CB4B478A-E685-4156-89CB-3DB4B4D46EFC}" uniqueName="51" name="Column51" queryTableFieldId="51"/>
    <tableColumn id="52" xr3:uid="{9AD4CB3B-963D-4145-92DD-C76BFB407463}" uniqueName="52" name="Column52" queryTableFieldId="5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C997BF-5A04-4982-95B5-EC07F58BA279}" name="data" displayName="data" ref="B1:BA32" tableType="queryTable" totalsRowCount="1">
  <autoFilter ref="B1:BA31" xr:uid="{CFC997BF-5A04-4982-95B5-EC07F58BA279}"/>
  <tableColumns count="52">
    <tableColumn id="1" xr3:uid="{DF5B7B05-7042-4C14-AA2D-E4F1C2D4C74B}" uniqueName="1" name="Column1" totalsRowLabel="100" queryTableFieldId="1"/>
    <tableColumn id="2" xr3:uid="{36AB530A-55ED-4241-990B-B864EC78E63E}" uniqueName="2" name="Column2" totalsRowFunction="custom" queryTableFieldId="2">
      <totalsRowFormula>data[[#Totals],[Column1]]+100</totalsRowFormula>
    </tableColumn>
    <tableColumn id="3" xr3:uid="{762CD78B-C2AA-42F4-98A5-5651062726F1}" uniqueName="3" name="Column3" totalsRowFunction="custom" queryTableFieldId="3">
      <totalsRowFormula>data[[#Totals],[Column2]]+100</totalsRowFormula>
    </tableColumn>
    <tableColumn id="4" xr3:uid="{A1F34109-D068-411F-B076-2AECA1500AA9}" uniqueName="4" name="Column4" totalsRowFunction="custom" queryTableFieldId="4">
      <totalsRowFormula>data[[#Totals],[Column3]]+100</totalsRowFormula>
    </tableColumn>
    <tableColumn id="5" xr3:uid="{ACAD1A37-98BB-4AD7-A45F-C0F2066FC735}" uniqueName="5" name="Column5" totalsRowFunction="custom" queryTableFieldId="5">
      <totalsRowFormula>data[[#Totals],[Column4]]+100</totalsRowFormula>
    </tableColumn>
    <tableColumn id="6" xr3:uid="{F605E278-00DA-451F-AC65-A00BFBEF0BFE}" uniqueName="6" name="Column6" totalsRowFunction="custom" queryTableFieldId="6">
      <totalsRowFormula>data[[#Totals],[Column5]]+100</totalsRowFormula>
    </tableColumn>
    <tableColumn id="7" xr3:uid="{4E02C25E-0040-4C8D-B7D0-2A19B1798942}" uniqueName="7" name="Column7" totalsRowFunction="custom" queryTableFieldId="7">
      <totalsRowFormula>data[[#Totals],[Column6]]+100</totalsRowFormula>
    </tableColumn>
    <tableColumn id="8" xr3:uid="{0DA075E4-17B5-4B09-B101-4131F8F3F83E}" uniqueName="8" name="Column8" totalsRowFunction="custom" queryTableFieldId="8">
      <totalsRowFormula>data[[#Totals],[Column7]]+100</totalsRowFormula>
    </tableColumn>
    <tableColumn id="9" xr3:uid="{DE1D47D4-19C3-4ECD-A96C-8FF0D2D62782}" uniqueName="9" name="Column9" totalsRowFunction="custom" queryTableFieldId="9">
      <totalsRowFormula>data[[#Totals],[Column8]]+100</totalsRowFormula>
    </tableColumn>
    <tableColumn id="10" xr3:uid="{255204D5-B973-430A-8D94-561908DA01D1}" uniqueName="10" name="Column10" totalsRowFunction="custom" queryTableFieldId="10">
      <totalsRowFormula>data[[#Totals],[Column9]]+100</totalsRowFormula>
    </tableColumn>
    <tableColumn id="11" xr3:uid="{DB0F2F6B-C063-4BC8-BB00-96F09405478E}" uniqueName="11" name="Column11" totalsRowFunction="custom" queryTableFieldId="11">
      <totalsRowFormula>data[[#Totals],[Column10]]+100</totalsRowFormula>
    </tableColumn>
    <tableColumn id="12" xr3:uid="{C34F2C3C-7CFD-4339-B11F-D0C53F55315B}" uniqueName="12" name="Column12" totalsRowFunction="custom" queryTableFieldId="12">
      <totalsRowFormula>data[[#Totals],[Column11]]+100</totalsRowFormula>
    </tableColumn>
    <tableColumn id="13" xr3:uid="{2C8BFC1D-1DBB-4E05-968A-17264CF15AEE}" uniqueName="13" name="Column13" totalsRowFunction="custom" queryTableFieldId="13">
      <totalsRowFormula>data[[#Totals],[Column12]]+100</totalsRowFormula>
    </tableColumn>
    <tableColumn id="14" xr3:uid="{25CB50B6-B71F-407F-BB63-F7F286DCA8E7}" uniqueName="14" name="Column14" totalsRowFunction="custom" queryTableFieldId="14">
      <totalsRowFormula>data[[#Totals],[Column13]]+100</totalsRowFormula>
    </tableColumn>
    <tableColumn id="15" xr3:uid="{DF4757C6-52DA-4D11-AD88-D0946AD4DD18}" uniqueName="15" name="Column15" totalsRowFunction="custom" queryTableFieldId="15">
      <totalsRowFormula>data[[#Totals],[Column14]]+100</totalsRowFormula>
    </tableColumn>
    <tableColumn id="16" xr3:uid="{196D9ED8-B98F-448E-A27C-ADD81BCC5A3A}" uniqueName="16" name="Column16" totalsRowFunction="custom" queryTableFieldId="16">
      <totalsRowFormula>data[[#Totals],[Column15]]+100</totalsRowFormula>
    </tableColumn>
    <tableColumn id="17" xr3:uid="{C520683A-0934-4FD8-954A-25DF61B8F14B}" uniqueName="17" name="Column17" totalsRowFunction="custom" queryTableFieldId="17">
      <totalsRowFormula>data[[#Totals],[Column16]]+100</totalsRowFormula>
    </tableColumn>
    <tableColumn id="18" xr3:uid="{94DF2E55-48C0-403A-9249-84CC09424D1D}" uniqueName="18" name="Column18" totalsRowFunction="custom" queryTableFieldId="18">
      <totalsRowFormula>data[[#Totals],[Column17]]+100</totalsRowFormula>
    </tableColumn>
    <tableColumn id="19" xr3:uid="{80DE5265-0D56-47DB-BE57-720A3CF92BEA}" uniqueName="19" name="Column19" totalsRowFunction="custom" queryTableFieldId="19">
      <totalsRowFormula>data[[#Totals],[Column18]]+100</totalsRowFormula>
    </tableColumn>
    <tableColumn id="20" xr3:uid="{8286B687-1E64-4C2B-B04B-B0A8E3665A4B}" uniqueName="20" name="Column20" totalsRowFunction="custom" queryTableFieldId="20">
      <totalsRowFormula>data[[#Totals],[Column19]]+100</totalsRowFormula>
    </tableColumn>
    <tableColumn id="21" xr3:uid="{656EB677-2689-4FB0-9A9C-DB6CB1BFD168}" uniqueName="21" name="Column21" totalsRowFunction="custom" queryTableFieldId="21">
      <totalsRowFormula>data[[#Totals],[Column20]]+100</totalsRowFormula>
    </tableColumn>
    <tableColumn id="22" xr3:uid="{AF95CC4F-E854-48A8-A13C-5272E0424BD6}" uniqueName="22" name="Column22" totalsRowFunction="custom" queryTableFieldId="22">
      <totalsRowFormula>data[[#Totals],[Column21]]+100</totalsRowFormula>
    </tableColumn>
    <tableColumn id="23" xr3:uid="{64333276-B979-4E76-8699-8B13D9532F83}" uniqueName="23" name="Column23" totalsRowFunction="custom" queryTableFieldId="23">
      <totalsRowFormula>data[[#Totals],[Column22]]+100</totalsRowFormula>
    </tableColumn>
    <tableColumn id="24" xr3:uid="{1B0B776B-28C0-4F7A-998A-2DC5D17543DF}" uniqueName="24" name="Column24" totalsRowFunction="custom" queryTableFieldId="24">
      <totalsRowFormula>data[[#Totals],[Column23]]+100</totalsRowFormula>
    </tableColumn>
    <tableColumn id="25" xr3:uid="{CBB68F26-D012-4DB5-A27B-05D72EB53598}" uniqueName="25" name="Column25" totalsRowFunction="custom" queryTableFieldId="25">
      <totalsRowFormula>data[[#Totals],[Column24]]+100</totalsRowFormula>
    </tableColumn>
    <tableColumn id="26" xr3:uid="{A872E8F7-FE84-44CE-9BD0-C6A9621F1C39}" uniqueName="26" name="Column26" totalsRowFunction="custom" queryTableFieldId="26">
      <totalsRowFormula>data[[#Totals],[Column25]]+100</totalsRowFormula>
    </tableColumn>
    <tableColumn id="27" xr3:uid="{57EB3305-C246-41A9-8D0C-690F860DEEDB}" uniqueName="27" name="Column27" totalsRowFunction="custom" queryTableFieldId="27">
      <totalsRowFormula>data[[#Totals],[Column26]]+100</totalsRowFormula>
    </tableColumn>
    <tableColumn id="28" xr3:uid="{EF6021A0-EEF5-4356-9F2C-200F8A291A8F}" uniqueName="28" name="Column28" totalsRowFunction="custom" queryTableFieldId="28">
      <totalsRowFormula>data[[#Totals],[Column27]]+100</totalsRowFormula>
    </tableColumn>
    <tableColumn id="29" xr3:uid="{B5146028-175D-4762-AF94-2F29796E2D85}" uniqueName="29" name="Column29" totalsRowFunction="custom" queryTableFieldId="29">
      <totalsRowFormula>data[[#Totals],[Column28]]+100</totalsRowFormula>
    </tableColumn>
    <tableColumn id="30" xr3:uid="{ABE4EECA-F291-4AE1-81B8-012DB7EDDAD5}" uniqueName="30" name="Column30" totalsRowFunction="custom" queryTableFieldId="30">
      <totalsRowFormula>data[[#Totals],[Column29]]+100</totalsRowFormula>
    </tableColumn>
    <tableColumn id="31" xr3:uid="{95E1AD51-939D-43C7-A7E9-FB46932B34E3}" uniqueName="31" name="Column31" totalsRowFunction="custom" queryTableFieldId="31">
      <totalsRowFormula>data[[#Totals],[Column30]]+100</totalsRowFormula>
    </tableColumn>
    <tableColumn id="32" xr3:uid="{474F6028-7D91-46E8-9FDA-61913A858BB7}" uniqueName="32" name="Column32" totalsRowFunction="custom" queryTableFieldId="32">
      <totalsRowFormula>data[[#Totals],[Column31]]+100</totalsRowFormula>
    </tableColumn>
    <tableColumn id="33" xr3:uid="{B0BB3CDF-2957-4362-9F53-4E6640F3FC3C}" uniqueName="33" name="Column33" totalsRowFunction="custom" queryTableFieldId="33">
      <totalsRowFormula>data[[#Totals],[Column32]]+100</totalsRowFormula>
    </tableColumn>
    <tableColumn id="34" xr3:uid="{D4E8A694-798B-492C-8546-0A10118A3666}" uniqueName="34" name="Column34" totalsRowFunction="custom" queryTableFieldId="34">
      <totalsRowFormula>data[[#Totals],[Column33]]+100</totalsRowFormula>
    </tableColumn>
    <tableColumn id="35" xr3:uid="{EDEDE218-20F2-4A43-B369-8A48B783615E}" uniqueName="35" name="Column35" totalsRowFunction="custom" queryTableFieldId="35">
      <totalsRowFormula>data[[#Totals],[Column34]]+100</totalsRowFormula>
    </tableColumn>
    <tableColumn id="36" xr3:uid="{F62118B2-A2CE-4294-8626-7EED83722750}" uniqueName="36" name="Column36" totalsRowFunction="custom" queryTableFieldId="36">
      <totalsRowFormula>data[[#Totals],[Column35]]+100</totalsRowFormula>
    </tableColumn>
    <tableColumn id="37" xr3:uid="{18BD8CCD-6D03-4A9F-9660-F1601EAD8A63}" uniqueName="37" name="Column37" totalsRowFunction="custom" queryTableFieldId="37">
      <totalsRowFormula>data[[#Totals],[Column36]]+100</totalsRowFormula>
    </tableColumn>
    <tableColumn id="38" xr3:uid="{186F70A4-114C-44B9-8C1A-2C1F909E6124}" uniqueName="38" name="Column38" totalsRowFunction="custom" queryTableFieldId="38">
      <totalsRowFormula>data[[#Totals],[Column37]]+100</totalsRowFormula>
    </tableColumn>
    <tableColumn id="39" xr3:uid="{0C68786C-2DCE-4F31-BE0F-97E47B287C64}" uniqueName="39" name="Column39" totalsRowFunction="custom" queryTableFieldId="39">
      <totalsRowFormula>data[[#Totals],[Column38]]+100</totalsRowFormula>
    </tableColumn>
    <tableColumn id="40" xr3:uid="{9AD1A1F5-1CE6-40BC-9532-65F317D56B4B}" uniqueName="40" name="Column40" totalsRowFunction="custom" queryTableFieldId="40">
      <totalsRowFormula>data[[#Totals],[Column39]]+100</totalsRowFormula>
    </tableColumn>
    <tableColumn id="41" xr3:uid="{7F8A8CCD-7DE5-406C-8A79-6FDC70918213}" uniqueName="41" name="Column41" totalsRowFunction="custom" queryTableFieldId="41">
      <totalsRowFormula>data[[#Totals],[Column40]]+100</totalsRowFormula>
    </tableColumn>
    <tableColumn id="42" xr3:uid="{57B153BC-3645-452D-9F99-1AD5825BDE49}" uniqueName="42" name="Column42" totalsRowFunction="custom" queryTableFieldId="42">
      <totalsRowFormula>data[[#Totals],[Column41]]+100</totalsRowFormula>
    </tableColumn>
    <tableColumn id="43" xr3:uid="{53F4E193-6B73-4702-9810-E9411CE36AE2}" uniqueName="43" name="Column43" totalsRowFunction="custom" queryTableFieldId="43">
      <totalsRowFormula>data[[#Totals],[Column42]]+100</totalsRowFormula>
    </tableColumn>
    <tableColumn id="44" xr3:uid="{F5556521-7AB0-441F-8BB1-28D9FD222266}" uniqueName="44" name="Column44" totalsRowFunction="custom" queryTableFieldId="44">
      <totalsRowFormula>data[[#Totals],[Column43]]+100</totalsRowFormula>
    </tableColumn>
    <tableColumn id="45" xr3:uid="{0585DE85-240F-4803-A70B-DB2800FAC5BF}" uniqueName="45" name="Column45" totalsRowFunction="custom" queryTableFieldId="45">
      <totalsRowFormula>data[[#Totals],[Column44]]+100</totalsRowFormula>
    </tableColumn>
    <tableColumn id="46" xr3:uid="{9659A639-A5A5-43EB-882F-E8D86A293109}" uniqueName="46" name="Column46" totalsRowFunction="custom" queryTableFieldId="46">
      <totalsRowFormula>data[[#Totals],[Column45]]+100</totalsRowFormula>
    </tableColumn>
    <tableColumn id="47" xr3:uid="{CB306665-06B7-4023-9F1B-F34C65157779}" uniqueName="47" name="Column47" totalsRowFunction="custom" queryTableFieldId="47">
      <totalsRowFormula>data[[#Totals],[Column46]]+100</totalsRowFormula>
    </tableColumn>
    <tableColumn id="48" xr3:uid="{437A9A3E-2292-4329-8E76-780B71B178AE}" uniqueName="48" name="Column48" totalsRowFunction="custom" queryTableFieldId="48">
      <totalsRowFormula>data[[#Totals],[Column47]]+100</totalsRowFormula>
    </tableColumn>
    <tableColumn id="49" xr3:uid="{96399A2C-8330-43EC-ADD4-77F02A4274C4}" uniqueName="49" name="Column49" totalsRowFunction="custom" queryTableFieldId="49">
      <totalsRowFormula>data[[#Totals],[Column48]]+100</totalsRowFormula>
    </tableColumn>
    <tableColumn id="50" xr3:uid="{8D33AA24-5F17-4419-9766-D7F342D58311}" uniqueName="50" name="Column50" totalsRowFunction="custom" queryTableFieldId="50">
      <totalsRowFormula>data[[#Totals],[Column49]]+100</totalsRowFormula>
    </tableColumn>
    <tableColumn id="51" xr3:uid="{66CE53A6-33AD-4153-9F87-F0F956B714CA}" uniqueName="51" name="Column51" queryTableFieldId="51"/>
    <tableColumn id="52" xr3:uid="{CA97D7B3-5EF1-48AB-B204-F6917394178A}" uniqueName="52" name="Column52" queryTableFieldId="5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B960-A2F3-4320-8852-334D489D3DAF}">
  <dimension ref="A1:BA29"/>
  <sheetViews>
    <sheetView topLeftCell="AO1" workbookViewId="0">
      <selection activeCell="B21" sqref="B21:AY29"/>
    </sheetView>
  </sheetViews>
  <sheetFormatPr defaultRowHeight="15" x14ac:dyDescent="0.25"/>
  <cols>
    <col min="1" max="9" width="11.140625" bestFit="1" customWidth="1"/>
    <col min="10" max="52" width="12.140625" bestFit="1" customWidth="1"/>
  </cols>
  <sheetData>
    <row r="1" spans="1:53" x14ac:dyDescent="0.25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A2" s="1"/>
    </row>
    <row r="3" spans="1:53" x14ac:dyDescent="0.25"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>
        <v>0</v>
      </c>
      <c r="BA8" s="1" t="s">
        <v>52</v>
      </c>
    </row>
    <row r="9" spans="1:53" x14ac:dyDescent="0.25"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122</v>
      </c>
      <c r="U12">
        <v>0</v>
      </c>
      <c r="V12">
        <v>0</v>
      </c>
      <c r="W12">
        <v>0</v>
      </c>
      <c r="X12">
        <v>166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82</v>
      </c>
      <c r="AQ12">
        <v>0</v>
      </c>
      <c r="AR12">
        <v>0</v>
      </c>
      <c r="AS12">
        <v>0</v>
      </c>
      <c r="AT12">
        <v>82</v>
      </c>
      <c r="AU12">
        <v>0</v>
      </c>
      <c r="AV12">
        <v>371</v>
      </c>
      <c r="AW12">
        <v>71</v>
      </c>
      <c r="AX12">
        <v>0</v>
      </c>
      <c r="AY12">
        <v>0</v>
      </c>
      <c r="AZ12">
        <v>0</v>
      </c>
      <c r="BA12" s="1" t="s">
        <v>52</v>
      </c>
    </row>
    <row r="13" spans="1:53" x14ac:dyDescent="0.25">
      <c r="B13">
        <v>55</v>
      </c>
      <c r="C13">
        <v>0</v>
      </c>
      <c r="D13">
        <v>569</v>
      </c>
      <c r="E13">
        <v>402</v>
      </c>
      <c r="F13">
        <v>515</v>
      </c>
      <c r="G13">
        <v>1097</v>
      </c>
      <c r="H13">
        <v>1331</v>
      </c>
      <c r="I13">
        <v>1718</v>
      </c>
      <c r="J13">
        <v>1902</v>
      </c>
      <c r="K13">
        <v>2618</v>
      </c>
      <c r="L13">
        <v>3356</v>
      </c>
      <c r="M13">
        <v>3690</v>
      </c>
      <c r="N13">
        <v>4205</v>
      </c>
      <c r="O13">
        <v>4620</v>
      </c>
      <c r="P13">
        <v>5624</v>
      </c>
      <c r="Q13">
        <v>6150</v>
      </c>
      <c r="R13">
        <v>7279</v>
      </c>
      <c r="S13">
        <v>7754</v>
      </c>
      <c r="T13">
        <v>9203</v>
      </c>
      <c r="U13">
        <v>10323</v>
      </c>
      <c r="V13">
        <v>10984</v>
      </c>
      <c r="W13">
        <v>12123</v>
      </c>
      <c r="X13">
        <v>12866</v>
      </c>
      <c r="Y13">
        <v>14125</v>
      </c>
      <c r="Z13">
        <v>15431</v>
      </c>
      <c r="AA13">
        <v>16637</v>
      </c>
      <c r="AB13">
        <v>17905</v>
      </c>
      <c r="AC13">
        <v>19342</v>
      </c>
      <c r="AD13">
        <v>20687</v>
      </c>
      <c r="AE13">
        <v>22093</v>
      </c>
      <c r="AF13">
        <v>23620</v>
      </c>
      <c r="AG13">
        <v>25201</v>
      </c>
      <c r="AH13">
        <v>27151</v>
      </c>
      <c r="AI13">
        <v>28468</v>
      </c>
      <c r="AJ13">
        <v>30147</v>
      </c>
      <c r="AK13">
        <v>32289</v>
      </c>
      <c r="AL13">
        <v>33625</v>
      </c>
      <c r="AM13">
        <v>35671</v>
      </c>
      <c r="AN13">
        <v>37324</v>
      </c>
      <c r="AO13">
        <v>38722</v>
      </c>
      <c r="AP13">
        <v>40719</v>
      </c>
      <c r="AQ13">
        <v>42626</v>
      </c>
      <c r="AR13">
        <v>44522</v>
      </c>
      <c r="AS13">
        <v>46903</v>
      </c>
      <c r="AT13">
        <v>48831</v>
      </c>
      <c r="AU13">
        <v>51076</v>
      </c>
      <c r="AV13">
        <v>53720</v>
      </c>
      <c r="AW13">
        <v>55306</v>
      </c>
      <c r="AX13">
        <v>57740</v>
      </c>
      <c r="AY13">
        <v>59864</v>
      </c>
      <c r="AZ13">
        <v>0</v>
      </c>
      <c r="BA13" s="1" t="s">
        <v>52</v>
      </c>
    </row>
    <row r="14" spans="1:53" x14ac:dyDescent="0.25">
      <c r="B14">
        <v>0</v>
      </c>
      <c r="C14">
        <v>99</v>
      </c>
      <c r="D14">
        <v>303</v>
      </c>
      <c r="E14">
        <v>236</v>
      </c>
      <c r="F14">
        <v>802</v>
      </c>
      <c r="G14">
        <v>929</v>
      </c>
      <c r="H14">
        <v>1084</v>
      </c>
      <c r="I14">
        <v>918</v>
      </c>
      <c r="J14">
        <v>1615</v>
      </c>
      <c r="K14">
        <v>2323</v>
      </c>
      <c r="L14">
        <v>2336</v>
      </c>
      <c r="M14">
        <v>3067</v>
      </c>
      <c r="N14">
        <v>3844</v>
      </c>
      <c r="O14">
        <v>4906</v>
      </c>
      <c r="P14">
        <v>4826</v>
      </c>
      <c r="Q14">
        <v>5389</v>
      </c>
      <c r="R14">
        <v>6235</v>
      </c>
      <c r="S14">
        <v>7221</v>
      </c>
      <c r="T14">
        <v>8242</v>
      </c>
      <c r="U14">
        <v>8927</v>
      </c>
      <c r="V14">
        <v>9939</v>
      </c>
      <c r="W14">
        <v>11128</v>
      </c>
      <c r="X14">
        <v>12108</v>
      </c>
      <c r="Y14">
        <v>12901</v>
      </c>
      <c r="Z14">
        <v>13677</v>
      </c>
      <c r="AA14">
        <v>15131</v>
      </c>
      <c r="AB14">
        <v>16033</v>
      </c>
      <c r="AC14">
        <v>17524</v>
      </c>
      <c r="AD14">
        <v>18767</v>
      </c>
      <c r="AE14">
        <v>20104</v>
      </c>
      <c r="AF14">
        <v>21878</v>
      </c>
      <c r="AG14">
        <v>22812</v>
      </c>
      <c r="AH14">
        <v>24305</v>
      </c>
      <c r="AI14">
        <v>25848</v>
      </c>
      <c r="AJ14">
        <v>27509</v>
      </c>
      <c r="AK14">
        <v>28910</v>
      </c>
      <c r="AL14">
        <v>30208</v>
      </c>
      <c r="AM14">
        <v>32131</v>
      </c>
      <c r="AN14">
        <v>34054</v>
      </c>
      <c r="AO14">
        <v>35436</v>
      </c>
      <c r="AP14">
        <v>36975</v>
      </c>
      <c r="AQ14">
        <v>40385</v>
      </c>
      <c r="AR14">
        <v>41650</v>
      </c>
      <c r="AS14">
        <v>42855</v>
      </c>
      <c r="AT14">
        <v>44461</v>
      </c>
      <c r="AU14">
        <v>46769</v>
      </c>
      <c r="AV14">
        <v>49115</v>
      </c>
      <c r="AW14">
        <v>50994</v>
      </c>
      <c r="AX14">
        <v>53222</v>
      </c>
      <c r="AY14">
        <v>54951</v>
      </c>
      <c r="AZ14">
        <v>0</v>
      </c>
      <c r="BA14" s="1" t="s">
        <v>52</v>
      </c>
    </row>
    <row r="15" spans="1:53" x14ac:dyDescent="0.25">
      <c r="B15">
        <v>7</v>
      </c>
      <c r="C15">
        <v>23</v>
      </c>
      <c r="D15">
        <v>39</v>
      </c>
      <c r="E15">
        <v>46</v>
      </c>
      <c r="F15">
        <v>56</v>
      </c>
      <c r="G15">
        <v>65</v>
      </c>
      <c r="H15">
        <v>543</v>
      </c>
      <c r="I15">
        <v>569</v>
      </c>
      <c r="J15">
        <v>131</v>
      </c>
      <c r="K15">
        <v>152</v>
      </c>
      <c r="L15">
        <v>153</v>
      </c>
      <c r="M15">
        <v>195</v>
      </c>
      <c r="N15">
        <v>325</v>
      </c>
      <c r="O15">
        <v>299</v>
      </c>
      <c r="P15">
        <v>378</v>
      </c>
      <c r="Q15">
        <v>394</v>
      </c>
      <c r="R15">
        <v>492</v>
      </c>
      <c r="S15">
        <v>526</v>
      </c>
      <c r="T15">
        <v>378</v>
      </c>
      <c r="U15">
        <v>807</v>
      </c>
      <c r="V15">
        <v>826</v>
      </c>
      <c r="W15">
        <v>444</v>
      </c>
      <c r="X15">
        <v>595</v>
      </c>
      <c r="Y15">
        <v>909</v>
      </c>
      <c r="Z15">
        <v>661</v>
      </c>
      <c r="AA15">
        <v>690</v>
      </c>
      <c r="AB15">
        <v>717</v>
      </c>
      <c r="AC15">
        <v>987</v>
      </c>
      <c r="AD15">
        <v>662</v>
      </c>
      <c r="AE15">
        <v>1063</v>
      </c>
      <c r="AF15">
        <v>1091</v>
      </c>
      <c r="AG15">
        <v>822</v>
      </c>
      <c r="AH15">
        <v>734</v>
      </c>
      <c r="AI15">
        <v>1227</v>
      </c>
      <c r="AJ15">
        <v>1218</v>
      </c>
      <c r="AK15">
        <v>879</v>
      </c>
      <c r="AL15">
        <v>822</v>
      </c>
      <c r="AM15">
        <v>767</v>
      </c>
      <c r="AN15">
        <v>868</v>
      </c>
      <c r="AO15">
        <v>883</v>
      </c>
      <c r="AP15">
        <v>901</v>
      </c>
      <c r="AQ15">
        <v>916</v>
      </c>
      <c r="AR15">
        <v>1389</v>
      </c>
      <c r="AS15">
        <v>1089</v>
      </c>
      <c r="AT15">
        <v>1438</v>
      </c>
      <c r="AU15">
        <v>1130</v>
      </c>
      <c r="AV15">
        <v>1523</v>
      </c>
      <c r="AW15">
        <v>1498</v>
      </c>
      <c r="AX15">
        <v>1685</v>
      </c>
      <c r="AY15">
        <v>1686</v>
      </c>
      <c r="AZ15">
        <v>0</v>
      </c>
      <c r="BA15" s="1" t="s">
        <v>52</v>
      </c>
    </row>
    <row r="16" spans="1:53" x14ac:dyDescent="0.25">
      <c r="B16">
        <v>107</v>
      </c>
      <c r="C16">
        <v>332</v>
      </c>
      <c r="D16">
        <v>1141</v>
      </c>
      <c r="E16">
        <v>1846</v>
      </c>
      <c r="F16">
        <v>2648</v>
      </c>
      <c r="G16">
        <v>3555</v>
      </c>
      <c r="H16">
        <v>4642</v>
      </c>
      <c r="I16">
        <v>6453</v>
      </c>
      <c r="J16">
        <v>8794</v>
      </c>
      <c r="K16">
        <v>10190</v>
      </c>
      <c r="L16">
        <v>12786</v>
      </c>
      <c r="M16">
        <v>14917</v>
      </c>
      <c r="N16">
        <v>17712</v>
      </c>
      <c r="O16">
        <v>20370</v>
      </c>
      <c r="P16">
        <v>23216</v>
      </c>
      <c r="Q16">
        <v>27169</v>
      </c>
      <c r="R16">
        <v>30237</v>
      </c>
      <c r="S16">
        <v>33329</v>
      </c>
      <c r="T16">
        <v>37200</v>
      </c>
      <c r="U16">
        <v>41496</v>
      </c>
      <c r="V16">
        <v>45484</v>
      </c>
      <c r="W16">
        <v>49940</v>
      </c>
      <c r="X16">
        <v>55103</v>
      </c>
      <c r="Y16">
        <v>59673</v>
      </c>
      <c r="Z16">
        <v>64654</v>
      </c>
      <c r="AA16">
        <v>69958</v>
      </c>
      <c r="AB16">
        <v>76031</v>
      </c>
      <c r="AC16">
        <v>80829</v>
      </c>
      <c r="AD16">
        <v>88054</v>
      </c>
      <c r="AE16">
        <v>93010</v>
      </c>
      <c r="AF16">
        <v>99167</v>
      </c>
      <c r="AG16">
        <v>105773</v>
      </c>
      <c r="AH16">
        <v>112499</v>
      </c>
      <c r="AI16">
        <v>120486</v>
      </c>
      <c r="AJ16">
        <v>127062</v>
      </c>
      <c r="AK16">
        <v>134005</v>
      </c>
      <c r="AL16">
        <v>142105</v>
      </c>
      <c r="AM16">
        <v>149633</v>
      </c>
      <c r="AN16">
        <v>157225</v>
      </c>
      <c r="AO16">
        <v>165859</v>
      </c>
      <c r="AP16">
        <v>173539</v>
      </c>
      <c r="AQ16">
        <v>182235</v>
      </c>
      <c r="AR16">
        <v>192645</v>
      </c>
      <c r="AS16">
        <v>200266</v>
      </c>
      <c r="AT16">
        <v>211568</v>
      </c>
      <c r="AU16">
        <v>220410</v>
      </c>
      <c r="AV16">
        <v>228324</v>
      </c>
      <c r="AW16">
        <v>238614</v>
      </c>
      <c r="AX16">
        <v>250227</v>
      </c>
      <c r="AY16">
        <v>258097</v>
      </c>
      <c r="AZ16">
        <v>0</v>
      </c>
      <c r="BA16" s="1" t="s">
        <v>52</v>
      </c>
    </row>
    <row r="17" spans="2:53" x14ac:dyDescent="0.25">
      <c r="B17">
        <v>7</v>
      </c>
      <c r="C17">
        <v>38</v>
      </c>
      <c r="D17">
        <v>118</v>
      </c>
      <c r="E17">
        <v>531</v>
      </c>
      <c r="F17">
        <v>67</v>
      </c>
      <c r="G17">
        <v>231</v>
      </c>
      <c r="H17">
        <v>90</v>
      </c>
      <c r="I17">
        <v>117</v>
      </c>
      <c r="J17">
        <v>128</v>
      </c>
      <c r="K17">
        <v>149</v>
      </c>
      <c r="L17">
        <v>168</v>
      </c>
      <c r="M17">
        <v>438</v>
      </c>
      <c r="N17">
        <v>214</v>
      </c>
      <c r="O17">
        <v>330</v>
      </c>
      <c r="P17">
        <v>729</v>
      </c>
      <c r="Q17">
        <v>357</v>
      </c>
      <c r="R17">
        <v>533</v>
      </c>
      <c r="S17">
        <v>398</v>
      </c>
      <c r="T17">
        <v>876</v>
      </c>
      <c r="U17">
        <v>846</v>
      </c>
      <c r="V17">
        <v>920</v>
      </c>
      <c r="W17">
        <v>640</v>
      </c>
      <c r="X17">
        <v>583</v>
      </c>
      <c r="Y17">
        <v>954</v>
      </c>
      <c r="Z17">
        <v>706</v>
      </c>
      <c r="AA17">
        <v>1023</v>
      </c>
      <c r="AB17">
        <v>1054</v>
      </c>
      <c r="AC17">
        <v>1073</v>
      </c>
      <c r="AD17">
        <v>1166</v>
      </c>
      <c r="AE17">
        <v>1112</v>
      </c>
      <c r="AF17">
        <v>746</v>
      </c>
      <c r="AG17">
        <v>1243</v>
      </c>
      <c r="AH17">
        <v>1274</v>
      </c>
      <c r="AI17">
        <v>1227</v>
      </c>
      <c r="AJ17">
        <v>1313</v>
      </c>
      <c r="AK17">
        <v>873</v>
      </c>
      <c r="AL17">
        <v>981</v>
      </c>
      <c r="AM17">
        <v>1353</v>
      </c>
      <c r="AN17">
        <v>1443</v>
      </c>
      <c r="AO17">
        <v>1428</v>
      </c>
      <c r="AP17">
        <v>1423</v>
      </c>
      <c r="AQ17">
        <v>1118</v>
      </c>
      <c r="AR17">
        <v>1149</v>
      </c>
      <c r="AS17">
        <v>1529</v>
      </c>
      <c r="AT17">
        <v>1207</v>
      </c>
      <c r="AU17">
        <v>1225</v>
      </c>
      <c r="AV17">
        <v>1251</v>
      </c>
      <c r="AW17">
        <v>1631</v>
      </c>
      <c r="AX17">
        <v>1405</v>
      </c>
      <c r="AY17">
        <v>1721</v>
      </c>
      <c r="AZ17">
        <v>0</v>
      </c>
      <c r="BA17" s="1" t="s">
        <v>52</v>
      </c>
    </row>
    <row r="18" spans="2:53" x14ac:dyDescent="0.25">
      <c r="B18">
        <v>0</v>
      </c>
      <c r="C18">
        <v>166</v>
      </c>
      <c r="D18">
        <v>99</v>
      </c>
      <c r="E18">
        <v>124</v>
      </c>
      <c r="F18">
        <v>124</v>
      </c>
      <c r="G18">
        <v>83</v>
      </c>
      <c r="H18">
        <v>303</v>
      </c>
      <c r="I18">
        <v>220</v>
      </c>
      <c r="J18">
        <v>226</v>
      </c>
      <c r="K18">
        <v>318</v>
      </c>
      <c r="L18">
        <v>185</v>
      </c>
      <c r="M18">
        <v>389</v>
      </c>
      <c r="N18">
        <v>385</v>
      </c>
      <c r="O18">
        <v>409</v>
      </c>
      <c r="P18">
        <v>690</v>
      </c>
      <c r="Q18">
        <v>326</v>
      </c>
      <c r="R18">
        <v>758</v>
      </c>
      <c r="S18">
        <v>758</v>
      </c>
      <c r="T18">
        <v>805</v>
      </c>
      <c r="U18">
        <v>886</v>
      </c>
      <c r="V18">
        <v>885</v>
      </c>
      <c r="W18">
        <v>889</v>
      </c>
      <c r="X18">
        <v>867</v>
      </c>
      <c r="Y18">
        <v>1013</v>
      </c>
      <c r="Z18">
        <v>638</v>
      </c>
      <c r="AA18">
        <v>999</v>
      </c>
      <c r="AB18">
        <v>709</v>
      </c>
      <c r="AC18">
        <v>712</v>
      </c>
      <c r="AD18">
        <v>1008</v>
      </c>
      <c r="AE18">
        <v>999</v>
      </c>
      <c r="AF18">
        <v>815</v>
      </c>
      <c r="AG18">
        <v>1075</v>
      </c>
      <c r="AH18">
        <v>1285</v>
      </c>
      <c r="AI18">
        <v>1283</v>
      </c>
      <c r="AJ18">
        <v>1278</v>
      </c>
      <c r="AK18">
        <v>1377</v>
      </c>
      <c r="AL18">
        <v>913</v>
      </c>
      <c r="AM18">
        <v>1290</v>
      </c>
      <c r="AN18">
        <v>1388</v>
      </c>
      <c r="AO18">
        <v>1418</v>
      </c>
      <c r="AP18">
        <v>1388</v>
      </c>
      <c r="AQ18">
        <v>1411</v>
      </c>
      <c r="AR18">
        <v>1413</v>
      </c>
      <c r="AS18">
        <v>1890</v>
      </c>
      <c r="AT18">
        <v>1487</v>
      </c>
      <c r="AU18">
        <v>1495</v>
      </c>
      <c r="AV18">
        <v>1981</v>
      </c>
      <c r="AW18">
        <v>1981</v>
      </c>
      <c r="AX18">
        <v>1623</v>
      </c>
      <c r="AY18">
        <v>2082</v>
      </c>
      <c r="AZ18">
        <v>0</v>
      </c>
      <c r="BA18" s="1" t="s">
        <v>52</v>
      </c>
    </row>
    <row r="19" spans="2:53" x14ac:dyDescent="0.25">
      <c r="B19">
        <v>0</v>
      </c>
      <c r="C19">
        <v>62</v>
      </c>
      <c r="D19">
        <v>389</v>
      </c>
      <c r="E19">
        <v>888</v>
      </c>
      <c r="F19">
        <v>1179</v>
      </c>
      <c r="G19">
        <v>1497</v>
      </c>
      <c r="H19">
        <v>2327</v>
      </c>
      <c r="I19">
        <v>2816</v>
      </c>
      <c r="J19">
        <v>3871</v>
      </c>
      <c r="K19">
        <v>4330</v>
      </c>
      <c r="L19">
        <v>5556</v>
      </c>
      <c r="M19">
        <v>6701</v>
      </c>
      <c r="N19">
        <v>7460</v>
      </c>
      <c r="O19">
        <v>8963</v>
      </c>
      <c r="P19">
        <v>10155</v>
      </c>
      <c r="Q19">
        <v>11391</v>
      </c>
      <c r="R19">
        <v>12868</v>
      </c>
      <c r="S19">
        <v>14126</v>
      </c>
      <c r="T19">
        <v>15642</v>
      </c>
      <c r="U19">
        <v>17912</v>
      </c>
      <c r="V19">
        <v>19432</v>
      </c>
      <c r="W19">
        <v>21124</v>
      </c>
      <c r="X19">
        <v>22938</v>
      </c>
      <c r="Y19">
        <v>25437</v>
      </c>
      <c r="Z19">
        <v>27522</v>
      </c>
      <c r="AA19">
        <v>29715</v>
      </c>
      <c r="AB19">
        <v>32261</v>
      </c>
      <c r="AC19">
        <v>34935</v>
      </c>
      <c r="AD19">
        <v>37277</v>
      </c>
      <c r="AE19">
        <v>40144</v>
      </c>
      <c r="AF19">
        <v>43317</v>
      </c>
      <c r="AG19">
        <v>44853</v>
      </c>
      <c r="AH19">
        <v>47132</v>
      </c>
      <c r="AI19">
        <v>49745</v>
      </c>
      <c r="AJ19">
        <v>53346</v>
      </c>
      <c r="AK19">
        <v>56451</v>
      </c>
      <c r="AL19">
        <v>60024</v>
      </c>
      <c r="AM19">
        <v>63280</v>
      </c>
      <c r="AN19">
        <v>66004</v>
      </c>
      <c r="AO19">
        <v>69248</v>
      </c>
      <c r="AP19">
        <v>73055</v>
      </c>
      <c r="AQ19">
        <v>76934</v>
      </c>
      <c r="AR19">
        <v>80320</v>
      </c>
      <c r="AS19">
        <v>85164</v>
      </c>
      <c r="AT19">
        <v>88919</v>
      </c>
      <c r="AU19">
        <v>92315</v>
      </c>
      <c r="AV19">
        <v>96077</v>
      </c>
      <c r="AW19">
        <v>101098</v>
      </c>
      <c r="AX19">
        <v>104602</v>
      </c>
      <c r="AY19">
        <v>108323</v>
      </c>
      <c r="AZ19">
        <v>0</v>
      </c>
      <c r="BA19" s="1" t="s">
        <v>52</v>
      </c>
    </row>
    <row r="20" spans="2:53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164</v>
      </c>
      <c r="H20">
        <v>62</v>
      </c>
      <c r="I20">
        <v>55</v>
      </c>
      <c r="J20">
        <v>62</v>
      </c>
      <c r="K20">
        <v>61</v>
      </c>
      <c r="L20">
        <v>82</v>
      </c>
      <c r="M20">
        <v>165</v>
      </c>
      <c r="N20">
        <v>560</v>
      </c>
      <c r="O20">
        <v>119</v>
      </c>
      <c r="P20">
        <v>83</v>
      </c>
      <c r="Q20">
        <v>299</v>
      </c>
      <c r="R20">
        <v>157</v>
      </c>
      <c r="S20">
        <v>117</v>
      </c>
      <c r="T20">
        <v>119</v>
      </c>
      <c r="U20">
        <v>118</v>
      </c>
      <c r="V20">
        <v>174</v>
      </c>
      <c r="W20">
        <v>223</v>
      </c>
      <c r="X20">
        <v>322</v>
      </c>
      <c r="Y20">
        <v>192</v>
      </c>
      <c r="Z20">
        <v>322</v>
      </c>
      <c r="AA20">
        <v>230</v>
      </c>
      <c r="AB20">
        <v>652</v>
      </c>
      <c r="AC20">
        <v>400</v>
      </c>
      <c r="AD20">
        <v>404</v>
      </c>
      <c r="AE20">
        <v>246</v>
      </c>
      <c r="AF20">
        <v>245</v>
      </c>
      <c r="AG20">
        <v>678</v>
      </c>
      <c r="AH20">
        <v>400</v>
      </c>
      <c r="AI20">
        <v>333</v>
      </c>
      <c r="AJ20">
        <v>782</v>
      </c>
      <c r="AK20">
        <v>734</v>
      </c>
      <c r="AL20">
        <v>442</v>
      </c>
      <c r="AM20">
        <v>408</v>
      </c>
      <c r="AN20">
        <v>805</v>
      </c>
      <c r="AO20">
        <v>806</v>
      </c>
      <c r="AP20">
        <v>805</v>
      </c>
      <c r="AQ20">
        <v>822</v>
      </c>
      <c r="AR20">
        <v>472</v>
      </c>
      <c r="AS20">
        <v>515</v>
      </c>
      <c r="AT20">
        <v>830</v>
      </c>
      <c r="AU20">
        <v>508</v>
      </c>
      <c r="AV20">
        <v>887</v>
      </c>
      <c r="AW20">
        <v>514</v>
      </c>
      <c r="AX20">
        <v>514</v>
      </c>
      <c r="AY20">
        <v>516</v>
      </c>
      <c r="AZ20">
        <v>0</v>
      </c>
      <c r="BA20" s="1" t="s">
        <v>52</v>
      </c>
    </row>
    <row r="21" spans="2:53" x14ac:dyDescent="0.25">
      <c r="B21">
        <v>0</v>
      </c>
      <c r="C21">
        <v>0</v>
      </c>
      <c r="D21">
        <v>0</v>
      </c>
      <c r="E21">
        <v>495</v>
      </c>
      <c r="F21">
        <v>0</v>
      </c>
      <c r="G21">
        <v>499</v>
      </c>
      <c r="H21">
        <v>523</v>
      </c>
      <c r="I21">
        <v>990</v>
      </c>
      <c r="J21">
        <v>471</v>
      </c>
      <c r="K21">
        <v>1017</v>
      </c>
      <c r="L21">
        <v>1486</v>
      </c>
      <c r="M21">
        <v>1122</v>
      </c>
      <c r="N21">
        <v>1464</v>
      </c>
      <c r="O21">
        <v>1983</v>
      </c>
      <c r="P21">
        <v>1984</v>
      </c>
      <c r="Q21">
        <v>1984</v>
      </c>
      <c r="R21">
        <v>3002</v>
      </c>
      <c r="S21">
        <v>2976</v>
      </c>
      <c r="T21">
        <v>3100</v>
      </c>
      <c r="U21">
        <v>3500</v>
      </c>
      <c r="V21">
        <v>3999</v>
      </c>
      <c r="W21">
        <v>4464</v>
      </c>
      <c r="X21">
        <v>4957</v>
      </c>
      <c r="Y21">
        <v>5456</v>
      </c>
      <c r="Z21">
        <v>5458</v>
      </c>
      <c r="AA21">
        <v>5978</v>
      </c>
      <c r="AB21">
        <v>6473</v>
      </c>
      <c r="AC21">
        <v>7016</v>
      </c>
      <c r="AD21">
        <v>7513</v>
      </c>
      <c r="AE21">
        <v>7938</v>
      </c>
      <c r="AF21">
        <v>8461</v>
      </c>
      <c r="AG21">
        <v>9424</v>
      </c>
      <c r="AH21">
        <v>9916</v>
      </c>
      <c r="AI21">
        <v>10415</v>
      </c>
      <c r="AJ21">
        <v>10912</v>
      </c>
      <c r="AK21">
        <v>11382</v>
      </c>
      <c r="AL21">
        <v>12425</v>
      </c>
      <c r="AM21">
        <v>12871</v>
      </c>
      <c r="AN21">
        <v>13429</v>
      </c>
      <c r="AO21">
        <v>14408</v>
      </c>
      <c r="AP21">
        <v>14906</v>
      </c>
      <c r="AQ21">
        <v>15875</v>
      </c>
      <c r="AR21">
        <v>16894</v>
      </c>
      <c r="AS21">
        <v>17387</v>
      </c>
      <c r="AT21">
        <v>17855</v>
      </c>
      <c r="AU21">
        <v>18386</v>
      </c>
      <c r="AV21">
        <v>19417</v>
      </c>
      <c r="AW21">
        <v>20362</v>
      </c>
      <c r="AX21">
        <v>20862</v>
      </c>
      <c r="AY21">
        <v>21853</v>
      </c>
      <c r="AZ21">
        <v>0</v>
      </c>
      <c r="BA21" s="1" t="s">
        <v>52</v>
      </c>
    </row>
    <row r="22" spans="2:53" x14ac:dyDescent="0.25">
      <c r="B22">
        <v>0</v>
      </c>
      <c r="C22">
        <v>0</v>
      </c>
      <c r="D22">
        <v>83</v>
      </c>
      <c r="E22">
        <v>402</v>
      </c>
      <c r="F22">
        <v>509</v>
      </c>
      <c r="G22">
        <v>983</v>
      </c>
      <c r="H22">
        <v>933</v>
      </c>
      <c r="I22">
        <v>1488</v>
      </c>
      <c r="J22">
        <v>1885</v>
      </c>
      <c r="K22">
        <v>2459</v>
      </c>
      <c r="L22">
        <v>2862</v>
      </c>
      <c r="M22">
        <v>3364</v>
      </c>
      <c r="N22">
        <v>3806</v>
      </c>
      <c r="O22">
        <v>5194</v>
      </c>
      <c r="P22">
        <v>5606</v>
      </c>
      <c r="Q22">
        <v>6125</v>
      </c>
      <c r="R22">
        <v>7039</v>
      </c>
      <c r="S22">
        <v>7714</v>
      </c>
      <c r="T22">
        <v>8644</v>
      </c>
      <c r="U22">
        <v>9757</v>
      </c>
      <c r="V22">
        <v>10429</v>
      </c>
      <c r="W22">
        <v>11584</v>
      </c>
      <c r="X22">
        <v>12139</v>
      </c>
      <c r="Y22">
        <v>13863</v>
      </c>
      <c r="Z22">
        <v>14631</v>
      </c>
      <c r="AA22">
        <v>16013</v>
      </c>
      <c r="AB22">
        <v>16964</v>
      </c>
      <c r="AC22">
        <v>18340</v>
      </c>
      <c r="AD22">
        <v>20266</v>
      </c>
      <c r="AE22">
        <v>21648</v>
      </c>
      <c r="AF22">
        <v>23258</v>
      </c>
      <c r="AG22">
        <v>24605</v>
      </c>
      <c r="AH22">
        <v>26170</v>
      </c>
      <c r="AI22">
        <v>27809</v>
      </c>
      <c r="AJ22">
        <v>29509</v>
      </c>
      <c r="AK22">
        <v>31358</v>
      </c>
      <c r="AL22">
        <v>32462</v>
      </c>
      <c r="AM22">
        <v>33902</v>
      </c>
      <c r="AN22">
        <v>35732</v>
      </c>
      <c r="AO22">
        <v>37729</v>
      </c>
      <c r="AP22">
        <v>40218</v>
      </c>
      <c r="AQ22">
        <v>41749</v>
      </c>
      <c r="AR22">
        <v>43632</v>
      </c>
      <c r="AS22">
        <v>45517</v>
      </c>
      <c r="AT22">
        <v>47838</v>
      </c>
      <c r="AU22">
        <v>50280</v>
      </c>
      <c r="AV22">
        <v>53088</v>
      </c>
      <c r="AW22">
        <v>54691</v>
      </c>
      <c r="AX22">
        <v>56954</v>
      </c>
      <c r="AY22">
        <v>58792</v>
      </c>
      <c r="AZ22">
        <v>0</v>
      </c>
      <c r="BA22" s="1" t="s">
        <v>52</v>
      </c>
    </row>
    <row r="23" spans="2:53" x14ac:dyDescent="0.25">
      <c r="B23">
        <v>0</v>
      </c>
      <c r="C23">
        <v>0</v>
      </c>
      <c r="D23">
        <v>545</v>
      </c>
      <c r="E23">
        <v>732</v>
      </c>
      <c r="F23">
        <v>1409</v>
      </c>
      <c r="G23">
        <v>1630</v>
      </c>
      <c r="H23">
        <v>2232</v>
      </c>
      <c r="I23">
        <v>3410</v>
      </c>
      <c r="J23">
        <v>4212</v>
      </c>
      <c r="K23">
        <v>4799</v>
      </c>
      <c r="L23">
        <v>5735</v>
      </c>
      <c r="M23">
        <v>7580</v>
      </c>
      <c r="N23">
        <v>8425</v>
      </c>
      <c r="O23">
        <v>9358</v>
      </c>
      <c r="P23">
        <v>11197</v>
      </c>
      <c r="Q23">
        <v>13601</v>
      </c>
      <c r="R23">
        <v>14649</v>
      </c>
      <c r="S23">
        <v>16421</v>
      </c>
      <c r="T23">
        <v>18132</v>
      </c>
      <c r="U23">
        <v>20142</v>
      </c>
      <c r="V23">
        <v>22303</v>
      </c>
      <c r="W23">
        <v>24725</v>
      </c>
      <c r="X23">
        <v>25936</v>
      </c>
      <c r="Y23">
        <v>29059</v>
      </c>
      <c r="Z23">
        <v>30703</v>
      </c>
      <c r="AA23">
        <v>34223</v>
      </c>
      <c r="AB23">
        <v>36009</v>
      </c>
      <c r="AC23">
        <v>39839</v>
      </c>
      <c r="AD23">
        <v>42644</v>
      </c>
      <c r="AE23">
        <v>44868</v>
      </c>
      <c r="AF23">
        <v>48169</v>
      </c>
      <c r="AG23">
        <v>51187</v>
      </c>
      <c r="AH23">
        <v>54527</v>
      </c>
      <c r="AI23">
        <v>58039</v>
      </c>
      <c r="AJ23">
        <v>60715</v>
      </c>
      <c r="AK23">
        <v>64320</v>
      </c>
      <c r="AL23">
        <v>67827</v>
      </c>
      <c r="AM23">
        <v>71588</v>
      </c>
      <c r="AN23">
        <v>75290</v>
      </c>
      <c r="AO23">
        <v>79562</v>
      </c>
      <c r="AP23">
        <v>82901</v>
      </c>
      <c r="AQ23">
        <v>87279</v>
      </c>
      <c r="AR23">
        <v>91489</v>
      </c>
      <c r="AS23">
        <v>95540</v>
      </c>
      <c r="AT23">
        <v>102010</v>
      </c>
      <c r="AU23">
        <v>105159</v>
      </c>
      <c r="AV23">
        <v>108983</v>
      </c>
      <c r="AW23">
        <v>113709</v>
      </c>
      <c r="AX23">
        <v>118913</v>
      </c>
      <c r="AY23">
        <v>123567</v>
      </c>
      <c r="AZ23">
        <v>0</v>
      </c>
      <c r="BA23" s="1" t="s">
        <v>52</v>
      </c>
    </row>
    <row r="24" spans="2:53" x14ac:dyDescent="0.25">
      <c r="B24">
        <v>11</v>
      </c>
      <c r="C24">
        <v>17</v>
      </c>
      <c r="D24">
        <v>25</v>
      </c>
      <c r="E24">
        <v>39</v>
      </c>
      <c r="F24">
        <v>47</v>
      </c>
      <c r="G24">
        <v>223</v>
      </c>
      <c r="H24">
        <v>575</v>
      </c>
      <c r="I24">
        <v>97</v>
      </c>
      <c r="J24">
        <v>157</v>
      </c>
      <c r="K24">
        <v>375</v>
      </c>
      <c r="L24">
        <v>224</v>
      </c>
      <c r="M24">
        <v>171</v>
      </c>
      <c r="N24">
        <v>199</v>
      </c>
      <c r="O24">
        <v>212</v>
      </c>
      <c r="P24">
        <v>254</v>
      </c>
      <c r="Q24">
        <v>404</v>
      </c>
      <c r="R24">
        <v>302</v>
      </c>
      <c r="S24">
        <v>331</v>
      </c>
      <c r="T24">
        <v>448</v>
      </c>
      <c r="U24">
        <v>811</v>
      </c>
      <c r="V24">
        <v>477</v>
      </c>
      <c r="W24">
        <v>507</v>
      </c>
      <c r="X24">
        <v>515</v>
      </c>
      <c r="Y24">
        <v>901</v>
      </c>
      <c r="Z24">
        <v>649</v>
      </c>
      <c r="AA24">
        <v>588</v>
      </c>
      <c r="AB24">
        <v>972</v>
      </c>
      <c r="AC24">
        <v>1037</v>
      </c>
      <c r="AD24">
        <v>763</v>
      </c>
      <c r="AE24">
        <v>778</v>
      </c>
      <c r="AF24">
        <v>856</v>
      </c>
      <c r="AG24">
        <v>827</v>
      </c>
      <c r="AH24">
        <v>730</v>
      </c>
      <c r="AI24">
        <v>740</v>
      </c>
      <c r="AJ24">
        <v>781</v>
      </c>
      <c r="AK24">
        <v>1229</v>
      </c>
      <c r="AL24">
        <v>911</v>
      </c>
      <c r="AM24">
        <v>1272</v>
      </c>
      <c r="AN24">
        <v>1287</v>
      </c>
      <c r="AO24">
        <v>1299</v>
      </c>
      <c r="AP24">
        <v>1347</v>
      </c>
      <c r="AQ24">
        <v>1370</v>
      </c>
      <c r="AR24">
        <v>1397</v>
      </c>
      <c r="AS24">
        <v>1421</v>
      </c>
      <c r="AT24">
        <v>1439</v>
      </c>
      <c r="AU24">
        <v>1161</v>
      </c>
      <c r="AV24">
        <v>1505</v>
      </c>
      <c r="AW24">
        <v>1258</v>
      </c>
      <c r="AX24">
        <v>1651</v>
      </c>
      <c r="AY24">
        <v>1210</v>
      </c>
      <c r="AZ24">
        <v>0</v>
      </c>
      <c r="BA24" s="1" t="s">
        <v>52</v>
      </c>
    </row>
    <row r="25" spans="2:53" x14ac:dyDescent="0.25">
      <c r="B25">
        <v>538</v>
      </c>
      <c r="C25">
        <v>383</v>
      </c>
      <c r="D25">
        <v>837</v>
      </c>
      <c r="E25">
        <v>1815</v>
      </c>
      <c r="F25">
        <v>2568</v>
      </c>
      <c r="G25">
        <v>3648</v>
      </c>
      <c r="H25">
        <v>4604</v>
      </c>
      <c r="I25">
        <v>6399</v>
      </c>
      <c r="J25">
        <v>7947</v>
      </c>
      <c r="K25">
        <v>10145</v>
      </c>
      <c r="L25">
        <v>11975</v>
      </c>
      <c r="M25">
        <v>14645</v>
      </c>
      <c r="N25">
        <v>16916</v>
      </c>
      <c r="O25">
        <v>19240</v>
      </c>
      <c r="P25">
        <v>22291</v>
      </c>
      <c r="Q25">
        <v>25071</v>
      </c>
      <c r="R25">
        <v>28667</v>
      </c>
      <c r="S25">
        <v>31590</v>
      </c>
      <c r="T25">
        <v>35803</v>
      </c>
      <c r="U25">
        <v>39317</v>
      </c>
      <c r="V25">
        <v>43089</v>
      </c>
      <c r="W25">
        <v>47362</v>
      </c>
      <c r="X25">
        <v>51740</v>
      </c>
      <c r="Y25">
        <v>56385</v>
      </c>
      <c r="Z25">
        <v>61344</v>
      </c>
      <c r="AA25">
        <v>66118</v>
      </c>
      <c r="AB25">
        <v>71363</v>
      </c>
      <c r="AC25">
        <v>76498</v>
      </c>
      <c r="AD25">
        <v>82235</v>
      </c>
      <c r="AE25">
        <v>88015</v>
      </c>
      <c r="AF25">
        <v>94467</v>
      </c>
      <c r="AG25">
        <v>100057</v>
      </c>
      <c r="AH25">
        <v>106570</v>
      </c>
      <c r="AI25">
        <v>113137</v>
      </c>
      <c r="AJ25">
        <v>120361</v>
      </c>
      <c r="AK25">
        <v>126957</v>
      </c>
      <c r="AL25">
        <v>134013</v>
      </c>
      <c r="AM25">
        <v>141232</v>
      </c>
      <c r="AN25">
        <v>149001</v>
      </c>
      <c r="AO25">
        <v>156769</v>
      </c>
      <c r="AP25">
        <v>164314</v>
      </c>
      <c r="AQ25">
        <v>173416</v>
      </c>
      <c r="AR25">
        <v>181009</v>
      </c>
      <c r="AS25">
        <v>189177</v>
      </c>
      <c r="AT25">
        <v>198131</v>
      </c>
      <c r="AU25">
        <v>206686</v>
      </c>
      <c r="AV25">
        <v>216296</v>
      </c>
      <c r="AW25">
        <v>225628</v>
      </c>
      <c r="AX25">
        <v>235205</v>
      </c>
      <c r="AY25">
        <v>245207</v>
      </c>
      <c r="AZ25">
        <v>0</v>
      </c>
      <c r="BA25" s="1" t="s">
        <v>52</v>
      </c>
    </row>
    <row r="26" spans="2:53" x14ac:dyDescent="0.25">
      <c r="B26">
        <v>5</v>
      </c>
      <c r="C26">
        <v>11</v>
      </c>
      <c r="D26">
        <v>32</v>
      </c>
      <c r="E26">
        <v>55</v>
      </c>
      <c r="F26">
        <v>101</v>
      </c>
      <c r="G26">
        <v>550</v>
      </c>
      <c r="H26">
        <v>137</v>
      </c>
      <c r="I26">
        <v>129</v>
      </c>
      <c r="J26">
        <v>155</v>
      </c>
      <c r="K26">
        <v>199</v>
      </c>
      <c r="L26">
        <v>194</v>
      </c>
      <c r="M26">
        <v>253</v>
      </c>
      <c r="N26">
        <v>239</v>
      </c>
      <c r="O26">
        <v>383</v>
      </c>
      <c r="P26">
        <v>476</v>
      </c>
      <c r="Q26">
        <v>513</v>
      </c>
      <c r="R26">
        <v>539</v>
      </c>
      <c r="S26">
        <v>538</v>
      </c>
      <c r="T26">
        <v>843</v>
      </c>
      <c r="U26">
        <v>498</v>
      </c>
      <c r="V26">
        <v>881</v>
      </c>
      <c r="W26">
        <v>475</v>
      </c>
      <c r="X26">
        <v>690</v>
      </c>
      <c r="Y26">
        <v>1002</v>
      </c>
      <c r="Z26">
        <v>1039</v>
      </c>
      <c r="AA26">
        <v>654</v>
      </c>
      <c r="AB26">
        <v>1073</v>
      </c>
      <c r="AC26">
        <v>1075</v>
      </c>
      <c r="AD26">
        <v>1089</v>
      </c>
      <c r="AE26">
        <v>1096</v>
      </c>
      <c r="AF26">
        <v>844</v>
      </c>
      <c r="AG26">
        <v>1208</v>
      </c>
      <c r="AH26">
        <v>1230</v>
      </c>
      <c r="AI26">
        <v>1257</v>
      </c>
      <c r="AJ26">
        <v>1280</v>
      </c>
      <c r="AK26">
        <v>1274</v>
      </c>
      <c r="AL26">
        <v>1106</v>
      </c>
      <c r="AM26">
        <v>1056</v>
      </c>
      <c r="AN26">
        <v>938</v>
      </c>
      <c r="AO26">
        <v>1108</v>
      </c>
      <c r="AP26">
        <v>1120</v>
      </c>
      <c r="AQ26">
        <v>1137</v>
      </c>
      <c r="AR26">
        <v>1497</v>
      </c>
      <c r="AS26">
        <v>1691</v>
      </c>
      <c r="AT26">
        <v>1269</v>
      </c>
      <c r="AU26">
        <v>1307</v>
      </c>
      <c r="AV26">
        <v>1279</v>
      </c>
      <c r="AW26">
        <v>1615</v>
      </c>
      <c r="AX26">
        <v>1664</v>
      </c>
      <c r="AY26">
        <v>1796</v>
      </c>
      <c r="AZ26">
        <v>0</v>
      </c>
      <c r="BA26" s="1" t="s">
        <v>52</v>
      </c>
    </row>
    <row r="27" spans="2:53" x14ac:dyDescent="0.25">
      <c r="B27">
        <v>0</v>
      </c>
      <c r="C27">
        <v>498</v>
      </c>
      <c r="D27">
        <v>123</v>
      </c>
      <c r="E27">
        <v>0</v>
      </c>
      <c r="F27">
        <v>62</v>
      </c>
      <c r="G27">
        <v>82</v>
      </c>
      <c r="H27">
        <v>165</v>
      </c>
      <c r="I27">
        <v>99</v>
      </c>
      <c r="J27">
        <v>591</v>
      </c>
      <c r="K27">
        <v>318</v>
      </c>
      <c r="L27">
        <v>331</v>
      </c>
      <c r="M27">
        <v>182</v>
      </c>
      <c r="N27">
        <v>384</v>
      </c>
      <c r="O27">
        <v>298</v>
      </c>
      <c r="P27">
        <v>298</v>
      </c>
      <c r="Q27">
        <v>411</v>
      </c>
      <c r="R27">
        <v>805</v>
      </c>
      <c r="S27">
        <v>755</v>
      </c>
      <c r="T27">
        <v>514</v>
      </c>
      <c r="U27">
        <v>804</v>
      </c>
      <c r="V27">
        <v>390</v>
      </c>
      <c r="W27">
        <v>869</v>
      </c>
      <c r="X27">
        <v>884</v>
      </c>
      <c r="Y27">
        <v>586</v>
      </c>
      <c r="Z27">
        <v>882</v>
      </c>
      <c r="AA27">
        <v>650</v>
      </c>
      <c r="AB27">
        <v>719</v>
      </c>
      <c r="AC27">
        <v>974</v>
      </c>
      <c r="AD27">
        <v>1141</v>
      </c>
      <c r="AE27">
        <v>1054</v>
      </c>
      <c r="AF27">
        <v>1048</v>
      </c>
      <c r="AG27">
        <v>1152</v>
      </c>
      <c r="AH27">
        <v>1287</v>
      </c>
      <c r="AI27">
        <v>841</v>
      </c>
      <c r="AJ27">
        <v>835</v>
      </c>
      <c r="AK27">
        <v>1247</v>
      </c>
      <c r="AL27">
        <v>1388</v>
      </c>
      <c r="AM27">
        <v>1320</v>
      </c>
      <c r="AN27">
        <v>1290</v>
      </c>
      <c r="AO27">
        <v>1413</v>
      </c>
      <c r="AP27">
        <v>1415</v>
      </c>
      <c r="AQ27">
        <v>1454</v>
      </c>
      <c r="AR27">
        <v>1573</v>
      </c>
      <c r="AS27">
        <v>1637</v>
      </c>
      <c r="AT27">
        <v>1538</v>
      </c>
      <c r="AU27">
        <v>1576</v>
      </c>
      <c r="AV27">
        <v>1566</v>
      </c>
      <c r="AW27">
        <v>1612</v>
      </c>
      <c r="AX27">
        <v>1716</v>
      </c>
      <c r="AY27">
        <v>1633</v>
      </c>
      <c r="AZ27">
        <v>0</v>
      </c>
      <c r="BA27" s="1" t="s">
        <v>52</v>
      </c>
    </row>
    <row r="28" spans="2:53" x14ac:dyDescent="0.25">
      <c r="B28">
        <v>248</v>
      </c>
      <c r="C28">
        <v>248</v>
      </c>
      <c r="D28">
        <v>240</v>
      </c>
      <c r="E28">
        <v>523</v>
      </c>
      <c r="F28">
        <v>831</v>
      </c>
      <c r="G28">
        <v>1690</v>
      </c>
      <c r="H28">
        <v>2022</v>
      </c>
      <c r="I28">
        <v>2861</v>
      </c>
      <c r="J28">
        <v>3435</v>
      </c>
      <c r="K28">
        <v>4520</v>
      </c>
      <c r="L28">
        <v>5346</v>
      </c>
      <c r="M28">
        <v>6221</v>
      </c>
      <c r="N28">
        <v>7458</v>
      </c>
      <c r="O28">
        <v>8597</v>
      </c>
      <c r="P28">
        <v>9891</v>
      </c>
      <c r="Q28">
        <v>11377</v>
      </c>
      <c r="R28">
        <v>12237</v>
      </c>
      <c r="S28">
        <v>14195</v>
      </c>
      <c r="T28">
        <v>15657</v>
      </c>
      <c r="U28">
        <v>17437</v>
      </c>
      <c r="V28">
        <v>19543</v>
      </c>
      <c r="W28">
        <v>21201</v>
      </c>
      <c r="X28">
        <v>23699</v>
      </c>
      <c r="Y28">
        <v>25983</v>
      </c>
      <c r="Z28">
        <v>27575</v>
      </c>
      <c r="AA28">
        <v>30044</v>
      </c>
      <c r="AB28">
        <v>32290</v>
      </c>
      <c r="AC28">
        <v>34338</v>
      </c>
      <c r="AD28">
        <v>36907</v>
      </c>
      <c r="AE28">
        <v>39724</v>
      </c>
      <c r="AF28">
        <v>42331</v>
      </c>
      <c r="AG28">
        <v>44680</v>
      </c>
      <c r="AH28">
        <v>47559</v>
      </c>
      <c r="AI28">
        <v>50130</v>
      </c>
      <c r="AJ28">
        <v>53564</v>
      </c>
      <c r="AK28">
        <v>56585</v>
      </c>
      <c r="AL28">
        <v>59430</v>
      </c>
      <c r="AM28">
        <v>62849</v>
      </c>
      <c r="AN28">
        <v>65929</v>
      </c>
      <c r="AO28">
        <v>69533</v>
      </c>
      <c r="AP28">
        <v>73459</v>
      </c>
      <c r="AQ28">
        <v>77166</v>
      </c>
      <c r="AR28">
        <v>80252</v>
      </c>
      <c r="AS28">
        <v>84270</v>
      </c>
      <c r="AT28">
        <v>88514</v>
      </c>
      <c r="AU28">
        <v>92704</v>
      </c>
      <c r="AV28">
        <v>95552</v>
      </c>
      <c r="AW28">
        <v>100619</v>
      </c>
      <c r="AX28">
        <v>104980</v>
      </c>
      <c r="AY28">
        <v>108380</v>
      </c>
      <c r="AZ28">
        <v>0</v>
      </c>
      <c r="BA28" s="1" t="s">
        <v>52</v>
      </c>
    </row>
    <row r="29" spans="2:53" x14ac:dyDescent="0.25">
      <c r="B29">
        <v>62</v>
      </c>
      <c r="C29">
        <v>496</v>
      </c>
      <c r="D29">
        <v>0</v>
      </c>
      <c r="E29">
        <v>0</v>
      </c>
      <c r="F29">
        <v>244</v>
      </c>
      <c r="G29">
        <v>0</v>
      </c>
      <c r="H29">
        <v>0</v>
      </c>
      <c r="I29">
        <v>0</v>
      </c>
      <c r="J29">
        <v>0</v>
      </c>
      <c r="K29">
        <v>62</v>
      </c>
      <c r="L29">
        <v>82</v>
      </c>
      <c r="M29">
        <v>173</v>
      </c>
      <c r="N29">
        <v>559</v>
      </c>
      <c r="O29">
        <v>118</v>
      </c>
      <c r="P29">
        <v>79</v>
      </c>
      <c r="Q29">
        <v>324</v>
      </c>
      <c r="R29">
        <v>154</v>
      </c>
      <c r="S29">
        <v>117</v>
      </c>
      <c r="T29">
        <v>94</v>
      </c>
      <c r="U29">
        <v>149</v>
      </c>
      <c r="V29">
        <v>175</v>
      </c>
      <c r="W29">
        <v>230</v>
      </c>
      <c r="X29">
        <v>326</v>
      </c>
      <c r="Y29">
        <v>184</v>
      </c>
      <c r="Z29">
        <v>329</v>
      </c>
      <c r="AA29">
        <v>182</v>
      </c>
      <c r="AB29">
        <v>402</v>
      </c>
      <c r="AC29">
        <v>244</v>
      </c>
      <c r="AD29">
        <v>201</v>
      </c>
      <c r="AE29">
        <v>230</v>
      </c>
      <c r="AF29">
        <v>689</v>
      </c>
      <c r="AG29">
        <v>796</v>
      </c>
      <c r="AH29">
        <v>402</v>
      </c>
      <c r="AI29">
        <v>442</v>
      </c>
      <c r="AJ29">
        <v>306</v>
      </c>
      <c r="AK29">
        <v>443</v>
      </c>
      <c r="AL29">
        <v>421</v>
      </c>
      <c r="AM29">
        <v>326</v>
      </c>
      <c r="AN29">
        <v>824</v>
      </c>
      <c r="AO29">
        <v>830</v>
      </c>
      <c r="AP29">
        <v>334</v>
      </c>
      <c r="AQ29">
        <v>472</v>
      </c>
      <c r="AR29">
        <v>509</v>
      </c>
      <c r="AS29">
        <v>805</v>
      </c>
      <c r="AT29">
        <v>822</v>
      </c>
      <c r="AU29">
        <v>472</v>
      </c>
      <c r="AV29">
        <v>574</v>
      </c>
      <c r="AW29">
        <v>885</v>
      </c>
      <c r="AX29">
        <v>822</v>
      </c>
      <c r="AY29">
        <v>516</v>
      </c>
      <c r="AZ29">
        <v>0</v>
      </c>
      <c r="BA29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E270-6AA4-4C60-B687-4C39AB4E4FEA}">
  <dimension ref="A1:BA32"/>
  <sheetViews>
    <sheetView topLeftCell="AL1" workbookViewId="0">
      <selection activeCell="BF16" sqref="BF16"/>
    </sheetView>
  </sheetViews>
  <sheetFormatPr defaultRowHeight="15" x14ac:dyDescent="0.25"/>
  <cols>
    <col min="2" max="10" width="11.140625" bestFit="1" customWidth="1"/>
    <col min="11" max="53" width="12.14062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5">
      <c r="B2" t="s">
        <v>54</v>
      </c>
      <c r="BA2" s="1"/>
    </row>
    <row r="3" spans="1:53" x14ac:dyDescent="0.25">
      <c r="A3" t="s">
        <v>56</v>
      </c>
      <c r="B3">
        <v>0</v>
      </c>
      <c r="C3">
        <v>0</v>
      </c>
      <c r="D3">
        <v>0</v>
      </c>
      <c r="E3">
        <v>496</v>
      </c>
      <c r="F3">
        <v>515</v>
      </c>
      <c r="G3">
        <v>478</v>
      </c>
      <c r="H3">
        <v>514</v>
      </c>
      <c r="I3">
        <v>477</v>
      </c>
      <c r="J3">
        <v>517</v>
      </c>
      <c r="K3">
        <v>971</v>
      </c>
      <c r="L3">
        <v>496</v>
      </c>
      <c r="M3">
        <v>1488</v>
      </c>
      <c r="N3">
        <v>495</v>
      </c>
      <c r="O3">
        <v>496</v>
      </c>
      <c r="P3">
        <v>992</v>
      </c>
      <c r="Q3">
        <v>992</v>
      </c>
      <c r="R3">
        <v>1488</v>
      </c>
      <c r="S3">
        <v>1488</v>
      </c>
      <c r="T3">
        <v>1488</v>
      </c>
      <c r="U3">
        <v>1984</v>
      </c>
      <c r="V3">
        <v>1984</v>
      </c>
      <c r="W3">
        <v>2480</v>
      </c>
      <c r="X3">
        <v>2480</v>
      </c>
      <c r="Y3">
        <v>2976</v>
      </c>
      <c r="Z3">
        <v>3001</v>
      </c>
      <c r="AA3">
        <v>2950</v>
      </c>
      <c r="AB3">
        <v>3212</v>
      </c>
      <c r="AC3">
        <v>3479</v>
      </c>
      <c r="AD3">
        <v>3970</v>
      </c>
      <c r="AE3">
        <v>3996</v>
      </c>
      <c r="AF3">
        <v>4465</v>
      </c>
      <c r="AG3">
        <v>4961</v>
      </c>
      <c r="AH3">
        <v>4959</v>
      </c>
      <c r="AI3">
        <v>4987</v>
      </c>
      <c r="AJ3">
        <v>5457</v>
      </c>
      <c r="AK3">
        <v>5922</v>
      </c>
      <c r="AL3">
        <v>6476</v>
      </c>
      <c r="AM3">
        <v>6449</v>
      </c>
      <c r="AN3">
        <v>6477</v>
      </c>
      <c r="AO3">
        <v>6972</v>
      </c>
      <c r="AP3">
        <v>7468</v>
      </c>
      <c r="AQ3">
        <v>7936</v>
      </c>
      <c r="AR3">
        <v>7963</v>
      </c>
      <c r="AS3">
        <v>8457</v>
      </c>
      <c r="AT3">
        <v>8522</v>
      </c>
      <c r="AU3">
        <v>9424</v>
      </c>
      <c r="AV3">
        <v>9922</v>
      </c>
      <c r="AW3">
        <v>10414</v>
      </c>
      <c r="AX3">
        <v>10982</v>
      </c>
      <c r="AY3">
        <v>11012</v>
      </c>
      <c r="AZ3">
        <v>0</v>
      </c>
      <c r="BA3" s="1" t="s">
        <v>52</v>
      </c>
    </row>
    <row r="4" spans="1:53" x14ac:dyDescent="0.25">
      <c r="A4" t="s">
        <v>57</v>
      </c>
      <c r="B4">
        <v>0</v>
      </c>
      <c r="C4">
        <v>70</v>
      </c>
      <c r="D4">
        <v>165</v>
      </c>
      <c r="E4">
        <v>233</v>
      </c>
      <c r="F4">
        <v>478</v>
      </c>
      <c r="G4">
        <v>940</v>
      </c>
      <c r="H4">
        <v>1221</v>
      </c>
      <c r="I4">
        <v>1514</v>
      </c>
      <c r="J4">
        <v>1888</v>
      </c>
      <c r="K4">
        <v>2466</v>
      </c>
      <c r="L4">
        <v>2970</v>
      </c>
      <c r="M4">
        <v>3846</v>
      </c>
      <c r="N4">
        <v>4205</v>
      </c>
      <c r="O4">
        <v>5015</v>
      </c>
      <c r="P4">
        <v>5563</v>
      </c>
      <c r="Q4">
        <v>6479</v>
      </c>
      <c r="R4">
        <v>7510</v>
      </c>
      <c r="S4">
        <v>8226</v>
      </c>
      <c r="T4">
        <v>9111</v>
      </c>
      <c r="U4">
        <v>9820</v>
      </c>
      <c r="V4">
        <v>10917</v>
      </c>
      <c r="W4">
        <v>12112</v>
      </c>
      <c r="X4">
        <v>13221</v>
      </c>
      <c r="Y4">
        <v>14053</v>
      </c>
      <c r="Z4">
        <v>15349</v>
      </c>
      <c r="AA4">
        <v>16523</v>
      </c>
      <c r="AB4">
        <v>17436</v>
      </c>
      <c r="AC4">
        <v>19228</v>
      </c>
      <c r="AD4">
        <v>20678</v>
      </c>
      <c r="AE4">
        <v>22338</v>
      </c>
      <c r="AF4">
        <v>24083</v>
      </c>
      <c r="AG4">
        <v>25209</v>
      </c>
      <c r="AH4">
        <v>26684</v>
      </c>
      <c r="AI4">
        <v>28388</v>
      </c>
      <c r="AJ4">
        <v>29957</v>
      </c>
      <c r="AK4">
        <v>31879</v>
      </c>
      <c r="AL4">
        <v>34053</v>
      </c>
      <c r="AM4">
        <v>35517</v>
      </c>
      <c r="AN4">
        <v>36567</v>
      </c>
      <c r="AO4">
        <v>39617</v>
      </c>
      <c r="AP4">
        <v>40408</v>
      </c>
      <c r="AQ4">
        <v>42840</v>
      </c>
      <c r="AR4">
        <v>45078</v>
      </c>
      <c r="AS4">
        <v>47051</v>
      </c>
      <c r="AT4">
        <v>48951</v>
      </c>
      <c r="AU4">
        <v>50767</v>
      </c>
      <c r="AV4">
        <v>53455</v>
      </c>
      <c r="AW4">
        <v>55677</v>
      </c>
      <c r="AX4">
        <v>58305</v>
      </c>
      <c r="AY4">
        <v>60341</v>
      </c>
      <c r="AZ4">
        <v>0</v>
      </c>
      <c r="BA4" s="1" t="s">
        <v>52</v>
      </c>
    </row>
    <row r="5" spans="1:53" x14ac:dyDescent="0.25">
      <c r="A5" t="s">
        <v>58</v>
      </c>
      <c r="B5">
        <v>0</v>
      </c>
      <c r="C5">
        <v>55</v>
      </c>
      <c r="D5">
        <v>560</v>
      </c>
      <c r="E5">
        <v>684</v>
      </c>
      <c r="F5">
        <v>1253</v>
      </c>
      <c r="G5">
        <v>1884</v>
      </c>
      <c r="H5">
        <v>1814</v>
      </c>
      <c r="I5">
        <v>2877</v>
      </c>
      <c r="J5">
        <v>3172</v>
      </c>
      <c r="K5">
        <v>3820</v>
      </c>
      <c r="L5">
        <v>4815</v>
      </c>
      <c r="M5">
        <v>5601</v>
      </c>
      <c r="N5">
        <v>7082</v>
      </c>
      <c r="O5">
        <v>8242</v>
      </c>
      <c r="P5">
        <v>9265</v>
      </c>
      <c r="Q5">
        <v>12598</v>
      </c>
      <c r="R5">
        <v>12093</v>
      </c>
      <c r="S5">
        <v>13520</v>
      </c>
      <c r="T5">
        <v>14982</v>
      </c>
      <c r="U5">
        <v>16745</v>
      </c>
      <c r="V5">
        <v>18597</v>
      </c>
      <c r="W5">
        <v>19850</v>
      </c>
      <c r="X5">
        <v>21932</v>
      </c>
      <c r="Y5">
        <v>24119</v>
      </c>
      <c r="Z5">
        <v>26428</v>
      </c>
      <c r="AA5">
        <v>28606</v>
      </c>
      <c r="AB5">
        <v>30675</v>
      </c>
      <c r="AC5">
        <v>33623</v>
      </c>
      <c r="AD5">
        <v>35642</v>
      </c>
      <c r="AE5">
        <v>38786</v>
      </c>
      <c r="AF5">
        <v>41874</v>
      </c>
      <c r="AG5">
        <v>44791</v>
      </c>
      <c r="AH5">
        <v>48197</v>
      </c>
      <c r="AI5">
        <v>51175</v>
      </c>
      <c r="AJ5">
        <v>54451</v>
      </c>
      <c r="AK5">
        <v>58934</v>
      </c>
      <c r="AL5">
        <v>60159</v>
      </c>
      <c r="AM5">
        <v>63159</v>
      </c>
      <c r="AN5">
        <v>66698</v>
      </c>
      <c r="AO5">
        <v>70007</v>
      </c>
      <c r="AP5">
        <v>73722</v>
      </c>
      <c r="AQ5">
        <v>77903</v>
      </c>
      <c r="AR5">
        <v>81723</v>
      </c>
      <c r="AS5">
        <v>86609</v>
      </c>
      <c r="AT5">
        <v>89890</v>
      </c>
      <c r="AU5">
        <v>95725</v>
      </c>
      <c r="AV5">
        <v>98342</v>
      </c>
      <c r="AW5">
        <v>102966</v>
      </c>
      <c r="AX5">
        <v>108234</v>
      </c>
      <c r="AY5">
        <v>112517</v>
      </c>
      <c r="AZ5">
        <v>0</v>
      </c>
      <c r="BA5" s="1" t="s">
        <v>52</v>
      </c>
    </row>
    <row r="6" spans="1:53" x14ac:dyDescent="0.25">
      <c r="A6" t="s">
        <v>59</v>
      </c>
      <c r="B6">
        <v>5</v>
      </c>
      <c r="C6">
        <v>21</v>
      </c>
      <c r="D6">
        <v>37</v>
      </c>
      <c r="E6">
        <v>57</v>
      </c>
      <c r="F6">
        <v>76</v>
      </c>
      <c r="G6">
        <v>104</v>
      </c>
      <c r="H6">
        <v>321</v>
      </c>
      <c r="I6">
        <v>97</v>
      </c>
      <c r="J6">
        <v>177</v>
      </c>
      <c r="K6">
        <v>641</v>
      </c>
      <c r="L6">
        <v>311</v>
      </c>
      <c r="M6">
        <v>196</v>
      </c>
      <c r="N6">
        <v>202</v>
      </c>
      <c r="O6">
        <v>256</v>
      </c>
      <c r="P6">
        <v>290</v>
      </c>
      <c r="Q6">
        <v>296</v>
      </c>
      <c r="R6">
        <v>485</v>
      </c>
      <c r="S6">
        <v>366</v>
      </c>
      <c r="T6">
        <v>522</v>
      </c>
      <c r="U6">
        <v>459</v>
      </c>
      <c r="V6">
        <v>580</v>
      </c>
      <c r="W6">
        <v>624</v>
      </c>
      <c r="X6">
        <v>931</v>
      </c>
      <c r="Y6">
        <v>638</v>
      </c>
      <c r="Z6">
        <v>562</v>
      </c>
      <c r="AA6">
        <v>600</v>
      </c>
      <c r="AB6">
        <v>1015</v>
      </c>
      <c r="AC6">
        <v>721</v>
      </c>
      <c r="AD6">
        <v>1055</v>
      </c>
      <c r="AE6">
        <v>1153</v>
      </c>
      <c r="AF6">
        <v>1078</v>
      </c>
      <c r="AG6">
        <v>1182</v>
      </c>
      <c r="AH6">
        <v>1135</v>
      </c>
      <c r="AI6">
        <v>883</v>
      </c>
      <c r="AJ6">
        <v>1226</v>
      </c>
      <c r="AK6">
        <v>932</v>
      </c>
      <c r="AL6">
        <v>1259</v>
      </c>
      <c r="AM6">
        <v>1277</v>
      </c>
      <c r="AN6">
        <v>1290</v>
      </c>
      <c r="AO6">
        <v>1566</v>
      </c>
      <c r="AP6">
        <v>1298</v>
      </c>
      <c r="AQ6">
        <v>1057</v>
      </c>
      <c r="AR6">
        <v>1090</v>
      </c>
      <c r="AS6">
        <v>1416</v>
      </c>
      <c r="AT6">
        <v>1472</v>
      </c>
      <c r="AU6">
        <v>1144</v>
      </c>
      <c r="AV6">
        <v>1184</v>
      </c>
      <c r="AW6">
        <v>1521</v>
      </c>
      <c r="AX6">
        <v>1555</v>
      </c>
      <c r="AY6">
        <v>1757</v>
      </c>
      <c r="AZ6">
        <v>0</v>
      </c>
      <c r="BA6" s="1" t="s">
        <v>52</v>
      </c>
    </row>
    <row r="7" spans="1:53" x14ac:dyDescent="0.25">
      <c r="A7" t="s">
        <v>60</v>
      </c>
      <c r="B7">
        <v>90</v>
      </c>
      <c r="C7">
        <v>251</v>
      </c>
      <c r="D7">
        <v>827</v>
      </c>
      <c r="E7">
        <v>1340</v>
      </c>
      <c r="F7">
        <v>2245</v>
      </c>
      <c r="G7">
        <v>2945</v>
      </c>
      <c r="H7">
        <v>4213</v>
      </c>
      <c r="I7">
        <v>5163</v>
      </c>
      <c r="J7">
        <v>6330</v>
      </c>
      <c r="K7">
        <v>8112</v>
      </c>
      <c r="L7">
        <v>9568</v>
      </c>
      <c r="M7">
        <v>11390</v>
      </c>
      <c r="N7">
        <v>13244</v>
      </c>
      <c r="O7">
        <v>15162</v>
      </c>
      <c r="P7">
        <v>17237</v>
      </c>
      <c r="Q7">
        <v>19480</v>
      </c>
      <c r="R7">
        <v>21928</v>
      </c>
      <c r="S7">
        <v>24386</v>
      </c>
      <c r="T7">
        <v>27644</v>
      </c>
      <c r="U7">
        <v>30391</v>
      </c>
      <c r="V7">
        <v>33246</v>
      </c>
      <c r="W7">
        <v>36100</v>
      </c>
      <c r="X7">
        <v>39327</v>
      </c>
      <c r="Y7">
        <v>42212</v>
      </c>
      <c r="Z7">
        <v>45459</v>
      </c>
      <c r="AA7">
        <v>49426</v>
      </c>
      <c r="AB7">
        <v>52508</v>
      </c>
      <c r="AC7">
        <v>56056</v>
      </c>
      <c r="AD7">
        <v>59796</v>
      </c>
      <c r="AE7">
        <v>64383</v>
      </c>
      <c r="AF7">
        <v>67789</v>
      </c>
      <c r="AG7">
        <v>71796</v>
      </c>
      <c r="AH7">
        <v>75886</v>
      </c>
      <c r="AI7">
        <v>79914</v>
      </c>
      <c r="AJ7">
        <v>84219</v>
      </c>
      <c r="AK7">
        <v>88608</v>
      </c>
      <c r="AL7">
        <v>93996</v>
      </c>
      <c r="AM7">
        <v>98429</v>
      </c>
      <c r="AN7">
        <v>102224</v>
      </c>
      <c r="AO7">
        <v>107052</v>
      </c>
      <c r="AP7">
        <v>111415</v>
      </c>
      <c r="AQ7">
        <v>116887</v>
      </c>
      <c r="AR7">
        <v>120989</v>
      </c>
      <c r="AS7">
        <v>126974</v>
      </c>
      <c r="AT7">
        <v>132507</v>
      </c>
      <c r="AU7">
        <v>138602</v>
      </c>
      <c r="AV7">
        <v>142450</v>
      </c>
      <c r="AW7">
        <v>148327</v>
      </c>
      <c r="AX7">
        <v>153669</v>
      </c>
      <c r="AY7">
        <v>158876</v>
      </c>
      <c r="AZ7">
        <v>0</v>
      </c>
      <c r="BA7" s="1" t="s">
        <v>52</v>
      </c>
    </row>
    <row r="8" spans="1:53" x14ac:dyDescent="0.25">
      <c r="A8" t="s">
        <v>70</v>
      </c>
      <c r="B8">
        <v>5</v>
      </c>
      <c r="C8">
        <v>27</v>
      </c>
      <c r="D8">
        <v>100</v>
      </c>
      <c r="E8">
        <v>532</v>
      </c>
      <c r="F8">
        <v>135</v>
      </c>
      <c r="G8">
        <v>98</v>
      </c>
      <c r="H8">
        <v>94</v>
      </c>
      <c r="I8">
        <v>117</v>
      </c>
      <c r="J8">
        <v>137</v>
      </c>
      <c r="K8">
        <v>300</v>
      </c>
      <c r="L8">
        <v>190</v>
      </c>
      <c r="M8">
        <v>269</v>
      </c>
      <c r="N8">
        <v>697</v>
      </c>
      <c r="O8">
        <v>304</v>
      </c>
      <c r="P8">
        <v>438</v>
      </c>
      <c r="Q8">
        <v>312</v>
      </c>
      <c r="R8">
        <v>389</v>
      </c>
      <c r="S8">
        <v>852</v>
      </c>
      <c r="T8">
        <v>843</v>
      </c>
      <c r="U8">
        <v>879</v>
      </c>
      <c r="V8">
        <v>915</v>
      </c>
      <c r="W8">
        <v>962</v>
      </c>
      <c r="X8">
        <v>1010</v>
      </c>
      <c r="Y8">
        <v>1054</v>
      </c>
      <c r="Z8">
        <v>774</v>
      </c>
      <c r="AA8">
        <v>786</v>
      </c>
      <c r="AB8">
        <v>1154</v>
      </c>
      <c r="AC8">
        <v>1179</v>
      </c>
      <c r="AD8">
        <v>1121</v>
      </c>
      <c r="AE8">
        <v>1160</v>
      </c>
      <c r="AF8">
        <v>895</v>
      </c>
      <c r="AG8">
        <v>1228</v>
      </c>
      <c r="AH8">
        <v>1285</v>
      </c>
      <c r="AI8">
        <v>949</v>
      </c>
      <c r="AJ8">
        <v>1353</v>
      </c>
      <c r="AK8">
        <v>1481</v>
      </c>
      <c r="AL8">
        <v>1393</v>
      </c>
      <c r="AM8">
        <v>1419</v>
      </c>
      <c r="AN8">
        <v>1124</v>
      </c>
      <c r="AO8">
        <v>1478</v>
      </c>
      <c r="AP8">
        <v>1636</v>
      </c>
      <c r="AQ8">
        <v>1652</v>
      </c>
      <c r="AR8">
        <v>1575</v>
      </c>
      <c r="AS8">
        <v>1608</v>
      </c>
      <c r="AT8">
        <v>1771</v>
      </c>
      <c r="AU8">
        <v>1653</v>
      </c>
      <c r="AV8">
        <v>1697</v>
      </c>
      <c r="AW8">
        <v>1803</v>
      </c>
      <c r="AX8">
        <v>1710</v>
      </c>
      <c r="AY8">
        <v>1988</v>
      </c>
      <c r="AZ8" s="5">
        <v>0</v>
      </c>
      <c r="BA8" s="1"/>
    </row>
    <row r="9" spans="1:53" x14ac:dyDescent="0.25">
      <c r="A9" t="s">
        <v>61</v>
      </c>
      <c r="B9">
        <v>0</v>
      </c>
      <c r="C9">
        <v>0</v>
      </c>
      <c r="D9">
        <v>0</v>
      </c>
      <c r="E9">
        <v>497</v>
      </c>
      <c r="F9">
        <v>247</v>
      </c>
      <c r="G9">
        <v>497</v>
      </c>
      <c r="H9">
        <v>82</v>
      </c>
      <c r="I9">
        <v>310</v>
      </c>
      <c r="J9">
        <v>220</v>
      </c>
      <c r="K9">
        <v>186</v>
      </c>
      <c r="L9">
        <v>235</v>
      </c>
      <c r="M9">
        <v>650</v>
      </c>
      <c r="N9">
        <v>247</v>
      </c>
      <c r="O9">
        <v>326</v>
      </c>
      <c r="P9">
        <v>510</v>
      </c>
      <c r="Q9">
        <v>441</v>
      </c>
      <c r="R9">
        <v>418</v>
      </c>
      <c r="S9">
        <v>496</v>
      </c>
      <c r="T9">
        <v>822</v>
      </c>
      <c r="U9">
        <v>472</v>
      </c>
      <c r="V9">
        <v>885</v>
      </c>
      <c r="W9">
        <v>932</v>
      </c>
      <c r="X9">
        <v>1042</v>
      </c>
      <c r="Y9">
        <v>984</v>
      </c>
      <c r="Z9">
        <v>644</v>
      </c>
      <c r="AA9">
        <v>711</v>
      </c>
      <c r="AB9">
        <v>994</v>
      </c>
      <c r="AC9">
        <v>1018</v>
      </c>
      <c r="AD9">
        <v>734</v>
      </c>
      <c r="AE9">
        <v>1080</v>
      </c>
      <c r="AF9">
        <v>818</v>
      </c>
      <c r="AG9">
        <v>1173</v>
      </c>
      <c r="AH9">
        <v>1309</v>
      </c>
      <c r="AI9">
        <v>1344</v>
      </c>
      <c r="AJ9">
        <v>1335</v>
      </c>
      <c r="AK9">
        <v>1317</v>
      </c>
      <c r="AL9">
        <v>1622</v>
      </c>
      <c r="AM9">
        <v>1380</v>
      </c>
      <c r="AN9">
        <v>1799</v>
      </c>
      <c r="AO9">
        <v>1382</v>
      </c>
      <c r="AP9">
        <v>1414</v>
      </c>
      <c r="AQ9">
        <v>1897</v>
      </c>
      <c r="AR9">
        <v>1469</v>
      </c>
      <c r="AS9">
        <v>1558</v>
      </c>
      <c r="AT9">
        <v>1564</v>
      </c>
      <c r="AU9">
        <v>1593</v>
      </c>
      <c r="AV9">
        <v>1762</v>
      </c>
      <c r="AW9">
        <v>1656</v>
      </c>
      <c r="AX9">
        <v>1648</v>
      </c>
      <c r="AY9">
        <v>1717</v>
      </c>
      <c r="AZ9">
        <v>0</v>
      </c>
      <c r="BA9" s="1" t="s">
        <v>52</v>
      </c>
    </row>
    <row r="10" spans="1:53" x14ac:dyDescent="0.25">
      <c r="A10" t="s">
        <v>62</v>
      </c>
      <c r="B10">
        <v>0</v>
      </c>
      <c r="C10">
        <v>124</v>
      </c>
      <c r="D10">
        <v>697</v>
      </c>
      <c r="E10">
        <v>522</v>
      </c>
      <c r="F10">
        <v>1300</v>
      </c>
      <c r="G10">
        <v>2202</v>
      </c>
      <c r="H10">
        <v>2967</v>
      </c>
      <c r="I10">
        <v>3801</v>
      </c>
      <c r="J10">
        <v>4900</v>
      </c>
      <c r="K10">
        <v>6273</v>
      </c>
      <c r="L10">
        <v>7386</v>
      </c>
      <c r="M10">
        <v>8758</v>
      </c>
      <c r="N10">
        <v>10210</v>
      </c>
      <c r="O10">
        <v>11737</v>
      </c>
      <c r="P10">
        <v>14125</v>
      </c>
      <c r="Q10">
        <v>15937</v>
      </c>
      <c r="R10">
        <v>18082</v>
      </c>
      <c r="S10">
        <v>19978</v>
      </c>
      <c r="T10">
        <v>22283</v>
      </c>
      <c r="U10">
        <v>24530</v>
      </c>
      <c r="V10">
        <v>27534</v>
      </c>
      <c r="W10">
        <v>29355</v>
      </c>
      <c r="X10">
        <v>32728</v>
      </c>
      <c r="Y10">
        <v>35389</v>
      </c>
      <c r="Z10">
        <v>39493</v>
      </c>
      <c r="AA10">
        <v>42144</v>
      </c>
      <c r="AB10">
        <v>46182</v>
      </c>
      <c r="AC10">
        <v>49238</v>
      </c>
      <c r="AD10">
        <v>53501</v>
      </c>
      <c r="AE10">
        <v>56780</v>
      </c>
      <c r="AF10">
        <v>59420</v>
      </c>
      <c r="AG10">
        <v>63520</v>
      </c>
      <c r="AH10">
        <v>67489</v>
      </c>
      <c r="AI10">
        <v>71510</v>
      </c>
      <c r="AJ10">
        <v>76535</v>
      </c>
      <c r="AK10">
        <v>80385</v>
      </c>
      <c r="AL10">
        <v>85633</v>
      </c>
      <c r="AM10">
        <v>90178</v>
      </c>
      <c r="AN10">
        <v>94473</v>
      </c>
      <c r="AO10">
        <v>99786</v>
      </c>
      <c r="AP10">
        <v>105125</v>
      </c>
      <c r="AQ10">
        <v>109700</v>
      </c>
      <c r="AR10">
        <v>116277</v>
      </c>
      <c r="AS10">
        <v>120835</v>
      </c>
      <c r="AT10">
        <v>126088</v>
      </c>
      <c r="AU10">
        <v>134239</v>
      </c>
      <c r="AV10">
        <v>138592</v>
      </c>
      <c r="AW10">
        <v>144379</v>
      </c>
      <c r="AX10">
        <v>154024</v>
      </c>
      <c r="AY10">
        <v>158516</v>
      </c>
      <c r="AZ10">
        <v>0</v>
      </c>
      <c r="BA10" s="1" t="s">
        <v>52</v>
      </c>
    </row>
    <row r="11" spans="1:53" x14ac:dyDescent="0.25">
      <c r="A11" t="s">
        <v>63</v>
      </c>
      <c r="B11">
        <v>0</v>
      </c>
      <c r="C11">
        <v>0</v>
      </c>
      <c r="D11">
        <v>165</v>
      </c>
      <c r="E11">
        <v>0</v>
      </c>
      <c r="F11">
        <v>0</v>
      </c>
      <c r="G11">
        <v>53</v>
      </c>
      <c r="H11">
        <v>55</v>
      </c>
      <c r="I11">
        <v>70</v>
      </c>
      <c r="J11">
        <v>82</v>
      </c>
      <c r="K11">
        <v>124</v>
      </c>
      <c r="L11">
        <v>247</v>
      </c>
      <c r="M11">
        <v>62</v>
      </c>
      <c r="N11">
        <v>101</v>
      </c>
      <c r="O11">
        <v>548</v>
      </c>
      <c r="P11">
        <v>124</v>
      </c>
      <c r="Q11">
        <v>82</v>
      </c>
      <c r="R11">
        <v>566</v>
      </c>
      <c r="S11">
        <v>310</v>
      </c>
      <c r="T11">
        <v>227</v>
      </c>
      <c r="U11">
        <v>227</v>
      </c>
      <c r="V11">
        <v>318</v>
      </c>
      <c r="W11">
        <v>649</v>
      </c>
      <c r="X11">
        <v>578</v>
      </c>
      <c r="Y11">
        <v>227</v>
      </c>
      <c r="Z11">
        <v>651</v>
      </c>
      <c r="AA11">
        <v>235</v>
      </c>
      <c r="AB11">
        <v>682</v>
      </c>
      <c r="AC11">
        <v>402</v>
      </c>
      <c r="AD11">
        <v>247</v>
      </c>
      <c r="AE11">
        <v>302</v>
      </c>
      <c r="AF11">
        <v>412</v>
      </c>
      <c r="AG11">
        <v>201</v>
      </c>
      <c r="AH11">
        <v>307</v>
      </c>
      <c r="AI11">
        <v>669</v>
      </c>
      <c r="AJ11">
        <v>303</v>
      </c>
      <c r="AK11">
        <v>302</v>
      </c>
      <c r="AL11">
        <v>797</v>
      </c>
      <c r="AM11">
        <v>498</v>
      </c>
      <c r="AN11">
        <v>496</v>
      </c>
      <c r="AO11">
        <v>702</v>
      </c>
      <c r="AP11">
        <v>806</v>
      </c>
      <c r="AQ11">
        <v>823</v>
      </c>
      <c r="AR11">
        <v>831</v>
      </c>
      <c r="AS11">
        <v>508</v>
      </c>
      <c r="AT11">
        <v>823</v>
      </c>
      <c r="AU11">
        <v>496</v>
      </c>
      <c r="AV11">
        <v>887</v>
      </c>
      <c r="AW11">
        <v>1031</v>
      </c>
      <c r="AX11">
        <v>861</v>
      </c>
      <c r="AY11">
        <v>905</v>
      </c>
      <c r="AZ11">
        <v>0</v>
      </c>
      <c r="BA11" s="1" t="s">
        <v>52</v>
      </c>
    </row>
    <row r="12" spans="1:53" x14ac:dyDescent="0.25">
      <c r="B12" t="s">
        <v>53</v>
      </c>
      <c r="BA12" s="1"/>
    </row>
    <row r="13" spans="1:53" x14ac:dyDescent="0.2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122</v>
      </c>
      <c r="U13">
        <v>0</v>
      </c>
      <c r="V13">
        <v>0</v>
      </c>
      <c r="W13">
        <v>0</v>
      </c>
      <c r="X13">
        <v>166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82</v>
      </c>
      <c r="AQ13">
        <v>0</v>
      </c>
      <c r="AR13">
        <v>0</v>
      </c>
      <c r="AS13">
        <v>0</v>
      </c>
      <c r="AT13">
        <v>82</v>
      </c>
      <c r="AU13">
        <v>0</v>
      </c>
      <c r="AV13">
        <v>371</v>
      </c>
      <c r="AW13">
        <v>71</v>
      </c>
      <c r="AX13">
        <v>0</v>
      </c>
      <c r="AY13">
        <v>0</v>
      </c>
      <c r="AZ13">
        <v>0</v>
      </c>
      <c r="BA13" s="1" t="s">
        <v>52</v>
      </c>
    </row>
    <row r="14" spans="1:53" x14ac:dyDescent="0.25">
      <c r="A14" t="s">
        <v>57</v>
      </c>
      <c r="B14">
        <v>55</v>
      </c>
      <c r="C14">
        <v>0</v>
      </c>
      <c r="D14">
        <v>569</v>
      </c>
      <c r="E14">
        <v>402</v>
      </c>
      <c r="F14">
        <v>515</v>
      </c>
      <c r="G14">
        <v>1097</v>
      </c>
      <c r="H14">
        <v>1331</v>
      </c>
      <c r="I14">
        <v>1718</v>
      </c>
      <c r="J14">
        <v>1902</v>
      </c>
      <c r="K14">
        <v>2618</v>
      </c>
      <c r="L14">
        <v>3356</v>
      </c>
      <c r="M14">
        <v>3690</v>
      </c>
      <c r="N14">
        <v>4205</v>
      </c>
      <c r="O14">
        <v>4620</v>
      </c>
      <c r="P14">
        <v>5624</v>
      </c>
      <c r="Q14">
        <v>6150</v>
      </c>
      <c r="R14">
        <v>7279</v>
      </c>
      <c r="S14">
        <v>7754</v>
      </c>
      <c r="T14">
        <v>9203</v>
      </c>
      <c r="U14">
        <v>10323</v>
      </c>
      <c r="V14">
        <v>10984</v>
      </c>
      <c r="W14">
        <v>12123</v>
      </c>
      <c r="X14">
        <v>12866</v>
      </c>
      <c r="Y14">
        <v>14125</v>
      </c>
      <c r="Z14">
        <v>15431</v>
      </c>
      <c r="AA14">
        <v>16637</v>
      </c>
      <c r="AB14">
        <v>17905</v>
      </c>
      <c r="AC14">
        <v>19342</v>
      </c>
      <c r="AD14">
        <v>20687</v>
      </c>
      <c r="AE14">
        <v>22093</v>
      </c>
      <c r="AF14">
        <v>23620</v>
      </c>
      <c r="AG14">
        <v>25201</v>
      </c>
      <c r="AH14">
        <v>27151</v>
      </c>
      <c r="AI14">
        <v>28468</v>
      </c>
      <c r="AJ14">
        <v>30147</v>
      </c>
      <c r="AK14">
        <v>32289</v>
      </c>
      <c r="AL14">
        <v>33625</v>
      </c>
      <c r="AM14">
        <v>35671</v>
      </c>
      <c r="AN14">
        <v>37324</v>
      </c>
      <c r="AO14">
        <v>38722</v>
      </c>
      <c r="AP14">
        <v>40719</v>
      </c>
      <c r="AQ14">
        <v>42626</v>
      </c>
      <c r="AR14">
        <v>44522</v>
      </c>
      <c r="AS14">
        <v>46903</v>
      </c>
      <c r="AT14">
        <v>48831</v>
      </c>
      <c r="AU14">
        <v>51076</v>
      </c>
      <c r="AV14">
        <v>53720</v>
      </c>
      <c r="AW14">
        <v>55306</v>
      </c>
      <c r="AX14">
        <v>57740</v>
      </c>
      <c r="AY14">
        <v>59864</v>
      </c>
      <c r="AZ14">
        <v>0</v>
      </c>
      <c r="BA14" s="1" t="s">
        <v>52</v>
      </c>
    </row>
    <row r="15" spans="1:53" x14ac:dyDescent="0.25">
      <c r="A15" t="s">
        <v>58</v>
      </c>
      <c r="B15">
        <v>0</v>
      </c>
      <c r="C15">
        <v>99</v>
      </c>
      <c r="D15">
        <v>303</v>
      </c>
      <c r="E15">
        <v>236</v>
      </c>
      <c r="F15">
        <v>802</v>
      </c>
      <c r="G15">
        <v>929</v>
      </c>
      <c r="H15">
        <v>1084</v>
      </c>
      <c r="I15">
        <v>918</v>
      </c>
      <c r="J15">
        <v>1615</v>
      </c>
      <c r="K15">
        <v>2323</v>
      </c>
      <c r="L15">
        <v>2336</v>
      </c>
      <c r="M15">
        <v>3067</v>
      </c>
      <c r="N15">
        <v>3844</v>
      </c>
      <c r="O15">
        <v>4906</v>
      </c>
      <c r="P15">
        <v>4826</v>
      </c>
      <c r="Q15">
        <v>5389</v>
      </c>
      <c r="R15">
        <v>6235</v>
      </c>
      <c r="S15">
        <v>7221</v>
      </c>
      <c r="T15">
        <v>8242</v>
      </c>
      <c r="U15">
        <v>8927</v>
      </c>
      <c r="V15">
        <v>9939</v>
      </c>
      <c r="W15">
        <v>11128</v>
      </c>
      <c r="X15">
        <v>12108</v>
      </c>
      <c r="Y15">
        <v>12901</v>
      </c>
      <c r="Z15">
        <v>13677</v>
      </c>
      <c r="AA15">
        <v>15131</v>
      </c>
      <c r="AB15">
        <v>16033</v>
      </c>
      <c r="AC15">
        <v>17524</v>
      </c>
      <c r="AD15">
        <v>18767</v>
      </c>
      <c r="AE15">
        <v>20104</v>
      </c>
      <c r="AF15">
        <v>21878</v>
      </c>
      <c r="AG15">
        <v>22812</v>
      </c>
      <c r="AH15">
        <v>24305</v>
      </c>
      <c r="AI15">
        <v>25848</v>
      </c>
      <c r="AJ15">
        <v>27509</v>
      </c>
      <c r="AK15">
        <v>28910</v>
      </c>
      <c r="AL15">
        <v>30208</v>
      </c>
      <c r="AM15">
        <v>32131</v>
      </c>
      <c r="AN15">
        <v>34054</v>
      </c>
      <c r="AO15">
        <v>35436</v>
      </c>
      <c r="AP15">
        <v>36975</v>
      </c>
      <c r="AQ15">
        <v>40385</v>
      </c>
      <c r="AR15">
        <v>41650</v>
      </c>
      <c r="AS15">
        <v>42855</v>
      </c>
      <c r="AT15">
        <v>44461</v>
      </c>
      <c r="AU15">
        <v>46769</v>
      </c>
      <c r="AV15">
        <v>49115</v>
      </c>
      <c r="AW15">
        <v>50994</v>
      </c>
      <c r="AX15">
        <v>53222</v>
      </c>
      <c r="AY15">
        <v>54951</v>
      </c>
      <c r="AZ15">
        <v>0</v>
      </c>
      <c r="BA15" s="1" t="s">
        <v>52</v>
      </c>
    </row>
    <row r="16" spans="1:53" x14ac:dyDescent="0.25">
      <c r="A16" t="s">
        <v>59</v>
      </c>
      <c r="B16">
        <v>7</v>
      </c>
      <c r="C16">
        <v>23</v>
      </c>
      <c r="D16">
        <v>39</v>
      </c>
      <c r="E16">
        <v>46</v>
      </c>
      <c r="F16">
        <v>56</v>
      </c>
      <c r="G16">
        <v>65</v>
      </c>
      <c r="H16">
        <v>543</v>
      </c>
      <c r="I16">
        <v>569</v>
      </c>
      <c r="J16">
        <v>131</v>
      </c>
      <c r="K16">
        <v>152</v>
      </c>
      <c r="L16">
        <v>153</v>
      </c>
      <c r="M16">
        <v>195</v>
      </c>
      <c r="N16">
        <v>325</v>
      </c>
      <c r="O16">
        <v>299</v>
      </c>
      <c r="P16">
        <v>378</v>
      </c>
      <c r="Q16">
        <v>394</v>
      </c>
      <c r="R16">
        <v>492</v>
      </c>
      <c r="S16">
        <v>526</v>
      </c>
      <c r="T16">
        <v>378</v>
      </c>
      <c r="U16">
        <v>807</v>
      </c>
      <c r="V16">
        <v>826</v>
      </c>
      <c r="W16">
        <v>444</v>
      </c>
      <c r="X16">
        <v>595</v>
      </c>
      <c r="Y16">
        <v>909</v>
      </c>
      <c r="Z16">
        <v>661</v>
      </c>
      <c r="AA16">
        <v>690</v>
      </c>
      <c r="AB16">
        <v>717</v>
      </c>
      <c r="AC16">
        <v>987</v>
      </c>
      <c r="AD16">
        <v>662</v>
      </c>
      <c r="AE16">
        <v>1063</v>
      </c>
      <c r="AF16">
        <v>1091</v>
      </c>
      <c r="AG16">
        <v>822</v>
      </c>
      <c r="AH16">
        <v>734</v>
      </c>
      <c r="AI16">
        <v>1227</v>
      </c>
      <c r="AJ16">
        <v>1218</v>
      </c>
      <c r="AK16">
        <v>879</v>
      </c>
      <c r="AL16">
        <v>822</v>
      </c>
      <c r="AM16">
        <v>767</v>
      </c>
      <c r="AN16">
        <v>868</v>
      </c>
      <c r="AO16">
        <v>883</v>
      </c>
      <c r="AP16">
        <v>901</v>
      </c>
      <c r="AQ16">
        <v>916</v>
      </c>
      <c r="AR16">
        <v>1389</v>
      </c>
      <c r="AS16">
        <v>1089</v>
      </c>
      <c r="AT16">
        <v>1438</v>
      </c>
      <c r="AU16">
        <v>1130</v>
      </c>
      <c r="AV16">
        <v>1523</v>
      </c>
      <c r="AW16">
        <v>1498</v>
      </c>
      <c r="AX16">
        <v>1685</v>
      </c>
      <c r="AY16">
        <v>1686</v>
      </c>
      <c r="AZ16">
        <v>0</v>
      </c>
      <c r="BA16" s="1" t="s">
        <v>52</v>
      </c>
    </row>
    <row r="17" spans="1:53" x14ac:dyDescent="0.25">
      <c r="A17" t="s">
        <v>60</v>
      </c>
      <c r="B17">
        <v>107</v>
      </c>
      <c r="C17">
        <v>332</v>
      </c>
      <c r="D17">
        <v>1141</v>
      </c>
      <c r="E17">
        <v>1846</v>
      </c>
      <c r="F17">
        <v>2648</v>
      </c>
      <c r="G17">
        <v>3555</v>
      </c>
      <c r="H17">
        <v>4642</v>
      </c>
      <c r="I17">
        <v>6453</v>
      </c>
      <c r="J17">
        <v>8794</v>
      </c>
      <c r="K17">
        <v>10190</v>
      </c>
      <c r="L17">
        <v>12786</v>
      </c>
      <c r="M17">
        <v>14917</v>
      </c>
      <c r="N17">
        <v>17712</v>
      </c>
      <c r="O17">
        <v>20370</v>
      </c>
      <c r="P17">
        <v>23216</v>
      </c>
      <c r="Q17">
        <v>27169</v>
      </c>
      <c r="R17">
        <v>30237</v>
      </c>
      <c r="S17">
        <v>33329</v>
      </c>
      <c r="T17">
        <v>37200</v>
      </c>
      <c r="U17">
        <v>41496</v>
      </c>
      <c r="V17">
        <v>45484</v>
      </c>
      <c r="W17">
        <v>49940</v>
      </c>
      <c r="X17">
        <v>55103</v>
      </c>
      <c r="Y17">
        <v>59673</v>
      </c>
      <c r="Z17">
        <v>64654</v>
      </c>
      <c r="AA17">
        <v>69958</v>
      </c>
      <c r="AB17">
        <v>76031</v>
      </c>
      <c r="AC17">
        <v>80829</v>
      </c>
      <c r="AD17">
        <v>88054</v>
      </c>
      <c r="AE17">
        <v>93010</v>
      </c>
      <c r="AF17">
        <v>99167</v>
      </c>
      <c r="AG17">
        <v>105773</v>
      </c>
      <c r="AH17">
        <v>112499</v>
      </c>
      <c r="AI17">
        <v>120486</v>
      </c>
      <c r="AJ17">
        <v>127062</v>
      </c>
      <c r="AK17">
        <v>134005</v>
      </c>
      <c r="AL17">
        <v>142105</v>
      </c>
      <c r="AM17">
        <v>149633</v>
      </c>
      <c r="AN17">
        <v>157225</v>
      </c>
      <c r="AO17">
        <v>165859</v>
      </c>
      <c r="AP17">
        <v>173539</v>
      </c>
      <c r="AQ17">
        <v>182235</v>
      </c>
      <c r="AR17">
        <v>192645</v>
      </c>
      <c r="AS17">
        <v>200266</v>
      </c>
      <c r="AT17">
        <v>211568</v>
      </c>
      <c r="AU17">
        <v>220410</v>
      </c>
      <c r="AV17">
        <v>228324</v>
      </c>
      <c r="AW17">
        <v>238614</v>
      </c>
      <c r="AX17">
        <v>250227</v>
      </c>
      <c r="AY17">
        <v>258097</v>
      </c>
      <c r="AZ17">
        <v>0</v>
      </c>
      <c r="BA17" s="1" t="s">
        <v>52</v>
      </c>
    </row>
    <row r="18" spans="1:53" x14ac:dyDescent="0.25">
      <c r="A18" t="s">
        <v>70</v>
      </c>
      <c r="B18">
        <v>7</v>
      </c>
      <c r="C18">
        <v>38</v>
      </c>
      <c r="D18">
        <v>118</v>
      </c>
      <c r="E18">
        <v>531</v>
      </c>
      <c r="F18">
        <v>67</v>
      </c>
      <c r="G18">
        <v>231</v>
      </c>
      <c r="H18">
        <v>90</v>
      </c>
      <c r="I18">
        <v>117</v>
      </c>
      <c r="J18">
        <v>128</v>
      </c>
      <c r="K18">
        <v>149</v>
      </c>
      <c r="L18">
        <v>168</v>
      </c>
      <c r="M18">
        <v>438</v>
      </c>
      <c r="N18">
        <v>214</v>
      </c>
      <c r="O18">
        <v>330</v>
      </c>
      <c r="P18">
        <v>729</v>
      </c>
      <c r="Q18">
        <v>357</v>
      </c>
      <c r="R18">
        <v>533</v>
      </c>
      <c r="S18">
        <v>398</v>
      </c>
      <c r="T18">
        <v>876</v>
      </c>
      <c r="U18">
        <v>846</v>
      </c>
      <c r="V18">
        <v>920</v>
      </c>
      <c r="W18">
        <v>640</v>
      </c>
      <c r="X18">
        <v>583</v>
      </c>
      <c r="Y18">
        <v>954</v>
      </c>
      <c r="Z18">
        <v>706</v>
      </c>
      <c r="AA18">
        <v>1023</v>
      </c>
      <c r="AB18">
        <v>1054</v>
      </c>
      <c r="AC18">
        <v>1073</v>
      </c>
      <c r="AD18">
        <v>1166</v>
      </c>
      <c r="AE18">
        <v>1112</v>
      </c>
      <c r="AF18">
        <v>746</v>
      </c>
      <c r="AG18">
        <v>1243</v>
      </c>
      <c r="AH18">
        <v>1274</v>
      </c>
      <c r="AI18">
        <v>1227</v>
      </c>
      <c r="AJ18">
        <v>1313</v>
      </c>
      <c r="AK18">
        <v>873</v>
      </c>
      <c r="AL18">
        <v>981</v>
      </c>
      <c r="AM18">
        <v>1353</v>
      </c>
      <c r="AN18">
        <v>1443</v>
      </c>
      <c r="AO18">
        <v>1428</v>
      </c>
      <c r="AP18">
        <v>1423</v>
      </c>
      <c r="AQ18">
        <v>1118</v>
      </c>
      <c r="AR18">
        <v>1149</v>
      </c>
      <c r="AS18">
        <v>1529</v>
      </c>
      <c r="AT18">
        <v>1207</v>
      </c>
      <c r="AU18">
        <v>1225</v>
      </c>
      <c r="AV18">
        <v>1251</v>
      </c>
      <c r="AW18">
        <v>1631</v>
      </c>
      <c r="AX18">
        <v>1405</v>
      </c>
      <c r="AY18">
        <v>1721</v>
      </c>
      <c r="AZ18" s="3">
        <v>0</v>
      </c>
      <c r="BA18" s="1"/>
    </row>
    <row r="19" spans="1:53" x14ac:dyDescent="0.25">
      <c r="A19" t="s">
        <v>61</v>
      </c>
      <c r="B19">
        <v>0</v>
      </c>
      <c r="C19">
        <v>166</v>
      </c>
      <c r="D19">
        <v>99</v>
      </c>
      <c r="E19">
        <v>124</v>
      </c>
      <c r="F19">
        <v>124</v>
      </c>
      <c r="G19">
        <v>83</v>
      </c>
      <c r="H19">
        <v>303</v>
      </c>
      <c r="I19">
        <v>220</v>
      </c>
      <c r="J19">
        <v>226</v>
      </c>
      <c r="K19">
        <v>318</v>
      </c>
      <c r="L19">
        <v>185</v>
      </c>
      <c r="M19">
        <v>389</v>
      </c>
      <c r="N19">
        <v>385</v>
      </c>
      <c r="O19">
        <v>409</v>
      </c>
      <c r="P19">
        <v>690</v>
      </c>
      <c r="Q19">
        <v>326</v>
      </c>
      <c r="R19">
        <v>758</v>
      </c>
      <c r="S19">
        <v>758</v>
      </c>
      <c r="T19">
        <v>805</v>
      </c>
      <c r="U19">
        <v>886</v>
      </c>
      <c r="V19">
        <v>885</v>
      </c>
      <c r="W19">
        <v>889</v>
      </c>
      <c r="X19">
        <v>867</v>
      </c>
      <c r="Y19">
        <v>1013</v>
      </c>
      <c r="Z19">
        <v>638</v>
      </c>
      <c r="AA19">
        <v>999</v>
      </c>
      <c r="AB19">
        <v>709</v>
      </c>
      <c r="AC19">
        <v>712</v>
      </c>
      <c r="AD19">
        <v>1008</v>
      </c>
      <c r="AE19">
        <v>999</v>
      </c>
      <c r="AF19">
        <v>815</v>
      </c>
      <c r="AG19">
        <v>1075</v>
      </c>
      <c r="AH19">
        <v>1285</v>
      </c>
      <c r="AI19">
        <v>1283</v>
      </c>
      <c r="AJ19">
        <v>1278</v>
      </c>
      <c r="AK19">
        <v>1377</v>
      </c>
      <c r="AL19">
        <v>913</v>
      </c>
      <c r="AM19">
        <v>1290</v>
      </c>
      <c r="AN19">
        <v>1388</v>
      </c>
      <c r="AO19">
        <v>1418</v>
      </c>
      <c r="AP19">
        <v>1388</v>
      </c>
      <c r="AQ19">
        <v>1411</v>
      </c>
      <c r="AR19">
        <v>1413</v>
      </c>
      <c r="AS19">
        <v>1890</v>
      </c>
      <c r="AT19">
        <v>1487</v>
      </c>
      <c r="AU19">
        <v>1495</v>
      </c>
      <c r="AV19">
        <v>1981</v>
      </c>
      <c r="AW19">
        <v>1981</v>
      </c>
      <c r="AX19">
        <v>1623</v>
      </c>
      <c r="AY19">
        <v>2082</v>
      </c>
      <c r="AZ19">
        <v>0</v>
      </c>
      <c r="BA19" s="1" t="s">
        <v>52</v>
      </c>
    </row>
    <row r="20" spans="1:53" x14ac:dyDescent="0.25">
      <c r="A20" t="s">
        <v>62</v>
      </c>
      <c r="B20">
        <v>0</v>
      </c>
      <c r="C20">
        <v>62</v>
      </c>
      <c r="D20">
        <v>389</v>
      </c>
      <c r="E20">
        <v>888</v>
      </c>
      <c r="F20">
        <v>1179</v>
      </c>
      <c r="G20">
        <v>1497</v>
      </c>
      <c r="H20">
        <v>2327</v>
      </c>
      <c r="I20">
        <v>2816</v>
      </c>
      <c r="J20">
        <v>3871</v>
      </c>
      <c r="K20">
        <v>4330</v>
      </c>
      <c r="L20">
        <v>5556</v>
      </c>
      <c r="M20">
        <v>6701</v>
      </c>
      <c r="N20">
        <v>7460</v>
      </c>
      <c r="O20">
        <v>8963</v>
      </c>
      <c r="P20">
        <v>10155</v>
      </c>
      <c r="Q20">
        <v>11391</v>
      </c>
      <c r="R20">
        <v>12868</v>
      </c>
      <c r="S20">
        <v>14126</v>
      </c>
      <c r="T20">
        <v>15642</v>
      </c>
      <c r="U20">
        <v>17912</v>
      </c>
      <c r="V20">
        <v>19432</v>
      </c>
      <c r="W20">
        <v>21124</v>
      </c>
      <c r="X20">
        <v>22938</v>
      </c>
      <c r="Y20">
        <v>25437</v>
      </c>
      <c r="Z20">
        <v>27522</v>
      </c>
      <c r="AA20">
        <v>29715</v>
      </c>
      <c r="AB20">
        <v>32261</v>
      </c>
      <c r="AC20">
        <v>34935</v>
      </c>
      <c r="AD20">
        <v>37277</v>
      </c>
      <c r="AE20">
        <v>40144</v>
      </c>
      <c r="AF20">
        <v>43317</v>
      </c>
      <c r="AG20">
        <v>44853</v>
      </c>
      <c r="AH20">
        <v>47132</v>
      </c>
      <c r="AI20">
        <v>49745</v>
      </c>
      <c r="AJ20">
        <v>53346</v>
      </c>
      <c r="AK20">
        <v>56451</v>
      </c>
      <c r="AL20">
        <v>60024</v>
      </c>
      <c r="AM20">
        <v>63280</v>
      </c>
      <c r="AN20">
        <v>66004</v>
      </c>
      <c r="AO20">
        <v>69248</v>
      </c>
      <c r="AP20">
        <v>73055</v>
      </c>
      <c r="AQ20">
        <v>76934</v>
      </c>
      <c r="AR20">
        <v>80320</v>
      </c>
      <c r="AS20">
        <v>85164</v>
      </c>
      <c r="AT20">
        <v>88919</v>
      </c>
      <c r="AU20">
        <v>92315</v>
      </c>
      <c r="AV20">
        <v>96077</v>
      </c>
      <c r="AW20">
        <v>101098</v>
      </c>
      <c r="AX20">
        <v>104602</v>
      </c>
      <c r="AY20">
        <v>108323</v>
      </c>
      <c r="AZ20">
        <v>0</v>
      </c>
      <c r="BA20" s="1" t="s">
        <v>52</v>
      </c>
    </row>
    <row r="21" spans="1:53" x14ac:dyDescent="0.2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164</v>
      </c>
      <c r="H21">
        <v>62</v>
      </c>
      <c r="I21">
        <v>55</v>
      </c>
      <c r="J21">
        <v>62</v>
      </c>
      <c r="K21">
        <v>61</v>
      </c>
      <c r="L21">
        <v>82</v>
      </c>
      <c r="M21">
        <v>165</v>
      </c>
      <c r="N21">
        <v>560</v>
      </c>
      <c r="O21">
        <v>119</v>
      </c>
      <c r="P21">
        <v>83</v>
      </c>
      <c r="Q21">
        <v>299</v>
      </c>
      <c r="R21">
        <v>157</v>
      </c>
      <c r="S21">
        <v>117</v>
      </c>
      <c r="T21">
        <v>119</v>
      </c>
      <c r="U21">
        <v>118</v>
      </c>
      <c r="V21">
        <v>174</v>
      </c>
      <c r="W21">
        <v>223</v>
      </c>
      <c r="X21">
        <v>322</v>
      </c>
      <c r="Y21">
        <v>192</v>
      </c>
      <c r="Z21">
        <v>322</v>
      </c>
      <c r="AA21">
        <v>230</v>
      </c>
      <c r="AB21">
        <v>652</v>
      </c>
      <c r="AC21">
        <v>400</v>
      </c>
      <c r="AD21">
        <v>404</v>
      </c>
      <c r="AE21">
        <v>246</v>
      </c>
      <c r="AF21">
        <v>245</v>
      </c>
      <c r="AG21">
        <v>678</v>
      </c>
      <c r="AH21">
        <v>400</v>
      </c>
      <c r="AI21">
        <v>333</v>
      </c>
      <c r="AJ21">
        <v>782</v>
      </c>
      <c r="AK21">
        <v>734</v>
      </c>
      <c r="AL21">
        <v>442</v>
      </c>
      <c r="AM21">
        <v>408</v>
      </c>
      <c r="AN21">
        <v>805</v>
      </c>
      <c r="AO21">
        <v>806</v>
      </c>
      <c r="AP21">
        <v>805</v>
      </c>
      <c r="AQ21">
        <v>822</v>
      </c>
      <c r="AR21">
        <v>472</v>
      </c>
      <c r="AS21">
        <v>515</v>
      </c>
      <c r="AT21">
        <v>830</v>
      </c>
      <c r="AU21">
        <v>508</v>
      </c>
      <c r="AV21">
        <v>887</v>
      </c>
      <c r="AW21">
        <v>514</v>
      </c>
      <c r="AX21">
        <v>514</v>
      </c>
      <c r="AY21">
        <v>516</v>
      </c>
      <c r="AZ21">
        <v>0</v>
      </c>
      <c r="BA21" s="1" t="s">
        <v>52</v>
      </c>
    </row>
    <row r="22" spans="1:53" x14ac:dyDescent="0.25">
      <c r="B22" t="s">
        <v>55</v>
      </c>
      <c r="BA22" s="1"/>
    </row>
    <row r="23" spans="1:53" x14ac:dyDescent="0.25">
      <c r="A23" t="s">
        <v>56</v>
      </c>
      <c r="B23">
        <v>0</v>
      </c>
      <c r="C23">
        <v>0</v>
      </c>
      <c r="D23">
        <v>0</v>
      </c>
      <c r="E23">
        <v>495</v>
      </c>
      <c r="F23">
        <v>0</v>
      </c>
      <c r="G23">
        <v>499</v>
      </c>
      <c r="H23">
        <v>523</v>
      </c>
      <c r="I23">
        <v>990</v>
      </c>
      <c r="J23">
        <v>471</v>
      </c>
      <c r="K23">
        <v>1017</v>
      </c>
      <c r="L23">
        <v>1486</v>
      </c>
      <c r="M23">
        <v>1122</v>
      </c>
      <c r="N23">
        <v>1464</v>
      </c>
      <c r="O23">
        <v>1983</v>
      </c>
      <c r="P23">
        <v>1984</v>
      </c>
      <c r="Q23">
        <v>1984</v>
      </c>
      <c r="R23">
        <v>3002</v>
      </c>
      <c r="S23">
        <v>2976</v>
      </c>
      <c r="T23">
        <v>3100</v>
      </c>
      <c r="U23">
        <v>3500</v>
      </c>
      <c r="V23">
        <v>3999</v>
      </c>
      <c r="W23">
        <v>4464</v>
      </c>
      <c r="X23">
        <v>4957</v>
      </c>
      <c r="Y23">
        <v>5456</v>
      </c>
      <c r="Z23">
        <v>5458</v>
      </c>
      <c r="AA23">
        <v>5978</v>
      </c>
      <c r="AB23">
        <v>6473</v>
      </c>
      <c r="AC23">
        <v>7016</v>
      </c>
      <c r="AD23">
        <v>7513</v>
      </c>
      <c r="AE23">
        <v>7938</v>
      </c>
      <c r="AF23">
        <v>8461</v>
      </c>
      <c r="AG23">
        <v>9424</v>
      </c>
      <c r="AH23">
        <v>9916</v>
      </c>
      <c r="AI23">
        <v>10415</v>
      </c>
      <c r="AJ23">
        <v>10912</v>
      </c>
      <c r="AK23">
        <v>11382</v>
      </c>
      <c r="AL23">
        <v>12425</v>
      </c>
      <c r="AM23">
        <v>12871</v>
      </c>
      <c r="AN23">
        <v>13429</v>
      </c>
      <c r="AO23">
        <v>14408</v>
      </c>
      <c r="AP23">
        <v>14906</v>
      </c>
      <c r="AQ23">
        <v>15875</v>
      </c>
      <c r="AR23">
        <v>16894</v>
      </c>
      <c r="AS23">
        <v>17387</v>
      </c>
      <c r="AT23">
        <v>17855</v>
      </c>
      <c r="AU23">
        <v>18386</v>
      </c>
      <c r="AV23">
        <v>19417</v>
      </c>
      <c r="AW23">
        <v>20362</v>
      </c>
      <c r="AX23">
        <v>20862</v>
      </c>
      <c r="AY23">
        <v>21853</v>
      </c>
      <c r="AZ23">
        <v>0</v>
      </c>
      <c r="BA23" s="1" t="s">
        <v>52</v>
      </c>
    </row>
    <row r="24" spans="1:53" x14ac:dyDescent="0.25">
      <c r="A24" t="s">
        <v>57</v>
      </c>
      <c r="B24">
        <v>0</v>
      </c>
      <c r="C24">
        <v>0</v>
      </c>
      <c r="D24">
        <v>83</v>
      </c>
      <c r="E24">
        <v>402</v>
      </c>
      <c r="F24">
        <v>509</v>
      </c>
      <c r="G24">
        <v>983</v>
      </c>
      <c r="H24">
        <v>933</v>
      </c>
      <c r="I24">
        <v>1488</v>
      </c>
      <c r="J24">
        <v>1885</v>
      </c>
      <c r="K24">
        <v>2459</v>
      </c>
      <c r="L24">
        <v>2862</v>
      </c>
      <c r="M24">
        <v>3364</v>
      </c>
      <c r="N24">
        <v>3806</v>
      </c>
      <c r="O24">
        <v>5194</v>
      </c>
      <c r="P24">
        <v>5606</v>
      </c>
      <c r="Q24">
        <v>6125</v>
      </c>
      <c r="R24">
        <v>7039</v>
      </c>
      <c r="S24">
        <v>7714</v>
      </c>
      <c r="T24">
        <v>8644</v>
      </c>
      <c r="U24">
        <v>9757</v>
      </c>
      <c r="V24">
        <v>10429</v>
      </c>
      <c r="W24">
        <v>11584</v>
      </c>
      <c r="X24">
        <v>12139</v>
      </c>
      <c r="Y24">
        <v>13863</v>
      </c>
      <c r="Z24">
        <v>14631</v>
      </c>
      <c r="AA24">
        <v>16013</v>
      </c>
      <c r="AB24">
        <v>16964</v>
      </c>
      <c r="AC24">
        <v>18340</v>
      </c>
      <c r="AD24">
        <v>20266</v>
      </c>
      <c r="AE24">
        <v>21648</v>
      </c>
      <c r="AF24">
        <v>23258</v>
      </c>
      <c r="AG24">
        <v>24605</v>
      </c>
      <c r="AH24">
        <v>26170</v>
      </c>
      <c r="AI24">
        <v>27809</v>
      </c>
      <c r="AJ24">
        <v>29509</v>
      </c>
      <c r="AK24">
        <v>31358</v>
      </c>
      <c r="AL24">
        <v>32462</v>
      </c>
      <c r="AM24">
        <v>33902</v>
      </c>
      <c r="AN24">
        <v>35732</v>
      </c>
      <c r="AO24">
        <v>37729</v>
      </c>
      <c r="AP24">
        <v>40218</v>
      </c>
      <c r="AQ24">
        <v>41749</v>
      </c>
      <c r="AR24">
        <v>43632</v>
      </c>
      <c r="AS24">
        <v>45517</v>
      </c>
      <c r="AT24">
        <v>47838</v>
      </c>
      <c r="AU24">
        <v>50280</v>
      </c>
      <c r="AV24">
        <v>53088</v>
      </c>
      <c r="AW24">
        <v>54691</v>
      </c>
      <c r="AX24">
        <v>56954</v>
      </c>
      <c r="AY24">
        <v>58792</v>
      </c>
      <c r="AZ24">
        <v>0</v>
      </c>
      <c r="BA24" s="1" t="s">
        <v>52</v>
      </c>
    </row>
    <row r="25" spans="1:53" x14ac:dyDescent="0.25">
      <c r="A25" t="s">
        <v>58</v>
      </c>
      <c r="B25">
        <v>0</v>
      </c>
      <c r="C25">
        <v>0</v>
      </c>
      <c r="D25">
        <v>545</v>
      </c>
      <c r="E25">
        <v>732</v>
      </c>
      <c r="F25">
        <v>1409</v>
      </c>
      <c r="G25">
        <v>1630</v>
      </c>
      <c r="H25">
        <v>2232</v>
      </c>
      <c r="I25">
        <v>3410</v>
      </c>
      <c r="J25">
        <v>4212</v>
      </c>
      <c r="K25">
        <v>4799</v>
      </c>
      <c r="L25">
        <v>5735</v>
      </c>
      <c r="M25">
        <v>7580</v>
      </c>
      <c r="N25">
        <v>8425</v>
      </c>
      <c r="O25">
        <v>9358</v>
      </c>
      <c r="P25">
        <v>11197</v>
      </c>
      <c r="Q25">
        <v>13601</v>
      </c>
      <c r="R25">
        <v>14649</v>
      </c>
      <c r="S25">
        <v>16421</v>
      </c>
      <c r="T25">
        <v>18132</v>
      </c>
      <c r="U25">
        <v>20142</v>
      </c>
      <c r="V25">
        <v>22303</v>
      </c>
      <c r="W25">
        <v>24725</v>
      </c>
      <c r="X25">
        <v>25936</v>
      </c>
      <c r="Y25">
        <v>29059</v>
      </c>
      <c r="Z25">
        <v>30703</v>
      </c>
      <c r="AA25">
        <v>34223</v>
      </c>
      <c r="AB25">
        <v>36009</v>
      </c>
      <c r="AC25">
        <v>39839</v>
      </c>
      <c r="AD25">
        <v>42644</v>
      </c>
      <c r="AE25">
        <v>44868</v>
      </c>
      <c r="AF25">
        <v>48169</v>
      </c>
      <c r="AG25">
        <v>51187</v>
      </c>
      <c r="AH25">
        <v>54527</v>
      </c>
      <c r="AI25">
        <v>58039</v>
      </c>
      <c r="AJ25">
        <v>60715</v>
      </c>
      <c r="AK25">
        <v>64320</v>
      </c>
      <c r="AL25">
        <v>67827</v>
      </c>
      <c r="AM25">
        <v>71588</v>
      </c>
      <c r="AN25">
        <v>75290</v>
      </c>
      <c r="AO25">
        <v>79562</v>
      </c>
      <c r="AP25">
        <v>82901</v>
      </c>
      <c r="AQ25">
        <v>87279</v>
      </c>
      <c r="AR25">
        <v>91489</v>
      </c>
      <c r="AS25">
        <v>95540</v>
      </c>
      <c r="AT25">
        <v>102010</v>
      </c>
      <c r="AU25">
        <v>105159</v>
      </c>
      <c r="AV25">
        <v>108983</v>
      </c>
      <c r="AW25">
        <v>113709</v>
      </c>
      <c r="AX25">
        <v>118913</v>
      </c>
      <c r="AY25">
        <v>123567</v>
      </c>
      <c r="AZ25">
        <v>0</v>
      </c>
      <c r="BA25" s="1" t="s">
        <v>52</v>
      </c>
    </row>
    <row r="26" spans="1:53" x14ac:dyDescent="0.25">
      <c r="A26" t="s">
        <v>59</v>
      </c>
      <c r="B26">
        <v>11</v>
      </c>
      <c r="C26">
        <v>17</v>
      </c>
      <c r="D26">
        <v>25</v>
      </c>
      <c r="E26">
        <v>39</v>
      </c>
      <c r="F26">
        <v>47</v>
      </c>
      <c r="G26">
        <v>223</v>
      </c>
      <c r="H26">
        <v>575</v>
      </c>
      <c r="I26">
        <v>97</v>
      </c>
      <c r="J26">
        <v>157</v>
      </c>
      <c r="K26">
        <v>375</v>
      </c>
      <c r="L26">
        <v>224</v>
      </c>
      <c r="M26">
        <v>171</v>
      </c>
      <c r="N26">
        <v>199</v>
      </c>
      <c r="O26">
        <v>212</v>
      </c>
      <c r="P26">
        <v>254</v>
      </c>
      <c r="Q26">
        <v>404</v>
      </c>
      <c r="R26">
        <v>302</v>
      </c>
      <c r="S26">
        <v>331</v>
      </c>
      <c r="T26">
        <v>448</v>
      </c>
      <c r="U26">
        <v>811</v>
      </c>
      <c r="V26">
        <v>477</v>
      </c>
      <c r="W26">
        <v>507</v>
      </c>
      <c r="X26">
        <v>515</v>
      </c>
      <c r="Y26">
        <v>901</v>
      </c>
      <c r="Z26">
        <v>649</v>
      </c>
      <c r="AA26">
        <v>588</v>
      </c>
      <c r="AB26">
        <v>972</v>
      </c>
      <c r="AC26">
        <v>1037</v>
      </c>
      <c r="AD26">
        <v>763</v>
      </c>
      <c r="AE26">
        <v>778</v>
      </c>
      <c r="AF26">
        <v>856</v>
      </c>
      <c r="AG26">
        <v>827</v>
      </c>
      <c r="AH26">
        <v>730</v>
      </c>
      <c r="AI26">
        <v>740</v>
      </c>
      <c r="AJ26">
        <v>781</v>
      </c>
      <c r="AK26">
        <v>1229</v>
      </c>
      <c r="AL26">
        <v>911</v>
      </c>
      <c r="AM26">
        <v>1272</v>
      </c>
      <c r="AN26">
        <v>1287</v>
      </c>
      <c r="AO26">
        <v>1299</v>
      </c>
      <c r="AP26">
        <v>1347</v>
      </c>
      <c r="AQ26">
        <v>1370</v>
      </c>
      <c r="AR26">
        <v>1397</v>
      </c>
      <c r="AS26">
        <v>1421</v>
      </c>
      <c r="AT26">
        <v>1439</v>
      </c>
      <c r="AU26">
        <v>1161</v>
      </c>
      <c r="AV26">
        <v>1505</v>
      </c>
      <c r="AW26">
        <v>1258</v>
      </c>
      <c r="AX26">
        <v>1651</v>
      </c>
      <c r="AY26">
        <v>1210</v>
      </c>
      <c r="AZ26">
        <v>0</v>
      </c>
      <c r="BA26" s="1" t="s">
        <v>52</v>
      </c>
    </row>
    <row r="27" spans="1:53" x14ac:dyDescent="0.25">
      <c r="A27" t="s">
        <v>60</v>
      </c>
      <c r="B27">
        <v>538</v>
      </c>
      <c r="C27">
        <v>383</v>
      </c>
      <c r="D27">
        <v>837</v>
      </c>
      <c r="E27">
        <v>1815</v>
      </c>
      <c r="F27">
        <v>2568</v>
      </c>
      <c r="G27">
        <v>3648</v>
      </c>
      <c r="H27">
        <v>4604</v>
      </c>
      <c r="I27">
        <v>6399</v>
      </c>
      <c r="J27">
        <v>7947</v>
      </c>
      <c r="K27">
        <v>10145</v>
      </c>
      <c r="L27">
        <v>11975</v>
      </c>
      <c r="M27">
        <v>14645</v>
      </c>
      <c r="N27">
        <v>16916</v>
      </c>
      <c r="O27">
        <v>19240</v>
      </c>
      <c r="P27">
        <v>22291</v>
      </c>
      <c r="Q27">
        <v>25071</v>
      </c>
      <c r="R27">
        <v>28667</v>
      </c>
      <c r="S27">
        <v>31590</v>
      </c>
      <c r="T27">
        <v>35803</v>
      </c>
      <c r="U27">
        <v>39317</v>
      </c>
      <c r="V27">
        <v>43089</v>
      </c>
      <c r="W27">
        <v>47362</v>
      </c>
      <c r="X27">
        <v>51740</v>
      </c>
      <c r="Y27">
        <v>56385</v>
      </c>
      <c r="Z27">
        <v>61344</v>
      </c>
      <c r="AA27">
        <v>66118</v>
      </c>
      <c r="AB27">
        <v>71363</v>
      </c>
      <c r="AC27">
        <v>76498</v>
      </c>
      <c r="AD27">
        <v>82235</v>
      </c>
      <c r="AE27">
        <v>88015</v>
      </c>
      <c r="AF27">
        <v>94467</v>
      </c>
      <c r="AG27">
        <v>100057</v>
      </c>
      <c r="AH27">
        <v>106570</v>
      </c>
      <c r="AI27">
        <v>113137</v>
      </c>
      <c r="AJ27">
        <v>120361</v>
      </c>
      <c r="AK27">
        <v>126957</v>
      </c>
      <c r="AL27">
        <v>134013</v>
      </c>
      <c r="AM27">
        <v>141232</v>
      </c>
      <c r="AN27">
        <v>149001</v>
      </c>
      <c r="AO27">
        <v>156769</v>
      </c>
      <c r="AP27">
        <v>164314</v>
      </c>
      <c r="AQ27">
        <v>173416</v>
      </c>
      <c r="AR27">
        <v>181009</v>
      </c>
      <c r="AS27">
        <v>189177</v>
      </c>
      <c r="AT27">
        <v>198131</v>
      </c>
      <c r="AU27">
        <v>206686</v>
      </c>
      <c r="AV27">
        <v>216296</v>
      </c>
      <c r="AW27">
        <v>225628</v>
      </c>
      <c r="AX27">
        <v>235205</v>
      </c>
      <c r="AY27">
        <v>245207</v>
      </c>
      <c r="AZ27">
        <v>0</v>
      </c>
      <c r="BA27" s="1" t="s">
        <v>52</v>
      </c>
    </row>
    <row r="28" spans="1:53" x14ac:dyDescent="0.25">
      <c r="A28" t="s">
        <v>70</v>
      </c>
      <c r="B28">
        <v>5</v>
      </c>
      <c r="C28">
        <v>11</v>
      </c>
      <c r="D28">
        <v>32</v>
      </c>
      <c r="E28">
        <v>55</v>
      </c>
      <c r="F28">
        <v>101</v>
      </c>
      <c r="G28">
        <v>550</v>
      </c>
      <c r="H28">
        <v>137</v>
      </c>
      <c r="I28">
        <v>129</v>
      </c>
      <c r="J28">
        <v>155</v>
      </c>
      <c r="K28">
        <v>199</v>
      </c>
      <c r="L28">
        <v>194</v>
      </c>
      <c r="M28">
        <v>253</v>
      </c>
      <c r="N28">
        <v>239</v>
      </c>
      <c r="O28">
        <v>383</v>
      </c>
      <c r="P28">
        <v>476</v>
      </c>
      <c r="Q28">
        <v>513</v>
      </c>
      <c r="R28">
        <v>539</v>
      </c>
      <c r="S28">
        <v>538</v>
      </c>
      <c r="T28">
        <v>843</v>
      </c>
      <c r="U28">
        <v>498</v>
      </c>
      <c r="V28">
        <v>881</v>
      </c>
      <c r="W28">
        <v>475</v>
      </c>
      <c r="X28">
        <v>690</v>
      </c>
      <c r="Y28">
        <v>1002</v>
      </c>
      <c r="Z28">
        <v>1039</v>
      </c>
      <c r="AA28">
        <v>654</v>
      </c>
      <c r="AB28">
        <v>1073</v>
      </c>
      <c r="AC28">
        <v>1075</v>
      </c>
      <c r="AD28">
        <v>1089</v>
      </c>
      <c r="AE28">
        <v>1096</v>
      </c>
      <c r="AF28">
        <v>844</v>
      </c>
      <c r="AG28">
        <v>1208</v>
      </c>
      <c r="AH28">
        <v>1230</v>
      </c>
      <c r="AI28">
        <v>1257</v>
      </c>
      <c r="AJ28">
        <v>1280</v>
      </c>
      <c r="AK28">
        <v>1274</v>
      </c>
      <c r="AL28">
        <v>1106</v>
      </c>
      <c r="AM28">
        <v>1056</v>
      </c>
      <c r="AN28">
        <v>938</v>
      </c>
      <c r="AO28">
        <v>1108</v>
      </c>
      <c r="AP28">
        <v>1120</v>
      </c>
      <c r="AQ28">
        <v>1137</v>
      </c>
      <c r="AR28">
        <v>1497</v>
      </c>
      <c r="AS28">
        <v>1691</v>
      </c>
      <c r="AT28">
        <v>1269</v>
      </c>
      <c r="AU28">
        <v>1307</v>
      </c>
      <c r="AV28">
        <v>1279</v>
      </c>
      <c r="AW28">
        <v>1615</v>
      </c>
      <c r="AX28">
        <v>1664</v>
      </c>
      <c r="AY28">
        <v>1796</v>
      </c>
      <c r="AZ28" s="5">
        <v>0</v>
      </c>
      <c r="BA28" s="1"/>
    </row>
    <row r="29" spans="1:53" x14ac:dyDescent="0.25">
      <c r="A29" t="s">
        <v>61</v>
      </c>
      <c r="B29">
        <v>0</v>
      </c>
      <c r="C29">
        <v>498</v>
      </c>
      <c r="D29">
        <v>123</v>
      </c>
      <c r="E29">
        <v>0</v>
      </c>
      <c r="F29">
        <v>62</v>
      </c>
      <c r="G29">
        <v>82</v>
      </c>
      <c r="H29">
        <v>165</v>
      </c>
      <c r="I29">
        <v>99</v>
      </c>
      <c r="J29">
        <v>591</v>
      </c>
      <c r="K29">
        <v>318</v>
      </c>
      <c r="L29">
        <v>331</v>
      </c>
      <c r="M29">
        <v>182</v>
      </c>
      <c r="N29">
        <v>384</v>
      </c>
      <c r="O29">
        <v>298</v>
      </c>
      <c r="P29">
        <v>298</v>
      </c>
      <c r="Q29">
        <v>411</v>
      </c>
      <c r="R29">
        <v>805</v>
      </c>
      <c r="S29">
        <v>755</v>
      </c>
      <c r="T29">
        <v>514</v>
      </c>
      <c r="U29">
        <v>804</v>
      </c>
      <c r="V29">
        <v>390</v>
      </c>
      <c r="W29">
        <v>869</v>
      </c>
      <c r="X29">
        <v>884</v>
      </c>
      <c r="Y29">
        <v>586</v>
      </c>
      <c r="Z29">
        <v>882</v>
      </c>
      <c r="AA29">
        <v>650</v>
      </c>
      <c r="AB29">
        <v>719</v>
      </c>
      <c r="AC29">
        <v>974</v>
      </c>
      <c r="AD29">
        <v>1141</v>
      </c>
      <c r="AE29">
        <v>1054</v>
      </c>
      <c r="AF29">
        <v>1048</v>
      </c>
      <c r="AG29">
        <v>1152</v>
      </c>
      <c r="AH29">
        <v>1287</v>
      </c>
      <c r="AI29">
        <v>841</v>
      </c>
      <c r="AJ29">
        <v>835</v>
      </c>
      <c r="AK29">
        <v>1247</v>
      </c>
      <c r="AL29">
        <v>1388</v>
      </c>
      <c r="AM29">
        <v>1320</v>
      </c>
      <c r="AN29">
        <v>1290</v>
      </c>
      <c r="AO29">
        <v>1413</v>
      </c>
      <c r="AP29">
        <v>1415</v>
      </c>
      <c r="AQ29">
        <v>1454</v>
      </c>
      <c r="AR29">
        <v>1573</v>
      </c>
      <c r="AS29">
        <v>1637</v>
      </c>
      <c r="AT29">
        <v>1538</v>
      </c>
      <c r="AU29">
        <v>1576</v>
      </c>
      <c r="AV29">
        <v>1566</v>
      </c>
      <c r="AW29">
        <v>1612</v>
      </c>
      <c r="AX29">
        <v>1716</v>
      </c>
      <c r="AY29">
        <v>1633</v>
      </c>
      <c r="AZ29">
        <v>0</v>
      </c>
      <c r="BA29" s="1" t="s">
        <v>52</v>
      </c>
    </row>
    <row r="30" spans="1:53" x14ac:dyDescent="0.25">
      <c r="A30" t="s">
        <v>62</v>
      </c>
      <c r="B30">
        <v>248</v>
      </c>
      <c r="C30">
        <v>248</v>
      </c>
      <c r="D30">
        <v>240</v>
      </c>
      <c r="E30">
        <v>523</v>
      </c>
      <c r="F30">
        <v>831</v>
      </c>
      <c r="G30">
        <v>1690</v>
      </c>
      <c r="H30">
        <v>2022</v>
      </c>
      <c r="I30">
        <v>2861</v>
      </c>
      <c r="J30">
        <v>3435</v>
      </c>
      <c r="K30">
        <v>4520</v>
      </c>
      <c r="L30">
        <v>5346</v>
      </c>
      <c r="M30">
        <v>6221</v>
      </c>
      <c r="N30">
        <v>7458</v>
      </c>
      <c r="O30">
        <v>8597</v>
      </c>
      <c r="P30">
        <v>9891</v>
      </c>
      <c r="Q30">
        <v>11377</v>
      </c>
      <c r="R30">
        <v>12237</v>
      </c>
      <c r="S30">
        <v>14195</v>
      </c>
      <c r="T30">
        <v>15657</v>
      </c>
      <c r="U30">
        <v>17437</v>
      </c>
      <c r="V30">
        <v>19543</v>
      </c>
      <c r="W30">
        <v>21201</v>
      </c>
      <c r="X30">
        <v>23699</v>
      </c>
      <c r="Y30">
        <v>25983</v>
      </c>
      <c r="Z30">
        <v>27575</v>
      </c>
      <c r="AA30">
        <v>30044</v>
      </c>
      <c r="AB30">
        <v>32290</v>
      </c>
      <c r="AC30">
        <v>34338</v>
      </c>
      <c r="AD30">
        <v>36907</v>
      </c>
      <c r="AE30">
        <v>39724</v>
      </c>
      <c r="AF30">
        <v>42331</v>
      </c>
      <c r="AG30">
        <v>44680</v>
      </c>
      <c r="AH30">
        <v>47559</v>
      </c>
      <c r="AI30">
        <v>50130</v>
      </c>
      <c r="AJ30">
        <v>53564</v>
      </c>
      <c r="AK30">
        <v>56585</v>
      </c>
      <c r="AL30">
        <v>59430</v>
      </c>
      <c r="AM30">
        <v>62849</v>
      </c>
      <c r="AN30">
        <v>65929</v>
      </c>
      <c r="AO30">
        <v>69533</v>
      </c>
      <c r="AP30">
        <v>73459</v>
      </c>
      <c r="AQ30">
        <v>77166</v>
      </c>
      <c r="AR30">
        <v>80252</v>
      </c>
      <c r="AS30">
        <v>84270</v>
      </c>
      <c r="AT30">
        <v>88514</v>
      </c>
      <c r="AU30">
        <v>92704</v>
      </c>
      <c r="AV30">
        <v>95552</v>
      </c>
      <c r="AW30">
        <v>100619</v>
      </c>
      <c r="AX30">
        <v>104980</v>
      </c>
      <c r="AY30">
        <v>108380</v>
      </c>
      <c r="AZ30">
        <v>0</v>
      </c>
      <c r="BA30" s="1" t="s">
        <v>52</v>
      </c>
    </row>
    <row r="31" spans="1:53" x14ac:dyDescent="0.25">
      <c r="A31" t="s">
        <v>63</v>
      </c>
      <c r="B31">
        <v>62</v>
      </c>
      <c r="C31">
        <v>496</v>
      </c>
      <c r="D31">
        <v>0</v>
      </c>
      <c r="E31">
        <v>0</v>
      </c>
      <c r="F31">
        <v>244</v>
      </c>
      <c r="G31">
        <v>0</v>
      </c>
      <c r="H31">
        <v>0</v>
      </c>
      <c r="I31">
        <v>0</v>
      </c>
      <c r="J31">
        <v>0</v>
      </c>
      <c r="K31">
        <v>62</v>
      </c>
      <c r="L31">
        <v>82</v>
      </c>
      <c r="M31">
        <v>173</v>
      </c>
      <c r="N31">
        <v>559</v>
      </c>
      <c r="O31">
        <v>118</v>
      </c>
      <c r="P31">
        <v>79</v>
      </c>
      <c r="Q31">
        <v>324</v>
      </c>
      <c r="R31">
        <v>154</v>
      </c>
      <c r="S31">
        <v>117</v>
      </c>
      <c r="T31">
        <v>94</v>
      </c>
      <c r="U31">
        <v>149</v>
      </c>
      <c r="V31">
        <v>175</v>
      </c>
      <c r="W31">
        <v>230</v>
      </c>
      <c r="X31">
        <v>326</v>
      </c>
      <c r="Y31">
        <v>184</v>
      </c>
      <c r="Z31">
        <v>329</v>
      </c>
      <c r="AA31">
        <v>182</v>
      </c>
      <c r="AB31">
        <v>402</v>
      </c>
      <c r="AC31">
        <v>244</v>
      </c>
      <c r="AD31">
        <v>201</v>
      </c>
      <c r="AE31">
        <v>230</v>
      </c>
      <c r="AF31">
        <v>689</v>
      </c>
      <c r="AG31">
        <v>796</v>
      </c>
      <c r="AH31">
        <v>402</v>
      </c>
      <c r="AI31">
        <v>442</v>
      </c>
      <c r="AJ31">
        <v>306</v>
      </c>
      <c r="AK31">
        <v>443</v>
      </c>
      <c r="AL31">
        <v>421</v>
      </c>
      <c r="AM31">
        <v>326</v>
      </c>
      <c r="AN31">
        <v>824</v>
      </c>
      <c r="AO31">
        <v>830</v>
      </c>
      <c r="AP31">
        <v>334</v>
      </c>
      <c r="AQ31">
        <v>472</v>
      </c>
      <c r="AR31">
        <v>509</v>
      </c>
      <c r="AS31">
        <v>805</v>
      </c>
      <c r="AT31">
        <v>822</v>
      </c>
      <c r="AU31">
        <v>472</v>
      </c>
      <c r="AV31">
        <v>574</v>
      </c>
      <c r="AW31">
        <v>885</v>
      </c>
      <c r="AX31">
        <v>822</v>
      </c>
      <c r="AY31">
        <v>516</v>
      </c>
      <c r="AZ31">
        <v>0</v>
      </c>
      <c r="BA31" s="1" t="s">
        <v>52</v>
      </c>
    </row>
    <row r="32" spans="1:53" x14ac:dyDescent="0.25">
      <c r="A32" t="s">
        <v>64</v>
      </c>
      <c r="B32" t="s">
        <v>65</v>
      </c>
      <c r="C32">
        <f>data[[#Totals],[Column1]]+100</f>
        <v>200</v>
      </c>
      <c r="D32">
        <f>data[[#Totals],[Column2]]+100</f>
        <v>300</v>
      </c>
      <c r="E32">
        <f>data[[#Totals],[Column3]]+100</f>
        <v>400</v>
      </c>
      <c r="F32">
        <f>data[[#Totals],[Column4]]+100</f>
        <v>500</v>
      </c>
      <c r="G32">
        <f>data[[#Totals],[Column5]]+100</f>
        <v>600</v>
      </c>
      <c r="H32">
        <f>data[[#Totals],[Column6]]+100</f>
        <v>700</v>
      </c>
      <c r="I32">
        <f>data[[#Totals],[Column7]]+100</f>
        <v>800</v>
      </c>
      <c r="J32">
        <f>data[[#Totals],[Column8]]+100</f>
        <v>900</v>
      </c>
      <c r="K32">
        <f>data[[#Totals],[Column9]]+100</f>
        <v>1000</v>
      </c>
      <c r="L32">
        <f>data[[#Totals],[Column10]]+100</f>
        <v>1100</v>
      </c>
      <c r="M32">
        <f>data[[#Totals],[Column11]]+100</f>
        <v>1200</v>
      </c>
      <c r="N32">
        <f>data[[#Totals],[Column12]]+100</f>
        <v>1300</v>
      </c>
      <c r="O32">
        <f>data[[#Totals],[Column13]]+100</f>
        <v>1400</v>
      </c>
      <c r="P32">
        <f>data[[#Totals],[Column14]]+100</f>
        <v>1500</v>
      </c>
      <c r="Q32">
        <f>data[[#Totals],[Column15]]+100</f>
        <v>1600</v>
      </c>
      <c r="R32">
        <f>data[[#Totals],[Column16]]+100</f>
        <v>1700</v>
      </c>
      <c r="S32">
        <f>data[[#Totals],[Column17]]+100</f>
        <v>1800</v>
      </c>
      <c r="T32">
        <f>data[[#Totals],[Column18]]+100</f>
        <v>1900</v>
      </c>
      <c r="U32">
        <f>data[[#Totals],[Column19]]+100</f>
        <v>2000</v>
      </c>
      <c r="V32">
        <f>data[[#Totals],[Column20]]+100</f>
        <v>2100</v>
      </c>
      <c r="W32">
        <f>data[[#Totals],[Column21]]+100</f>
        <v>2200</v>
      </c>
      <c r="X32">
        <f>data[[#Totals],[Column22]]+100</f>
        <v>2300</v>
      </c>
      <c r="Y32">
        <f>data[[#Totals],[Column23]]+100</f>
        <v>2400</v>
      </c>
      <c r="Z32">
        <f>data[[#Totals],[Column24]]+100</f>
        <v>2500</v>
      </c>
      <c r="AA32">
        <f>data[[#Totals],[Column25]]+100</f>
        <v>2600</v>
      </c>
      <c r="AB32">
        <f>data[[#Totals],[Column26]]+100</f>
        <v>2700</v>
      </c>
      <c r="AC32">
        <f>data[[#Totals],[Column27]]+100</f>
        <v>2800</v>
      </c>
      <c r="AD32">
        <f>data[[#Totals],[Column28]]+100</f>
        <v>2900</v>
      </c>
      <c r="AE32">
        <f>data[[#Totals],[Column29]]+100</f>
        <v>3000</v>
      </c>
      <c r="AF32">
        <f>data[[#Totals],[Column30]]+100</f>
        <v>3100</v>
      </c>
      <c r="AG32">
        <f>data[[#Totals],[Column31]]+100</f>
        <v>3200</v>
      </c>
      <c r="AH32">
        <f>data[[#Totals],[Column32]]+100</f>
        <v>3300</v>
      </c>
      <c r="AI32">
        <f>data[[#Totals],[Column33]]+100</f>
        <v>3400</v>
      </c>
      <c r="AJ32">
        <f>data[[#Totals],[Column34]]+100</f>
        <v>3500</v>
      </c>
      <c r="AK32">
        <f>data[[#Totals],[Column35]]+100</f>
        <v>3600</v>
      </c>
      <c r="AL32">
        <f>data[[#Totals],[Column36]]+100</f>
        <v>3700</v>
      </c>
      <c r="AM32">
        <f>data[[#Totals],[Column37]]+100</f>
        <v>3800</v>
      </c>
      <c r="AN32">
        <f>data[[#Totals],[Column38]]+100</f>
        <v>3900</v>
      </c>
      <c r="AO32">
        <f>data[[#Totals],[Column39]]+100</f>
        <v>4000</v>
      </c>
      <c r="AP32">
        <f>data[[#Totals],[Column40]]+100</f>
        <v>4100</v>
      </c>
      <c r="AQ32">
        <f>data[[#Totals],[Column41]]+100</f>
        <v>4200</v>
      </c>
      <c r="AR32">
        <f>data[[#Totals],[Column42]]+100</f>
        <v>4300</v>
      </c>
      <c r="AS32">
        <f>data[[#Totals],[Column43]]+100</f>
        <v>4400</v>
      </c>
      <c r="AT32">
        <f>data[[#Totals],[Column44]]+100</f>
        <v>4500</v>
      </c>
      <c r="AU32">
        <f>data[[#Totals],[Column45]]+100</f>
        <v>4600</v>
      </c>
      <c r="AV32">
        <f>data[[#Totals],[Column46]]+100</f>
        <v>4700</v>
      </c>
      <c r="AW32">
        <f>data[[#Totals],[Column47]]+100</f>
        <v>4800</v>
      </c>
      <c r="AX32">
        <f>data[[#Totals],[Column48]]+100</f>
        <v>4900</v>
      </c>
      <c r="AY32">
        <f>data[[#Totals],[Column49]]+100</f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E1C2-68B1-44A7-A595-C50BC4CFF1DA}">
  <dimension ref="A1:D51"/>
  <sheetViews>
    <sheetView workbookViewId="0">
      <selection activeCell="V32" sqref="V32"/>
    </sheetView>
  </sheetViews>
  <sheetFormatPr defaultRowHeight="15" x14ac:dyDescent="0.25"/>
  <sheetData>
    <row r="1" spans="1:4" x14ac:dyDescent="0.25">
      <c r="A1" t="s">
        <v>67</v>
      </c>
      <c r="B1" t="s">
        <v>72</v>
      </c>
      <c r="C1" t="s">
        <v>66</v>
      </c>
      <c r="D1" t="s">
        <v>73</v>
      </c>
    </row>
    <row r="2" spans="1:4" x14ac:dyDescent="0.25">
      <c r="A2">
        <v>1</v>
      </c>
      <c r="B2">
        <f>LOG(A2,2)</f>
        <v>0</v>
      </c>
      <c r="C2">
        <f>A2^2</f>
        <v>1</v>
      </c>
      <c r="D2">
        <v>1</v>
      </c>
    </row>
    <row r="3" spans="1:4" x14ac:dyDescent="0.25">
      <c r="A3">
        <f>A2+1</f>
        <v>2</v>
      </c>
      <c r="B3">
        <f t="shared" ref="B3:B51" si="0">LOG(A3,2)</f>
        <v>1</v>
      </c>
      <c r="C3">
        <f t="shared" ref="C3:C51" si="1">A3^2</f>
        <v>4</v>
      </c>
      <c r="D3">
        <v>1</v>
      </c>
    </row>
    <row r="4" spans="1:4" x14ac:dyDescent="0.25">
      <c r="A4">
        <f t="shared" ref="A4:A51" si="2">A3+1</f>
        <v>3</v>
      </c>
      <c r="B4">
        <f t="shared" si="0"/>
        <v>1.5849625007211563</v>
      </c>
      <c r="C4">
        <f t="shared" si="1"/>
        <v>9</v>
      </c>
      <c r="D4">
        <v>1</v>
      </c>
    </row>
    <row r="5" spans="1:4" x14ac:dyDescent="0.25">
      <c r="A5">
        <f t="shared" si="2"/>
        <v>4</v>
      </c>
      <c r="B5">
        <f t="shared" si="0"/>
        <v>2</v>
      </c>
      <c r="C5">
        <f t="shared" si="1"/>
        <v>16</v>
      </c>
      <c r="D5">
        <v>1</v>
      </c>
    </row>
    <row r="6" spans="1:4" x14ac:dyDescent="0.25">
      <c r="A6">
        <f t="shared" si="2"/>
        <v>5</v>
      </c>
      <c r="B6">
        <f t="shared" si="0"/>
        <v>2.3219280948873622</v>
      </c>
      <c r="C6">
        <f t="shared" si="1"/>
        <v>25</v>
      </c>
      <c r="D6">
        <v>1</v>
      </c>
    </row>
    <row r="7" spans="1:4" x14ac:dyDescent="0.25">
      <c r="A7">
        <f t="shared" si="2"/>
        <v>6</v>
      </c>
      <c r="B7">
        <f t="shared" si="0"/>
        <v>2.5849625007211561</v>
      </c>
      <c r="C7">
        <f t="shared" si="1"/>
        <v>36</v>
      </c>
      <c r="D7">
        <v>1</v>
      </c>
    </row>
    <row r="8" spans="1:4" x14ac:dyDescent="0.25">
      <c r="A8">
        <f t="shared" si="2"/>
        <v>7</v>
      </c>
      <c r="B8">
        <f t="shared" si="0"/>
        <v>2.8073549220576042</v>
      </c>
      <c r="C8">
        <f t="shared" si="1"/>
        <v>49</v>
      </c>
      <c r="D8">
        <v>1</v>
      </c>
    </row>
    <row r="9" spans="1:4" x14ac:dyDescent="0.25">
      <c r="A9">
        <f t="shared" si="2"/>
        <v>8</v>
      </c>
      <c r="B9">
        <f t="shared" si="0"/>
        <v>3</v>
      </c>
      <c r="C9">
        <f t="shared" si="1"/>
        <v>64</v>
      </c>
      <c r="D9">
        <v>1</v>
      </c>
    </row>
    <row r="10" spans="1:4" x14ac:dyDescent="0.25">
      <c r="A10">
        <f t="shared" si="2"/>
        <v>9</v>
      </c>
      <c r="B10">
        <f t="shared" si="0"/>
        <v>3.1699250014423126</v>
      </c>
      <c r="C10">
        <f t="shared" si="1"/>
        <v>81</v>
      </c>
      <c r="D10">
        <v>1</v>
      </c>
    </row>
    <row r="11" spans="1:4" x14ac:dyDescent="0.25">
      <c r="A11">
        <f t="shared" si="2"/>
        <v>10</v>
      </c>
      <c r="B11">
        <f t="shared" si="0"/>
        <v>3.3219280948873626</v>
      </c>
      <c r="C11">
        <f t="shared" si="1"/>
        <v>100</v>
      </c>
      <c r="D11">
        <v>1</v>
      </c>
    </row>
    <row r="12" spans="1:4" x14ac:dyDescent="0.25">
      <c r="A12">
        <f t="shared" si="2"/>
        <v>11</v>
      </c>
      <c r="B12">
        <f t="shared" si="0"/>
        <v>3.4594316186372978</v>
      </c>
      <c r="C12">
        <f t="shared" si="1"/>
        <v>121</v>
      </c>
      <c r="D12">
        <v>1</v>
      </c>
    </row>
    <row r="13" spans="1:4" x14ac:dyDescent="0.25">
      <c r="A13">
        <f t="shared" si="2"/>
        <v>12</v>
      </c>
      <c r="B13">
        <f>LOG(A13,2)</f>
        <v>3.5849625007211565</v>
      </c>
      <c r="C13">
        <f t="shared" si="1"/>
        <v>144</v>
      </c>
      <c r="D13">
        <v>1</v>
      </c>
    </row>
    <row r="14" spans="1:4" x14ac:dyDescent="0.25">
      <c r="A14">
        <f t="shared" si="2"/>
        <v>13</v>
      </c>
      <c r="B14">
        <f t="shared" si="0"/>
        <v>3.7004397181410922</v>
      </c>
      <c r="C14">
        <f t="shared" si="1"/>
        <v>169</v>
      </c>
      <c r="D14">
        <v>1</v>
      </c>
    </row>
    <row r="15" spans="1:4" x14ac:dyDescent="0.25">
      <c r="A15">
        <f t="shared" si="2"/>
        <v>14</v>
      </c>
      <c r="B15">
        <f t="shared" si="0"/>
        <v>3.8073549220576037</v>
      </c>
      <c r="C15">
        <f t="shared" si="1"/>
        <v>196</v>
      </c>
      <c r="D15">
        <v>1</v>
      </c>
    </row>
    <row r="16" spans="1:4" x14ac:dyDescent="0.25">
      <c r="A16">
        <f t="shared" si="2"/>
        <v>15</v>
      </c>
      <c r="B16">
        <f t="shared" si="0"/>
        <v>3.9068905956085187</v>
      </c>
      <c r="C16">
        <f t="shared" si="1"/>
        <v>225</v>
      </c>
      <c r="D16">
        <v>1</v>
      </c>
    </row>
    <row r="17" spans="1:4" x14ac:dyDescent="0.25">
      <c r="A17">
        <f t="shared" si="2"/>
        <v>16</v>
      </c>
      <c r="B17">
        <f t="shared" si="0"/>
        <v>4</v>
      </c>
      <c r="C17">
        <f t="shared" si="1"/>
        <v>256</v>
      </c>
      <c r="D17">
        <v>1</v>
      </c>
    </row>
    <row r="18" spans="1:4" x14ac:dyDescent="0.25">
      <c r="A18">
        <f t="shared" si="2"/>
        <v>17</v>
      </c>
      <c r="B18">
        <f t="shared" si="0"/>
        <v>4.08746284125034</v>
      </c>
      <c r="C18">
        <f t="shared" si="1"/>
        <v>289</v>
      </c>
      <c r="D18">
        <v>1</v>
      </c>
    </row>
    <row r="19" spans="1:4" x14ac:dyDescent="0.25">
      <c r="A19">
        <f t="shared" si="2"/>
        <v>18</v>
      </c>
      <c r="B19">
        <f t="shared" si="0"/>
        <v>4.1699250014423122</v>
      </c>
      <c r="C19">
        <f t="shared" si="1"/>
        <v>324</v>
      </c>
      <c r="D19">
        <v>1</v>
      </c>
    </row>
    <row r="20" spans="1:4" x14ac:dyDescent="0.25">
      <c r="A20">
        <f t="shared" si="2"/>
        <v>19</v>
      </c>
      <c r="B20">
        <f t="shared" si="0"/>
        <v>4.2479275134435852</v>
      </c>
      <c r="C20">
        <f t="shared" si="1"/>
        <v>361</v>
      </c>
      <c r="D20">
        <v>1</v>
      </c>
    </row>
    <row r="21" spans="1:4" x14ac:dyDescent="0.25">
      <c r="A21">
        <f t="shared" si="2"/>
        <v>20</v>
      </c>
      <c r="B21">
        <f t="shared" si="0"/>
        <v>4.3219280948873626</v>
      </c>
      <c r="C21">
        <f t="shared" si="1"/>
        <v>400</v>
      </c>
      <c r="D21">
        <v>1</v>
      </c>
    </row>
    <row r="22" spans="1:4" x14ac:dyDescent="0.25">
      <c r="A22">
        <f t="shared" si="2"/>
        <v>21</v>
      </c>
      <c r="B22">
        <f t="shared" si="0"/>
        <v>4.3923174227787607</v>
      </c>
      <c r="C22">
        <f t="shared" si="1"/>
        <v>441</v>
      </c>
      <c r="D22">
        <v>1</v>
      </c>
    </row>
    <row r="23" spans="1:4" x14ac:dyDescent="0.25">
      <c r="A23">
        <f t="shared" si="2"/>
        <v>22</v>
      </c>
      <c r="B23">
        <f t="shared" si="0"/>
        <v>4.4594316186372973</v>
      </c>
      <c r="C23">
        <f t="shared" si="1"/>
        <v>484</v>
      </c>
      <c r="D23">
        <v>1</v>
      </c>
    </row>
    <row r="24" spans="1:4" x14ac:dyDescent="0.25">
      <c r="A24">
        <f t="shared" si="2"/>
        <v>23</v>
      </c>
      <c r="B24">
        <f t="shared" si="0"/>
        <v>4.5235619560570131</v>
      </c>
      <c r="C24">
        <f t="shared" si="1"/>
        <v>529</v>
      </c>
      <c r="D24">
        <v>1</v>
      </c>
    </row>
    <row r="25" spans="1:4" x14ac:dyDescent="0.25">
      <c r="A25">
        <f t="shared" si="2"/>
        <v>24</v>
      </c>
      <c r="B25">
        <f t="shared" si="0"/>
        <v>4.584962500721157</v>
      </c>
      <c r="C25">
        <f t="shared" si="1"/>
        <v>576</v>
      </c>
      <c r="D25">
        <v>1</v>
      </c>
    </row>
    <row r="26" spans="1:4" x14ac:dyDescent="0.25">
      <c r="A26">
        <f t="shared" si="2"/>
        <v>25</v>
      </c>
      <c r="B26">
        <f t="shared" si="0"/>
        <v>4.6438561897747244</v>
      </c>
      <c r="C26">
        <f t="shared" si="1"/>
        <v>625</v>
      </c>
      <c r="D26">
        <v>1</v>
      </c>
    </row>
    <row r="27" spans="1:4" x14ac:dyDescent="0.25">
      <c r="A27">
        <f t="shared" si="2"/>
        <v>26</v>
      </c>
      <c r="B27">
        <f t="shared" si="0"/>
        <v>4.7004397181410926</v>
      </c>
      <c r="C27">
        <f t="shared" si="1"/>
        <v>676</v>
      </c>
      <c r="D27">
        <v>1</v>
      </c>
    </row>
    <row r="28" spans="1:4" x14ac:dyDescent="0.25">
      <c r="A28">
        <f t="shared" si="2"/>
        <v>27</v>
      </c>
      <c r="B28">
        <f t="shared" si="0"/>
        <v>4.7548875021634691</v>
      </c>
      <c r="C28">
        <f t="shared" si="1"/>
        <v>729</v>
      </c>
      <c r="D28">
        <v>1</v>
      </c>
    </row>
    <row r="29" spans="1:4" x14ac:dyDescent="0.25">
      <c r="A29">
        <f t="shared" si="2"/>
        <v>28</v>
      </c>
      <c r="B29">
        <f t="shared" si="0"/>
        <v>4.8073549220576037</v>
      </c>
      <c r="C29">
        <f t="shared" si="1"/>
        <v>784</v>
      </c>
      <c r="D29">
        <v>1</v>
      </c>
    </row>
    <row r="30" spans="1:4" x14ac:dyDescent="0.25">
      <c r="A30">
        <f t="shared" si="2"/>
        <v>29</v>
      </c>
      <c r="B30">
        <f t="shared" si="0"/>
        <v>4.8579809951275728</v>
      </c>
      <c r="C30">
        <f t="shared" si="1"/>
        <v>841</v>
      </c>
      <c r="D30">
        <v>1</v>
      </c>
    </row>
    <row r="31" spans="1:4" x14ac:dyDescent="0.25">
      <c r="A31">
        <f t="shared" si="2"/>
        <v>30</v>
      </c>
      <c r="B31">
        <f t="shared" si="0"/>
        <v>4.9068905956085187</v>
      </c>
      <c r="C31">
        <f t="shared" si="1"/>
        <v>900</v>
      </c>
      <c r="D31">
        <v>1</v>
      </c>
    </row>
    <row r="32" spans="1:4" x14ac:dyDescent="0.25">
      <c r="A32">
        <f t="shared" si="2"/>
        <v>31</v>
      </c>
      <c r="B32">
        <f t="shared" si="0"/>
        <v>4.9541963103868758</v>
      </c>
      <c r="C32">
        <f t="shared" si="1"/>
        <v>961</v>
      </c>
      <c r="D32">
        <v>1</v>
      </c>
    </row>
    <row r="33" spans="1:4" x14ac:dyDescent="0.25">
      <c r="A33">
        <f t="shared" si="2"/>
        <v>32</v>
      </c>
      <c r="B33">
        <f t="shared" si="0"/>
        <v>5</v>
      </c>
      <c r="C33">
        <f t="shared" si="1"/>
        <v>1024</v>
      </c>
      <c r="D33">
        <v>1</v>
      </c>
    </row>
    <row r="34" spans="1:4" x14ac:dyDescent="0.25">
      <c r="A34">
        <f t="shared" si="2"/>
        <v>33</v>
      </c>
      <c r="B34">
        <f t="shared" si="0"/>
        <v>5.0443941193584534</v>
      </c>
      <c r="C34">
        <f t="shared" si="1"/>
        <v>1089</v>
      </c>
      <c r="D34">
        <v>1</v>
      </c>
    </row>
    <row r="35" spans="1:4" x14ac:dyDescent="0.25">
      <c r="A35">
        <f t="shared" si="2"/>
        <v>34</v>
      </c>
      <c r="B35">
        <f t="shared" si="0"/>
        <v>5.08746284125034</v>
      </c>
      <c r="C35">
        <f t="shared" si="1"/>
        <v>1156</v>
      </c>
      <c r="D35">
        <v>1</v>
      </c>
    </row>
    <row r="36" spans="1:4" x14ac:dyDescent="0.25">
      <c r="A36">
        <f t="shared" si="2"/>
        <v>35</v>
      </c>
      <c r="B36">
        <f t="shared" si="0"/>
        <v>5.1292830169449664</v>
      </c>
      <c r="C36">
        <f t="shared" si="1"/>
        <v>1225</v>
      </c>
      <c r="D36">
        <v>1</v>
      </c>
    </row>
    <row r="37" spans="1:4" x14ac:dyDescent="0.25">
      <c r="A37">
        <f t="shared" si="2"/>
        <v>36</v>
      </c>
      <c r="B37">
        <f t="shared" si="0"/>
        <v>5.1699250014423122</v>
      </c>
      <c r="C37">
        <f t="shared" si="1"/>
        <v>1296</v>
      </c>
      <c r="D37">
        <v>1</v>
      </c>
    </row>
    <row r="38" spans="1:4" x14ac:dyDescent="0.25">
      <c r="A38">
        <f t="shared" si="2"/>
        <v>37</v>
      </c>
      <c r="B38">
        <f t="shared" si="0"/>
        <v>5.2094533656289501</v>
      </c>
      <c r="C38">
        <f t="shared" si="1"/>
        <v>1369</v>
      </c>
      <c r="D38">
        <v>1</v>
      </c>
    </row>
    <row r="39" spans="1:4" x14ac:dyDescent="0.25">
      <c r="A39">
        <f t="shared" si="2"/>
        <v>38</v>
      </c>
      <c r="B39">
        <f t="shared" si="0"/>
        <v>5.2479275134435852</v>
      </c>
      <c r="C39">
        <f t="shared" si="1"/>
        <v>1444</v>
      </c>
      <c r="D39">
        <v>1</v>
      </c>
    </row>
    <row r="40" spans="1:4" x14ac:dyDescent="0.25">
      <c r="A40">
        <f t="shared" si="2"/>
        <v>39</v>
      </c>
      <c r="B40">
        <f t="shared" si="0"/>
        <v>5.2854022188622487</v>
      </c>
      <c r="C40">
        <f t="shared" si="1"/>
        <v>1521</v>
      </c>
      <c r="D40">
        <v>1</v>
      </c>
    </row>
    <row r="41" spans="1:4" x14ac:dyDescent="0.25">
      <c r="A41">
        <f t="shared" si="2"/>
        <v>40</v>
      </c>
      <c r="B41">
        <f t="shared" si="0"/>
        <v>5.3219280948873626</v>
      </c>
      <c r="C41">
        <f t="shared" si="1"/>
        <v>1600</v>
      </c>
      <c r="D41">
        <v>1</v>
      </c>
    </row>
    <row r="42" spans="1:4" x14ac:dyDescent="0.25">
      <c r="A42">
        <f t="shared" si="2"/>
        <v>41</v>
      </c>
      <c r="B42">
        <f t="shared" si="0"/>
        <v>5.3575520046180838</v>
      </c>
      <c r="C42">
        <f t="shared" si="1"/>
        <v>1681</v>
      </c>
      <c r="D42">
        <v>1</v>
      </c>
    </row>
    <row r="43" spans="1:4" x14ac:dyDescent="0.25">
      <c r="A43">
        <f t="shared" si="2"/>
        <v>42</v>
      </c>
      <c r="B43">
        <f t="shared" si="0"/>
        <v>5.3923174227787607</v>
      </c>
      <c r="C43">
        <f t="shared" si="1"/>
        <v>1764</v>
      </c>
      <c r="D43">
        <v>1</v>
      </c>
    </row>
    <row r="44" spans="1:4" x14ac:dyDescent="0.25">
      <c r="A44">
        <f t="shared" si="2"/>
        <v>43</v>
      </c>
      <c r="B44">
        <f t="shared" si="0"/>
        <v>5.4262647547020979</v>
      </c>
      <c r="C44">
        <f t="shared" si="1"/>
        <v>1849</v>
      </c>
      <c r="D44">
        <v>1</v>
      </c>
    </row>
    <row r="45" spans="1:4" x14ac:dyDescent="0.25">
      <c r="A45">
        <f t="shared" si="2"/>
        <v>44</v>
      </c>
      <c r="B45">
        <f t="shared" si="0"/>
        <v>5.4594316186372973</v>
      </c>
      <c r="C45">
        <f t="shared" si="1"/>
        <v>1936</v>
      </c>
      <c r="D45">
        <v>1</v>
      </c>
    </row>
    <row r="46" spans="1:4" x14ac:dyDescent="0.25">
      <c r="A46">
        <f t="shared" si="2"/>
        <v>45</v>
      </c>
      <c r="B46">
        <f t="shared" si="0"/>
        <v>5.4918530963296748</v>
      </c>
      <c r="C46">
        <f t="shared" si="1"/>
        <v>2025</v>
      </c>
      <c r="D46">
        <v>1</v>
      </c>
    </row>
    <row r="47" spans="1:4" x14ac:dyDescent="0.25">
      <c r="A47">
        <f t="shared" si="2"/>
        <v>46</v>
      </c>
      <c r="B47">
        <f t="shared" si="0"/>
        <v>5.5235619560570131</v>
      </c>
      <c r="C47">
        <f t="shared" si="1"/>
        <v>2116</v>
      </c>
      <c r="D47">
        <v>1</v>
      </c>
    </row>
    <row r="48" spans="1:4" x14ac:dyDescent="0.25">
      <c r="A48">
        <f t="shared" si="2"/>
        <v>47</v>
      </c>
      <c r="B48">
        <f t="shared" si="0"/>
        <v>5.5545888516776376</v>
      </c>
      <c r="C48">
        <f t="shared" si="1"/>
        <v>2209</v>
      </c>
      <c r="D48">
        <v>1</v>
      </c>
    </row>
    <row r="49" spans="1:4" x14ac:dyDescent="0.25">
      <c r="A49">
        <f t="shared" si="2"/>
        <v>48</v>
      </c>
      <c r="B49">
        <f t="shared" si="0"/>
        <v>5.584962500721157</v>
      </c>
      <c r="C49">
        <f t="shared" si="1"/>
        <v>2304</v>
      </c>
      <c r="D49">
        <v>1</v>
      </c>
    </row>
    <row r="50" spans="1:4" x14ac:dyDescent="0.25">
      <c r="A50">
        <f t="shared" si="2"/>
        <v>49</v>
      </c>
      <c r="B50">
        <f t="shared" si="0"/>
        <v>5.6147098441152083</v>
      </c>
      <c r="C50">
        <f t="shared" si="1"/>
        <v>2401</v>
      </c>
      <c r="D50">
        <v>1</v>
      </c>
    </row>
    <row r="51" spans="1:4" x14ac:dyDescent="0.25">
      <c r="A51">
        <f t="shared" si="2"/>
        <v>50</v>
      </c>
      <c r="B51">
        <f t="shared" si="0"/>
        <v>5.6438561897747244</v>
      </c>
      <c r="C51">
        <f t="shared" si="1"/>
        <v>2500</v>
      </c>
      <c r="D5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A5D-39BF-4003-A05C-02D2366E49E7}">
  <dimension ref="A1:Y155"/>
  <sheetViews>
    <sheetView topLeftCell="D47" workbookViewId="0">
      <selection activeCell="A55" sqref="A55"/>
    </sheetView>
  </sheetViews>
  <sheetFormatPr defaultRowHeight="15" x14ac:dyDescent="0.25"/>
  <cols>
    <col min="1" max="1" width="33.28515625" customWidth="1"/>
  </cols>
  <sheetData>
    <row r="1" spans="1:25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74</v>
      </c>
      <c r="Y1" t="s">
        <v>75</v>
      </c>
    </row>
    <row r="2" spans="1:25" x14ac:dyDescent="0.25">
      <c r="A2" s="4">
        <v>0</v>
      </c>
      <c r="B2" s="2">
        <v>0</v>
      </c>
      <c r="C2" s="4">
        <v>0</v>
      </c>
      <c r="D2" s="2">
        <v>5</v>
      </c>
      <c r="E2" s="4">
        <v>90</v>
      </c>
      <c r="F2" s="2">
        <v>5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f>LOG(V2,2)</f>
        <v>6.6438561897747253</v>
      </c>
      <c r="Y2">
        <f>X2*V2</f>
        <v>664.38561897747252</v>
      </c>
    </row>
    <row r="3" spans="1:25" x14ac:dyDescent="0.25">
      <c r="A3" s="5">
        <v>0</v>
      </c>
      <c r="B3" s="3">
        <v>70</v>
      </c>
      <c r="C3" s="5">
        <v>55</v>
      </c>
      <c r="D3" s="3">
        <v>21</v>
      </c>
      <c r="E3" s="5">
        <v>251</v>
      </c>
      <c r="F3" s="3">
        <v>27</v>
      </c>
      <c r="G3" s="5">
        <v>0</v>
      </c>
      <c r="H3" s="3">
        <v>124</v>
      </c>
      <c r="I3" s="5">
        <v>0</v>
      </c>
      <c r="V3">
        <f>V2+100</f>
        <v>200</v>
      </c>
      <c r="W3">
        <f t="shared" ref="W3:W51" si="0">V3^2</f>
        <v>40000</v>
      </c>
      <c r="X3">
        <f t="shared" ref="X3:X51" si="1">LOG(V3,2)</f>
        <v>7.6438561897747244</v>
      </c>
      <c r="Y3">
        <f t="shared" ref="Y3:Y51" si="2">X3*V3</f>
        <v>1528.7712379549448</v>
      </c>
    </row>
    <row r="4" spans="1:25" x14ac:dyDescent="0.25">
      <c r="A4" s="5">
        <v>0</v>
      </c>
      <c r="B4" s="3">
        <v>165</v>
      </c>
      <c r="C4" s="5">
        <v>560</v>
      </c>
      <c r="D4" s="3">
        <v>37</v>
      </c>
      <c r="E4" s="5">
        <v>827</v>
      </c>
      <c r="F4" s="3">
        <v>100</v>
      </c>
      <c r="G4" s="5">
        <v>0</v>
      </c>
      <c r="H4" s="3">
        <v>697</v>
      </c>
      <c r="I4" s="5">
        <v>165</v>
      </c>
      <c r="V4">
        <f t="shared" ref="V4:V50" si="3">V3+100</f>
        <v>300</v>
      </c>
      <c r="W4">
        <f t="shared" si="0"/>
        <v>90000</v>
      </c>
      <c r="X4">
        <f t="shared" si="1"/>
        <v>8.2288186904958813</v>
      </c>
      <c r="Y4">
        <f t="shared" si="2"/>
        <v>2468.6456071487646</v>
      </c>
    </row>
    <row r="5" spans="1:25" x14ac:dyDescent="0.25">
      <c r="A5" s="5">
        <v>496</v>
      </c>
      <c r="B5" s="3">
        <v>233</v>
      </c>
      <c r="C5" s="5">
        <v>684</v>
      </c>
      <c r="D5" s="3">
        <v>57</v>
      </c>
      <c r="E5" s="5">
        <v>1340</v>
      </c>
      <c r="F5" s="3">
        <v>532</v>
      </c>
      <c r="G5" s="5">
        <v>497</v>
      </c>
      <c r="H5" s="3">
        <v>522</v>
      </c>
      <c r="I5" s="5">
        <v>0</v>
      </c>
      <c r="V5">
        <f t="shared" si="3"/>
        <v>400</v>
      </c>
      <c r="W5">
        <f t="shared" si="0"/>
        <v>160000</v>
      </c>
      <c r="X5">
        <f t="shared" si="1"/>
        <v>8.6438561897747253</v>
      </c>
      <c r="Y5">
        <f t="shared" si="2"/>
        <v>3457.5424759098901</v>
      </c>
    </row>
    <row r="6" spans="1:25" x14ac:dyDescent="0.25">
      <c r="A6" s="5">
        <v>515</v>
      </c>
      <c r="B6" s="3">
        <v>478</v>
      </c>
      <c r="C6" s="5">
        <v>1253</v>
      </c>
      <c r="D6" s="3">
        <v>76</v>
      </c>
      <c r="E6" s="5">
        <v>2245</v>
      </c>
      <c r="F6" s="3">
        <v>135</v>
      </c>
      <c r="G6" s="5">
        <v>247</v>
      </c>
      <c r="H6" s="3">
        <v>1300</v>
      </c>
      <c r="I6" s="5">
        <v>0</v>
      </c>
      <c r="V6">
        <f t="shared" si="3"/>
        <v>500</v>
      </c>
      <c r="W6">
        <f t="shared" si="0"/>
        <v>250000</v>
      </c>
      <c r="X6">
        <f t="shared" si="1"/>
        <v>8.965784284662087</v>
      </c>
      <c r="Y6">
        <f t="shared" si="2"/>
        <v>4482.8921423310439</v>
      </c>
    </row>
    <row r="7" spans="1:25" x14ac:dyDescent="0.25">
      <c r="A7" s="5">
        <v>478</v>
      </c>
      <c r="B7" s="3">
        <v>940</v>
      </c>
      <c r="C7" s="5">
        <v>1884</v>
      </c>
      <c r="D7" s="3">
        <v>104</v>
      </c>
      <c r="E7" s="5">
        <v>2945</v>
      </c>
      <c r="F7" s="3">
        <v>98</v>
      </c>
      <c r="G7" s="5">
        <v>497</v>
      </c>
      <c r="H7" s="3">
        <v>2202</v>
      </c>
      <c r="I7" s="5">
        <v>53</v>
      </c>
      <c r="V7">
        <f t="shared" si="3"/>
        <v>600</v>
      </c>
      <c r="W7">
        <f t="shared" si="0"/>
        <v>360000</v>
      </c>
      <c r="X7">
        <f t="shared" si="1"/>
        <v>9.2288186904958813</v>
      </c>
      <c r="Y7">
        <f t="shared" si="2"/>
        <v>5537.2912142975292</v>
      </c>
    </row>
    <row r="8" spans="1:25" x14ac:dyDescent="0.25">
      <c r="A8" s="5">
        <v>514</v>
      </c>
      <c r="B8" s="3">
        <v>1221</v>
      </c>
      <c r="C8" s="5">
        <v>1814</v>
      </c>
      <c r="D8" s="3">
        <v>321</v>
      </c>
      <c r="E8" s="5">
        <v>4213</v>
      </c>
      <c r="F8" s="3">
        <v>94</v>
      </c>
      <c r="G8" s="5">
        <v>82</v>
      </c>
      <c r="H8" s="3">
        <v>2967</v>
      </c>
      <c r="I8" s="5">
        <v>55</v>
      </c>
      <c r="V8">
        <f t="shared" si="3"/>
        <v>700</v>
      </c>
      <c r="W8">
        <f t="shared" si="0"/>
        <v>490000</v>
      </c>
      <c r="X8">
        <f t="shared" si="1"/>
        <v>9.451211111832329</v>
      </c>
      <c r="Y8">
        <f t="shared" si="2"/>
        <v>6615.8477782826303</v>
      </c>
    </row>
    <row r="9" spans="1:25" x14ac:dyDescent="0.25">
      <c r="A9" s="5">
        <v>477</v>
      </c>
      <c r="B9" s="3">
        <v>1514</v>
      </c>
      <c r="C9" s="5">
        <v>2877</v>
      </c>
      <c r="D9" s="3">
        <v>97</v>
      </c>
      <c r="E9" s="5">
        <v>5163</v>
      </c>
      <c r="F9" s="3">
        <v>117</v>
      </c>
      <c r="G9" s="5">
        <v>310</v>
      </c>
      <c r="H9" s="3">
        <v>3801</v>
      </c>
      <c r="I9" s="5">
        <v>70</v>
      </c>
      <c r="V9">
        <f t="shared" si="3"/>
        <v>800</v>
      </c>
      <c r="W9">
        <f t="shared" si="0"/>
        <v>640000</v>
      </c>
      <c r="X9">
        <f t="shared" si="1"/>
        <v>9.6438561897747253</v>
      </c>
      <c r="Y9">
        <f t="shared" si="2"/>
        <v>7715.0849518197801</v>
      </c>
    </row>
    <row r="10" spans="1:25" x14ac:dyDescent="0.25">
      <c r="A10" s="5">
        <v>517</v>
      </c>
      <c r="B10" s="3">
        <v>1888</v>
      </c>
      <c r="C10" s="5">
        <v>3172</v>
      </c>
      <c r="D10" s="3">
        <v>177</v>
      </c>
      <c r="E10" s="5">
        <v>6330</v>
      </c>
      <c r="F10" s="3">
        <v>137</v>
      </c>
      <c r="G10" s="5">
        <v>220</v>
      </c>
      <c r="H10" s="3">
        <v>4900</v>
      </c>
      <c r="I10" s="5">
        <v>82</v>
      </c>
      <c r="V10">
        <f t="shared" si="3"/>
        <v>900</v>
      </c>
      <c r="W10">
        <f t="shared" si="0"/>
        <v>810000</v>
      </c>
      <c r="X10">
        <f t="shared" si="1"/>
        <v>9.8137811912170374</v>
      </c>
      <c r="Y10">
        <f t="shared" si="2"/>
        <v>8832.4030720953342</v>
      </c>
    </row>
    <row r="11" spans="1:25" x14ac:dyDescent="0.25">
      <c r="A11" s="5">
        <v>971</v>
      </c>
      <c r="B11" s="3">
        <v>2466</v>
      </c>
      <c r="C11" s="5">
        <v>3820</v>
      </c>
      <c r="D11" s="3">
        <v>641</v>
      </c>
      <c r="E11" s="5">
        <v>8112</v>
      </c>
      <c r="F11" s="3">
        <v>300</v>
      </c>
      <c r="G11" s="5">
        <v>186</v>
      </c>
      <c r="H11" s="3">
        <v>6273</v>
      </c>
      <c r="I11" s="5">
        <v>124</v>
      </c>
      <c r="V11">
        <f t="shared" si="3"/>
        <v>1000</v>
      </c>
      <c r="W11">
        <f t="shared" si="0"/>
        <v>1000000</v>
      </c>
      <c r="X11">
        <f t="shared" si="1"/>
        <v>9.965784284662087</v>
      </c>
      <c r="Y11">
        <f t="shared" si="2"/>
        <v>9965.7842846620879</v>
      </c>
    </row>
    <row r="12" spans="1:25" x14ac:dyDescent="0.25">
      <c r="A12" s="5">
        <v>496</v>
      </c>
      <c r="B12" s="3">
        <v>2970</v>
      </c>
      <c r="C12" s="5">
        <v>4815</v>
      </c>
      <c r="D12" s="3">
        <v>311</v>
      </c>
      <c r="E12" s="5">
        <v>9568</v>
      </c>
      <c r="F12" s="3">
        <v>190</v>
      </c>
      <c r="G12" s="5">
        <v>235</v>
      </c>
      <c r="H12" s="3">
        <v>7386</v>
      </c>
      <c r="I12" s="5">
        <v>247</v>
      </c>
      <c r="V12">
        <f t="shared" si="3"/>
        <v>1100</v>
      </c>
      <c r="W12">
        <f t="shared" si="0"/>
        <v>1210000</v>
      </c>
      <c r="X12">
        <f t="shared" si="1"/>
        <v>10.103287808412022</v>
      </c>
      <c r="Y12">
        <f t="shared" si="2"/>
        <v>11113.616589253224</v>
      </c>
    </row>
    <row r="13" spans="1:25" x14ac:dyDescent="0.25">
      <c r="A13" s="5">
        <v>1488</v>
      </c>
      <c r="B13" s="3">
        <v>3846</v>
      </c>
      <c r="C13" s="5">
        <v>5601</v>
      </c>
      <c r="D13" s="3">
        <v>196</v>
      </c>
      <c r="E13" s="5">
        <v>11390</v>
      </c>
      <c r="F13" s="3">
        <v>269</v>
      </c>
      <c r="G13" s="5">
        <v>650</v>
      </c>
      <c r="H13" s="3">
        <v>8758</v>
      </c>
      <c r="I13" s="5">
        <v>62</v>
      </c>
      <c r="V13">
        <f t="shared" si="3"/>
        <v>1200</v>
      </c>
      <c r="W13">
        <f t="shared" si="0"/>
        <v>1440000</v>
      </c>
      <c r="X13">
        <f t="shared" si="1"/>
        <v>10.228818690495881</v>
      </c>
      <c r="Y13">
        <f t="shared" si="2"/>
        <v>12274.582428595058</v>
      </c>
    </row>
    <row r="14" spans="1:25" x14ac:dyDescent="0.25">
      <c r="A14" s="5">
        <v>495</v>
      </c>
      <c r="B14" s="3">
        <v>4205</v>
      </c>
      <c r="C14" s="5">
        <v>7082</v>
      </c>
      <c r="D14" s="3">
        <v>202</v>
      </c>
      <c r="E14" s="5">
        <v>13244</v>
      </c>
      <c r="F14" s="3">
        <v>697</v>
      </c>
      <c r="G14" s="5">
        <v>247</v>
      </c>
      <c r="H14" s="3">
        <v>10210</v>
      </c>
      <c r="I14" s="5">
        <v>101</v>
      </c>
      <c r="V14">
        <f t="shared" si="3"/>
        <v>1300</v>
      </c>
      <c r="W14">
        <f t="shared" si="0"/>
        <v>1690000</v>
      </c>
      <c r="X14">
        <f t="shared" si="1"/>
        <v>10.344295907915818</v>
      </c>
      <c r="Y14">
        <f t="shared" si="2"/>
        <v>13447.584680290563</v>
      </c>
    </row>
    <row r="15" spans="1:25" x14ac:dyDescent="0.25">
      <c r="A15" s="5">
        <v>496</v>
      </c>
      <c r="B15" s="3">
        <v>5015</v>
      </c>
      <c r="C15" s="5">
        <v>8242</v>
      </c>
      <c r="D15" s="3">
        <v>256</v>
      </c>
      <c r="E15" s="5">
        <v>15162</v>
      </c>
      <c r="F15" s="3">
        <v>304</v>
      </c>
      <c r="G15" s="5">
        <v>326</v>
      </c>
      <c r="H15" s="3">
        <v>11737</v>
      </c>
      <c r="I15" s="5">
        <v>548</v>
      </c>
      <c r="V15">
        <f t="shared" si="3"/>
        <v>1400</v>
      </c>
      <c r="W15">
        <f t="shared" si="0"/>
        <v>1960000</v>
      </c>
      <c r="X15">
        <f t="shared" si="1"/>
        <v>10.451211111832329</v>
      </c>
      <c r="Y15">
        <f t="shared" si="2"/>
        <v>14631.695556565261</v>
      </c>
    </row>
    <row r="16" spans="1:25" x14ac:dyDescent="0.25">
      <c r="A16" s="5">
        <v>992</v>
      </c>
      <c r="B16" s="3">
        <v>5563</v>
      </c>
      <c r="C16" s="5">
        <v>9265</v>
      </c>
      <c r="D16" s="3">
        <v>290</v>
      </c>
      <c r="E16" s="5">
        <v>17237</v>
      </c>
      <c r="F16" s="3">
        <v>438</v>
      </c>
      <c r="G16" s="5">
        <v>510</v>
      </c>
      <c r="H16" s="3">
        <v>14125</v>
      </c>
      <c r="I16" s="5">
        <v>124</v>
      </c>
      <c r="V16">
        <f t="shared" si="3"/>
        <v>1500</v>
      </c>
      <c r="W16">
        <f t="shared" si="0"/>
        <v>2250000</v>
      </c>
      <c r="X16">
        <f t="shared" si="1"/>
        <v>10.550746785383243</v>
      </c>
      <c r="Y16">
        <f t="shared" si="2"/>
        <v>15826.120178074865</v>
      </c>
    </row>
    <row r="17" spans="1:25" x14ac:dyDescent="0.25">
      <c r="A17" s="5">
        <v>992</v>
      </c>
      <c r="B17" s="3">
        <v>6479</v>
      </c>
      <c r="C17" s="5">
        <v>12598</v>
      </c>
      <c r="D17" s="3">
        <v>296</v>
      </c>
      <c r="E17" s="5">
        <v>19480</v>
      </c>
      <c r="F17" s="3">
        <v>312</v>
      </c>
      <c r="G17" s="5">
        <v>441</v>
      </c>
      <c r="H17" s="3">
        <v>15937</v>
      </c>
      <c r="I17" s="5">
        <v>82</v>
      </c>
      <c r="V17">
        <f t="shared" si="3"/>
        <v>1600</v>
      </c>
      <c r="W17">
        <f t="shared" si="0"/>
        <v>2560000</v>
      </c>
      <c r="X17">
        <f t="shared" si="1"/>
        <v>10.643856189774725</v>
      </c>
      <c r="Y17">
        <f t="shared" si="2"/>
        <v>17030.169903639562</v>
      </c>
    </row>
    <row r="18" spans="1:25" x14ac:dyDescent="0.25">
      <c r="A18" s="5">
        <v>1488</v>
      </c>
      <c r="B18" s="3">
        <v>7510</v>
      </c>
      <c r="C18" s="5">
        <v>12093</v>
      </c>
      <c r="D18" s="3">
        <v>485</v>
      </c>
      <c r="E18" s="5">
        <v>21928</v>
      </c>
      <c r="F18" s="3">
        <v>389</v>
      </c>
      <c r="G18" s="5">
        <v>418</v>
      </c>
      <c r="H18" s="3">
        <v>18082</v>
      </c>
      <c r="I18" s="5">
        <v>566</v>
      </c>
      <c r="V18">
        <f t="shared" si="3"/>
        <v>1700</v>
      </c>
      <c r="W18">
        <f t="shared" si="0"/>
        <v>2890000</v>
      </c>
      <c r="X18">
        <f t="shared" si="1"/>
        <v>10.731319031025064</v>
      </c>
      <c r="Y18">
        <f t="shared" si="2"/>
        <v>18243.242352742611</v>
      </c>
    </row>
    <row r="19" spans="1:25" x14ac:dyDescent="0.25">
      <c r="A19" s="5">
        <v>1488</v>
      </c>
      <c r="B19" s="3">
        <v>8226</v>
      </c>
      <c r="C19" s="5">
        <v>13520</v>
      </c>
      <c r="D19" s="3">
        <v>366</v>
      </c>
      <c r="E19" s="5">
        <v>24386</v>
      </c>
      <c r="F19" s="3">
        <v>852</v>
      </c>
      <c r="G19" s="5">
        <v>496</v>
      </c>
      <c r="H19" s="3">
        <v>19978</v>
      </c>
      <c r="I19" s="5">
        <v>310</v>
      </c>
      <c r="V19">
        <f t="shared" si="3"/>
        <v>1800</v>
      </c>
      <c r="W19">
        <f t="shared" si="0"/>
        <v>3240000</v>
      </c>
      <c r="X19">
        <f t="shared" si="1"/>
        <v>10.813781191217037</v>
      </c>
      <c r="Y19">
        <f t="shared" si="2"/>
        <v>19464.806144190668</v>
      </c>
    </row>
    <row r="20" spans="1:25" x14ac:dyDescent="0.25">
      <c r="A20" s="5">
        <v>1488</v>
      </c>
      <c r="B20" s="3">
        <v>9111</v>
      </c>
      <c r="C20" s="5">
        <v>14982</v>
      </c>
      <c r="D20" s="3">
        <v>522</v>
      </c>
      <c r="E20" s="5">
        <v>27644</v>
      </c>
      <c r="F20" s="3">
        <v>843</v>
      </c>
      <c r="G20" s="5">
        <v>822</v>
      </c>
      <c r="H20" s="3">
        <v>22283</v>
      </c>
      <c r="I20" s="5">
        <v>227</v>
      </c>
      <c r="V20">
        <f t="shared" si="3"/>
        <v>1900</v>
      </c>
      <c r="W20">
        <f t="shared" si="0"/>
        <v>3610000</v>
      </c>
      <c r="X20">
        <f t="shared" si="1"/>
        <v>10.89178370321831</v>
      </c>
      <c r="Y20">
        <f t="shared" si="2"/>
        <v>20694.38903611479</v>
      </c>
    </row>
    <row r="21" spans="1:25" x14ac:dyDescent="0.25">
      <c r="A21" s="5">
        <v>1984</v>
      </c>
      <c r="B21" s="3">
        <v>9820</v>
      </c>
      <c r="C21" s="5">
        <v>16745</v>
      </c>
      <c r="D21" s="3">
        <v>459</v>
      </c>
      <c r="E21" s="5">
        <v>30391</v>
      </c>
      <c r="F21" s="3">
        <v>879</v>
      </c>
      <c r="G21" s="5">
        <v>472</v>
      </c>
      <c r="H21" s="3">
        <v>24530</v>
      </c>
      <c r="I21" s="5">
        <v>227</v>
      </c>
      <c r="V21">
        <f t="shared" si="3"/>
        <v>2000</v>
      </c>
      <c r="W21">
        <f t="shared" si="0"/>
        <v>4000000</v>
      </c>
      <c r="X21">
        <f t="shared" si="1"/>
        <v>10.965784284662087</v>
      </c>
      <c r="Y21">
        <f t="shared" si="2"/>
        <v>21931.568569324176</v>
      </c>
    </row>
    <row r="22" spans="1:25" x14ac:dyDescent="0.25">
      <c r="A22" s="5">
        <v>1984</v>
      </c>
      <c r="B22" s="3">
        <v>10917</v>
      </c>
      <c r="C22" s="5">
        <v>18597</v>
      </c>
      <c r="D22" s="3">
        <v>580</v>
      </c>
      <c r="E22" s="5">
        <v>33246</v>
      </c>
      <c r="F22" s="3">
        <v>915</v>
      </c>
      <c r="G22" s="5">
        <v>885</v>
      </c>
      <c r="H22" s="3">
        <v>27534</v>
      </c>
      <c r="I22" s="5">
        <v>318</v>
      </c>
      <c r="V22">
        <f t="shared" si="3"/>
        <v>2100</v>
      </c>
      <c r="W22">
        <f t="shared" si="0"/>
        <v>4410000</v>
      </c>
      <c r="X22">
        <f t="shared" si="1"/>
        <v>11.036173612553485</v>
      </c>
      <c r="Y22">
        <f t="shared" si="2"/>
        <v>23175.964586362319</v>
      </c>
    </row>
    <row r="23" spans="1:25" x14ac:dyDescent="0.25">
      <c r="A23" s="5">
        <v>2480</v>
      </c>
      <c r="B23" s="3">
        <v>12112</v>
      </c>
      <c r="C23" s="5">
        <v>19850</v>
      </c>
      <c r="D23" s="3">
        <v>624</v>
      </c>
      <c r="E23" s="5">
        <v>36100</v>
      </c>
      <c r="F23" s="3">
        <v>962</v>
      </c>
      <c r="G23" s="5">
        <v>932</v>
      </c>
      <c r="H23" s="3">
        <v>29355</v>
      </c>
      <c r="I23" s="5">
        <v>649</v>
      </c>
      <c r="V23">
        <f t="shared" si="3"/>
        <v>2200</v>
      </c>
      <c r="W23">
        <f t="shared" si="0"/>
        <v>4840000</v>
      </c>
      <c r="X23">
        <f t="shared" si="1"/>
        <v>11.103287808412022</v>
      </c>
      <c r="Y23">
        <f t="shared" si="2"/>
        <v>24427.233178506449</v>
      </c>
    </row>
    <row r="24" spans="1:25" x14ac:dyDescent="0.25">
      <c r="A24" s="5">
        <v>2480</v>
      </c>
      <c r="B24" s="3">
        <v>13221</v>
      </c>
      <c r="C24" s="5">
        <v>21932</v>
      </c>
      <c r="D24" s="3">
        <v>931</v>
      </c>
      <c r="E24" s="5">
        <v>39327</v>
      </c>
      <c r="F24" s="3">
        <v>1010</v>
      </c>
      <c r="G24" s="5">
        <v>1042</v>
      </c>
      <c r="H24" s="3">
        <v>32728</v>
      </c>
      <c r="I24" s="5">
        <v>578</v>
      </c>
      <c r="V24">
        <f t="shared" si="3"/>
        <v>2300</v>
      </c>
      <c r="W24">
        <f t="shared" si="0"/>
        <v>5290000</v>
      </c>
      <c r="X24">
        <f t="shared" si="1"/>
        <v>11.167418145831739</v>
      </c>
      <c r="Y24">
        <f t="shared" si="2"/>
        <v>25685.061735413001</v>
      </c>
    </row>
    <row r="25" spans="1:25" x14ac:dyDescent="0.25">
      <c r="A25" s="5">
        <v>2976</v>
      </c>
      <c r="B25" s="3">
        <v>14053</v>
      </c>
      <c r="C25" s="5">
        <v>24119</v>
      </c>
      <c r="D25" s="3">
        <v>638</v>
      </c>
      <c r="E25" s="5">
        <v>42212</v>
      </c>
      <c r="F25" s="3">
        <v>1054</v>
      </c>
      <c r="G25" s="5">
        <v>984</v>
      </c>
      <c r="H25" s="3">
        <v>35389</v>
      </c>
      <c r="I25" s="5">
        <v>227</v>
      </c>
      <c r="V25">
        <f t="shared" si="3"/>
        <v>2400</v>
      </c>
      <c r="W25">
        <f t="shared" si="0"/>
        <v>5760000</v>
      </c>
      <c r="X25">
        <f t="shared" si="1"/>
        <v>11.228818690495881</v>
      </c>
      <c r="Y25">
        <f t="shared" si="2"/>
        <v>26949.164857190117</v>
      </c>
    </row>
    <row r="26" spans="1:25" x14ac:dyDescent="0.25">
      <c r="A26" s="5">
        <v>3001</v>
      </c>
      <c r="B26" s="3">
        <v>15349</v>
      </c>
      <c r="C26" s="5">
        <v>26428</v>
      </c>
      <c r="D26" s="3">
        <v>562</v>
      </c>
      <c r="E26" s="5">
        <v>45459</v>
      </c>
      <c r="F26" s="3">
        <v>774</v>
      </c>
      <c r="G26" s="5">
        <v>644</v>
      </c>
      <c r="H26" s="3">
        <v>39493</v>
      </c>
      <c r="I26" s="5">
        <v>651</v>
      </c>
      <c r="V26">
        <f t="shared" si="3"/>
        <v>2500</v>
      </c>
      <c r="W26">
        <f t="shared" si="0"/>
        <v>6250000</v>
      </c>
      <c r="X26">
        <f t="shared" si="1"/>
        <v>11.287712379549449</v>
      </c>
      <c r="Y26">
        <f t="shared" si="2"/>
        <v>28219.28094887362</v>
      </c>
    </row>
    <row r="27" spans="1:25" x14ac:dyDescent="0.25">
      <c r="A27" s="5">
        <v>2950</v>
      </c>
      <c r="B27" s="3">
        <v>16523</v>
      </c>
      <c r="C27" s="5">
        <v>28606</v>
      </c>
      <c r="D27" s="3">
        <v>600</v>
      </c>
      <c r="E27" s="5">
        <v>49426</v>
      </c>
      <c r="F27" s="3">
        <v>786</v>
      </c>
      <c r="G27" s="5">
        <v>711</v>
      </c>
      <c r="H27" s="3">
        <v>42144</v>
      </c>
      <c r="I27" s="5">
        <v>235</v>
      </c>
      <c r="V27">
        <f t="shared" si="3"/>
        <v>2600</v>
      </c>
      <c r="W27">
        <f t="shared" si="0"/>
        <v>6760000</v>
      </c>
      <c r="X27">
        <f t="shared" si="1"/>
        <v>11.344295907915818</v>
      </c>
      <c r="Y27">
        <f t="shared" si="2"/>
        <v>29495.169360581127</v>
      </c>
    </row>
    <row r="28" spans="1:25" x14ac:dyDescent="0.25">
      <c r="A28" s="5">
        <v>3212</v>
      </c>
      <c r="B28" s="3">
        <v>17436</v>
      </c>
      <c r="C28" s="5">
        <v>30675</v>
      </c>
      <c r="D28" s="3">
        <v>1015</v>
      </c>
      <c r="E28" s="5">
        <v>52508</v>
      </c>
      <c r="F28" s="3">
        <v>1154</v>
      </c>
      <c r="G28" s="5">
        <v>994</v>
      </c>
      <c r="H28" s="3">
        <v>46182</v>
      </c>
      <c r="I28" s="5">
        <v>682</v>
      </c>
      <c r="V28">
        <f t="shared" si="3"/>
        <v>2700</v>
      </c>
      <c r="W28">
        <f t="shared" si="0"/>
        <v>7290000</v>
      </c>
      <c r="X28">
        <f t="shared" si="1"/>
        <v>11.398743691938193</v>
      </c>
      <c r="Y28">
        <f t="shared" si="2"/>
        <v>30776.607968233122</v>
      </c>
    </row>
    <row r="29" spans="1:25" x14ac:dyDescent="0.25">
      <c r="A29" s="5">
        <v>3479</v>
      </c>
      <c r="B29" s="3">
        <v>19228</v>
      </c>
      <c r="C29" s="5">
        <v>33623</v>
      </c>
      <c r="D29" s="3">
        <v>721</v>
      </c>
      <c r="E29" s="5">
        <v>56056</v>
      </c>
      <c r="F29" s="3">
        <v>1179</v>
      </c>
      <c r="G29" s="5">
        <v>1018</v>
      </c>
      <c r="H29" s="3">
        <v>49238</v>
      </c>
      <c r="I29" s="5">
        <v>402</v>
      </c>
      <c r="V29">
        <f t="shared" si="3"/>
        <v>2800</v>
      </c>
      <c r="W29">
        <f t="shared" si="0"/>
        <v>7840000</v>
      </c>
      <c r="X29">
        <f t="shared" si="1"/>
        <v>11.451211111832329</v>
      </c>
      <c r="Y29">
        <f t="shared" si="2"/>
        <v>32063.391113130521</v>
      </c>
    </row>
    <row r="30" spans="1:25" x14ac:dyDescent="0.25">
      <c r="A30" s="5">
        <v>3970</v>
      </c>
      <c r="B30" s="3">
        <v>20678</v>
      </c>
      <c r="C30" s="5">
        <v>35642</v>
      </c>
      <c r="D30" s="3">
        <v>1055</v>
      </c>
      <c r="E30" s="5">
        <v>59796</v>
      </c>
      <c r="F30" s="3">
        <v>1121</v>
      </c>
      <c r="G30" s="5">
        <v>734</v>
      </c>
      <c r="H30" s="3">
        <v>53501</v>
      </c>
      <c r="I30" s="5">
        <v>247</v>
      </c>
      <c r="V30">
        <f t="shared" si="3"/>
        <v>2900</v>
      </c>
      <c r="W30">
        <f t="shared" si="0"/>
        <v>8410000</v>
      </c>
      <c r="X30">
        <f t="shared" si="1"/>
        <v>11.501837184902298</v>
      </c>
      <c r="Y30">
        <f t="shared" si="2"/>
        <v>33355.327836216667</v>
      </c>
    </row>
    <row r="31" spans="1:25" x14ac:dyDescent="0.25">
      <c r="A31" s="5">
        <v>3996</v>
      </c>
      <c r="B31" s="3">
        <v>22338</v>
      </c>
      <c r="C31" s="5">
        <v>38786</v>
      </c>
      <c r="D31" s="3">
        <v>1153</v>
      </c>
      <c r="E31" s="5">
        <v>64383</v>
      </c>
      <c r="F31" s="3">
        <v>1160</v>
      </c>
      <c r="G31" s="5">
        <v>1080</v>
      </c>
      <c r="H31" s="3">
        <v>56780</v>
      </c>
      <c r="I31" s="5">
        <v>302</v>
      </c>
      <c r="V31">
        <f t="shared" si="3"/>
        <v>3000</v>
      </c>
      <c r="W31">
        <f t="shared" si="0"/>
        <v>9000000</v>
      </c>
      <c r="X31">
        <f t="shared" si="1"/>
        <v>11.550746785383243</v>
      </c>
      <c r="Y31">
        <f t="shared" si="2"/>
        <v>34652.240356149727</v>
      </c>
    </row>
    <row r="32" spans="1:25" x14ac:dyDescent="0.25">
      <c r="A32" s="5">
        <v>4465</v>
      </c>
      <c r="B32" s="3">
        <v>24083</v>
      </c>
      <c r="C32" s="5">
        <v>41874</v>
      </c>
      <c r="D32" s="3">
        <v>1078</v>
      </c>
      <c r="E32" s="5">
        <v>67789</v>
      </c>
      <c r="F32" s="3">
        <v>895</v>
      </c>
      <c r="G32" s="5">
        <v>818</v>
      </c>
      <c r="H32" s="3">
        <v>59420</v>
      </c>
      <c r="I32" s="5">
        <v>412</v>
      </c>
      <c r="V32">
        <f t="shared" si="3"/>
        <v>3100</v>
      </c>
      <c r="W32">
        <f t="shared" si="0"/>
        <v>9610000</v>
      </c>
      <c r="X32">
        <f t="shared" si="1"/>
        <v>11.5980525001616</v>
      </c>
      <c r="Y32">
        <f t="shared" si="2"/>
        <v>35953.962750500963</v>
      </c>
    </row>
    <row r="33" spans="1:25" x14ac:dyDescent="0.25">
      <c r="A33" s="5">
        <v>4961</v>
      </c>
      <c r="B33" s="3">
        <v>25209</v>
      </c>
      <c r="C33" s="5">
        <v>44791</v>
      </c>
      <c r="D33" s="3">
        <v>1182</v>
      </c>
      <c r="E33" s="5">
        <v>71796</v>
      </c>
      <c r="F33" s="3">
        <v>1228</v>
      </c>
      <c r="G33" s="5">
        <v>1173</v>
      </c>
      <c r="H33" s="3">
        <v>63520</v>
      </c>
      <c r="I33" s="5">
        <v>201</v>
      </c>
      <c r="V33">
        <f t="shared" si="3"/>
        <v>3200</v>
      </c>
      <c r="W33">
        <f t="shared" si="0"/>
        <v>10240000</v>
      </c>
      <c r="X33">
        <f t="shared" si="1"/>
        <v>11.643856189774727</v>
      </c>
      <c r="Y33">
        <f t="shared" si="2"/>
        <v>37260.339807279124</v>
      </c>
    </row>
    <row r="34" spans="1:25" x14ac:dyDescent="0.25">
      <c r="A34" s="5">
        <v>4959</v>
      </c>
      <c r="B34" s="3">
        <v>26684</v>
      </c>
      <c r="C34" s="5">
        <v>48197</v>
      </c>
      <c r="D34" s="3">
        <v>1135</v>
      </c>
      <c r="E34" s="5">
        <v>75886</v>
      </c>
      <c r="F34" s="3">
        <v>1285</v>
      </c>
      <c r="G34" s="5">
        <v>1309</v>
      </c>
      <c r="H34" s="3">
        <v>67489</v>
      </c>
      <c r="I34" s="5">
        <v>307</v>
      </c>
      <c r="V34">
        <f t="shared" si="3"/>
        <v>3300</v>
      </c>
      <c r="W34">
        <f t="shared" si="0"/>
        <v>10890000</v>
      </c>
      <c r="X34">
        <f t="shared" si="1"/>
        <v>11.688250309133178</v>
      </c>
      <c r="Y34">
        <f t="shared" si="2"/>
        <v>38571.226020139489</v>
      </c>
    </row>
    <row r="35" spans="1:25" x14ac:dyDescent="0.25">
      <c r="A35" s="5">
        <v>4987</v>
      </c>
      <c r="B35" s="3">
        <v>28388</v>
      </c>
      <c r="C35" s="5">
        <v>51175</v>
      </c>
      <c r="D35" s="3">
        <v>883</v>
      </c>
      <c r="E35" s="5">
        <v>79914</v>
      </c>
      <c r="F35" s="3">
        <v>949</v>
      </c>
      <c r="G35" s="5">
        <v>1344</v>
      </c>
      <c r="H35" s="3">
        <v>71510</v>
      </c>
      <c r="I35" s="5">
        <v>669</v>
      </c>
      <c r="V35">
        <f t="shared" si="3"/>
        <v>3400</v>
      </c>
      <c r="W35">
        <f t="shared" si="0"/>
        <v>11560000</v>
      </c>
      <c r="X35">
        <f t="shared" si="1"/>
        <v>11.731319031025064</v>
      </c>
      <c r="Y35">
        <f t="shared" si="2"/>
        <v>39886.484705485222</v>
      </c>
    </row>
    <row r="36" spans="1:25" x14ac:dyDescent="0.25">
      <c r="A36" s="5">
        <v>5457</v>
      </c>
      <c r="B36" s="3">
        <v>29957</v>
      </c>
      <c r="C36" s="5">
        <v>54451</v>
      </c>
      <c r="D36" s="3">
        <v>1226</v>
      </c>
      <c r="E36" s="5">
        <v>84219</v>
      </c>
      <c r="F36" s="3">
        <v>1353</v>
      </c>
      <c r="G36" s="5">
        <v>1335</v>
      </c>
      <c r="H36" s="3">
        <v>76535</v>
      </c>
      <c r="I36" s="5">
        <v>303</v>
      </c>
      <c r="V36">
        <f t="shared" si="3"/>
        <v>3500</v>
      </c>
      <c r="W36">
        <f t="shared" si="0"/>
        <v>12250000</v>
      </c>
      <c r="X36">
        <f t="shared" si="1"/>
        <v>11.773139206719691</v>
      </c>
      <c r="Y36">
        <f t="shared" si="2"/>
        <v>41205.987223518918</v>
      </c>
    </row>
    <row r="37" spans="1:25" x14ac:dyDescent="0.25">
      <c r="A37" s="5">
        <v>5922</v>
      </c>
      <c r="B37" s="3">
        <v>31879</v>
      </c>
      <c r="C37" s="5">
        <v>58934</v>
      </c>
      <c r="D37" s="3">
        <v>932</v>
      </c>
      <c r="E37" s="5">
        <v>88608</v>
      </c>
      <c r="F37" s="3">
        <v>1481</v>
      </c>
      <c r="G37" s="5">
        <v>1317</v>
      </c>
      <c r="H37" s="3">
        <v>80385</v>
      </c>
      <c r="I37" s="5">
        <v>302</v>
      </c>
      <c r="V37">
        <f t="shared" si="3"/>
        <v>3600</v>
      </c>
      <c r="W37">
        <f t="shared" si="0"/>
        <v>12960000</v>
      </c>
      <c r="X37">
        <f t="shared" si="1"/>
        <v>11.813781191217037</v>
      </c>
      <c r="Y37">
        <f t="shared" si="2"/>
        <v>42529.612288381337</v>
      </c>
    </row>
    <row r="38" spans="1:25" x14ac:dyDescent="0.25">
      <c r="A38" s="5">
        <v>6476</v>
      </c>
      <c r="B38" s="3">
        <v>34053</v>
      </c>
      <c r="C38" s="5">
        <v>60159</v>
      </c>
      <c r="D38" s="3">
        <v>1259</v>
      </c>
      <c r="E38" s="5">
        <v>93996</v>
      </c>
      <c r="F38" s="3">
        <v>1393</v>
      </c>
      <c r="G38" s="5">
        <v>1622</v>
      </c>
      <c r="H38" s="3">
        <v>85633</v>
      </c>
      <c r="I38" s="5">
        <v>797</v>
      </c>
      <c r="V38">
        <f t="shared" si="3"/>
        <v>3700</v>
      </c>
      <c r="W38">
        <f t="shared" si="0"/>
        <v>13690000</v>
      </c>
      <c r="X38">
        <f t="shared" si="1"/>
        <v>11.853309555403674</v>
      </c>
      <c r="Y38">
        <f t="shared" si="2"/>
        <v>43857.245354993596</v>
      </c>
    </row>
    <row r="39" spans="1:25" x14ac:dyDescent="0.25">
      <c r="A39" s="5">
        <v>6449</v>
      </c>
      <c r="B39" s="3">
        <v>35517</v>
      </c>
      <c r="C39" s="5">
        <v>63159</v>
      </c>
      <c r="D39" s="3">
        <v>1277</v>
      </c>
      <c r="E39" s="5">
        <v>98429</v>
      </c>
      <c r="F39" s="3">
        <v>1419</v>
      </c>
      <c r="G39" s="5">
        <v>1380</v>
      </c>
      <c r="H39" s="3">
        <v>90178</v>
      </c>
      <c r="I39" s="5">
        <v>498</v>
      </c>
      <c r="V39">
        <f t="shared" si="3"/>
        <v>3800</v>
      </c>
      <c r="W39">
        <f t="shared" si="0"/>
        <v>14440000</v>
      </c>
      <c r="X39">
        <f t="shared" si="1"/>
        <v>11.89178370321831</v>
      </c>
      <c r="Y39">
        <f t="shared" si="2"/>
        <v>45188.778072229579</v>
      </c>
    </row>
    <row r="40" spans="1:25" x14ac:dyDescent="0.25">
      <c r="A40" s="5">
        <v>6477</v>
      </c>
      <c r="B40" s="3">
        <v>36567</v>
      </c>
      <c r="C40" s="5">
        <v>66698</v>
      </c>
      <c r="D40" s="3">
        <v>1290</v>
      </c>
      <c r="E40" s="5">
        <v>102224</v>
      </c>
      <c r="F40" s="3">
        <v>1124</v>
      </c>
      <c r="G40" s="5">
        <v>1799</v>
      </c>
      <c r="H40" s="3">
        <v>94473</v>
      </c>
      <c r="I40" s="5">
        <v>496</v>
      </c>
      <c r="V40">
        <f t="shared" si="3"/>
        <v>3900</v>
      </c>
      <c r="W40">
        <f t="shared" si="0"/>
        <v>15210000</v>
      </c>
      <c r="X40">
        <f t="shared" si="1"/>
        <v>11.929258408636972</v>
      </c>
      <c r="Y40">
        <f t="shared" si="2"/>
        <v>46524.10779368419</v>
      </c>
    </row>
    <row r="41" spans="1:25" x14ac:dyDescent="0.25">
      <c r="A41" s="5">
        <v>6972</v>
      </c>
      <c r="B41" s="3">
        <v>39617</v>
      </c>
      <c r="C41" s="5">
        <v>70007</v>
      </c>
      <c r="D41" s="3">
        <v>1566</v>
      </c>
      <c r="E41" s="5">
        <v>107052</v>
      </c>
      <c r="F41" s="3">
        <v>1478</v>
      </c>
      <c r="G41" s="5">
        <v>1382</v>
      </c>
      <c r="H41" s="3">
        <v>99786</v>
      </c>
      <c r="I41" s="5">
        <v>702</v>
      </c>
      <c r="V41">
        <f t="shared" si="3"/>
        <v>4000</v>
      </c>
      <c r="W41">
        <f t="shared" si="0"/>
        <v>16000000</v>
      </c>
      <c r="X41">
        <f t="shared" si="1"/>
        <v>11.965784284662087</v>
      </c>
      <c r="Y41">
        <f t="shared" si="2"/>
        <v>47863.137138648352</v>
      </c>
    </row>
    <row r="42" spans="1:25" x14ac:dyDescent="0.25">
      <c r="A42" s="5">
        <v>7468</v>
      </c>
      <c r="B42" s="3">
        <v>40408</v>
      </c>
      <c r="C42" s="5">
        <v>73722</v>
      </c>
      <c r="D42" s="3">
        <v>1298</v>
      </c>
      <c r="E42" s="5">
        <v>111415</v>
      </c>
      <c r="F42" s="3">
        <v>1636</v>
      </c>
      <c r="G42" s="5">
        <v>1414</v>
      </c>
      <c r="H42" s="3">
        <v>105125</v>
      </c>
      <c r="I42" s="5">
        <v>806</v>
      </c>
      <c r="V42">
        <f t="shared" si="3"/>
        <v>4100</v>
      </c>
      <c r="W42">
        <f t="shared" si="0"/>
        <v>16810000</v>
      </c>
      <c r="X42">
        <f t="shared" si="1"/>
        <v>12.001408194392809</v>
      </c>
      <c r="Y42">
        <f t="shared" si="2"/>
        <v>49205.77359701052</v>
      </c>
    </row>
    <row r="43" spans="1:25" x14ac:dyDescent="0.25">
      <c r="A43" s="5">
        <v>7936</v>
      </c>
      <c r="B43" s="3">
        <v>42840</v>
      </c>
      <c r="C43" s="5">
        <v>77903</v>
      </c>
      <c r="D43" s="3">
        <v>1057</v>
      </c>
      <c r="E43" s="5">
        <v>116887</v>
      </c>
      <c r="F43" s="3">
        <v>1652</v>
      </c>
      <c r="G43" s="5">
        <v>1897</v>
      </c>
      <c r="H43" s="3">
        <v>109700</v>
      </c>
      <c r="I43" s="5">
        <v>823</v>
      </c>
      <c r="V43">
        <f t="shared" si="3"/>
        <v>4200</v>
      </c>
      <c r="W43">
        <f t="shared" si="0"/>
        <v>17640000</v>
      </c>
      <c r="X43">
        <f t="shared" si="1"/>
        <v>12.036173612553485</v>
      </c>
      <c r="Y43">
        <f t="shared" si="2"/>
        <v>50551.929172724638</v>
      </c>
    </row>
    <row r="44" spans="1:25" x14ac:dyDescent="0.25">
      <c r="A44" s="5">
        <v>7963</v>
      </c>
      <c r="B44" s="3">
        <v>45078</v>
      </c>
      <c r="C44" s="5">
        <v>81723</v>
      </c>
      <c r="D44" s="3">
        <v>1090</v>
      </c>
      <c r="E44" s="5">
        <v>120989</v>
      </c>
      <c r="F44" s="3">
        <v>1575</v>
      </c>
      <c r="G44" s="5">
        <v>1469</v>
      </c>
      <c r="H44" s="3">
        <v>116277</v>
      </c>
      <c r="I44" s="5">
        <v>831</v>
      </c>
      <c r="V44">
        <f t="shared" si="3"/>
        <v>4300</v>
      </c>
      <c r="W44">
        <f t="shared" si="0"/>
        <v>18490000</v>
      </c>
      <c r="X44">
        <f t="shared" si="1"/>
        <v>12.070120944476823</v>
      </c>
      <c r="Y44">
        <f t="shared" si="2"/>
        <v>51901.520061250339</v>
      </c>
    </row>
    <row r="45" spans="1:25" x14ac:dyDescent="0.25">
      <c r="A45" s="5">
        <v>8457</v>
      </c>
      <c r="B45" s="3">
        <v>47051</v>
      </c>
      <c r="C45" s="5">
        <v>86609</v>
      </c>
      <c r="D45" s="3">
        <v>1416</v>
      </c>
      <c r="E45" s="5">
        <v>126974</v>
      </c>
      <c r="F45" s="3">
        <v>1608</v>
      </c>
      <c r="G45" s="5">
        <v>1558</v>
      </c>
      <c r="H45" s="3">
        <v>120835</v>
      </c>
      <c r="I45" s="5">
        <v>508</v>
      </c>
      <c r="V45">
        <f t="shared" si="3"/>
        <v>4400</v>
      </c>
      <c r="W45">
        <f t="shared" si="0"/>
        <v>19360000</v>
      </c>
      <c r="X45">
        <f t="shared" si="1"/>
        <v>12.103287808412023</v>
      </c>
      <c r="Y45">
        <f t="shared" si="2"/>
        <v>53254.466357012905</v>
      </c>
    </row>
    <row r="46" spans="1:25" x14ac:dyDescent="0.25">
      <c r="A46" s="5">
        <v>8522</v>
      </c>
      <c r="B46" s="3">
        <v>48951</v>
      </c>
      <c r="C46" s="5">
        <v>89890</v>
      </c>
      <c r="D46" s="3">
        <v>1472</v>
      </c>
      <c r="E46" s="5">
        <v>132507</v>
      </c>
      <c r="F46" s="3">
        <v>1771</v>
      </c>
      <c r="G46" s="5">
        <v>1564</v>
      </c>
      <c r="H46" s="3">
        <v>126088</v>
      </c>
      <c r="I46" s="5">
        <v>823</v>
      </c>
      <c r="V46">
        <f t="shared" si="3"/>
        <v>4500</v>
      </c>
      <c r="W46">
        <f t="shared" si="0"/>
        <v>20250000</v>
      </c>
      <c r="X46">
        <f t="shared" si="1"/>
        <v>12.135709286104401</v>
      </c>
      <c r="Y46">
        <f t="shared" si="2"/>
        <v>54610.691787469805</v>
      </c>
    </row>
    <row r="47" spans="1:25" x14ac:dyDescent="0.25">
      <c r="A47" s="5">
        <v>9424</v>
      </c>
      <c r="B47" s="3">
        <v>50767</v>
      </c>
      <c r="C47" s="5">
        <v>95725</v>
      </c>
      <c r="D47" s="3">
        <v>1144</v>
      </c>
      <c r="E47" s="5">
        <v>138602</v>
      </c>
      <c r="F47" s="3">
        <v>1653</v>
      </c>
      <c r="G47" s="5">
        <v>1593</v>
      </c>
      <c r="H47" s="3">
        <v>134239</v>
      </c>
      <c r="I47" s="5">
        <v>496</v>
      </c>
      <c r="V47">
        <f t="shared" si="3"/>
        <v>4600</v>
      </c>
      <c r="W47">
        <f t="shared" si="0"/>
        <v>21160000</v>
      </c>
      <c r="X47">
        <f t="shared" si="1"/>
        <v>12.167418145831739</v>
      </c>
      <c r="Y47">
        <f t="shared" si="2"/>
        <v>55970.123470826002</v>
      </c>
    </row>
    <row r="48" spans="1:25" x14ac:dyDescent="0.25">
      <c r="A48" s="5">
        <v>9922</v>
      </c>
      <c r="B48" s="3">
        <v>53455</v>
      </c>
      <c r="C48" s="5">
        <v>98342</v>
      </c>
      <c r="D48" s="3">
        <v>1184</v>
      </c>
      <c r="E48" s="5">
        <v>142450</v>
      </c>
      <c r="F48" s="3">
        <v>1697</v>
      </c>
      <c r="G48" s="5">
        <v>1762</v>
      </c>
      <c r="H48" s="3">
        <v>138592</v>
      </c>
      <c r="I48" s="5">
        <v>887</v>
      </c>
      <c r="V48">
        <f t="shared" si="3"/>
        <v>4700</v>
      </c>
      <c r="W48">
        <f t="shared" si="0"/>
        <v>22090000</v>
      </c>
      <c r="X48">
        <f t="shared" si="1"/>
        <v>12.198445041452361</v>
      </c>
      <c r="Y48">
        <f t="shared" si="2"/>
        <v>57332.691694826099</v>
      </c>
    </row>
    <row r="49" spans="1:25" x14ac:dyDescent="0.25">
      <c r="A49" s="5">
        <v>10414</v>
      </c>
      <c r="B49" s="3">
        <v>55677</v>
      </c>
      <c r="C49" s="5">
        <v>102966</v>
      </c>
      <c r="D49" s="3">
        <v>1521</v>
      </c>
      <c r="E49" s="5">
        <v>148327</v>
      </c>
      <c r="F49" s="3">
        <v>1803</v>
      </c>
      <c r="G49" s="5">
        <v>1656</v>
      </c>
      <c r="H49" s="3">
        <v>144379</v>
      </c>
      <c r="I49" s="5">
        <v>1031</v>
      </c>
      <c r="V49">
        <f t="shared" si="3"/>
        <v>4800</v>
      </c>
      <c r="W49">
        <f t="shared" si="0"/>
        <v>23040000</v>
      </c>
      <c r="X49">
        <f t="shared" si="1"/>
        <v>12.228818690495881</v>
      </c>
      <c r="Y49">
        <f t="shared" si="2"/>
        <v>58698.329714380234</v>
      </c>
    </row>
    <row r="50" spans="1:25" x14ac:dyDescent="0.25">
      <c r="A50" s="5">
        <v>10982</v>
      </c>
      <c r="B50" s="3">
        <v>58305</v>
      </c>
      <c r="C50" s="5">
        <v>108234</v>
      </c>
      <c r="D50" s="3">
        <v>1555</v>
      </c>
      <c r="E50" s="5">
        <v>153669</v>
      </c>
      <c r="F50" s="3">
        <v>1710</v>
      </c>
      <c r="G50" s="5">
        <v>1648</v>
      </c>
      <c r="H50" s="3">
        <v>154024</v>
      </c>
      <c r="I50" s="5">
        <v>861</v>
      </c>
      <c r="V50">
        <f t="shared" si="3"/>
        <v>4900</v>
      </c>
      <c r="W50">
        <f t="shared" si="0"/>
        <v>24010000</v>
      </c>
      <c r="X50">
        <f t="shared" si="1"/>
        <v>12.258566033889934</v>
      </c>
      <c r="Y50">
        <f t="shared" si="2"/>
        <v>60066.973566060682</v>
      </c>
    </row>
    <row r="51" spans="1:25" x14ac:dyDescent="0.25">
      <c r="A51" s="5">
        <v>11012</v>
      </c>
      <c r="B51" s="3">
        <v>60341</v>
      </c>
      <c r="C51" s="5">
        <v>112517</v>
      </c>
      <c r="D51" s="3">
        <v>1757</v>
      </c>
      <c r="E51" s="5">
        <v>158876</v>
      </c>
      <c r="F51" s="3">
        <v>1988</v>
      </c>
      <c r="G51" s="5">
        <v>1717</v>
      </c>
      <c r="H51" s="3">
        <v>158516</v>
      </c>
      <c r="I51" s="5">
        <v>905</v>
      </c>
      <c r="V51">
        <f>V50+100</f>
        <v>5000</v>
      </c>
      <c r="W51">
        <f t="shared" si="0"/>
        <v>25000000</v>
      </c>
      <c r="X51">
        <f t="shared" si="1"/>
        <v>12.287712379549451</v>
      </c>
      <c r="Y51">
        <f t="shared" si="2"/>
        <v>61438.561897747255</v>
      </c>
    </row>
    <row r="52" spans="1:25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  <row r="54" spans="1:25" x14ac:dyDescent="0.25">
      <c r="A54" t="s">
        <v>76</v>
      </c>
    </row>
    <row r="55" spans="1:25" x14ac:dyDescent="0.25">
      <c r="A55">
        <f>A2/W2</f>
        <v>0</v>
      </c>
      <c r="B55">
        <f>B2/W2</f>
        <v>0</v>
      </c>
      <c r="C55">
        <f>C2/W2</f>
        <v>0</v>
      </c>
      <c r="D55">
        <f>D2/Y2</f>
        <v>7.5257498915995294E-3</v>
      </c>
      <c r="E55">
        <f>E2/Y2</f>
        <v>0.13546349804879151</v>
      </c>
      <c r="F55">
        <f>F2/Y2</f>
        <v>7.5257498915995294E-3</v>
      </c>
      <c r="G55">
        <f>G2/Y2</f>
        <v>0</v>
      </c>
    </row>
    <row r="56" spans="1:25" x14ac:dyDescent="0.25">
      <c r="A56">
        <f t="shared" ref="A56:A104" si="4">A3/W3</f>
        <v>0</v>
      </c>
      <c r="B56">
        <f t="shared" ref="B56:B103" si="5">B3/W3</f>
        <v>1.75E-3</v>
      </c>
      <c r="C56">
        <f t="shared" ref="C56:C104" si="6">C3/W3</f>
        <v>1.3749999999999999E-3</v>
      </c>
      <c r="D56">
        <f t="shared" ref="D56:D104" si="7">D3/Y3</f>
        <v>1.3736522168020342E-2</v>
      </c>
      <c r="E56">
        <f t="shared" ref="E56:E104" si="8">E3/Y3</f>
        <v>0.16418414591300504</v>
      </c>
      <c r="F56">
        <f t="shared" ref="F56:F104" si="9">F3/Y3</f>
        <v>1.7661242787454724E-2</v>
      </c>
      <c r="G56">
        <f t="shared" ref="G56:G104" si="10">G3/Y3</f>
        <v>0</v>
      </c>
    </row>
    <row r="57" spans="1:25" x14ac:dyDescent="0.25">
      <c r="A57">
        <f t="shared" si="4"/>
        <v>0</v>
      </c>
      <c r="B57">
        <f t="shared" si="5"/>
        <v>1.8333333333333333E-3</v>
      </c>
      <c r="C57">
        <f t="shared" si="6"/>
        <v>6.2222222222222219E-3</v>
      </c>
      <c r="D57">
        <f t="shared" si="7"/>
        <v>1.4987975549367837E-2</v>
      </c>
      <c r="E57">
        <f t="shared" si="8"/>
        <v>0.33500150754938379</v>
      </c>
      <c r="F57">
        <f t="shared" si="9"/>
        <v>4.0508042025318478E-2</v>
      </c>
      <c r="G57">
        <f t="shared" si="10"/>
        <v>0</v>
      </c>
    </row>
    <row r="58" spans="1:25" x14ac:dyDescent="0.25">
      <c r="A58">
        <f t="shared" si="4"/>
        <v>3.0999999999999999E-3</v>
      </c>
      <c r="B58">
        <f t="shared" si="5"/>
        <v>1.4562500000000001E-3</v>
      </c>
      <c r="C58">
        <f t="shared" si="6"/>
        <v>4.2750000000000002E-3</v>
      </c>
      <c r="D58">
        <f t="shared" si="7"/>
        <v>1.648569768763284E-2</v>
      </c>
      <c r="E58">
        <f t="shared" si="8"/>
        <v>0.38755850704259659</v>
      </c>
      <c r="F58">
        <f t="shared" si="9"/>
        <v>0.15386651175123983</v>
      </c>
      <c r="G58">
        <f t="shared" si="10"/>
        <v>0.14374371492550037</v>
      </c>
    </row>
    <row r="59" spans="1:25" x14ac:dyDescent="0.25">
      <c r="A59">
        <f t="shared" si="4"/>
        <v>2.0600000000000002E-3</v>
      </c>
      <c r="B59">
        <f t="shared" si="5"/>
        <v>1.9120000000000001E-3</v>
      </c>
      <c r="C59">
        <f t="shared" si="6"/>
        <v>5.012E-3</v>
      </c>
      <c r="D59">
        <f t="shared" si="7"/>
        <v>1.6953341188458978E-2</v>
      </c>
      <c r="E59">
        <f t="shared" si="8"/>
        <v>0.50079277589592641</v>
      </c>
      <c r="F59">
        <f t="shared" si="9"/>
        <v>3.011448763739424E-2</v>
      </c>
      <c r="G59">
        <f t="shared" si="10"/>
        <v>5.5098358862491682E-2</v>
      </c>
    </row>
    <row r="60" spans="1:25" x14ac:dyDescent="0.25">
      <c r="A60">
        <f t="shared" si="4"/>
        <v>1.3277777777777778E-3</v>
      </c>
      <c r="B60">
        <f t="shared" si="5"/>
        <v>2.6111111111111109E-3</v>
      </c>
      <c r="C60">
        <f t="shared" si="6"/>
        <v>5.2333333333333338E-3</v>
      </c>
      <c r="D60">
        <f t="shared" si="7"/>
        <v>1.8781746521018695E-2</v>
      </c>
      <c r="E60">
        <f t="shared" si="8"/>
        <v>0.53184849523461586</v>
      </c>
      <c r="F60">
        <f t="shared" si="9"/>
        <v>1.7698184221729155E-2</v>
      </c>
      <c r="G60">
        <f t="shared" si="10"/>
        <v>8.9755077124483565E-2</v>
      </c>
    </row>
    <row r="61" spans="1:25" x14ac:dyDescent="0.25">
      <c r="A61">
        <f t="shared" si="4"/>
        <v>1.0489795918367348E-3</v>
      </c>
      <c r="B61">
        <f t="shared" si="5"/>
        <v>2.4918367346938777E-3</v>
      </c>
      <c r="C61">
        <f t="shared" si="6"/>
        <v>3.7020408163265304E-3</v>
      </c>
      <c r="D61">
        <f t="shared" si="7"/>
        <v>4.8519858793263614E-2</v>
      </c>
      <c r="E61">
        <f t="shared" si="8"/>
        <v>0.63680425263557505</v>
      </c>
      <c r="F61">
        <f t="shared" si="9"/>
        <v>1.4208307559398066E-2</v>
      </c>
      <c r="G61">
        <f t="shared" si="10"/>
        <v>1.2394481062453633E-2</v>
      </c>
    </row>
    <row r="62" spans="1:25" x14ac:dyDescent="0.25">
      <c r="A62">
        <f t="shared" si="4"/>
        <v>7.4531249999999999E-4</v>
      </c>
      <c r="B62">
        <f t="shared" si="5"/>
        <v>2.3656250000000001E-3</v>
      </c>
      <c r="C62">
        <f t="shared" si="6"/>
        <v>4.4953125000000002E-3</v>
      </c>
      <c r="D62">
        <f t="shared" si="7"/>
        <v>1.2572771473776232E-2</v>
      </c>
      <c r="E62">
        <f t="shared" si="8"/>
        <v>0.669208444526873</v>
      </c>
      <c r="F62">
        <f t="shared" si="9"/>
        <v>1.5165095488987826E-2</v>
      </c>
      <c r="G62">
        <f t="shared" si="10"/>
        <v>4.0181022235779705E-2</v>
      </c>
    </row>
    <row r="63" spans="1:25" x14ac:dyDescent="0.25">
      <c r="A63">
        <f t="shared" si="4"/>
        <v>6.3827160493827161E-4</v>
      </c>
      <c r="B63">
        <f t="shared" si="5"/>
        <v>2.3308641975308643E-3</v>
      </c>
      <c r="C63">
        <f t="shared" si="6"/>
        <v>3.9160493827160494E-3</v>
      </c>
      <c r="D63">
        <f t="shared" si="7"/>
        <v>2.0039846297233106E-2</v>
      </c>
      <c r="E63">
        <f t="shared" si="8"/>
        <v>0.71667924893494672</v>
      </c>
      <c r="F63">
        <f t="shared" si="9"/>
        <v>1.5511067472999636E-2</v>
      </c>
      <c r="G63">
        <f t="shared" si="10"/>
        <v>2.4908283533284087E-2</v>
      </c>
    </row>
    <row r="64" spans="1:25" x14ac:dyDescent="0.25">
      <c r="A64">
        <f t="shared" si="4"/>
        <v>9.7099999999999997E-4</v>
      </c>
      <c r="B64">
        <f t="shared" si="5"/>
        <v>2.4659999999999999E-3</v>
      </c>
      <c r="C64">
        <f t="shared" si="6"/>
        <v>3.82E-3</v>
      </c>
      <c r="D64">
        <f t="shared" si="7"/>
        <v>6.4320075740203972E-2</v>
      </c>
      <c r="E64">
        <f t="shared" si="8"/>
        <v>0.81398510827540504</v>
      </c>
      <c r="F64">
        <f t="shared" si="9"/>
        <v>3.0102999566398118E-2</v>
      </c>
      <c r="G64">
        <f t="shared" si="10"/>
        <v>1.8663859731166833E-2</v>
      </c>
    </row>
    <row r="65" spans="1:7" x14ac:dyDescent="0.25">
      <c r="A65">
        <f t="shared" si="4"/>
        <v>4.0991735537190084E-4</v>
      </c>
      <c r="B65">
        <f t="shared" si="5"/>
        <v>2.4545454545454545E-3</v>
      </c>
      <c r="C65">
        <f t="shared" si="6"/>
        <v>3.9793388429752068E-3</v>
      </c>
      <c r="D65">
        <f t="shared" si="7"/>
        <v>2.7983689872901899E-2</v>
      </c>
      <c r="E65">
        <f t="shared" si="8"/>
        <v>0.86092586721519415</v>
      </c>
      <c r="F65">
        <f t="shared" si="9"/>
        <v>1.7096144938428814E-2</v>
      </c>
      <c r="G65">
        <f t="shared" si="10"/>
        <v>2.1145231897530373E-2</v>
      </c>
    </row>
    <row r="66" spans="1:7" x14ac:dyDescent="0.25">
      <c r="A66">
        <f t="shared" si="4"/>
        <v>1.0333333333333334E-3</v>
      </c>
      <c r="B66">
        <f t="shared" si="5"/>
        <v>2.6708333333333332E-3</v>
      </c>
      <c r="C66">
        <f t="shared" si="6"/>
        <v>3.8895833333333334E-3</v>
      </c>
      <c r="D66">
        <f t="shared" si="7"/>
        <v>1.5967956640496002E-2</v>
      </c>
      <c r="E66">
        <f t="shared" si="8"/>
        <v>0.92793380681249726</v>
      </c>
      <c r="F66">
        <f t="shared" si="9"/>
        <v>2.1915205797415429E-2</v>
      </c>
      <c r="G66">
        <f t="shared" si="10"/>
        <v>5.2954958246542859E-2</v>
      </c>
    </row>
    <row r="67" spans="1:7" x14ac:dyDescent="0.25">
      <c r="A67">
        <f t="shared" si="4"/>
        <v>2.9289940828402367E-4</v>
      </c>
      <c r="B67">
        <f t="shared" si="5"/>
        <v>2.4881656804733726E-3</v>
      </c>
      <c r="C67">
        <f t="shared" si="6"/>
        <v>4.1905325443786987E-3</v>
      </c>
      <c r="D67">
        <f t="shared" si="7"/>
        <v>1.502128484798174E-2</v>
      </c>
      <c r="E67">
        <f t="shared" si="8"/>
        <v>0.98486087389440669</v>
      </c>
      <c r="F67">
        <f t="shared" si="9"/>
        <v>5.1830869005164711E-2</v>
      </c>
      <c r="G67">
        <f t="shared" si="10"/>
        <v>1.8367610680452919E-2</v>
      </c>
    </row>
    <row r="68" spans="1:7" x14ac:dyDescent="0.25">
      <c r="A68">
        <f t="shared" si="4"/>
        <v>2.530612244897959E-4</v>
      </c>
      <c r="B68">
        <f t="shared" si="5"/>
        <v>2.5586734693877553E-3</v>
      </c>
      <c r="C68">
        <f t="shared" si="6"/>
        <v>4.2051020408163265E-3</v>
      </c>
      <c r="D68">
        <f t="shared" si="7"/>
        <v>1.7496263437844186E-2</v>
      </c>
      <c r="E68">
        <f t="shared" si="8"/>
        <v>1.0362435400179435</v>
      </c>
      <c r="F68">
        <f t="shared" si="9"/>
        <v>2.077681283243997E-2</v>
      </c>
      <c r="G68">
        <f t="shared" si="10"/>
        <v>2.2280397971629704E-2</v>
      </c>
    </row>
    <row r="69" spans="1:7" x14ac:dyDescent="0.25">
      <c r="A69">
        <f t="shared" si="4"/>
        <v>4.4088888888888888E-4</v>
      </c>
      <c r="B69">
        <f t="shared" si="5"/>
        <v>2.4724444444444446E-3</v>
      </c>
      <c r="C69">
        <f t="shared" si="6"/>
        <v>4.1177777777777775E-3</v>
      </c>
      <c r="D69">
        <f t="shared" si="7"/>
        <v>1.8324137358805045E-2</v>
      </c>
      <c r="E69">
        <f t="shared" si="8"/>
        <v>1.0891488125990434</v>
      </c>
      <c r="F69">
        <f t="shared" si="9"/>
        <v>2.7675766079850381E-2</v>
      </c>
      <c r="G69">
        <f t="shared" si="10"/>
        <v>3.222520707927784E-2</v>
      </c>
    </row>
    <row r="70" spans="1:7" x14ac:dyDescent="0.25">
      <c r="A70">
        <f t="shared" si="4"/>
        <v>3.8749999999999999E-4</v>
      </c>
      <c r="B70">
        <f t="shared" si="5"/>
        <v>2.5308593750000001E-3</v>
      </c>
      <c r="C70">
        <f t="shared" si="6"/>
        <v>4.9210937500000001E-3</v>
      </c>
      <c r="D70">
        <f t="shared" si="7"/>
        <v>1.7380918785592447E-2</v>
      </c>
      <c r="E70">
        <f t="shared" si="8"/>
        <v>1.1438523579166922</v>
      </c>
      <c r="F70">
        <f t="shared" si="9"/>
        <v>1.8320427909137987E-2</v>
      </c>
      <c r="G70">
        <f t="shared" si="10"/>
        <v>2.5895220217723884E-2</v>
      </c>
    </row>
    <row r="71" spans="1:7" x14ac:dyDescent="0.25">
      <c r="A71">
        <f t="shared" si="4"/>
        <v>5.1487889273356402E-4</v>
      </c>
      <c r="B71">
        <f t="shared" si="5"/>
        <v>2.5986159169550174E-3</v>
      </c>
      <c r="C71">
        <f t="shared" si="6"/>
        <v>4.1844290657439449E-3</v>
      </c>
      <c r="D71">
        <f t="shared" si="7"/>
        <v>2.6585186482877984E-2</v>
      </c>
      <c r="E71">
        <f t="shared" si="8"/>
        <v>1.2019793179310276</v>
      </c>
      <c r="F71">
        <f t="shared" si="9"/>
        <v>2.1322964003792858E-2</v>
      </c>
      <c r="G71">
        <f t="shared" si="10"/>
        <v>2.2912593711016491E-2</v>
      </c>
    </row>
    <row r="72" spans="1:7" x14ac:dyDescent="0.25">
      <c r="A72">
        <f t="shared" si="4"/>
        <v>4.5925925925925925E-4</v>
      </c>
      <c r="B72">
        <f t="shared" si="5"/>
        <v>2.5388888888888887E-3</v>
      </c>
      <c r="C72">
        <f t="shared" si="6"/>
        <v>4.1728395061728391E-3</v>
      </c>
      <c r="D72">
        <f t="shared" si="7"/>
        <v>1.8803166971649181E-2</v>
      </c>
      <c r="E72">
        <f t="shared" si="8"/>
        <v>1.2528252179525599</v>
      </c>
      <c r="F72">
        <f t="shared" si="9"/>
        <v>4.3771306720888255E-2</v>
      </c>
      <c r="G72">
        <f t="shared" si="10"/>
        <v>2.5481887480704901E-2</v>
      </c>
    </row>
    <row r="73" spans="1:7" x14ac:dyDescent="0.25">
      <c r="A73">
        <f t="shared" si="4"/>
        <v>4.1218836565096954E-4</v>
      </c>
      <c r="B73">
        <f t="shared" si="5"/>
        <v>2.5238227146814405E-3</v>
      </c>
      <c r="C73">
        <f t="shared" si="6"/>
        <v>4.150138504155125E-3</v>
      </c>
      <c r="D73">
        <f t="shared" si="7"/>
        <v>2.5224228610423449E-2</v>
      </c>
      <c r="E73">
        <f t="shared" si="8"/>
        <v>1.3358210262577506</v>
      </c>
      <c r="F73">
        <f t="shared" si="9"/>
        <v>4.0735679537522926E-2</v>
      </c>
      <c r="G73">
        <f t="shared" si="10"/>
        <v>3.9720911719862209E-2</v>
      </c>
    </row>
    <row r="74" spans="1:7" x14ac:dyDescent="0.25">
      <c r="A74">
        <f t="shared" si="4"/>
        <v>4.9600000000000002E-4</v>
      </c>
      <c r="B74">
        <f t="shared" si="5"/>
        <v>2.4550000000000002E-3</v>
      </c>
      <c r="C74">
        <f t="shared" si="6"/>
        <v>4.1862499999999999E-3</v>
      </c>
      <c r="D74">
        <f t="shared" si="7"/>
        <v>2.0928735605441656E-2</v>
      </c>
      <c r="E74">
        <f t="shared" si="8"/>
        <v>1.3857193982243516</v>
      </c>
      <c r="F74">
        <f t="shared" si="9"/>
        <v>4.0079212630028789E-2</v>
      </c>
      <c r="G74">
        <f t="shared" si="10"/>
        <v>2.1521488465726497E-2</v>
      </c>
    </row>
    <row r="75" spans="1:7" x14ac:dyDescent="0.25">
      <c r="A75">
        <f t="shared" si="4"/>
        <v>4.4988662131519274E-4</v>
      </c>
      <c r="B75">
        <f t="shared" si="5"/>
        <v>2.4755102040816324E-3</v>
      </c>
      <c r="C75">
        <f t="shared" si="6"/>
        <v>4.2170068027210881E-3</v>
      </c>
      <c r="D75">
        <f t="shared" si="7"/>
        <v>2.5025927090917961E-2</v>
      </c>
      <c r="E75">
        <f t="shared" si="8"/>
        <v>1.43450340011148</v>
      </c>
      <c r="F75">
        <f t="shared" si="9"/>
        <v>3.9480557393430919E-2</v>
      </c>
      <c r="G75">
        <f t="shared" si="10"/>
        <v>3.8186112888728266E-2</v>
      </c>
    </row>
    <row r="76" spans="1:7" x14ac:dyDescent="0.25">
      <c r="A76">
        <f t="shared" si="4"/>
        <v>5.1239669421487605E-4</v>
      </c>
      <c r="B76">
        <f t="shared" si="5"/>
        <v>2.5024793388429751E-3</v>
      </c>
      <c r="C76">
        <f t="shared" si="6"/>
        <v>4.1012396694214874E-3</v>
      </c>
      <c r="D76">
        <f t="shared" si="7"/>
        <v>2.5545259073756186E-2</v>
      </c>
      <c r="E76">
        <f t="shared" si="8"/>
        <v>1.477858738081087</v>
      </c>
      <c r="F76">
        <f t="shared" si="9"/>
        <v>3.9382274405374118E-2</v>
      </c>
      <c r="G76">
        <f t="shared" si="10"/>
        <v>3.8154136949905069E-2</v>
      </c>
    </row>
    <row r="77" spans="1:7" x14ac:dyDescent="0.25">
      <c r="A77">
        <f t="shared" si="4"/>
        <v>4.6880907372400757E-4</v>
      </c>
      <c r="B77">
        <f t="shared" si="5"/>
        <v>2.499243856332703E-3</v>
      </c>
      <c r="C77">
        <f t="shared" si="6"/>
        <v>4.1459357277882801E-3</v>
      </c>
      <c r="D77">
        <f t="shared" si="7"/>
        <v>3.6246749553900968E-2</v>
      </c>
      <c r="E77">
        <f t="shared" si="8"/>
        <v>1.5311234368488329</v>
      </c>
      <c r="F77">
        <f t="shared" si="9"/>
        <v>3.9322467292631558E-2</v>
      </c>
      <c r="G77">
        <f t="shared" si="10"/>
        <v>4.0568327642497105E-2</v>
      </c>
    </row>
    <row r="78" spans="1:7" x14ac:dyDescent="0.25">
      <c r="A78">
        <f t="shared" si="4"/>
        <v>5.1666666666666668E-4</v>
      </c>
      <c r="B78">
        <f t="shared" si="5"/>
        <v>2.4397569444444445E-3</v>
      </c>
      <c r="C78">
        <f t="shared" si="6"/>
        <v>4.1873263888888889E-3</v>
      </c>
      <c r="D78">
        <f t="shared" si="7"/>
        <v>2.3674203018197788E-2</v>
      </c>
      <c r="E78">
        <f t="shared" si="8"/>
        <v>1.5663565169344278</v>
      </c>
      <c r="F78">
        <f t="shared" si="9"/>
        <v>3.9110673951693521E-2</v>
      </c>
      <c r="G78">
        <f t="shared" si="10"/>
        <v>3.6513190861922604E-2</v>
      </c>
    </row>
    <row r="79" spans="1:7" x14ac:dyDescent="0.25">
      <c r="A79">
        <f t="shared" si="4"/>
        <v>4.8015999999999998E-4</v>
      </c>
      <c r="B79">
        <f t="shared" si="5"/>
        <v>2.4558399999999999E-3</v>
      </c>
      <c r="C79">
        <f t="shared" si="6"/>
        <v>4.2284799999999997E-3</v>
      </c>
      <c r="D79">
        <f t="shared" si="7"/>
        <v>1.9915461383236712E-2</v>
      </c>
      <c r="E79">
        <f t="shared" si="8"/>
        <v>1.6109198559084656</v>
      </c>
      <c r="F79">
        <f t="shared" si="9"/>
        <v>2.7428055356984369E-2</v>
      </c>
      <c r="G79">
        <f t="shared" si="10"/>
        <v>2.2821276033459861E-2</v>
      </c>
    </row>
    <row r="80" spans="1:7" x14ac:dyDescent="0.25">
      <c r="A80">
        <f t="shared" si="4"/>
        <v>4.363905325443787E-4</v>
      </c>
      <c r="B80">
        <f t="shared" si="5"/>
        <v>2.4442307692307693E-3</v>
      </c>
      <c r="C80">
        <f t="shared" si="6"/>
        <v>4.2316568047337279E-3</v>
      </c>
      <c r="D80">
        <f t="shared" si="7"/>
        <v>2.0342314114726565E-2</v>
      </c>
      <c r="E80">
        <f t="shared" si="8"/>
        <v>1.6757320290574587</v>
      </c>
      <c r="F80">
        <f t="shared" si="9"/>
        <v>2.66484314902918E-2</v>
      </c>
      <c r="G80">
        <f t="shared" si="10"/>
        <v>2.410564222595098E-2</v>
      </c>
    </row>
    <row r="81" spans="1:7" x14ac:dyDescent="0.25">
      <c r="A81">
        <f t="shared" si="4"/>
        <v>4.4060356652949245E-4</v>
      </c>
      <c r="B81">
        <f t="shared" si="5"/>
        <v>2.391769547325103E-3</v>
      </c>
      <c r="C81">
        <f t="shared" si="6"/>
        <v>4.2078189300411521E-3</v>
      </c>
      <c r="D81">
        <f t="shared" si="7"/>
        <v>3.2979592846867946E-2</v>
      </c>
      <c r="E81">
        <f t="shared" si="8"/>
        <v>1.7061009469983663</v>
      </c>
      <c r="F81">
        <f t="shared" si="9"/>
        <v>3.7496009995355274E-2</v>
      </c>
      <c r="G81">
        <f t="shared" si="10"/>
        <v>3.2297256443139639E-2</v>
      </c>
    </row>
    <row r="82" spans="1:7" x14ac:dyDescent="0.25">
      <c r="A82">
        <f t="shared" si="4"/>
        <v>4.4375000000000003E-4</v>
      </c>
      <c r="B82">
        <f t="shared" si="5"/>
        <v>2.4525510204081633E-3</v>
      </c>
      <c r="C82">
        <f t="shared" si="6"/>
        <v>4.2886479591836731E-3</v>
      </c>
      <c r="D82">
        <f t="shared" si="7"/>
        <v>2.2486704461673047E-2</v>
      </c>
      <c r="E82">
        <f t="shared" si="8"/>
        <v>1.748286692515318</v>
      </c>
      <c r="F82">
        <f t="shared" si="9"/>
        <v>3.67709078506415E-2</v>
      </c>
      <c r="G82">
        <f t="shared" si="10"/>
        <v>3.1749604912598005E-2</v>
      </c>
    </row>
    <row r="83" spans="1:7" x14ac:dyDescent="0.25">
      <c r="A83">
        <f t="shared" si="4"/>
        <v>4.7205707491082045E-4</v>
      </c>
      <c r="B83">
        <f t="shared" si="5"/>
        <v>2.4587395957193815E-3</v>
      </c>
      <c r="C83">
        <f t="shared" si="6"/>
        <v>4.2380499405469682E-3</v>
      </c>
      <c r="D83">
        <f t="shared" si="7"/>
        <v>3.1629129990276943E-2</v>
      </c>
      <c r="E83">
        <f t="shared" si="8"/>
        <v>1.7926971155436968</v>
      </c>
      <c r="F83">
        <f t="shared" si="9"/>
        <v>3.3607824378294272E-2</v>
      </c>
      <c r="G83">
        <f t="shared" si="10"/>
        <v>2.2005480012192682E-2</v>
      </c>
    </row>
    <row r="84" spans="1:7" x14ac:dyDescent="0.25">
      <c r="A84">
        <f t="shared" si="4"/>
        <v>4.44E-4</v>
      </c>
      <c r="B84">
        <f t="shared" si="5"/>
        <v>2.4819999999999998E-3</v>
      </c>
      <c r="C84">
        <f t="shared" si="6"/>
        <v>4.3095555555555552E-3</v>
      </c>
      <c r="D84">
        <f t="shared" si="7"/>
        <v>3.3273461921932479E-2</v>
      </c>
      <c r="E84">
        <f t="shared" si="8"/>
        <v>1.8579751074759574</v>
      </c>
      <c r="F84">
        <f t="shared" si="9"/>
        <v>3.3475469062828861E-2</v>
      </c>
      <c r="G84">
        <f t="shared" si="10"/>
        <v>3.116681602401308E-2</v>
      </c>
    </row>
    <row r="85" spans="1:7" x14ac:dyDescent="0.25">
      <c r="A85">
        <f t="shared" si="4"/>
        <v>4.6462018730489073E-4</v>
      </c>
      <c r="B85">
        <f t="shared" si="5"/>
        <v>2.506035379812695E-3</v>
      </c>
      <c r="C85">
        <f t="shared" si="6"/>
        <v>4.3573361082206033E-3</v>
      </c>
      <c r="D85">
        <f t="shared" si="7"/>
        <v>2.9982786806580303E-2</v>
      </c>
      <c r="E85">
        <f t="shared" si="8"/>
        <v>1.8854389005855958</v>
      </c>
      <c r="F85">
        <f t="shared" si="9"/>
        <v>2.4892944519377899E-2</v>
      </c>
      <c r="G85">
        <f t="shared" si="10"/>
        <v>2.2751316890336448E-2</v>
      </c>
    </row>
    <row r="86" spans="1:7" x14ac:dyDescent="0.25">
      <c r="A86">
        <f t="shared" si="4"/>
        <v>4.8447265624999999E-4</v>
      </c>
      <c r="B86">
        <f t="shared" si="5"/>
        <v>2.4618164062500001E-3</v>
      </c>
      <c r="C86">
        <f t="shared" si="6"/>
        <v>4.3741210937499999E-3</v>
      </c>
      <c r="D86">
        <f t="shared" si="7"/>
        <v>3.1722738067168306E-2</v>
      </c>
      <c r="E86">
        <f t="shared" si="8"/>
        <v>1.9268745366077966</v>
      </c>
      <c r="F86">
        <f t="shared" si="9"/>
        <v>3.2957294709376209E-2</v>
      </c>
      <c r="G86">
        <f t="shared" si="10"/>
        <v>3.1481194376301543E-2</v>
      </c>
    </row>
    <row r="87" spans="1:7" x14ac:dyDescent="0.25">
      <c r="A87">
        <f t="shared" si="4"/>
        <v>4.553719008264463E-4</v>
      </c>
      <c r="B87">
        <f t="shared" si="5"/>
        <v>2.4503213957759412E-3</v>
      </c>
      <c r="C87">
        <f t="shared" si="6"/>
        <v>4.4258034894398531E-3</v>
      </c>
      <c r="D87">
        <f t="shared" si="7"/>
        <v>2.9426080451976658E-2</v>
      </c>
      <c r="E87">
        <f t="shared" si="8"/>
        <v>1.967425146412952</v>
      </c>
      <c r="F87">
        <f t="shared" si="9"/>
        <v>3.3314989762810575E-2</v>
      </c>
      <c r="G87">
        <f t="shared" si="10"/>
        <v>3.3937215252544006E-2</v>
      </c>
    </row>
    <row r="88" spans="1:7" x14ac:dyDescent="0.25">
      <c r="A88">
        <f>A35/W35</f>
        <v>4.3140138408304498E-4</v>
      </c>
      <c r="B88">
        <f t="shared" si="5"/>
        <v>2.4557093425605536E-3</v>
      </c>
      <c r="C88">
        <f t="shared" si="6"/>
        <v>4.4269031141868512E-3</v>
      </c>
      <c r="D88">
        <f t="shared" si="7"/>
        <v>2.2137824541819527E-2</v>
      </c>
      <c r="E88">
        <f t="shared" si="8"/>
        <v>2.0035357989070959</v>
      </c>
      <c r="F88">
        <f t="shared" si="9"/>
        <v>2.379252037393741E-2</v>
      </c>
      <c r="G88">
        <f t="shared" si="10"/>
        <v>3.3695624217673213E-2</v>
      </c>
    </row>
    <row r="89" spans="1:7" x14ac:dyDescent="0.25">
      <c r="A89">
        <f t="shared" si="4"/>
        <v>4.4546938775510205E-4</v>
      </c>
      <c r="B89">
        <f t="shared" si="5"/>
        <v>2.4454693877551019E-3</v>
      </c>
      <c r="C89">
        <f t="shared" si="6"/>
        <v>4.4449795918367349E-3</v>
      </c>
      <c r="D89">
        <f t="shared" si="7"/>
        <v>2.9752957825027977E-2</v>
      </c>
      <c r="E89">
        <f t="shared" si="8"/>
        <v>2.0438534706900744</v>
      </c>
      <c r="F89">
        <f t="shared" si="9"/>
        <v>3.2835034206576554E-2</v>
      </c>
      <c r="G89">
        <f t="shared" si="10"/>
        <v>3.239820448320746E-2</v>
      </c>
    </row>
    <row r="90" spans="1:7" x14ac:dyDescent="0.25">
      <c r="A90">
        <f t="shared" si="4"/>
        <v>4.5694444444444444E-4</v>
      </c>
      <c r="B90">
        <f t="shared" si="5"/>
        <v>2.4597993827160493E-3</v>
      </c>
      <c r="C90">
        <f t="shared" si="6"/>
        <v>4.5473765432098769E-3</v>
      </c>
      <c r="D90">
        <f t="shared" si="7"/>
        <v>2.1914142872508927E-2</v>
      </c>
      <c r="E90">
        <f t="shared" si="8"/>
        <v>2.0834424588490035</v>
      </c>
      <c r="F90">
        <f t="shared" si="9"/>
        <v>3.4822795701916008E-2</v>
      </c>
      <c r="G90">
        <f t="shared" si="10"/>
        <v>3.0966658973277102E-2</v>
      </c>
    </row>
    <row r="91" spans="1:7" x14ac:dyDescent="0.25">
      <c r="A91">
        <f t="shared" si="4"/>
        <v>4.7304601899196493E-4</v>
      </c>
      <c r="B91">
        <f t="shared" si="5"/>
        <v>2.4874360847333822E-3</v>
      </c>
      <c r="C91">
        <f t="shared" si="6"/>
        <v>4.3943754565376183E-3</v>
      </c>
      <c r="D91">
        <f t="shared" si="7"/>
        <v>2.8706773300723274E-2</v>
      </c>
      <c r="E91">
        <f t="shared" si="8"/>
        <v>2.1432262614573352</v>
      </c>
      <c r="F91">
        <f t="shared" si="9"/>
        <v>3.1762140752905101E-2</v>
      </c>
      <c r="G91">
        <f t="shared" si="10"/>
        <v>3.698362692118598E-2</v>
      </c>
    </row>
    <row r="92" spans="1:7" x14ac:dyDescent="0.25">
      <c r="A92">
        <f t="shared" si="4"/>
        <v>4.46606648199446E-4</v>
      </c>
      <c r="B92">
        <f t="shared" si="5"/>
        <v>2.4596260387811635E-3</v>
      </c>
      <c r="C92">
        <f t="shared" si="6"/>
        <v>4.3738919667590031E-3</v>
      </c>
      <c r="D92">
        <f t="shared" si="7"/>
        <v>2.8259228385393555E-2</v>
      </c>
      <c r="E92">
        <f t="shared" si="8"/>
        <v>2.1781735244682086</v>
      </c>
      <c r="F92">
        <f t="shared" si="9"/>
        <v>3.1401601471318291E-2</v>
      </c>
      <c r="G92">
        <f t="shared" si="10"/>
        <v>3.0538555342085438E-2</v>
      </c>
    </row>
    <row r="93" spans="1:7" x14ac:dyDescent="0.25">
      <c r="A93">
        <f t="shared" si="4"/>
        <v>4.2583826429980274E-4</v>
      </c>
      <c r="B93">
        <f t="shared" si="5"/>
        <v>2.4041420118343197E-3</v>
      </c>
      <c r="C93">
        <f t="shared" si="6"/>
        <v>4.3851413543721232E-3</v>
      </c>
      <c r="D93">
        <f t="shared" si="7"/>
        <v>2.7727560208583343E-2</v>
      </c>
      <c r="E93">
        <f t="shared" si="8"/>
        <v>2.1972264455521113</v>
      </c>
      <c r="F93">
        <f t="shared" si="9"/>
        <v>2.4159517577091224E-2</v>
      </c>
      <c r="G93">
        <f t="shared" si="10"/>
        <v>3.8668124662977858E-2</v>
      </c>
    </row>
    <row r="94" spans="1:7" x14ac:dyDescent="0.25">
      <c r="A94">
        <f t="shared" si="4"/>
        <v>4.3574999999999999E-4</v>
      </c>
      <c r="B94">
        <f t="shared" si="5"/>
        <v>2.4760625E-3</v>
      </c>
      <c r="C94">
        <f t="shared" si="6"/>
        <v>4.3754375E-3</v>
      </c>
      <c r="D94">
        <f t="shared" si="7"/>
        <v>3.27182899746764E-2</v>
      </c>
      <c r="E94">
        <f t="shared" si="8"/>
        <v>2.2366273169661928</v>
      </c>
      <c r="F94">
        <f t="shared" si="9"/>
        <v>3.0879714292829961E-2</v>
      </c>
      <c r="G94">
        <f t="shared" si="10"/>
        <v>2.88739953671793E-2</v>
      </c>
    </row>
    <row r="95" spans="1:7" x14ac:dyDescent="0.25">
      <c r="A95">
        <f t="shared" si="4"/>
        <v>4.4425936942296251E-4</v>
      </c>
      <c r="B95">
        <f t="shared" si="5"/>
        <v>2.4038072575847708E-3</v>
      </c>
      <c r="C95">
        <f t="shared" si="6"/>
        <v>4.3856038072575846E-3</v>
      </c>
      <c r="D95">
        <f t="shared" si="7"/>
        <v>2.6379018255671922E-2</v>
      </c>
      <c r="E95">
        <f t="shared" si="8"/>
        <v>2.2642668096731025</v>
      </c>
      <c r="F95">
        <f t="shared" si="9"/>
        <v>3.3248130867703597E-2</v>
      </c>
      <c r="G95">
        <f t="shared" si="10"/>
        <v>2.8736465187611786E-2</v>
      </c>
    </row>
    <row r="96" spans="1:7" x14ac:dyDescent="0.25">
      <c r="A96">
        <f t="shared" si="4"/>
        <v>4.4988662131519274E-4</v>
      </c>
      <c r="B96">
        <f t="shared" si="5"/>
        <v>2.4285714285714284E-3</v>
      </c>
      <c r="C96">
        <f t="shared" si="6"/>
        <v>4.4162698412698416E-3</v>
      </c>
      <c r="D96">
        <f t="shared" si="7"/>
        <v>2.0909192137622826E-2</v>
      </c>
      <c r="E96">
        <f t="shared" si="8"/>
        <v>2.3122164062349282</v>
      </c>
      <c r="F96">
        <f t="shared" si="9"/>
        <v>3.2679267181980047E-2</v>
      </c>
      <c r="G96">
        <f t="shared" si="10"/>
        <v>3.7525768670833022E-2</v>
      </c>
    </row>
    <row r="97" spans="1:7" x14ac:dyDescent="0.25">
      <c r="A97">
        <f t="shared" si="4"/>
        <v>4.3066522444564631E-4</v>
      </c>
      <c r="B97">
        <f t="shared" si="5"/>
        <v>2.4379664683612762E-3</v>
      </c>
      <c r="C97">
        <f t="shared" si="6"/>
        <v>4.4198485667928614E-3</v>
      </c>
      <c r="D97">
        <f t="shared" si="7"/>
        <v>2.1001311690171359E-2</v>
      </c>
      <c r="E97">
        <f t="shared" si="8"/>
        <v>2.3311263303505894</v>
      </c>
      <c r="F97">
        <f t="shared" si="9"/>
        <v>3.0345932029376046E-2</v>
      </c>
      <c r="G97">
        <f t="shared" si="10"/>
        <v>2.8303602635652958E-2</v>
      </c>
    </row>
    <row r="98" spans="1:7" x14ac:dyDescent="0.25">
      <c r="A98">
        <f t="shared" si="4"/>
        <v>4.3682851239669419E-4</v>
      </c>
      <c r="B98">
        <f t="shared" si="5"/>
        <v>2.4303202479338845E-3</v>
      </c>
      <c r="C98">
        <f t="shared" si="6"/>
        <v>4.4736053719008264E-3</v>
      </c>
      <c r="D98">
        <f t="shared" si="7"/>
        <v>2.6589319110011729E-2</v>
      </c>
      <c r="E98">
        <f t="shared" si="8"/>
        <v>2.3842882801374503</v>
      </c>
      <c r="F98">
        <f t="shared" si="9"/>
        <v>3.0194650514759083E-2</v>
      </c>
      <c r="G98">
        <f t="shared" si="10"/>
        <v>2.9255762128106128E-2</v>
      </c>
    </row>
    <row r="99" spans="1:7" x14ac:dyDescent="0.25">
      <c r="A99">
        <f t="shared" si="4"/>
        <v>4.2083950617283948E-4</v>
      </c>
      <c r="B99">
        <f t="shared" si="5"/>
        <v>2.4173333333333334E-3</v>
      </c>
      <c r="C99">
        <f t="shared" si="6"/>
        <v>4.4390123456790123E-3</v>
      </c>
      <c r="D99">
        <f t="shared" si="7"/>
        <v>2.6954428735834916E-2</v>
      </c>
      <c r="E99">
        <f t="shared" si="8"/>
        <v>2.4263929949044005</v>
      </c>
      <c r="F99">
        <f t="shared" si="9"/>
        <v>3.2429547072801386E-2</v>
      </c>
      <c r="G99">
        <f t="shared" si="10"/>
        <v>2.8639080531824599E-2</v>
      </c>
    </row>
    <row r="100" spans="1:7" x14ac:dyDescent="0.25">
      <c r="A100">
        <f t="shared" si="4"/>
        <v>4.453686200378072E-4</v>
      </c>
      <c r="B100">
        <f t="shared" si="5"/>
        <v>2.3991965973534971E-3</v>
      </c>
      <c r="C100">
        <f t="shared" si="6"/>
        <v>4.5238657844990544E-3</v>
      </c>
      <c r="D100">
        <f t="shared" si="7"/>
        <v>2.0439476082204842E-2</v>
      </c>
      <c r="E100">
        <f t="shared" si="8"/>
        <v>2.4763568740784576</v>
      </c>
      <c r="F100">
        <f t="shared" si="9"/>
        <v>2.9533613604794236E-2</v>
      </c>
      <c r="G100">
        <f t="shared" si="10"/>
        <v>2.8461613110972304E-2</v>
      </c>
    </row>
    <row r="101" spans="1:7" x14ac:dyDescent="0.25">
      <c r="A101">
        <f t="shared" si="4"/>
        <v>4.4916251697600722E-4</v>
      </c>
      <c r="B101">
        <f t="shared" si="5"/>
        <v>2.419873245812585E-3</v>
      </c>
      <c r="C101">
        <f t="shared" si="6"/>
        <v>4.4518786781349027E-3</v>
      </c>
      <c r="D101">
        <f t="shared" si="7"/>
        <v>2.0651393908073711E-2</v>
      </c>
      <c r="E101">
        <f t="shared" si="8"/>
        <v>2.4846208295651184</v>
      </c>
      <c r="F101">
        <f t="shared" si="9"/>
        <v>2.9599168464527946E-2</v>
      </c>
      <c r="G101">
        <f t="shared" si="10"/>
        <v>3.073290208279213E-2</v>
      </c>
    </row>
    <row r="102" spans="1:7" x14ac:dyDescent="0.25">
      <c r="A102">
        <f t="shared" si="4"/>
        <v>4.5199652777777778E-4</v>
      </c>
      <c r="B102">
        <f t="shared" si="5"/>
        <v>2.4165364583333335E-3</v>
      </c>
      <c r="C102">
        <f t="shared" si="6"/>
        <v>4.4690104166666663E-3</v>
      </c>
      <c r="D102">
        <f t="shared" si="7"/>
        <v>2.5912151289500442E-2</v>
      </c>
      <c r="E102">
        <f t="shared" si="8"/>
        <v>2.5269373203929866</v>
      </c>
      <c r="F102">
        <f t="shared" si="9"/>
        <v>3.0716376577889087E-2</v>
      </c>
      <c r="G102">
        <f t="shared" si="10"/>
        <v>2.8212046374367347E-2</v>
      </c>
    </row>
    <row r="103" spans="1:7" x14ac:dyDescent="0.25">
      <c r="A103">
        <f t="shared" si="4"/>
        <v>4.5739275301957518E-4</v>
      </c>
      <c r="B103">
        <f t="shared" si="5"/>
        <v>2.428363182007497E-3</v>
      </c>
      <c r="C103">
        <f t="shared" si="6"/>
        <v>4.5078717201166183E-3</v>
      </c>
      <c r="D103">
        <f t="shared" si="7"/>
        <v>2.5887770062026451E-2</v>
      </c>
      <c r="E103">
        <f t="shared" si="8"/>
        <v>2.5582943650556547</v>
      </c>
      <c r="F103">
        <f t="shared" si="9"/>
        <v>2.8468223026408512E-2</v>
      </c>
      <c r="G103">
        <f t="shared" si="10"/>
        <v>2.7436041840655685E-2</v>
      </c>
    </row>
    <row r="104" spans="1:7" x14ac:dyDescent="0.25">
      <c r="A104">
        <f t="shared" si="4"/>
        <v>4.4047999999999998E-4</v>
      </c>
      <c r="B104">
        <f>B51/W51</f>
        <v>2.4136399999999999E-3</v>
      </c>
      <c r="C104">
        <f t="shared" si="6"/>
        <v>4.50068E-3</v>
      </c>
      <c r="D104">
        <f t="shared" si="7"/>
        <v>2.8597674583011736E-2</v>
      </c>
      <c r="E104">
        <f t="shared" si="8"/>
        <v>2.5859329237624205</v>
      </c>
      <c r="F104">
        <f t="shared" si="9"/>
        <v>3.2357528213447541E-2</v>
      </c>
      <c r="G104">
        <f t="shared" si="10"/>
        <v>2.7946617677308567E-2</v>
      </c>
    </row>
    <row r="105" spans="1:7" x14ac:dyDescent="0.25">
      <c r="E105" t="s">
        <v>77</v>
      </c>
    </row>
    <row r="106" spans="1:7" x14ac:dyDescent="0.25">
      <c r="E106">
        <f>E2/W2</f>
        <v>8.9999999999999993E-3</v>
      </c>
    </row>
    <row r="107" spans="1:7" x14ac:dyDescent="0.25">
      <c r="E107">
        <f t="shared" ref="E107:E155" si="11">E3/W3</f>
        <v>6.2750000000000002E-3</v>
      </c>
    </row>
    <row r="108" spans="1:7" x14ac:dyDescent="0.25">
      <c r="E108">
        <f t="shared" si="11"/>
        <v>9.1888888888888888E-3</v>
      </c>
    </row>
    <row r="109" spans="1:7" x14ac:dyDescent="0.25">
      <c r="E109">
        <f t="shared" si="11"/>
        <v>8.3750000000000005E-3</v>
      </c>
    </row>
    <row r="110" spans="1:7" x14ac:dyDescent="0.25">
      <c r="E110">
        <f t="shared" si="11"/>
        <v>8.9800000000000001E-3</v>
      </c>
    </row>
    <row r="111" spans="1:7" x14ac:dyDescent="0.25">
      <c r="E111">
        <f t="shared" si="11"/>
        <v>8.1805555555555555E-3</v>
      </c>
    </row>
    <row r="112" spans="1:7" x14ac:dyDescent="0.25">
      <c r="E112">
        <f t="shared" si="11"/>
        <v>8.5979591836734693E-3</v>
      </c>
    </row>
    <row r="113" spans="5:5" x14ac:dyDescent="0.25">
      <c r="E113">
        <f t="shared" si="11"/>
        <v>8.0671874999999997E-3</v>
      </c>
    </row>
    <row r="114" spans="5:5" x14ac:dyDescent="0.25">
      <c r="E114">
        <f t="shared" si="11"/>
        <v>7.8148148148148144E-3</v>
      </c>
    </row>
    <row r="115" spans="5:5" x14ac:dyDescent="0.25">
      <c r="E115">
        <f t="shared" si="11"/>
        <v>8.1119999999999994E-3</v>
      </c>
    </row>
    <row r="116" spans="5:5" x14ac:dyDescent="0.25">
      <c r="E116">
        <f t="shared" si="11"/>
        <v>7.9074380165289251E-3</v>
      </c>
    </row>
    <row r="117" spans="5:5" x14ac:dyDescent="0.25">
      <c r="E117">
        <f t="shared" si="11"/>
        <v>7.9097222222222225E-3</v>
      </c>
    </row>
    <row r="118" spans="5:5" x14ac:dyDescent="0.25">
      <c r="E118">
        <f t="shared" si="11"/>
        <v>7.8366863905325445E-3</v>
      </c>
    </row>
    <row r="119" spans="5:5" x14ac:dyDescent="0.25">
      <c r="E119">
        <f t="shared" si="11"/>
        <v>7.7357142857142859E-3</v>
      </c>
    </row>
    <row r="120" spans="5:5" x14ac:dyDescent="0.25">
      <c r="E120">
        <f t="shared" si="11"/>
        <v>7.660888888888889E-3</v>
      </c>
    </row>
    <row r="121" spans="5:5" x14ac:dyDescent="0.25">
      <c r="E121">
        <f t="shared" si="11"/>
        <v>7.6093749999999998E-3</v>
      </c>
    </row>
    <row r="122" spans="5:5" x14ac:dyDescent="0.25">
      <c r="E122">
        <f t="shared" si="11"/>
        <v>7.5875432525951561E-3</v>
      </c>
    </row>
    <row r="123" spans="5:5" x14ac:dyDescent="0.25">
      <c r="E123">
        <f t="shared" si="11"/>
        <v>7.5265432098765433E-3</v>
      </c>
    </row>
    <row r="124" spans="5:5" x14ac:dyDescent="0.25">
      <c r="E124">
        <f t="shared" si="11"/>
        <v>7.6576177285318557E-3</v>
      </c>
    </row>
    <row r="125" spans="5:5" x14ac:dyDescent="0.25">
      <c r="E125">
        <f t="shared" si="11"/>
        <v>7.5977500000000003E-3</v>
      </c>
    </row>
    <row r="126" spans="5:5" x14ac:dyDescent="0.25">
      <c r="E126">
        <f t="shared" si="11"/>
        <v>7.5387755102040814E-3</v>
      </c>
    </row>
    <row r="127" spans="5:5" x14ac:dyDescent="0.25">
      <c r="E127">
        <f t="shared" si="11"/>
        <v>7.4586776859504132E-3</v>
      </c>
    </row>
    <row r="128" spans="5:5" x14ac:dyDescent="0.25">
      <c r="E128">
        <f t="shared" si="11"/>
        <v>7.4342155009451795E-3</v>
      </c>
    </row>
    <row r="129" spans="5:5" x14ac:dyDescent="0.25">
      <c r="E129">
        <f t="shared" si="11"/>
        <v>7.3284722222222223E-3</v>
      </c>
    </row>
    <row r="130" spans="5:5" x14ac:dyDescent="0.25">
      <c r="E130">
        <f t="shared" si="11"/>
        <v>7.2734399999999999E-3</v>
      </c>
    </row>
    <row r="131" spans="5:5" x14ac:dyDescent="0.25">
      <c r="E131">
        <f t="shared" si="11"/>
        <v>7.3115384615384613E-3</v>
      </c>
    </row>
    <row r="132" spans="5:5" x14ac:dyDescent="0.25">
      <c r="E132">
        <f t="shared" si="11"/>
        <v>7.2027434842249658E-3</v>
      </c>
    </row>
    <row r="133" spans="5:5" x14ac:dyDescent="0.25">
      <c r="E133">
        <f t="shared" si="11"/>
        <v>7.1500000000000001E-3</v>
      </c>
    </row>
    <row r="134" spans="5:5" x14ac:dyDescent="0.25">
      <c r="E134">
        <f t="shared" si="11"/>
        <v>7.1101070154577888E-3</v>
      </c>
    </row>
    <row r="135" spans="5:5" x14ac:dyDescent="0.25">
      <c r="E135">
        <f t="shared" si="11"/>
        <v>7.1536666666666667E-3</v>
      </c>
    </row>
    <row r="136" spans="5:5" x14ac:dyDescent="0.25">
      <c r="E136">
        <f t="shared" si="11"/>
        <v>7.0540062434963583E-3</v>
      </c>
    </row>
    <row r="137" spans="5:5" x14ac:dyDescent="0.25">
      <c r="E137">
        <f t="shared" si="11"/>
        <v>7.0113281249999998E-3</v>
      </c>
    </row>
    <row r="138" spans="5:5" x14ac:dyDescent="0.25">
      <c r="E138">
        <f t="shared" si="11"/>
        <v>6.9684113865932044E-3</v>
      </c>
    </row>
    <row r="139" spans="5:5" x14ac:dyDescent="0.25">
      <c r="E139">
        <f t="shared" si="11"/>
        <v>6.9129757785467132E-3</v>
      </c>
    </row>
    <row r="140" spans="5:5" x14ac:dyDescent="0.25">
      <c r="E140">
        <f t="shared" si="11"/>
        <v>6.8750204081632653E-3</v>
      </c>
    </row>
    <row r="141" spans="5:5" x14ac:dyDescent="0.25">
      <c r="E141">
        <f>E37/W37</f>
        <v>6.8370370370370373E-3</v>
      </c>
    </row>
    <row r="142" spans="5:5" x14ac:dyDescent="0.25">
      <c r="E142">
        <f t="shared" si="11"/>
        <v>6.866033601168736E-3</v>
      </c>
    </row>
    <row r="143" spans="5:5" x14ac:dyDescent="0.25">
      <c r="E143">
        <f t="shared" si="11"/>
        <v>6.8164127423822711E-3</v>
      </c>
    </row>
    <row r="144" spans="5:5" x14ac:dyDescent="0.25">
      <c r="E144">
        <f t="shared" si="11"/>
        <v>6.7208415516107822E-3</v>
      </c>
    </row>
    <row r="145" spans="5:5" x14ac:dyDescent="0.25">
      <c r="E145">
        <f t="shared" si="11"/>
        <v>6.6907499999999996E-3</v>
      </c>
    </row>
    <row r="146" spans="5:5" x14ac:dyDescent="0.25">
      <c r="E146">
        <f t="shared" si="11"/>
        <v>6.6279000594883994E-3</v>
      </c>
    </row>
    <row r="147" spans="5:5" x14ac:dyDescent="0.25">
      <c r="E147">
        <f t="shared" si="11"/>
        <v>6.62624716553288E-3</v>
      </c>
    </row>
    <row r="148" spans="5:5" x14ac:dyDescent="0.25">
      <c r="E148">
        <f t="shared" si="11"/>
        <v>6.5434829637641967E-3</v>
      </c>
    </row>
    <row r="149" spans="5:5" x14ac:dyDescent="0.25">
      <c r="E149">
        <f>E45/W45</f>
        <v>6.5585743801652892E-3</v>
      </c>
    </row>
    <row r="150" spans="5:5" x14ac:dyDescent="0.25">
      <c r="E150">
        <f t="shared" si="11"/>
        <v>6.5435555555555559E-3</v>
      </c>
    </row>
    <row r="151" spans="5:5" x14ac:dyDescent="0.25">
      <c r="E151">
        <f t="shared" si="11"/>
        <v>6.5501890359168239E-3</v>
      </c>
    </row>
    <row r="152" spans="5:5" x14ac:dyDescent="0.25">
      <c r="E152">
        <f t="shared" si="11"/>
        <v>6.4486192847442282E-3</v>
      </c>
    </row>
    <row r="153" spans="5:5" x14ac:dyDescent="0.25">
      <c r="E153">
        <f t="shared" si="11"/>
        <v>6.4378038194444443E-3</v>
      </c>
    </row>
    <row r="154" spans="5:5" x14ac:dyDescent="0.25">
      <c r="E154">
        <f>E50/W50</f>
        <v>6.4002082465639317E-3</v>
      </c>
    </row>
    <row r="155" spans="5:5" x14ac:dyDescent="0.25">
      <c r="E155">
        <f t="shared" si="11"/>
        <v>6.3550400000000002E-3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3118-8FF9-46DF-BD9B-EB34E12BFD21}">
  <dimension ref="A1:Y104"/>
  <sheetViews>
    <sheetView workbookViewId="0">
      <selection activeCell="S91" sqref="S91"/>
    </sheetView>
  </sheetViews>
  <sheetFormatPr defaultRowHeight="15" x14ac:dyDescent="0.25"/>
  <cols>
    <col min="1" max="1" width="33.28515625" customWidth="1"/>
  </cols>
  <sheetData>
    <row r="1" spans="1:25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74</v>
      </c>
      <c r="Y1" t="s">
        <v>75</v>
      </c>
    </row>
    <row r="2" spans="1:25" x14ac:dyDescent="0.25">
      <c r="A2" s="4">
        <v>0</v>
      </c>
      <c r="B2" s="2">
        <v>55</v>
      </c>
      <c r="C2" s="4">
        <v>0</v>
      </c>
      <c r="D2" s="2">
        <v>7</v>
      </c>
      <c r="E2" s="4">
        <v>107</v>
      </c>
      <c r="F2" s="2">
        <v>7</v>
      </c>
      <c r="G2" s="4">
        <v>0</v>
      </c>
      <c r="H2" s="2">
        <v>0</v>
      </c>
      <c r="I2" s="4">
        <v>0</v>
      </c>
      <c r="V2">
        <v>100</v>
      </c>
      <c r="W2">
        <f>V2^2</f>
        <v>10000</v>
      </c>
      <c r="X2">
        <f>LOG(V2,2)</f>
        <v>6.6438561897747253</v>
      </c>
      <c r="Y2">
        <f>X2*V2</f>
        <v>664.38561897747252</v>
      </c>
    </row>
    <row r="3" spans="1:25" x14ac:dyDescent="0.25">
      <c r="A3" s="5">
        <v>0</v>
      </c>
      <c r="B3" s="3">
        <v>0</v>
      </c>
      <c r="C3" s="5">
        <v>99</v>
      </c>
      <c r="D3" s="3">
        <v>23</v>
      </c>
      <c r="E3" s="5">
        <v>332</v>
      </c>
      <c r="F3" s="3">
        <v>38</v>
      </c>
      <c r="G3" s="5">
        <v>166</v>
      </c>
      <c r="H3" s="3">
        <v>62</v>
      </c>
      <c r="I3" s="5">
        <v>0</v>
      </c>
      <c r="V3">
        <f>V2+100</f>
        <v>200</v>
      </c>
      <c r="W3">
        <f t="shared" ref="W3:W51" si="0">V3^2</f>
        <v>40000</v>
      </c>
      <c r="X3">
        <f t="shared" ref="X3:X51" si="1">LOG(V3,2)</f>
        <v>7.6438561897747244</v>
      </c>
      <c r="Y3">
        <f t="shared" ref="Y3:Y51" si="2">X3*V3</f>
        <v>1528.7712379549448</v>
      </c>
    </row>
    <row r="4" spans="1:25" x14ac:dyDescent="0.25">
      <c r="A4" s="5">
        <v>0</v>
      </c>
      <c r="B4" s="3">
        <v>569</v>
      </c>
      <c r="C4" s="5">
        <v>303</v>
      </c>
      <c r="D4" s="3">
        <v>39</v>
      </c>
      <c r="E4" s="5">
        <v>1141</v>
      </c>
      <c r="F4" s="3">
        <v>118</v>
      </c>
      <c r="G4" s="5">
        <v>99</v>
      </c>
      <c r="H4" s="3">
        <v>389</v>
      </c>
      <c r="I4" s="5">
        <v>0</v>
      </c>
      <c r="V4">
        <f t="shared" ref="V4:V50" si="3">V3+100</f>
        <v>300</v>
      </c>
      <c r="W4">
        <f t="shared" si="0"/>
        <v>90000</v>
      </c>
      <c r="X4">
        <f t="shared" si="1"/>
        <v>8.2288186904958813</v>
      </c>
      <c r="Y4">
        <f t="shared" si="2"/>
        <v>2468.6456071487646</v>
      </c>
    </row>
    <row r="5" spans="1:25" x14ac:dyDescent="0.25">
      <c r="A5" s="5">
        <v>0</v>
      </c>
      <c r="B5" s="3">
        <v>402</v>
      </c>
      <c r="C5" s="5">
        <v>236</v>
      </c>
      <c r="D5" s="3">
        <v>46</v>
      </c>
      <c r="E5" s="5">
        <v>1846</v>
      </c>
      <c r="F5" s="3">
        <v>531</v>
      </c>
      <c r="G5" s="5">
        <v>124</v>
      </c>
      <c r="H5" s="3">
        <v>888</v>
      </c>
      <c r="I5" s="5">
        <v>0</v>
      </c>
      <c r="V5">
        <f t="shared" si="3"/>
        <v>400</v>
      </c>
      <c r="W5">
        <f t="shared" si="0"/>
        <v>160000</v>
      </c>
      <c r="X5">
        <f t="shared" si="1"/>
        <v>8.6438561897747253</v>
      </c>
      <c r="Y5">
        <f t="shared" si="2"/>
        <v>3457.5424759098901</v>
      </c>
    </row>
    <row r="6" spans="1:25" x14ac:dyDescent="0.25">
      <c r="A6" s="5">
        <v>0</v>
      </c>
      <c r="B6" s="3">
        <v>515</v>
      </c>
      <c r="C6" s="5">
        <v>802</v>
      </c>
      <c r="D6" s="3">
        <v>56</v>
      </c>
      <c r="E6" s="5">
        <v>2648</v>
      </c>
      <c r="F6" s="3">
        <v>67</v>
      </c>
      <c r="G6" s="5">
        <v>124</v>
      </c>
      <c r="H6" s="3">
        <v>1179</v>
      </c>
      <c r="I6" s="5">
        <v>0</v>
      </c>
      <c r="V6">
        <f t="shared" si="3"/>
        <v>500</v>
      </c>
      <c r="W6">
        <f t="shared" si="0"/>
        <v>250000</v>
      </c>
      <c r="X6">
        <f t="shared" si="1"/>
        <v>8.965784284662087</v>
      </c>
      <c r="Y6">
        <f t="shared" si="2"/>
        <v>4482.8921423310439</v>
      </c>
    </row>
    <row r="7" spans="1:25" x14ac:dyDescent="0.25">
      <c r="A7" s="5">
        <v>0</v>
      </c>
      <c r="B7" s="3">
        <v>1097</v>
      </c>
      <c r="C7" s="5">
        <v>929</v>
      </c>
      <c r="D7" s="3">
        <v>65</v>
      </c>
      <c r="E7" s="5">
        <v>3555</v>
      </c>
      <c r="F7" s="3">
        <v>231</v>
      </c>
      <c r="G7" s="5">
        <v>83</v>
      </c>
      <c r="H7" s="3">
        <v>1497</v>
      </c>
      <c r="I7" s="5">
        <v>164</v>
      </c>
      <c r="V7">
        <f t="shared" si="3"/>
        <v>600</v>
      </c>
      <c r="W7">
        <f t="shared" si="0"/>
        <v>360000</v>
      </c>
      <c r="X7">
        <f t="shared" si="1"/>
        <v>9.2288186904958813</v>
      </c>
      <c r="Y7">
        <f t="shared" si="2"/>
        <v>5537.2912142975292</v>
      </c>
    </row>
    <row r="8" spans="1:25" x14ac:dyDescent="0.25">
      <c r="A8" s="5">
        <v>0</v>
      </c>
      <c r="B8" s="3">
        <v>1331</v>
      </c>
      <c r="C8" s="5">
        <v>1084</v>
      </c>
      <c r="D8" s="3">
        <v>543</v>
      </c>
      <c r="E8" s="5">
        <v>4642</v>
      </c>
      <c r="F8" s="3">
        <v>90</v>
      </c>
      <c r="G8" s="5">
        <v>303</v>
      </c>
      <c r="H8" s="3">
        <v>2327</v>
      </c>
      <c r="I8" s="5">
        <v>62</v>
      </c>
      <c r="V8">
        <f t="shared" si="3"/>
        <v>700</v>
      </c>
      <c r="W8">
        <f t="shared" si="0"/>
        <v>490000</v>
      </c>
      <c r="X8">
        <f t="shared" si="1"/>
        <v>9.451211111832329</v>
      </c>
      <c r="Y8">
        <f t="shared" si="2"/>
        <v>6615.8477782826303</v>
      </c>
    </row>
    <row r="9" spans="1:25" x14ac:dyDescent="0.25">
      <c r="A9" s="5">
        <v>0</v>
      </c>
      <c r="B9" s="3">
        <v>1718</v>
      </c>
      <c r="C9" s="5">
        <v>918</v>
      </c>
      <c r="D9" s="3">
        <v>569</v>
      </c>
      <c r="E9" s="5">
        <v>6453</v>
      </c>
      <c r="F9" s="3">
        <v>117</v>
      </c>
      <c r="G9" s="5">
        <v>220</v>
      </c>
      <c r="H9" s="3">
        <v>2816</v>
      </c>
      <c r="I9" s="5">
        <v>55</v>
      </c>
      <c r="V9">
        <f t="shared" si="3"/>
        <v>800</v>
      </c>
      <c r="W9">
        <f t="shared" si="0"/>
        <v>640000</v>
      </c>
      <c r="X9">
        <f t="shared" si="1"/>
        <v>9.6438561897747253</v>
      </c>
      <c r="Y9">
        <f t="shared" si="2"/>
        <v>7715.0849518197801</v>
      </c>
    </row>
    <row r="10" spans="1:25" x14ac:dyDescent="0.25">
      <c r="A10" s="5">
        <v>0</v>
      </c>
      <c r="B10" s="3">
        <v>1902</v>
      </c>
      <c r="C10" s="5">
        <v>1615</v>
      </c>
      <c r="D10" s="3">
        <v>131</v>
      </c>
      <c r="E10" s="5">
        <v>8794</v>
      </c>
      <c r="F10" s="3">
        <v>128</v>
      </c>
      <c r="G10" s="5">
        <v>226</v>
      </c>
      <c r="H10" s="3">
        <v>3871</v>
      </c>
      <c r="I10" s="5">
        <v>62</v>
      </c>
      <c r="V10">
        <f t="shared" si="3"/>
        <v>900</v>
      </c>
      <c r="W10">
        <f t="shared" si="0"/>
        <v>810000</v>
      </c>
      <c r="X10">
        <f t="shared" si="1"/>
        <v>9.8137811912170374</v>
      </c>
      <c r="Y10">
        <f t="shared" si="2"/>
        <v>8832.4030720953342</v>
      </c>
    </row>
    <row r="11" spans="1:25" x14ac:dyDescent="0.25">
      <c r="A11" s="5">
        <v>0</v>
      </c>
      <c r="B11" s="3">
        <v>2618</v>
      </c>
      <c r="C11" s="5">
        <v>2323</v>
      </c>
      <c r="D11" s="3">
        <v>152</v>
      </c>
      <c r="E11" s="5">
        <v>10190</v>
      </c>
      <c r="F11" s="3">
        <v>149</v>
      </c>
      <c r="G11" s="5">
        <v>318</v>
      </c>
      <c r="H11" s="3">
        <v>4330</v>
      </c>
      <c r="I11" s="5">
        <v>61</v>
      </c>
      <c r="V11">
        <f t="shared" si="3"/>
        <v>1000</v>
      </c>
      <c r="W11">
        <f t="shared" si="0"/>
        <v>1000000</v>
      </c>
      <c r="X11">
        <f t="shared" si="1"/>
        <v>9.965784284662087</v>
      </c>
      <c r="Y11">
        <f t="shared" si="2"/>
        <v>9965.7842846620879</v>
      </c>
    </row>
    <row r="12" spans="1:25" x14ac:dyDescent="0.25">
      <c r="A12" s="5">
        <v>0</v>
      </c>
      <c r="B12" s="3">
        <v>3356</v>
      </c>
      <c r="C12" s="5">
        <v>2336</v>
      </c>
      <c r="D12" s="3">
        <v>153</v>
      </c>
      <c r="E12" s="5">
        <v>12786</v>
      </c>
      <c r="F12" s="3">
        <v>168</v>
      </c>
      <c r="G12" s="5">
        <v>185</v>
      </c>
      <c r="H12" s="3">
        <v>5556</v>
      </c>
      <c r="I12" s="5">
        <v>82</v>
      </c>
      <c r="V12">
        <f t="shared" si="3"/>
        <v>1100</v>
      </c>
      <c r="W12">
        <f t="shared" si="0"/>
        <v>1210000</v>
      </c>
      <c r="X12">
        <f t="shared" si="1"/>
        <v>10.103287808412022</v>
      </c>
      <c r="Y12">
        <f t="shared" si="2"/>
        <v>11113.616589253224</v>
      </c>
    </row>
    <row r="13" spans="1:25" x14ac:dyDescent="0.25">
      <c r="A13" s="5">
        <v>0</v>
      </c>
      <c r="B13" s="3">
        <v>3690</v>
      </c>
      <c r="C13" s="5">
        <v>3067</v>
      </c>
      <c r="D13" s="3">
        <v>195</v>
      </c>
      <c r="E13" s="5">
        <v>14917</v>
      </c>
      <c r="F13" s="3">
        <v>438</v>
      </c>
      <c r="G13" s="5">
        <v>389</v>
      </c>
      <c r="H13" s="3">
        <v>6701</v>
      </c>
      <c r="I13" s="5">
        <v>165</v>
      </c>
      <c r="V13">
        <f t="shared" si="3"/>
        <v>1200</v>
      </c>
      <c r="W13">
        <f t="shared" si="0"/>
        <v>1440000</v>
      </c>
      <c r="X13">
        <f t="shared" si="1"/>
        <v>10.228818690495881</v>
      </c>
      <c r="Y13">
        <f t="shared" si="2"/>
        <v>12274.582428595058</v>
      </c>
    </row>
    <row r="14" spans="1:25" x14ac:dyDescent="0.25">
      <c r="A14" s="5">
        <v>0</v>
      </c>
      <c r="B14" s="3">
        <v>4205</v>
      </c>
      <c r="C14" s="5">
        <v>3844</v>
      </c>
      <c r="D14" s="3">
        <v>325</v>
      </c>
      <c r="E14" s="5">
        <v>17712</v>
      </c>
      <c r="F14" s="3">
        <v>214</v>
      </c>
      <c r="G14" s="5">
        <v>385</v>
      </c>
      <c r="H14" s="3">
        <v>7460</v>
      </c>
      <c r="I14" s="5">
        <v>560</v>
      </c>
      <c r="V14">
        <f t="shared" si="3"/>
        <v>1300</v>
      </c>
      <c r="W14">
        <f t="shared" si="0"/>
        <v>1690000</v>
      </c>
      <c r="X14">
        <f t="shared" si="1"/>
        <v>10.344295907915818</v>
      </c>
      <c r="Y14">
        <f t="shared" si="2"/>
        <v>13447.584680290563</v>
      </c>
    </row>
    <row r="15" spans="1:25" x14ac:dyDescent="0.25">
      <c r="A15" s="5">
        <v>0</v>
      </c>
      <c r="B15" s="3">
        <v>4620</v>
      </c>
      <c r="C15" s="5">
        <v>4906</v>
      </c>
      <c r="D15" s="3">
        <v>299</v>
      </c>
      <c r="E15" s="5">
        <v>20370</v>
      </c>
      <c r="F15" s="3">
        <v>330</v>
      </c>
      <c r="G15" s="5">
        <v>409</v>
      </c>
      <c r="H15" s="3">
        <v>8963</v>
      </c>
      <c r="I15" s="5">
        <v>119</v>
      </c>
      <c r="V15">
        <f t="shared" si="3"/>
        <v>1400</v>
      </c>
      <c r="W15">
        <f t="shared" si="0"/>
        <v>1960000</v>
      </c>
      <c r="X15">
        <f t="shared" si="1"/>
        <v>10.451211111832329</v>
      </c>
      <c r="Y15">
        <f t="shared" si="2"/>
        <v>14631.695556565261</v>
      </c>
    </row>
    <row r="16" spans="1:25" x14ac:dyDescent="0.25">
      <c r="A16" s="5">
        <v>0</v>
      </c>
      <c r="B16" s="3">
        <v>5624</v>
      </c>
      <c r="C16" s="5">
        <v>4826</v>
      </c>
      <c r="D16" s="3">
        <v>378</v>
      </c>
      <c r="E16" s="5">
        <v>23216</v>
      </c>
      <c r="F16" s="3">
        <v>729</v>
      </c>
      <c r="G16" s="5">
        <v>690</v>
      </c>
      <c r="H16" s="3">
        <v>10155</v>
      </c>
      <c r="I16" s="5">
        <v>83</v>
      </c>
      <c r="V16">
        <f t="shared" si="3"/>
        <v>1500</v>
      </c>
      <c r="W16">
        <f t="shared" si="0"/>
        <v>2250000</v>
      </c>
      <c r="X16">
        <f t="shared" si="1"/>
        <v>10.550746785383243</v>
      </c>
      <c r="Y16">
        <f t="shared" si="2"/>
        <v>15826.120178074865</v>
      </c>
    </row>
    <row r="17" spans="1:25" x14ac:dyDescent="0.25">
      <c r="A17" s="5">
        <v>0</v>
      </c>
      <c r="B17" s="3">
        <v>6150</v>
      </c>
      <c r="C17" s="5">
        <v>5389</v>
      </c>
      <c r="D17" s="3">
        <v>394</v>
      </c>
      <c r="E17" s="5">
        <v>27169</v>
      </c>
      <c r="F17" s="3">
        <v>357</v>
      </c>
      <c r="G17" s="5">
        <v>326</v>
      </c>
      <c r="H17" s="3">
        <v>11391</v>
      </c>
      <c r="I17" s="5">
        <v>299</v>
      </c>
      <c r="V17">
        <f t="shared" si="3"/>
        <v>1600</v>
      </c>
      <c r="W17">
        <f t="shared" si="0"/>
        <v>2560000</v>
      </c>
      <c r="X17">
        <f t="shared" si="1"/>
        <v>10.643856189774725</v>
      </c>
      <c r="Y17">
        <f t="shared" si="2"/>
        <v>17030.169903639562</v>
      </c>
    </row>
    <row r="18" spans="1:25" x14ac:dyDescent="0.25">
      <c r="A18" s="5">
        <v>0</v>
      </c>
      <c r="B18" s="3">
        <v>7279</v>
      </c>
      <c r="C18" s="5">
        <v>6235</v>
      </c>
      <c r="D18" s="3">
        <v>492</v>
      </c>
      <c r="E18" s="5">
        <v>30237</v>
      </c>
      <c r="F18" s="3">
        <v>533</v>
      </c>
      <c r="G18" s="5">
        <v>758</v>
      </c>
      <c r="H18" s="3">
        <v>12868</v>
      </c>
      <c r="I18" s="5">
        <v>157</v>
      </c>
      <c r="V18">
        <f t="shared" si="3"/>
        <v>1700</v>
      </c>
      <c r="W18">
        <f t="shared" si="0"/>
        <v>2890000</v>
      </c>
      <c r="X18">
        <f t="shared" si="1"/>
        <v>10.731319031025064</v>
      </c>
      <c r="Y18">
        <f t="shared" si="2"/>
        <v>18243.242352742611</v>
      </c>
    </row>
    <row r="19" spans="1:25" x14ac:dyDescent="0.25">
      <c r="A19" s="5">
        <v>0</v>
      </c>
      <c r="B19" s="3">
        <v>7754</v>
      </c>
      <c r="C19" s="5">
        <v>7221</v>
      </c>
      <c r="D19" s="3">
        <v>526</v>
      </c>
      <c r="E19" s="5">
        <v>33329</v>
      </c>
      <c r="F19" s="3">
        <v>398</v>
      </c>
      <c r="G19" s="5">
        <v>758</v>
      </c>
      <c r="H19" s="3">
        <v>14126</v>
      </c>
      <c r="I19" s="5">
        <v>117</v>
      </c>
      <c r="V19">
        <f t="shared" si="3"/>
        <v>1800</v>
      </c>
      <c r="W19">
        <f t="shared" si="0"/>
        <v>3240000</v>
      </c>
      <c r="X19">
        <f t="shared" si="1"/>
        <v>10.813781191217037</v>
      </c>
      <c r="Y19">
        <f t="shared" si="2"/>
        <v>19464.806144190668</v>
      </c>
    </row>
    <row r="20" spans="1:25" x14ac:dyDescent="0.25">
      <c r="A20" s="5">
        <v>122</v>
      </c>
      <c r="B20" s="3">
        <v>9203</v>
      </c>
      <c r="C20" s="5">
        <v>8242</v>
      </c>
      <c r="D20" s="3">
        <v>378</v>
      </c>
      <c r="E20" s="5">
        <v>37200</v>
      </c>
      <c r="F20" s="3">
        <v>876</v>
      </c>
      <c r="G20" s="5">
        <v>805</v>
      </c>
      <c r="H20" s="3">
        <v>15642</v>
      </c>
      <c r="I20" s="5">
        <v>119</v>
      </c>
      <c r="V20">
        <f t="shared" si="3"/>
        <v>1900</v>
      </c>
      <c r="W20">
        <f t="shared" si="0"/>
        <v>3610000</v>
      </c>
      <c r="X20">
        <f t="shared" si="1"/>
        <v>10.89178370321831</v>
      </c>
      <c r="Y20">
        <f t="shared" si="2"/>
        <v>20694.38903611479</v>
      </c>
    </row>
    <row r="21" spans="1:25" x14ac:dyDescent="0.25">
      <c r="A21" s="5">
        <v>0</v>
      </c>
      <c r="B21" s="3">
        <v>10323</v>
      </c>
      <c r="C21" s="5">
        <v>8927</v>
      </c>
      <c r="D21" s="3">
        <v>807</v>
      </c>
      <c r="E21" s="5">
        <v>41496</v>
      </c>
      <c r="F21" s="3">
        <v>846</v>
      </c>
      <c r="G21" s="5">
        <v>886</v>
      </c>
      <c r="H21" s="3">
        <v>17912</v>
      </c>
      <c r="I21" s="5">
        <v>118</v>
      </c>
      <c r="V21">
        <f t="shared" si="3"/>
        <v>2000</v>
      </c>
      <c r="W21">
        <f t="shared" si="0"/>
        <v>4000000</v>
      </c>
      <c r="X21">
        <f t="shared" si="1"/>
        <v>10.965784284662087</v>
      </c>
      <c r="Y21">
        <f t="shared" si="2"/>
        <v>21931.568569324176</v>
      </c>
    </row>
    <row r="22" spans="1:25" x14ac:dyDescent="0.25">
      <c r="A22" s="5">
        <v>0</v>
      </c>
      <c r="B22" s="3">
        <v>10984</v>
      </c>
      <c r="C22" s="5">
        <v>9939</v>
      </c>
      <c r="D22" s="3">
        <v>826</v>
      </c>
      <c r="E22" s="5">
        <v>45484</v>
      </c>
      <c r="F22" s="3">
        <v>920</v>
      </c>
      <c r="G22" s="5">
        <v>885</v>
      </c>
      <c r="H22" s="3">
        <v>19432</v>
      </c>
      <c r="I22" s="5">
        <v>174</v>
      </c>
      <c r="V22">
        <f t="shared" si="3"/>
        <v>2100</v>
      </c>
      <c r="W22">
        <f t="shared" si="0"/>
        <v>4410000</v>
      </c>
      <c r="X22">
        <f t="shared" si="1"/>
        <v>11.036173612553485</v>
      </c>
      <c r="Y22">
        <f t="shared" si="2"/>
        <v>23175.964586362319</v>
      </c>
    </row>
    <row r="23" spans="1:25" x14ac:dyDescent="0.25">
      <c r="A23" s="5">
        <v>0</v>
      </c>
      <c r="B23" s="3">
        <v>12123</v>
      </c>
      <c r="C23" s="5">
        <v>11128</v>
      </c>
      <c r="D23" s="3">
        <v>444</v>
      </c>
      <c r="E23" s="5">
        <v>49940</v>
      </c>
      <c r="F23" s="3">
        <v>640</v>
      </c>
      <c r="G23" s="5">
        <v>889</v>
      </c>
      <c r="H23" s="3">
        <v>21124</v>
      </c>
      <c r="I23" s="5">
        <v>223</v>
      </c>
      <c r="V23">
        <f t="shared" si="3"/>
        <v>2200</v>
      </c>
      <c r="W23">
        <f t="shared" si="0"/>
        <v>4840000</v>
      </c>
      <c r="X23">
        <f t="shared" si="1"/>
        <v>11.103287808412022</v>
      </c>
      <c r="Y23">
        <f t="shared" si="2"/>
        <v>24427.233178506449</v>
      </c>
    </row>
    <row r="24" spans="1:25" x14ac:dyDescent="0.25">
      <c r="A24" s="5">
        <v>166</v>
      </c>
      <c r="B24" s="3">
        <v>12866</v>
      </c>
      <c r="C24" s="5">
        <v>12108</v>
      </c>
      <c r="D24" s="3">
        <v>595</v>
      </c>
      <c r="E24" s="5">
        <v>55103</v>
      </c>
      <c r="F24" s="3">
        <v>583</v>
      </c>
      <c r="G24" s="5">
        <v>867</v>
      </c>
      <c r="H24" s="3">
        <v>22938</v>
      </c>
      <c r="I24" s="5">
        <v>322</v>
      </c>
      <c r="V24">
        <f t="shared" si="3"/>
        <v>2300</v>
      </c>
      <c r="W24">
        <f t="shared" si="0"/>
        <v>5290000</v>
      </c>
      <c r="X24">
        <f t="shared" si="1"/>
        <v>11.167418145831739</v>
      </c>
      <c r="Y24">
        <f t="shared" si="2"/>
        <v>25685.061735413001</v>
      </c>
    </row>
    <row r="25" spans="1:25" x14ac:dyDescent="0.25">
      <c r="A25" s="5">
        <v>0</v>
      </c>
      <c r="B25" s="3">
        <v>14125</v>
      </c>
      <c r="C25" s="5">
        <v>12901</v>
      </c>
      <c r="D25" s="3">
        <v>909</v>
      </c>
      <c r="E25" s="5">
        <v>59673</v>
      </c>
      <c r="F25" s="3">
        <v>954</v>
      </c>
      <c r="G25" s="5">
        <v>1013</v>
      </c>
      <c r="H25" s="3">
        <v>25437</v>
      </c>
      <c r="I25" s="5">
        <v>192</v>
      </c>
      <c r="V25">
        <f t="shared" si="3"/>
        <v>2400</v>
      </c>
      <c r="W25">
        <f t="shared" si="0"/>
        <v>5760000</v>
      </c>
      <c r="X25">
        <f t="shared" si="1"/>
        <v>11.228818690495881</v>
      </c>
      <c r="Y25">
        <f t="shared" si="2"/>
        <v>26949.164857190117</v>
      </c>
    </row>
    <row r="26" spans="1:25" x14ac:dyDescent="0.25">
      <c r="A26" s="5">
        <v>0</v>
      </c>
      <c r="B26" s="3">
        <v>15431</v>
      </c>
      <c r="C26" s="5">
        <v>13677</v>
      </c>
      <c r="D26" s="3">
        <v>661</v>
      </c>
      <c r="E26" s="5">
        <v>64654</v>
      </c>
      <c r="F26" s="3">
        <v>706</v>
      </c>
      <c r="G26" s="5">
        <v>638</v>
      </c>
      <c r="H26" s="3">
        <v>27522</v>
      </c>
      <c r="I26" s="5">
        <v>322</v>
      </c>
      <c r="V26">
        <f t="shared" si="3"/>
        <v>2500</v>
      </c>
      <c r="W26">
        <f t="shared" si="0"/>
        <v>6250000</v>
      </c>
      <c r="X26">
        <f t="shared" si="1"/>
        <v>11.287712379549449</v>
      </c>
      <c r="Y26">
        <f t="shared" si="2"/>
        <v>28219.28094887362</v>
      </c>
    </row>
    <row r="27" spans="1:25" x14ac:dyDescent="0.25">
      <c r="A27" s="5">
        <v>0</v>
      </c>
      <c r="B27" s="3">
        <v>16637</v>
      </c>
      <c r="C27" s="5">
        <v>15131</v>
      </c>
      <c r="D27" s="3">
        <v>690</v>
      </c>
      <c r="E27" s="5">
        <v>69958</v>
      </c>
      <c r="F27" s="3">
        <v>1023</v>
      </c>
      <c r="G27" s="5">
        <v>999</v>
      </c>
      <c r="H27" s="3">
        <v>29715</v>
      </c>
      <c r="I27" s="5">
        <v>230</v>
      </c>
      <c r="V27">
        <f t="shared" si="3"/>
        <v>2600</v>
      </c>
      <c r="W27">
        <f t="shared" si="0"/>
        <v>6760000</v>
      </c>
      <c r="X27">
        <f t="shared" si="1"/>
        <v>11.344295907915818</v>
      </c>
      <c r="Y27">
        <f t="shared" si="2"/>
        <v>29495.169360581127</v>
      </c>
    </row>
    <row r="28" spans="1:25" x14ac:dyDescent="0.25">
      <c r="A28" s="5">
        <v>0</v>
      </c>
      <c r="B28" s="3">
        <v>17905</v>
      </c>
      <c r="C28" s="5">
        <v>16033</v>
      </c>
      <c r="D28" s="3">
        <v>717</v>
      </c>
      <c r="E28" s="5">
        <v>76031</v>
      </c>
      <c r="F28" s="3">
        <v>1054</v>
      </c>
      <c r="G28" s="5">
        <v>709</v>
      </c>
      <c r="H28" s="3">
        <v>32261</v>
      </c>
      <c r="I28" s="5">
        <v>652</v>
      </c>
      <c r="V28">
        <f t="shared" si="3"/>
        <v>2700</v>
      </c>
      <c r="W28">
        <f t="shared" si="0"/>
        <v>7290000</v>
      </c>
      <c r="X28">
        <f t="shared" si="1"/>
        <v>11.398743691938193</v>
      </c>
      <c r="Y28">
        <f t="shared" si="2"/>
        <v>30776.607968233122</v>
      </c>
    </row>
    <row r="29" spans="1:25" x14ac:dyDescent="0.25">
      <c r="A29" s="5">
        <v>0</v>
      </c>
      <c r="B29" s="3">
        <v>19342</v>
      </c>
      <c r="C29" s="5">
        <v>17524</v>
      </c>
      <c r="D29" s="3">
        <v>987</v>
      </c>
      <c r="E29" s="5">
        <v>80829</v>
      </c>
      <c r="F29" s="3">
        <v>1073</v>
      </c>
      <c r="G29" s="5">
        <v>712</v>
      </c>
      <c r="H29" s="3">
        <v>34935</v>
      </c>
      <c r="I29" s="5">
        <v>400</v>
      </c>
      <c r="V29">
        <f t="shared" si="3"/>
        <v>2800</v>
      </c>
      <c r="W29">
        <f t="shared" si="0"/>
        <v>7840000</v>
      </c>
      <c r="X29">
        <f t="shared" si="1"/>
        <v>11.451211111832329</v>
      </c>
      <c r="Y29">
        <f t="shared" si="2"/>
        <v>32063.391113130521</v>
      </c>
    </row>
    <row r="30" spans="1:25" x14ac:dyDescent="0.25">
      <c r="A30" s="5">
        <v>62</v>
      </c>
      <c r="B30" s="3">
        <v>20687</v>
      </c>
      <c r="C30" s="5">
        <v>18767</v>
      </c>
      <c r="D30" s="3">
        <v>662</v>
      </c>
      <c r="E30" s="5">
        <v>88054</v>
      </c>
      <c r="F30" s="3">
        <v>1166</v>
      </c>
      <c r="G30" s="5">
        <v>1008</v>
      </c>
      <c r="H30" s="3">
        <v>37277</v>
      </c>
      <c r="I30" s="5">
        <v>404</v>
      </c>
      <c r="V30">
        <f t="shared" si="3"/>
        <v>2900</v>
      </c>
      <c r="W30">
        <f t="shared" si="0"/>
        <v>8410000</v>
      </c>
      <c r="X30">
        <f t="shared" si="1"/>
        <v>11.501837184902298</v>
      </c>
      <c r="Y30">
        <f t="shared" si="2"/>
        <v>33355.327836216667</v>
      </c>
    </row>
    <row r="31" spans="1:25" x14ac:dyDescent="0.25">
      <c r="A31" s="5">
        <v>0</v>
      </c>
      <c r="B31" s="3">
        <v>22093</v>
      </c>
      <c r="C31" s="5">
        <v>20104</v>
      </c>
      <c r="D31" s="3">
        <v>1063</v>
      </c>
      <c r="E31" s="5">
        <v>93010</v>
      </c>
      <c r="F31" s="3">
        <v>1112</v>
      </c>
      <c r="G31" s="5">
        <v>999</v>
      </c>
      <c r="H31" s="3">
        <v>40144</v>
      </c>
      <c r="I31" s="5">
        <v>246</v>
      </c>
      <c r="V31">
        <f t="shared" si="3"/>
        <v>3000</v>
      </c>
      <c r="W31">
        <f t="shared" si="0"/>
        <v>9000000</v>
      </c>
      <c r="X31">
        <f t="shared" si="1"/>
        <v>11.550746785383243</v>
      </c>
      <c r="Y31">
        <f t="shared" si="2"/>
        <v>34652.240356149727</v>
      </c>
    </row>
    <row r="32" spans="1:25" x14ac:dyDescent="0.25">
      <c r="A32" s="5">
        <v>0</v>
      </c>
      <c r="B32" s="3">
        <v>23620</v>
      </c>
      <c r="C32" s="5">
        <v>21878</v>
      </c>
      <c r="D32" s="3">
        <v>1091</v>
      </c>
      <c r="E32" s="5">
        <v>99167</v>
      </c>
      <c r="F32" s="3">
        <v>746</v>
      </c>
      <c r="G32" s="5">
        <v>815</v>
      </c>
      <c r="H32" s="3">
        <v>43317</v>
      </c>
      <c r="I32" s="5">
        <v>245</v>
      </c>
      <c r="V32">
        <f t="shared" si="3"/>
        <v>3100</v>
      </c>
      <c r="W32">
        <f t="shared" si="0"/>
        <v>9610000</v>
      </c>
      <c r="X32">
        <f t="shared" si="1"/>
        <v>11.5980525001616</v>
      </c>
      <c r="Y32">
        <f t="shared" si="2"/>
        <v>35953.962750500963</v>
      </c>
    </row>
    <row r="33" spans="1:25" x14ac:dyDescent="0.25">
      <c r="A33" s="5">
        <v>0</v>
      </c>
      <c r="B33" s="3">
        <v>25201</v>
      </c>
      <c r="C33" s="5">
        <v>22812</v>
      </c>
      <c r="D33" s="3">
        <v>822</v>
      </c>
      <c r="E33" s="5">
        <v>105773</v>
      </c>
      <c r="F33" s="3">
        <v>1243</v>
      </c>
      <c r="G33" s="5">
        <v>1075</v>
      </c>
      <c r="H33" s="3">
        <v>44853</v>
      </c>
      <c r="I33" s="5">
        <v>678</v>
      </c>
      <c r="V33">
        <f t="shared" si="3"/>
        <v>3200</v>
      </c>
      <c r="W33">
        <f t="shared" si="0"/>
        <v>10240000</v>
      </c>
      <c r="X33">
        <f t="shared" si="1"/>
        <v>11.643856189774727</v>
      </c>
      <c r="Y33">
        <f t="shared" si="2"/>
        <v>37260.339807279124</v>
      </c>
    </row>
    <row r="34" spans="1:25" x14ac:dyDescent="0.25">
      <c r="A34" s="5">
        <v>0</v>
      </c>
      <c r="B34" s="3">
        <v>27151</v>
      </c>
      <c r="C34" s="5">
        <v>24305</v>
      </c>
      <c r="D34" s="3">
        <v>734</v>
      </c>
      <c r="E34" s="5">
        <v>112499</v>
      </c>
      <c r="F34" s="3">
        <v>1274</v>
      </c>
      <c r="G34" s="5">
        <v>1285</v>
      </c>
      <c r="H34" s="3">
        <v>47132</v>
      </c>
      <c r="I34" s="5">
        <v>400</v>
      </c>
      <c r="V34">
        <f t="shared" si="3"/>
        <v>3300</v>
      </c>
      <c r="W34">
        <f t="shared" si="0"/>
        <v>10890000</v>
      </c>
      <c r="X34">
        <f t="shared" si="1"/>
        <v>11.688250309133178</v>
      </c>
      <c r="Y34">
        <f t="shared" si="2"/>
        <v>38571.226020139489</v>
      </c>
    </row>
    <row r="35" spans="1:25" x14ac:dyDescent="0.25">
      <c r="A35" s="5">
        <v>0</v>
      </c>
      <c r="B35" s="3">
        <v>28468</v>
      </c>
      <c r="C35" s="5">
        <v>25848</v>
      </c>
      <c r="D35" s="3">
        <v>1227</v>
      </c>
      <c r="E35" s="5">
        <v>120486</v>
      </c>
      <c r="F35" s="3">
        <v>1227</v>
      </c>
      <c r="G35" s="5">
        <v>1283</v>
      </c>
      <c r="H35" s="3">
        <v>49745</v>
      </c>
      <c r="I35" s="5">
        <v>333</v>
      </c>
      <c r="V35">
        <f t="shared" si="3"/>
        <v>3400</v>
      </c>
      <c r="W35">
        <f t="shared" si="0"/>
        <v>11560000</v>
      </c>
      <c r="X35">
        <f t="shared" si="1"/>
        <v>11.731319031025064</v>
      </c>
      <c r="Y35">
        <f t="shared" si="2"/>
        <v>39886.484705485222</v>
      </c>
    </row>
    <row r="36" spans="1:25" x14ac:dyDescent="0.25">
      <c r="A36" s="5">
        <v>0</v>
      </c>
      <c r="B36" s="3">
        <v>30147</v>
      </c>
      <c r="C36" s="5">
        <v>27509</v>
      </c>
      <c r="D36" s="3">
        <v>1218</v>
      </c>
      <c r="E36" s="5">
        <v>127062</v>
      </c>
      <c r="F36" s="3">
        <v>1313</v>
      </c>
      <c r="G36" s="5">
        <v>1278</v>
      </c>
      <c r="H36" s="3">
        <v>53346</v>
      </c>
      <c r="I36" s="5">
        <v>782</v>
      </c>
      <c r="V36">
        <f t="shared" si="3"/>
        <v>3500</v>
      </c>
      <c r="W36">
        <f t="shared" si="0"/>
        <v>12250000</v>
      </c>
      <c r="X36">
        <f t="shared" si="1"/>
        <v>11.773139206719691</v>
      </c>
      <c r="Y36">
        <f t="shared" si="2"/>
        <v>41205.987223518918</v>
      </c>
    </row>
    <row r="37" spans="1:25" x14ac:dyDescent="0.25">
      <c r="A37" s="5">
        <v>0</v>
      </c>
      <c r="B37" s="3">
        <v>32289</v>
      </c>
      <c r="C37" s="5">
        <v>28910</v>
      </c>
      <c r="D37" s="3">
        <v>879</v>
      </c>
      <c r="E37" s="5">
        <v>134005</v>
      </c>
      <c r="F37" s="3">
        <v>873</v>
      </c>
      <c r="G37" s="5">
        <v>1377</v>
      </c>
      <c r="H37" s="3">
        <v>56451</v>
      </c>
      <c r="I37" s="5">
        <v>734</v>
      </c>
      <c r="V37">
        <f t="shared" si="3"/>
        <v>3600</v>
      </c>
      <c r="W37">
        <f t="shared" si="0"/>
        <v>12960000</v>
      </c>
      <c r="X37">
        <f t="shared" si="1"/>
        <v>11.813781191217037</v>
      </c>
      <c r="Y37">
        <f t="shared" si="2"/>
        <v>42529.612288381337</v>
      </c>
    </row>
    <row r="38" spans="1:25" x14ac:dyDescent="0.25">
      <c r="A38" s="5">
        <v>0</v>
      </c>
      <c r="B38" s="3">
        <v>33625</v>
      </c>
      <c r="C38" s="5">
        <v>30208</v>
      </c>
      <c r="D38" s="3">
        <v>822</v>
      </c>
      <c r="E38" s="5">
        <v>142105</v>
      </c>
      <c r="F38" s="3">
        <v>981</v>
      </c>
      <c r="G38" s="5">
        <v>913</v>
      </c>
      <c r="H38" s="3">
        <v>60024</v>
      </c>
      <c r="I38" s="5">
        <v>442</v>
      </c>
      <c r="V38">
        <f t="shared" si="3"/>
        <v>3700</v>
      </c>
      <c r="W38">
        <f t="shared" si="0"/>
        <v>13690000</v>
      </c>
      <c r="X38">
        <f t="shared" si="1"/>
        <v>11.853309555403674</v>
      </c>
      <c r="Y38">
        <f t="shared" si="2"/>
        <v>43857.245354993596</v>
      </c>
    </row>
    <row r="39" spans="1:25" x14ac:dyDescent="0.25">
      <c r="A39" s="5">
        <v>0</v>
      </c>
      <c r="B39" s="3">
        <v>35671</v>
      </c>
      <c r="C39" s="5">
        <v>32131</v>
      </c>
      <c r="D39" s="3">
        <v>767</v>
      </c>
      <c r="E39" s="5">
        <v>149633</v>
      </c>
      <c r="F39" s="3">
        <v>1353</v>
      </c>
      <c r="G39" s="5">
        <v>1290</v>
      </c>
      <c r="H39" s="3">
        <v>63280</v>
      </c>
      <c r="I39" s="5">
        <v>408</v>
      </c>
      <c r="V39">
        <f t="shared" si="3"/>
        <v>3800</v>
      </c>
      <c r="W39">
        <f t="shared" si="0"/>
        <v>14440000</v>
      </c>
      <c r="X39">
        <f t="shared" si="1"/>
        <v>11.89178370321831</v>
      </c>
      <c r="Y39">
        <f t="shared" si="2"/>
        <v>45188.778072229579</v>
      </c>
    </row>
    <row r="40" spans="1:25" x14ac:dyDescent="0.25">
      <c r="A40" s="5">
        <v>0</v>
      </c>
      <c r="B40" s="3">
        <v>37324</v>
      </c>
      <c r="C40" s="5">
        <v>34054</v>
      </c>
      <c r="D40" s="3">
        <v>868</v>
      </c>
      <c r="E40" s="5">
        <v>157225</v>
      </c>
      <c r="F40" s="3">
        <v>1443</v>
      </c>
      <c r="G40" s="5">
        <v>1388</v>
      </c>
      <c r="H40" s="3">
        <v>66004</v>
      </c>
      <c r="I40" s="5">
        <v>805</v>
      </c>
      <c r="V40">
        <f t="shared" si="3"/>
        <v>3900</v>
      </c>
      <c r="W40">
        <f t="shared" si="0"/>
        <v>15210000</v>
      </c>
      <c r="X40">
        <f t="shared" si="1"/>
        <v>11.929258408636972</v>
      </c>
      <c r="Y40">
        <f t="shared" si="2"/>
        <v>46524.10779368419</v>
      </c>
    </row>
    <row r="41" spans="1:25" x14ac:dyDescent="0.25">
      <c r="A41" s="5">
        <v>0</v>
      </c>
      <c r="B41" s="3">
        <v>38722</v>
      </c>
      <c r="C41" s="5">
        <v>35436</v>
      </c>
      <c r="D41" s="3">
        <v>883</v>
      </c>
      <c r="E41" s="5">
        <v>165859</v>
      </c>
      <c r="F41" s="3">
        <v>1428</v>
      </c>
      <c r="G41" s="5">
        <v>1418</v>
      </c>
      <c r="H41" s="3">
        <v>69248</v>
      </c>
      <c r="I41" s="5">
        <v>806</v>
      </c>
      <c r="V41">
        <f t="shared" si="3"/>
        <v>4000</v>
      </c>
      <c r="W41">
        <f t="shared" si="0"/>
        <v>16000000</v>
      </c>
      <c r="X41">
        <f t="shared" si="1"/>
        <v>11.965784284662087</v>
      </c>
      <c r="Y41">
        <f t="shared" si="2"/>
        <v>47863.137138648352</v>
      </c>
    </row>
    <row r="42" spans="1:25" x14ac:dyDescent="0.25">
      <c r="A42" s="5">
        <v>82</v>
      </c>
      <c r="B42" s="3">
        <v>40719</v>
      </c>
      <c r="C42" s="5">
        <v>36975</v>
      </c>
      <c r="D42" s="3">
        <v>901</v>
      </c>
      <c r="E42" s="5">
        <v>173539</v>
      </c>
      <c r="F42" s="3">
        <v>1423</v>
      </c>
      <c r="G42" s="5">
        <v>1388</v>
      </c>
      <c r="H42" s="3">
        <v>73055</v>
      </c>
      <c r="I42" s="5">
        <v>805</v>
      </c>
      <c r="V42">
        <f t="shared" si="3"/>
        <v>4100</v>
      </c>
      <c r="W42">
        <f t="shared" si="0"/>
        <v>16810000</v>
      </c>
      <c r="X42">
        <f t="shared" si="1"/>
        <v>12.001408194392809</v>
      </c>
      <c r="Y42">
        <f t="shared" si="2"/>
        <v>49205.77359701052</v>
      </c>
    </row>
    <row r="43" spans="1:25" x14ac:dyDescent="0.25">
      <c r="A43" s="5">
        <v>0</v>
      </c>
      <c r="B43" s="3">
        <v>42626</v>
      </c>
      <c r="C43" s="5">
        <v>40385</v>
      </c>
      <c r="D43" s="3">
        <v>916</v>
      </c>
      <c r="E43" s="5">
        <v>182235</v>
      </c>
      <c r="F43" s="3">
        <v>1118</v>
      </c>
      <c r="G43" s="5">
        <v>1411</v>
      </c>
      <c r="H43" s="3">
        <v>76934</v>
      </c>
      <c r="I43" s="5">
        <v>822</v>
      </c>
      <c r="V43">
        <f t="shared" si="3"/>
        <v>4200</v>
      </c>
      <c r="W43">
        <f t="shared" si="0"/>
        <v>17640000</v>
      </c>
      <c r="X43">
        <f t="shared" si="1"/>
        <v>12.036173612553485</v>
      </c>
      <c r="Y43">
        <f t="shared" si="2"/>
        <v>50551.929172724638</v>
      </c>
    </row>
    <row r="44" spans="1:25" x14ac:dyDescent="0.25">
      <c r="A44" s="5">
        <v>0</v>
      </c>
      <c r="B44" s="3">
        <v>44522</v>
      </c>
      <c r="C44" s="5">
        <v>41650</v>
      </c>
      <c r="D44" s="3">
        <v>1389</v>
      </c>
      <c r="E44" s="5">
        <v>192645</v>
      </c>
      <c r="F44" s="3">
        <v>1149</v>
      </c>
      <c r="G44" s="5">
        <v>1413</v>
      </c>
      <c r="H44" s="3">
        <v>80320</v>
      </c>
      <c r="I44" s="5">
        <v>472</v>
      </c>
      <c r="V44">
        <f t="shared" si="3"/>
        <v>4300</v>
      </c>
      <c r="W44">
        <f t="shared" si="0"/>
        <v>18490000</v>
      </c>
      <c r="X44">
        <f t="shared" si="1"/>
        <v>12.070120944476823</v>
      </c>
      <c r="Y44">
        <f t="shared" si="2"/>
        <v>51901.520061250339</v>
      </c>
    </row>
    <row r="45" spans="1:25" x14ac:dyDescent="0.25">
      <c r="A45" s="5">
        <v>0</v>
      </c>
      <c r="B45" s="3">
        <v>46903</v>
      </c>
      <c r="C45" s="5">
        <v>42855</v>
      </c>
      <c r="D45" s="3">
        <v>1089</v>
      </c>
      <c r="E45" s="5">
        <v>200266</v>
      </c>
      <c r="F45" s="3">
        <v>1529</v>
      </c>
      <c r="G45" s="5">
        <v>1890</v>
      </c>
      <c r="H45" s="3">
        <v>85164</v>
      </c>
      <c r="I45" s="5">
        <v>515</v>
      </c>
      <c r="V45">
        <f t="shared" si="3"/>
        <v>4400</v>
      </c>
      <c r="W45">
        <f t="shared" si="0"/>
        <v>19360000</v>
      </c>
      <c r="X45">
        <f t="shared" si="1"/>
        <v>12.103287808412023</v>
      </c>
      <c r="Y45">
        <f t="shared" si="2"/>
        <v>53254.466357012905</v>
      </c>
    </row>
    <row r="46" spans="1:25" x14ac:dyDescent="0.25">
      <c r="A46" s="5">
        <v>82</v>
      </c>
      <c r="B46" s="3">
        <v>48831</v>
      </c>
      <c r="C46" s="5">
        <v>44461</v>
      </c>
      <c r="D46" s="3">
        <v>1438</v>
      </c>
      <c r="E46" s="5">
        <v>211568</v>
      </c>
      <c r="F46" s="3">
        <v>1207</v>
      </c>
      <c r="G46" s="5">
        <v>1487</v>
      </c>
      <c r="H46" s="3">
        <v>88919</v>
      </c>
      <c r="I46" s="5">
        <v>830</v>
      </c>
      <c r="V46">
        <f t="shared" si="3"/>
        <v>4500</v>
      </c>
      <c r="W46">
        <f t="shared" si="0"/>
        <v>20250000</v>
      </c>
      <c r="X46">
        <f t="shared" si="1"/>
        <v>12.135709286104401</v>
      </c>
      <c r="Y46">
        <f t="shared" si="2"/>
        <v>54610.691787469805</v>
      </c>
    </row>
    <row r="47" spans="1:25" x14ac:dyDescent="0.25">
      <c r="A47" s="5">
        <v>0</v>
      </c>
      <c r="B47" s="3">
        <v>51076</v>
      </c>
      <c r="C47" s="5">
        <v>46769</v>
      </c>
      <c r="D47" s="3">
        <v>1130</v>
      </c>
      <c r="E47" s="5">
        <v>220410</v>
      </c>
      <c r="F47" s="3">
        <v>1225</v>
      </c>
      <c r="G47" s="5">
        <v>1495</v>
      </c>
      <c r="H47" s="3">
        <v>92315</v>
      </c>
      <c r="I47" s="5">
        <v>508</v>
      </c>
      <c r="V47">
        <f t="shared" si="3"/>
        <v>4600</v>
      </c>
      <c r="W47">
        <f t="shared" si="0"/>
        <v>21160000</v>
      </c>
      <c r="X47">
        <f t="shared" si="1"/>
        <v>12.167418145831739</v>
      </c>
      <c r="Y47">
        <f t="shared" si="2"/>
        <v>55970.123470826002</v>
      </c>
    </row>
    <row r="48" spans="1:25" x14ac:dyDescent="0.25">
      <c r="A48" s="5">
        <v>371</v>
      </c>
      <c r="B48" s="3">
        <v>53720</v>
      </c>
      <c r="C48" s="5">
        <v>49115</v>
      </c>
      <c r="D48" s="3">
        <v>1523</v>
      </c>
      <c r="E48" s="5">
        <v>228324</v>
      </c>
      <c r="F48" s="3">
        <v>1251</v>
      </c>
      <c r="G48" s="5">
        <v>1981</v>
      </c>
      <c r="H48" s="3">
        <v>96077</v>
      </c>
      <c r="I48" s="5">
        <v>887</v>
      </c>
      <c r="V48">
        <f t="shared" si="3"/>
        <v>4700</v>
      </c>
      <c r="W48">
        <f t="shared" si="0"/>
        <v>22090000</v>
      </c>
      <c r="X48">
        <f t="shared" si="1"/>
        <v>12.198445041452361</v>
      </c>
      <c r="Y48">
        <f t="shared" si="2"/>
        <v>57332.691694826099</v>
      </c>
    </row>
    <row r="49" spans="1:25" x14ac:dyDescent="0.25">
      <c r="A49" s="5">
        <v>71</v>
      </c>
      <c r="B49" s="3">
        <v>55306</v>
      </c>
      <c r="C49" s="5">
        <v>50994</v>
      </c>
      <c r="D49" s="3">
        <v>1498</v>
      </c>
      <c r="E49" s="5">
        <v>238614</v>
      </c>
      <c r="F49" s="3">
        <v>1631</v>
      </c>
      <c r="G49" s="5">
        <v>1981</v>
      </c>
      <c r="H49" s="3">
        <v>101098</v>
      </c>
      <c r="I49" s="5">
        <v>514</v>
      </c>
      <c r="V49">
        <f t="shared" si="3"/>
        <v>4800</v>
      </c>
      <c r="W49">
        <f t="shared" si="0"/>
        <v>23040000</v>
      </c>
      <c r="X49">
        <f t="shared" si="1"/>
        <v>12.228818690495881</v>
      </c>
      <c r="Y49">
        <f t="shared" si="2"/>
        <v>58698.329714380234</v>
      </c>
    </row>
    <row r="50" spans="1:25" x14ac:dyDescent="0.25">
      <c r="A50" s="5">
        <v>0</v>
      </c>
      <c r="B50" s="3">
        <v>57740</v>
      </c>
      <c r="C50" s="5">
        <v>53222</v>
      </c>
      <c r="D50" s="3">
        <v>1685</v>
      </c>
      <c r="E50" s="5">
        <v>250227</v>
      </c>
      <c r="F50" s="3">
        <v>1405</v>
      </c>
      <c r="G50" s="5">
        <v>1623</v>
      </c>
      <c r="H50" s="3">
        <v>104602</v>
      </c>
      <c r="I50" s="5">
        <v>514</v>
      </c>
      <c r="V50">
        <f t="shared" si="3"/>
        <v>4900</v>
      </c>
      <c r="W50">
        <f t="shared" si="0"/>
        <v>24010000</v>
      </c>
      <c r="X50">
        <f t="shared" si="1"/>
        <v>12.258566033889934</v>
      </c>
      <c r="Y50">
        <f t="shared" si="2"/>
        <v>60066.973566060682</v>
      </c>
    </row>
    <row r="51" spans="1:25" x14ac:dyDescent="0.25">
      <c r="A51" s="5">
        <v>0</v>
      </c>
      <c r="B51" s="3">
        <v>59864</v>
      </c>
      <c r="C51" s="5">
        <v>54951</v>
      </c>
      <c r="D51" s="3">
        <v>1686</v>
      </c>
      <c r="E51" s="5">
        <v>258097</v>
      </c>
      <c r="F51" s="3">
        <v>1721</v>
      </c>
      <c r="G51" s="5">
        <v>2082</v>
      </c>
      <c r="H51" s="3">
        <v>108323</v>
      </c>
      <c r="I51" s="5">
        <v>516</v>
      </c>
      <c r="V51">
        <f>V50+100</f>
        <v>5000</v>
      </c>
      <c r="W51">
        <f t="shared" si="0"/>
        <v>25000000</v>
      </c>
      <c r="X51">
        <f t="shared" si="1"/>
        <v>12.287712379549451</v>
      </c>
      <c r="Y51">
        <f t="shared" si="2"/>
        <v>61438.561897747255</v>
      </c>
    </row>
    <row r="52" spans="1:25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  <row r="54" spans="1:25" x14ac:dyDescent="0.25">
      <c r="A54" t="s">
        <v>83</v>
      </c>
      <c r="B54" t="s">
        <v>80</v>
      </c>
      <c r="C54" t="s">
        <v>78</v>
      </c>
      <c r="D54" t="s">
        <v>81</v>
      </c>
      <c r="E54" t="s">
        <v>69</v>
      </c>
      <c r="F54" t="s">
        <v>70</v>
      </c>
      <c r="G54" t="s">
        <v>61</v>
      </c>
      <c r="H54" t="s">
        <v>82</v>
      </c>
    </row>
    <row r="55" spans="1:25" x14ac:dyDescent="0.25">
      <c r="A55">
        <f>A2/V2</f>
        <v>0</v>
      </c>
      <c r="B55">
        <f>B2/W2</f>
        <v>5.4999999999999997E-3</v>
      </c>
      <c r="C55">
        <f>C2/V2</f>
        <v>0</v>
      </c>
      <c r="D55">
        <f>D2/Y2</f>
        <v>1.053604984823934E-2</v>
      </c>
      <c r="E55">
        <f>E2/W2</f>
        <v>1.0699999999999999E-2</v>
      </c>
      <c r="F55">
        <f>F2/W2</f>
        <v>6.9999999999999999E-4</v>
      </c>
      <c r="G55">
        <f>G2/Y2</f>
        <v>0</v>
      </c>
      <c r="H55">
        <v>100</v>
      </c>
    </row>
    <row r="56" spans="1:25" x14ac:dyDescent="0.25">
      <c r="A56">
        <f t="shared" ref="A56:A109" si="4">A3/V3</f>
        <v>0</v>
      </c>
      <c r="B56">
        <f t="shared" ref="B56:B105" si="5">B3/W3</f>
        <v>0</v>
      </c>
      <c r="C56">
        <f t="shared" ref="C56:C104" si="6">C3/V3</f>
        <v>0.495</v>
      </c>
      <c r="D56">
        <f t="shared" ref="D56:D104" si="7">D3/Y3</f>
        <v>1.504476237449847E-2</v>
      </c>
      <c r="E56">
        <f t="shared" ref="E56:E104" si="8">E3/W3</f>
        <v>8.3000000000000001E-3</v>
      </c>
      <c r="F56">
        <f t="shared" ref="F56:F104" si="9">F3/W3</f>
        <v>9.5E-4</v>
      </c>
      <c r="G56">
        <f t="shared" ref="G56:G104" si="10">G3/Y3</f>
        <v>0.10858393713768461</v>
      </c>
      <c r="H56">
        <f>H55+100</f>
        <v>200</v>
      </c>
    </row>
    <row r="57" spans="1:25" x14ac:dyDescent="0.25">
      <c r="A57">
        <f t="shared" si="4"/>
        <v>0</v>
      </c>
      <c r="B57">
        <f t="shared" si="5"/>
        <v>6.3222222222222221E-3</v>
      </c>
      <c r="C57">
        <f t="shared" si="6"/>
        <v>1.01</v>
      </c>
      <c r="D57">
        <f t="shared" si="7"/>
        <v>1.5798136389874207E-2</v>
      </c>
      <c r="E57">
        <f t="shared" si="8"/>
        <v>1.2677777777777777E-2</v>
      </c>
      <c r="F57">
        <f t="shared" si="9"/>
        <v>1.3111111111111112E-3</v>
      </c>
      <c r="G57">
        <f t="shared" si="10"/>
        <v>4.0102961605065289E-2</v>
      </c>
      <c r="H57">
        <f t="shared" ref="H57:H104" si="11">H56+100</f>
        <v>300</v>
      </c>
    </row>
    <row r="58" spans="1:25" x14ac:dyDescent="0.25">
      <c r="A58">
        <f t="shared" si="4"/>
        <v>0</v>
      </c>
      <c r="B58">
        <f t="shared" si="5"/>
        <v>2.5125E-3</v>
      </c>
      <c r="C58">
        <f t="shared" si="6"/>
        <v>0.59</v>
      </c>
      <c r="D58">
        <f t="shared" si="7"/>
        <v>1.3304247256686151E-2</v>
      </c>
      <c r="E58">
        <f t="shared" si="8"/>
        <v>1.1537499999999999E-2</v>
      </c>
      <c r="F58">
        <f t="shared" si="9"/>
        <v>3.3187500000000001E-3</v>
      </c>
      <c r="G58">
        <f t="shared" si="10"/>
        <v>3.586362303976267E-2</v>
      </c>
      <c r="H58">
        <f t="shared" si="11"/>
        <v>400</v>
      </c>
    </row>
    <row r="59" spans="1:25" x14ac:dyDescent="0.25">
      <c r="A59">
        <f t="shared" si="4"/>
        <v>0</v>
      </c>
      <c r="B59">
        <f t="shared" si="5"/>
        <v>2.0600000000000002E-3</v>
      </c>
      <c r="C59">
        <f t="shared" si="6"/>
        <v>1.6040000000000001</v>
      </c>
      <c r="D59">
        <f t="shared" si="7"/>
        <v>1.2491935612548721E-2</v>
      </c>
      <c r="E59">
        <f t="shared" si="8"/>
        <v>1.0592000000000001E-2</v>
      </c>
      <c r="F59">
        <f t="shared" si="9"/>
        <v>2.6800000000000001E-4</v>
      </c>
      <c r="G59">
        <f t="shared" si="10"/>
        <v>2.7660714570643598E-2</v>
      </c>
      <c r="H59">
        <f t="shared" si="11"/>
        <v>500</v>
      </c>
    </row>
    <row r="60" spans="1:25" x14ac:dyDescent="0.25">
      <c r="A60">
        <f t="shared" si="4"/>
        <v>0</v>
      </c>
      <c r="B60">
        <f t="shared" si="5"/>
        <v>3.0472222222222224E-3</v>
      </c>
      <c r="C60">
        <f t="shared" si="6"/>
        <v>1.5483333333333333</v>
      </c>
      <c r="D60">
        <f t="shared" si="7"/>
        <v>1.1738591575636684E-2</v>
      </c>
      <c r="E60">
        <f t="shared" si="8"/>
        <v>9.8750000000000001E-3</v>
      </c>
      <c r="F60">
        <f t="shared" si="9"/>
        <v>6.4166666666666669E-4</v>
      </c>
      <c r="G60">
        <f t="shared" si="10"/>
        <v>1.4989278473505304E-2</v>
      </c>
      <c r="H60">
        <f t="shared" si="11"/>
        <v>600</v>
      </c>
    </row>
    <row r="61" spans="1:25" x14ac:dyDescent="0.25">
      <c r="A61">
        <f t="shared" si="4"/>
        <v>0</v>
      </c>
      <c r="B61">
        <f t="shared" si="5"/>
        <v>2.7163265306122449E-3</v>
      </c>
      <c r="C61">
        <f t="shared" si="6"/>
        <v>1.5485714285714285</v>
      </c>
      <c r="D61">
        <f t="shared" si="7"/>
        <v>8.2075648986735639E-2</v>
      </c>
      <c r="E61">
        <f t="shared" si="8"/>
        <v>9.4734693877551023E-3</v>
      </c>
      <c r="F61">
        <f t="shared" si="9"/>
        <v>1.8367346938775509E-4</v>
      </c>
      <c r="G61">
        <f t="shared" si="10"/>
        <v>4.5799119047846962E-2</v>
      </c>
      <c r="H61">
        <f t="shared" si="11"/>
        <v>700</v>
      </c>
    </row>
    <row r="62" spans="1:25" x14ac:dyDescent="0.25">
      <c r="A62">
        <f t="shared" si="4"/>
        <v>0</v>
      </c>
      <c r="B62">
        <f t="shared" si="5"/>
        <v>2.6843750000000001E-3</v>
      </c>
      <c r="C62">
        <f t="shared" si="6"/>
        <v>1.1475</v>
      </c>
      <c r="D62">
        <f t="shared" si="7"/>
        <v>7.375161823276985E-2</v>
      </c>
      <c r="E62">
        <f t="shared" si="8"/>
        <v>1.00828125E-2</v>
      </c>
      <c r="F62">
        <f t="shared" si="9"/>
        <v>1.8281250000000001E-4</v>
      </c>
      <c r="G62">
        <f t="shared" si="10"/>
        <v>2.8515564167327534E-2</v>
      </c>
      <c r="H62">
        <f t="shared" si="11"/>
        <v>800</v>
      </c>
    </row>
    <row r="63" spans="1:25" x14ac:dyDescent="0.25">
      <c r="A63">
        <f t="shared" si="4"/>
        <v>0</v>
      </c>
      <c r="B63">
        <f t="shared" si="5"/>
        <v>2.3481481481481483E-3</v>
      </c>
      <c r="C63">
        <f t="shared" si="6"/>
        <v>1.7944444444444445</v>
      </c>
      <c r="D63">
        <f t="shared" si="7"/>
        <v>1.4831750649364615E-2</v>
      </c>
      <c r="E63">
        <f t="shared" si="8"/>
        <v>1.085679012345679E-2</v>
      </c>
      <c r="F63">
        <f t="shared" si="9"/>
        <v>1.5802469135802469E-4</v>
      </c>
      <c r="G63">
        <f t="shared" si="10"/>
        <v>2.5587600356919107E-2</v>
      </c>
      <c r="H63">
        <f t="shared" si="11"/>
        <v>900</v>
      </c>
    </row>
    <row r="64" spans="1:25" x14ac:dyDescent="0.25">
      <c r="A64">
        <f t="shared" si="4"/>
        <v>0</v>
      </c>
      <c r="B64">
        <f t="shared" si="5"/>
        <v>2.6180000000000001E-3</v>
      </c>
      <c r="C64">
        <f t="shared" si="6"/>
        <v>2.323</v>
      </c>
      <c r="D64">
        <f t="shared" si="7"/>
        <v>1.5252186446975046E-2</v>
      </c>
      <c r="E64">
        <f t="shared" si="8"/>
        <v>1.0189999999999999E-2</v>
      </c>
      <c r="F64">
        <f t="shared" si="9"/>
        <v>1.4899999999999999E-4</v>
      </c>
      <c r="G64">
        <f t="shared" si="10"/>
        <v>3.1909179540382006E-2</v>
      </c>
      <c r="H64">
        <f t="shared" si="11"/>
        <v>1000</v>
      </c>
    </row>
    <row r="65" spans="1:8" x14ac:dyDescent="0.25">
      <c r="A65">
        <f t="shared" si="4"/>
        <v>0</v>
      </c>
      <c r="B65">
        <f t="shared" si="5"/>
        <v>2.7735537190082646E-3</v>
      </c>
      <c r="C65">
        <f t="shared" si="6"/>
        <v>2.1236363636363635</v>
      </c>
      <c r="D65">
        <f t="shared" si="7"/>
        <v>1.3766895660945307E-2</v>
      </c>
      <c r="E65">
        <f t="shared" si="8"/>
        <v>1.056694214876033E-2</v>
      </c>
      <c r="F65">
        <f t="shared" si="9"/>
        <v>1.3884297520661156E-4</v>
      </c>
      <c r="G65">
        <f t="shared" si="10"/>
        <v>1.6646246387417529E-2</v>
      </c>
      <c r="H65">
        <f t="shared" si="11"/>
        <v>1100</v>
      </c>
    </row>
    <row r="66" spans="1:8" x14ac:dyDescent="0.25">
      <c r="A66">
        <f t="shared" si="4"/>
        <v>0</v>
      </c>
      <c r="B66">
        <f t="shared" si="5"/>
        <v>2.5625000000000001E-3</v>
      </c>
      <c r="C66">
        <f t="shared" si="6"/>
        <v>2.5558333333333332</v>
      </c>
      <c r="D66">
        <f t="shared" si="7"/>
        <v>1.588648747396286E-2</v>
      </c>
      <c r="E66">
        <f t="shared" si="8"/>
        <v>1.0359027777777778E-2</v>
      </c>
      <c r="F66">
        <f t="shared" si="9"/>
        <v>3.0416666666666667E-4</v>
      </c>
      <c r="G66">
        <f t="shared" si="10"/>
        <v>3.1691505781392577E-2</v>
      </c>
      <c r="H66">
        <f t="shared" si="11"/>
        <v>1200</v>
      </c>
    </row>
    <row r="67" spans="1:8" x14ac:dyDescent="0.25">
      <c r="A67">
        <f t="shared" si="4"/>
        <v>0</v>
      </c>
      <c r="B67">
        <f t="shared" si="5"/>
        <v>2.4881656804733726E-3</v>
      </c>
      <c r="C67">
        <f t="shared" si="6"/>
        <v>2.956923076923077</v>
      </c>
      <c r="D67">
        <f t="shared" si="7"/>
        <v>2.416790879006963E-2</v>
      </c>
      <c r="E67">
        <f t="shared" si="8"/>
        <v>1.0480473372781065E-2</v>
      </c>
      <c r="F67">
        <f t="shared" si="9"/>
        <v>1.2662721893491125E-4</v>
      </c>
      <c r="G67">
        <f t="shared" si="10"/>
        <v>2.8629676566697869E-2</v>
      </c>
      <c r="H67">
        <f t="shared" si="11"/>
        <v>1300</v>
      </c>
    </row>
    <row r="68" spans="1:8" x14ac:dyDescent="0.25">
      <c r="A68">
        <f t="shared" si="4"/>
        <v>0</v>
      </c>
      <c r="B68">
        <f t="shared" si="5"/>
        <v>2.3571428571428571E-3</v>
      </c>
      <c r="C68">
        <f t="shared" si="6"/>
        <v>3.5042857142857144</v>
      </c>
      <c r="D68">
        <f t="shared" si="7"/>
        <v>2.0435088937169575E-2</v>
      </c>
      <c r="E68">
        <f t="shared" si="8"/>
        <v>1.0392857142857143E-2</v>
      </c>
      <c r="F68">
        <f t="shared" si="9"/>
        <v>1.683673469387755E-4</v>
      </c>
      <c r="G68">
        <f t="shared" si="10"/>
        <v>2.7953014633118251E-2</v>
      </c>
      <c r="H68">
        <f t="shared" si="11"/>
        <v>1400</v>
      </c>
    </row>
    <row r="69" spans="1:8" x14ac:dyDescent="0.25">
      <c r="A69">
        <f t="shared" si="4"/>
        <v>0</v>
      </c>
      <c r="B69">
        <f t="shared" si="5"/>
        <v>2.4995555555555556E-3</v>
      </c>
      <c r="C69">
        <f t="shared" si="6"/>
        <v>3.2173333333333334</v>
      </c>
      <c r="D69">
        <f t="shared" si="7"/>
        <v>2.3884565246994165E-2</v>
      </c>
      <c r="E69">
        <f t="shared" si="8"/>
        <v>1.0318222222222222E-2</v>
      </c>
      <c r="F69">
        <f t="shared" si="9"/>
        <v>3.2400000000000001E-4</v>
      </c>
      <c r="G69">
        <f t="shared" si="10"/>
        <v>4.3598809577846488E-2</v>
      </c>
      <c r="H69">
        <f t="shared" si="11"/>
        <v>1500</v>
      </c>
    </row>
    <row r="70" spans="1:8" x14ac:dyDescent="0.25">
      <c r="A70">
        <f t="shared" si="4"/>
        <v>0</v>
      </c>
      <c r="B70">
        <f t="shared" si="5"/>
        <v>2.40234375E-3</v>
      </c>
      <c r="C70">
        <f t="shared" si="6"/>
        <v>3.368125</v>
      </c>
      <c r="D70">
        <f t="shared" si="7"/>
        <v>2.3135412167308866E-2</v>
      </c>
      <c r="E70">
        <f t="shared" si="8"/>
        <v>1.0612890624999999E-2</v>
      </c>
      <c r="F70">
        <f t="shared" si="9"/>
        <v>1.3945312500000001E-4</v>
      </c>
      <c r="G70">
        <f t="shared" si="10"/>
        <v>1.9142498392240331E-2</v>
      </c>
      <c r="H70">
        <f t="shared" si="11"/>
        <v>1600</v>
      </c>
    </row>
    <row r="71" spans="1:8" x14ac:dyDescent="0.25">
      <c r="A71">
        <f t="shared" si="4"/>
        <v>0</v>
      </c>
      <c r="B71">
        <f t="shared" si="5"/>
        <v>2.5186851211072663E-3</v>
      </c>
      <c r="C71">
        <f t="shared" si="6"/>
        <v>3.6676470588235293</v>
      </c>
      <c r="D71">
        <f t="shared" si="7"/>
        <v>2.6968890205311274E-2</v>
      </c>
      <c r="E71">
        <f t="shared" si="8"/>
        <v>1.0462629757785467E-2</v>
      </c>
      <c r="F71">
        <f t="shared" si="9"/>
        <v>1.8442906574394464E-4</v>
      </c>
      <c r="G71">
        <f t="shared" si="10"/>
        <v>4.1549631657776309E-2</v>
      </c>
      <c r="H71">
        <f t="shared" si="11"/>
        <v>1700</v>
      </c>
    </row>
    <row r="72" spans="1:8" x14ac:dyDescent="0.25">
      <c r="A72">
        <f t="shared" si="4"/>
        <v>0</v>
      </c>
      <c r="B72">
        <f t="shared" si="5"/>
        <v>2.3932098765432099E-3</v>
      </c>
      <c r="C72">
        <f t="shared" si="6"/>
        <v>4.0116666666666667</v>
      </c>
      <c r="D72">
        <f t="shared" si="7"/>
        <v>2.7023130675102373E-2</v>
      </c>
      <c r="E72">
        <f t="shared" si="8"/>
        <v>1.0286728395061728E-2</v>
      </c>
      <c r="F72">
        <f t="shared" si="9"/>
        <v>1.228395061728395E-4</v>
      </c>
      <c r="G72">
        <f t="shared" si="10"/>
        <v>3.8942078045109504E-2</v>
      </c>
      <c r="H72">
        <f t="shared" si="11"/>
        <v>1800</v>
      </c>
    </row>
    <row r="73" spans="1:8" x14ac:dyDescent="0.25">
      <c r="A73">
        <f t="shared" si="4"/>
        <v>6.4210526315789468E-2</v>
      </c>
      <c r="B73">
        <f t="shared" si="5"/>
        <v>2.5493074792243765E-3</v>
      </c>
      <c r="C73">
        <f t="shared" si="6"/>
        <v>4.337894736842105</v>
      </c>
      <c r="D73">
        <f t="shared" si="7"/>
        <v>1.8265820717892841E-2</v>
      </c>
      <c r="E73">
        <f t="shared" si="8"/>
        <v>1.0304709141274238E-2</v>
      </c>
      <c r="F73">
        <f t="shared" si="9"/>
        <v>2.4265927977839335E-4</v>
      </c>
      <c r="G73">
        <f t="shared" si="10"/>
        <v>3.8899433010327347E-2</v>
      </c>
      <c r="H73">
        <f t="shared" si="11"/>
        <v>1900</v>
      </c>
    </row>
    <row r="74" spans="1:8" x14ac:dyDescent="0.25">
      <c r="A74">
        <f t="shared" si="4"/>
        <v>0</v>
      </c>
      <c r="B74">
        <f t="shared" si="5"/>
        <v>2.5807500000000001E-3</v>
      </c>
      <c r="C74">
        <f t="shared" si="6"/>
        <v>4.4634999999999998</v>
      </c>
      <c r="D74">
        <f t="shared" si="7"/>
        <v>3.6796273711528139E-2</v>
      </c>
      <c r="E74">
        <f t="shared" si="8"/>
        <v>1.0374E-2</v>
      </c>
      <c r="F74">
        <f t="shared" si="9"/>
        <v>2.1149999999999999E-4</v>
      </c>
      <c r="G74">
        <f t="shared" si="10"/>
        <v>4.0398387247105247E-2</v>
      </c>
      <c r="H74">
        <f t="shared" si="11"/>
        <v>2000</v>
      </c>
    </row>
    <row r="75" spans="1:8" x14ac:dyDescent="0.25">
      <c r="A75">
        <f t="shared" si="4"/>
        <v>0</v>
      </c>
      <c r="B75">
        <f t="shared" si="5"/>
        <v>2.4907029478458049E-3</v>
      </c>
      <c r="C75">
        <f t="shared" si="6"/>
        <v>4.7328571428571431</v>
      </c>
      <c r="D75">
        <f t="shared" si="7"/>
        <v>3.5640372029479714E-2</v>
      </c>
      <c r="E75">
        <f t="shared" si="8"/>
        <v>1.0313832199546485E-2</v>
      </c>
      <c r="F75">
        <f t="shared" si="9"/>
        <v>2.0861678004535148E-4</v>
      </c>
      <c r="G75">
        <f t="shared" si="10"/>
        <v>3.8186112888728266E-2</v>
      </c>
      <c r="H75">
        <f t="shared" si="11"/>
        <v>2100</v>
      </c>
    </row>
    <row r="76" spans="1:8" x14ac:dyDescent="0.25">
      <c r="A76">
        <f t="shared" si="4"/>
        <v>0</v>
      </c>
      <c r="B76">
        <f t="shared" si="5"/>
        <v>2.5047520661157026E-3</v>
      </c>
      <c r="C76">
        <f t="shared" si="6"/>
        <v>5.0581818181818186</v>
      </c>
      <c r="D76">
        <f t="shared" si="7"/>
        <v>1.8176434340941901E-2</v>
      </c>
      <c r="E76">
        <f t="shared" si="8"/>
        <v>1.0318181818181818E-2</v>
      </c>
      <c r="F76">
        <f t="shared" si="9"/>
        <v>1.3223140495867769E-4</v>
      </c>
      <c r="G76">
        <f t="shared" si="10"/>
        <v>3.6393806597066106E-2</v>
      </c>
      <c r="H76">
        <f t="shared" si="11"/>
        <v>2200</v>
      </c>
    </row>
    <row r="77" spans="1:8" x14ac:dyDescent="0.25">
      <c r="A77">
        <f t="shared" si="4"/>
        <v>7.2173913043478255E-2</v>
      </c>
      <c r="B77">
        <f t="shared" si="5"/>
        <v>2.4321361058601133E-3</v>
      </c>
      <c r="C77">
        <f t="shared" si="6"/>
        <v>5.2643478260869569</v>
      </c>
      <c r="D77">
        <f t="shared" si="7"/>
        <v>2.3165215880312649E-2</v>
      </c>
      <c r="E77">
        <f t="shared" si="8"/>
        <v>1.0416446124763706E-2</v>
      </c>
      <c r="F77">
        <f t="shared" si="9"/>
        <v>1.1020793950850662E-4</v>
      </c>
      <c r="G77">
        <f t="shared" si="10"/>
        <v>3.3755028854169859E-2</v>
      </c>
      <c r="H77">
        <f t="shared" si="11"/>
        <v>2300</v>
      </c>
    </row>
    <row r="78" spans="1:8" x14ac:dyDescent="0.25">
      <c r="A78">
        <f t="shared" si="4"/>
        <v>0</v>
      </c>
      <c r="B78">
        <f t="shared" si="5"/>
        <v>2.4522569444444444E-3</v>
      </c>
      <c r="C78">
        <f t="shared" si="6"/>
        <v>5.3754166666666663</v>
      </c>
      <c r="D78">
        <f t="shared" si="7"/>
        <v>3.3730173265739481E-2</v>
      </c>
      <c r="E78">
        <f t="shared" si="8"/>
        <v>1.0359895833333334E-2</v>
      </c>
      <c r="F78">
        <f t="shared" si="9"/>
        <v>1.65625E-4</v>
      </c>
      <c r="G78">
        <f t="shared" si="10"/>
        <v>3.7589290999113414E-2</v>
      </c>
      <c r="H78">
        <f t="shared" si="11"/>
        <v>2400</v>
      </c>
    </row>
    <row r="79" spans="1:8" x14ac:dyDescent="0.25">
      <c r="A79">
        <f t="shared" si="4"/>
        <v>0</v>
      </c>
      <c r="B79">
        <f t="shared" si="5"/>
        <v>2.4689600000000001E-3</v>
      </c>
      <c r="C79">
        <f t="shared" si="6"/>
        <v>5.4707999999999997</v>
      </c>
      <c r="D79">
        <f t="shared" si="7"/>
        <v>2.3423701021920759E-2</v>
      </c>
      <c r="E79">
        <f t="shared" si="8"/>
        <v>1.034464E-2</v>
      </c>
      <c r="F79">
        <f t="shared" si="9"/>
        <v>1.1296E-4</v>
      </c>
      <c r="G79">
        <f t="shared" si="10"/>
        <v>2.2608655449297192E-2</v>
      </c>
      <c r="H79">
        <f t="shared" si="11"/>
        <v>2500</v>
      </c>
    </row>
    <row r="80" spans="1:8" x14ac:dyDescent="0.25">
      <c r="A80">
        <f t="shared" si="4"/>
        <v>0</v>
      </c>
      <c r="B80">
        <f t="shared" si="5"/>
        <v>2.461094674556213E-3</v>
      </c>
      <c r="C80">
        <f t="shared" si="6"/>
        <v>5.8196153846153846</v>
      </c>
      <c r="D80">
        <f t="shared" si="7"/>
        <v>2.339366123193555E-2</v>
      </c>
      <c r="E80">
        <f t="shared" si="8"/>
        <v>1.0348816568047337E-2</v>
      </c>
      <c r="F80">
        <f t="shared" si="9"/>
        <v>1.5133136094674557E-4</v>
      </c>
      <c r="G80">
        <f t="shared" si="10"/>
        <v>3.3869953001019734E-2</v>
      </c>
      <c r="H80">
        <f t="shared" si="11"/>
        <v>2600</v>
      </c>
    </row>
    <row r="81" spans="1:8" x14ac:dyDescent="0.25">
      <c r="A81">
        <f t="shared" si="4"/>
        <v>0</v>
      </c>
      <c r="B81">
        <f t="shared" si="5"/>
        <v>2.4561042524005486E-3</v>
      </c>
      <c r="C81">
        <f t="shared" si="6"/>
        <v>5.938148148148148</v>
      </c>
      <c r="D81">
        <f t="shared" si="7"/>
        <v>2.3296914355866321E-2</v>
      </c>
      <c r="E81">
        <f t="shared" si="8"/>
        <v>1.0429492455418382E-2</v>
      </c>
      <c r="F81">
        <f t="shared" si="9"/>
        <v>1.4458161865569272E-4</v>
      </c>
      <c r="G81">
        <f t="shared" si="10"/>
        <v>2.3036976678255539E-2</v>
      </c>
      <c r="H81">
        <f t="shared" si="11"/>
        <v>2700</v>
      </c>
    </row>
    <row r="82" spans="1:8" x14ac:dyDescent="0.25">
      <c r="A82">
        <f t="shared" si="4"/>
        <v>0</v>
      </c>
      <c r="B82">
        <f t="shared" si="5"/>
        <v>2.4670918367346939E-3</v>
      </c>
      <c r="C82">
        <f t="shared" si="6"/>
        <v>6.2585714285714289</v>
      </c>
      <c r="D82">
        <f t="shared" si="7"/>
        <v>3.0782770185397084E-2</v>
      </c>
      <c r="E82">
        <f t="shared" si="8"/>
        <v>1.0309821428571429E-2</v>
      </c>
      <c r="F82">
        <f t="shared" si="9"/>
        <v>1.3686224489795919E-4</v>
      </c>
      <c r="G82">
        <f t="shared" si="10"/>
        <v>2.2206010508614715E-2</v>
      </c>
      <c r="H82">
        <f t="shared" si="11"/>
        <v>2800</v>
      </c>
    </row>
    <row r="83" spans="1:8" x14ac:dyDescent="0.25">
      <c r="A83">
        <f t="shared" si="4"/>
        <v>2.1379310344827585E-2</v>
      </c>
      <c r="B83">
        <f t="shared" si="5"/>
        <v>2.4598097502972652E-3</v>
      </c>
      <c r="C83">
        <f t="shared" si="6"/>
        <v>6.4713793103448278</v>
      </c>
      <c r="D83">
        <f t="shared" si="7"/>
        <v>1.984690431617378E-2</v>
      </c>
      <c r="E83">
        <f t="shared" si="8"/>
        <v>1.0470154577883473E-2</v>
      </c>
      <c r="F83">
        <f t="shared" si="9"/>
        <v>1.3864447086801428E-4</v>
      </c>
      <c r="G83">
        <f t="shared" si="10"/>
        <v>3.0220059744264609E-2</v>
      </c>
      <c r="H83">
        <f t="shared" si="11"/>
        <v>2900</v>
      </c>
    </row>
    <row r="84" spans="1:8" x14ac:dyDescent="0.25">
      <c r="A84">
        <f t="shared" si="4"/>
        <v>0</v>
      </c>
      <c r="B84">
        <f t="shared" si="5"/>
        <v>2.4547777777777779E-3</v>
      </c>
      <c r="C84">
        <f t="shared" si="6"/>
        <v>6.7013333333333334</v>
      </c>
      <c r="D84">
        <f t="shared" si="7"/>
        <v>3.0676227253264726E-2</v>
      </c>
      <c r="E84">
        <f t="shared" si="8"/>
        <v>1.0334444444444445E-2</v>
      </c>
      <c r="F84">
        <f t="shared" si="9"/>
        <v>1.2355555555555554E-4</v>
      </c>
      <c r="G84">
        <f t="shared" si="10"/>
        <v>2.8829304822212097E-2</v>
      </c>
      <c r="H84">
        <f t="shared" si="11"/>
        <v>3000</v>
      </c>
    </row>
    <row r="85" spans="1:8" x14ac:dyDescent="0.25">
      <c r="A85">
        <f t="shared" si="4"/>
        <v>0</v>
      </c>
      <c r="B85">
        <f t="shared" si="5"/>
        <v>2.4578563995837667E-3</v>
      </c>
      <c r="C85">
        <f t="shared" si="6"/>
        <v>7.0574193548387099</v>
      </c>
      <c r="D85">
        <f t="shared" si="7"/>
        <v>3.0344360302392497E-2</v>
      </c>
      <c r="E85">
        <f t="shared" si="8"/>
        <v>1.0319146722164413E-2</v>
      </c>
      <c r="F85">
        <f t="shared" si="9"/>
        <v>7.762747138397502E-5</v>
      </c>
      <c r="G85">
        <f t="shared" si="10"/>
        <v>2.2667876852841325E-2</v>
      </c>
      <c r="H85">
        <f t="shared" si="11"/>
        <v>3100</v>
      </c>
    </row>
    <row r="86" spans="1:8" x14ac:dyDescent="0.25">
      <c r="A86">
        <f t="shared" si="4"/>
        <v>0</v>
      </c>
      <c r="B86">
        <f t="shared" si="5"/>
        <v>2.4610351562499998E-3</v>
      </c>
      <c r="C86">
        <f t="shared" si="6"/>
        <v>7.1287500000000001</v>
      </c>
      <c r="D86">
        <f t="shared" si="7"/>
        <v>2.2060990432497755E-2</v>
      </c>
      <c r="E86">
        <f t="shared" si="8"/>
        <v>1.0329394531249999E-2</v>
      </c>
      <c r="F86">
        <f t="shared" si="9"/>
        <v>1.2138671874999999E-4</v>
      </c>
      <c r="G86">
        <f t="shared" si="10"/>
        <v>2.8851051964641224E-2</v>
      </c>
      <c r="H86">
        <f t="shared" si="11"/>
        <v>3200</v>
      </c>
    </row>
    <row r="87" spans="1:8" x14ac:dyDescent="0.25">
      <c r="A87">
        <f t="shared" si="4"/>
        <v>0</v>
      </c>
      <c r="B87">
        <f t="shared" si="5"/>
        <v>2.493204775022957E-3</v>
      </c>
      <c r="C87">
        <f t="shared" si="6"/>
        <v>7.3651515151515152</v>
      </c>
      <c r="D87">
        <f t="shared" si="7"/>
        <v>1.902972956101398E-2</v>
      </c>
      <c r="E87">
        <f t="shared" si="8"/>
        <v>1.033048668503214E-2</v>
      </c>
      <c r="F87">
        <f t="shared" si="9"/>
        <v>1.169880624426079E-4</v>
      </c>
      <c r="G87">
        <f t="shared" si="10"/>
        <v>3.3314989762810575E-2</v>
      </c>
      <c r="H87">
        <f t="shared" si="11"/>
        <v>3300</v>
      </c>
    </row>
    <row r="88" spans="1:8" x14ac:dyDescent="0.25">
      <c r="A88">
        <f t="shared" si="4"/>
        <v>0</v>
      </c>
      <c r="B88">
        <f t="shared" si="5"/>
        <v>2.4626297577854672E-3</v>
      </c>
      <c r="C88">
        <f t="shared" si="6"/>
        <v>7.6023529411764708</v>
      </c>
      <c r="D88">
        <f t="shared" si="7"/>
        <v>3.0762299788009696E-2</v>
      </c>
      <c r="E88">
        <f t="shared" si="8"/>
        <v>1.0422664359861592E-2</v>
      </c>
      <c r="F88">
        <f t="shared" si="9"/>
        <v>1.0614186851211073E-4</v>
      </c>
      <c r="G88">
        <f t="shared" si="10"/>
        <v>3.2166284130412746E-2</v>
      </c>
      <c r="H88">
        <f t="shared" si="11"/>
        <v>3400</v>
      </c>
    </row>
    <row r="89" spans="1:8" x14ac:dyDescent="0.25">
      <c r="A89">
        <f t="shared" si="4"/>
        <v>0</v>
      </c>
      <c r="B89">
        <f t="shared" si="5"/>
        <v>2.4609795918367349E-3</v>
      </c>
      <c r="C89">
        <f t="shared" si="6"/>
        <v>7.8597142857142854</v>
      </c>
      <c r="D89">
        <f t="shared" si="7"/>
        <v>2.955881128130838E-2</v>
      </c>
      <c r="E89">
        <f t="shared" si="8"/>
        <v>1.0372408163265305E-2</v>
      </c>
      <c r="F89">
        <f t="shared" si="9"/>
        <v>1.0718367346938775E-4</v>
      </c>
      <c r="G89">
        <f t="shared" si="10"/>
        <v>3.1014910359205346E-2</v>
      </c>
      <c r="H89">
        <f t="shared" si="11"/>
        <v>3500</v>
      </c>
    </row>
    <row r="90" spans="1:8" x14ac:dyDescent="0.25">
      <c r="A90">
        <f t="shared" si="4"/>
        <v>0</v>
      </c>
      <c r="B90">
        <f t="shared" si="5"/>
        <v>2.4914351851851851E-3</v>
      </c>
      <c r="C90">
        <f t="shared" si="6"/>
        <v>8.030555555555555</v>
      </c>
      <c r="D90">
        <f t="shared" si="7"/>
        <v>2.0667952344351231E-2</v>
      </c>
      <c r="E90">
        <f t="shared" si="8"/>
        <v>1.0339891975308642E-2</v>
      </c>
      <c r="F90">
        <f t="shared" si="9"/>
        <v>6.736111111111111E-5</v>
      </c>
      <c r="G90">
        <f t="shared" si="10"/>
        <v>3.2377440703266945E-2</v>
      </c>
      <c r="H90">
        <f t="shared" si="11"/>
        <v>3600</v>
      </c>
    </row>
    <row r="91" spans="1:8" x14ac:dyDescent="0.25">
      <c r="A91">
        <f t="shared" si="4"/>
        <v>0</v>
      </c>
      <c r="B91">
        <f t="shared" si="5"/>
        <v>2.456172388604821E-3</v>
      </c>
      <c r="C91">
        <f t="shared" si="6"/>
        <v>8.1643243243243244</v>
      </c>
      <c r="D91">
        <f t="shared" si="7"/>
        <v>1.8742627206667618E-2</v>
      </c>
      <c r="E91">
        <f t="shared" si="8"/>
        <v>1.0380204528853177E-2</v>
      </c>
      <c r="F91">
        <f t="shared" si="9"/>
        <v>7.1658144631117599E-5</v>
      </c>
      <c r="G91">
        <f t="shared" si="10"/>
        <v>2.0817540924194081E-2</v>
      </c>
      <c r="H91">
        <f t="shared" si="11"/>
        <v>3700</v>
      </c>
    </row>
    <row r="92" spans="1:8" x14ac:dyDescent="0.25">
      <c r="A92">
        <f t="shared" si="4"/>
        <v>0</v>
      </c>
      <c r="B92">
        <f t="shared" si="5"/>
        <v>2.4702908587257619E-3</v>
      </c>
      <c r="C92">
        <f t="shared" si="6"/>
        <v>8.4555263157894736</v>
      </c>
      <c r="D92">
        <f t="shared" si="7"/>
        <v>1.6973240541579372E-2</v>
      </c>
      <c r="E92">
        <f t="shared" si="8"/>
        <v>1.0362396121883657E-2</v>
      </c>
      <c r="F92">
        <f t="shared" si="9"/>
        <v>9.3698060941828254E-5</v>
      </c>
      <c r="G92">
        <f t="shared" si="10"/>
        <v>2.8546910428471173E-2</v>
      </c>
      <c r="H92">
        <f t="shared" si="11"/>
        <v>3800</v>
      </c>
    </row>
    <row r="93" spans="1:8" x14ac:dyDescent="0.25">
      <c r="A93">
        <f t="shared" si="4"/>
        <v>0</v>
      </c>
      <c r="B93">
        <f t="shared" si="5"/>
        <v>2.4539119000657464E-3</v>
      </c>
      <c r="C93">
        <f t="shared" si="6"/>
        <v>8.7317948717948717</v>
      </c>
      <c r="D93">
        <f t="shared" si="7"/>
        <v>1.865699400081422E-2</v>
      </c>
      <c r="E93">
        <f t="shared" si="8"/>
        <v>1.0336949375410914E-2</v>
      </c>
      <c r="F93">
        <f t="shared" si="9"/>
        <v>9.487179487179487E-5</v>
      </c>
      <c r="G93">
        <f t="shared" si="10"/>
        <v>2.9833995015126884E-2</v>
      </c>
      <c r="H93">
        <f t="shared" si="11"/>
        <v>3900</v>
      </c>
    </row>
    <row r="94" spans="1:8" x14ac:dyDescent="0.25">
      <c r="A94">
        <f>A41/V41</f>
        <v>0</v>
      </c>
      <c r="B94">
        <f t="shared" si="5"/>
        <v>2.420125E-3</v>
      </c>
      <c r="C94">
        <f t="shared" si="6"/>
        <v>8.859</v>
      </c>
      <c r="D94">
        <f t="shared" si="7"/>
        <v>1.8448435534890971E-2</v>
      </c>
      <c r="E94">
        <f t="shared" si="8"/>
        <v>1.03661875E-2</v>
      </c>
      <c r="F94">
        <f t="shared" si="9"/>
        <v>8.9250000000000001E-5</v>
      </c>
      <c r="G94">
        <f t="shared" si="10"/>
        <v>2.9626139964298297E-2</v>
      </c>
      <c r="H94">
        <f t="shared" si="11"/>
        <v>4000</v>
      </c>
    </row>
    <row r="95" spans="1:8" x14ac:dyDescent="0.25">
      <c r="A95">
        <f t="shared" si="4"/>
        <v>0.02</v>
      </c>
      <c r="B95">
        <f t="shared" si="5"/>
        <v>2.4223081499107676E-3</v>
      </c>
      <c r="C95">
        <f t="shared" si="6"/>
        <v>9.0182926829268286</v>
      </c>
      <c r="D95">
        <f t="shared" si="7"/>
        <v>1.8310859359291526E-2</v>
      </c>
      <c r="E95">
        <f t="shared" si="8"/>
        <v>1.0323557406305771E-2</v>
      </c>
      <c r="F95">
        <f t="shared" si="9"/>
        <v>8.4651992861392033E-5</v>
      </c>
      <c r="G95">
        <f t="shared" si="10"/>
        <v>2.8208071909763197E-2</v>
      </c>
      <c r="H95">
        <f t="shared" si="11"/>
        <v>4100</v>
      </c>
    </row>
    <row r="96" spans="1:8" x14ac:dyDescent="0.25">
      <c r="A96">
        <f t="shared" si="4"/>
        <v>0</v>
      </c>
      <c r="B96">
        <f t="shared" si="5"/>
        <v>2.416439909297052E-3</v>
      </c>
      <c r="C96">
        <f t="shared" si="6"/>
        <v>9.6154761904761905</v>
      </c>
      <c r="D96">
        <f t="shared" si="7"/>
        <v>1.8119981076691116E-2</v>
      </c>
      <c r="E96">
        <f t="shared" si="8"/>
        <v>1.033078231292517E-2</v>
      </c>
      <c r="F96">
        <f t="shared" si="9"/>
        <v>6.3378684807256232E-5</v>
      </c>
      <c r="G96">
        <f t="shared" si="10"/>
        <v>2.7911892248047122E-2</v>
      </c>
      <c r="H96">
        <f t="shared" si="11"/>
        <v>4200</v>
      </c>
    </row>
    <row r="97" spans="1:8" x14ac:dyDescent="0.25">
      <c r="A97">
        <f t="shared" si="4"/>
        <v>0</v>
      </c>
      <c r="B97">
        <f t="shared" si="5"/>
        <v>2.4078961600865331E-3</v>
      </c>
      <c r="C97">
        <f t="shared" si="6"/>
        <v>9.6860465116279073</v>
      </c>
      <c r="D97">
        <f t="shared" si="7"/>
        <v>2.6762221961144968E-2</v>
      </c>
      <c r="E97">
        <f t="shared" si="8"/>
        <v>1.0418875067604111E-2</v>
      </c>
      <c r="F97">
        <f t="shared" si="9"/>
        <v>6.2141698215251485E-5</v>
      </c>
      <c r="G97">
        <f t="shared" si="10"/>
        <v>2.7224636163497365E-2</v>
      </c>
      <c r="H97">
        <f t="shared" si="11"/>
        <v>4300</v>
      </c>
    </row>
    <row r="98" spans="1:8" x14ac:dyDescent="0.25">
      <c r="A98">
        <f t="shared" si="4"/>
        <v>0</v>
      </c>
      <c r="B98">
        <f t="shared" si="5"/>
        <v>2.4226756198347109E-3</v>
      </c>
      <c r="C98">
        <f t="shared" si="6"/>
        <v>9.7397727272727277</v>
      </c>
      <c r="D98">
        <f t="shared" si="7"/>
        <v>2.0448989061301395E-2</v>
      </c>
      <c r="E98">
        <f t="shared" si="8"/>
        <v>1.0344318181818182E-2</v>
      </c>
      <c r="F98">
        <f t="shared" si="9"/>
        <v>7.8977272727272731E-5</v>
      </c>
      <c r="G98">
        <f t="shared" si="10"/>
        <v>3.5489981015481759E-2</v>
      </c>
      <c r="H98">
        <f t="shared" si="11"/>
        <v>4400</v>
      </c>
    </row>
    <row r="99" spans="1:8" x14ac:dyDescent="0.25">
      <c r="A99">
        <f>A46/V46</f>
        <v>1.8222222222222223E-2</v>
      </c>
      <c r="B99">
        <f>B46/W46</f>
        <v>2.4114074074074072E-3</v>
      </c>
      <c r="C99">
        <f t="shared" si="6"/>
        <v>9.8802222222222227</v>
      </c>
      <c r="D99">
        <f t="shared" si="7"/>
        <v>2.633184002862134E-2</v>
      </c>
      <c r="E99">
        <f t="shared" si="8"/>
        <v>1.0447802469135802E-2</v>
      </c>
      <c r="F99">
        <f t="shared" si="9"/>
        <v>5.9604938271604936E-5</v>
      </c>
      <c r="G99">
        <f t="shared" si="10"/>
        <v>2.7229100224311496E-2</v>
      </c>
      <c r="H99">
        <f t="shared" si="11"/>
        <v>4500</v>
      </c>
    </row>
    <row r="100" spans="1:8" x14ac:dyDescent="0.25">
      <c r="A100">
        <f t="shared" si="4"/>
        <v>0</v>
      </c>
      <c r="B100">
        <f t="shared" si="5"/>
        <v>2.4137996219281664E-3</v>
      </c>
      <c r="C100">
        <f t="shared" si="6"/>
        <v>10.167173913043479</v>
      </c>
      <c r="D100">
        <f t="shared" si="7"/>
        <v>2.0189342633646391E-2</v>
      </c>
      <c r="E100">
        <f t="shared" si="8"/>
        <v>1.0416351606805293E-2</v>
      </c>
      <c r="F100">
        <f t="shared" si="9"/>
        <v>5.789224952741021E-5</v>
      </c>
      <c r="G100">
        <f t="shared" si="10"/>
        <v>2.6710678971063148E-2</v>
      </c>
      <c r="H100">
        <f t="shared" si="11"/>
        <v>4600</v>
      </c>
    </row>
    <row r="101" spans="1:8" x14ac:dyDescent="0.25">
      <c r="A101">
        <f t="shared" si="4"/>
        <v>7.8936170212765958E-2</v>
      </c>
      <c r="B101">
        <f t="shared" si="5"/>
        <v>2.431869624264373E-3</v>
      </c>
      <c r="C101">
        <f t="shared" si="6"/>
        <v>10.45</v>
      </c>
      <c r="D101">
        <f t="shared" si="7"/>
        <v>2.656425077871306E-2</v>
      </c>
      <c r="E101">
        <f t="shared" si="8"/>
        <v>1.0336079674060661E-2</v>
      </c>
      <c r="F101">
        <f t="shared" si="9"/>
        <v>5.6631960162969667E-5</v>
      </c>
      <c r="G101">
        <f t="shared" si="10"/>
        <v>3.455271227355914E-2</v>
      </c>
      <c r="H101">
        <f t="shared" si="11"/>
        <v>4700</v>
      </c>
    </row>
    <row r="102" spans="1:8" x14ac:dyDescent="0.25">
      <c r="A102">
        <f t="shared" si="4"/>
        <v>1.4791666666666667E-2</v>
      </c>
      <c r="B102">
        <f t="shared" si="5"/>
        <v>2.4004340277777778E-3</v>
      </c>
      <c r="C102">
        <f t="shared" si="6"/>
        <v>10.623749999999999</v>
      </c>
      <c r="D102">
        <f t="shared" si="7"/>
        <v>2.5520317312078676E-2</v>
      </c>
      <c r="E102">
        <f t="shared" si="8"/>
        <v>1.0356510416666668E-2</v>
      </c>
      <c r="F102">
        <f t="shared" si="9"/>
        <v>7.0789930555555561E-5</v>
      </c>
      <c r="G102">
        <f t="shared" si="10"/>
        <v>3.3748830837935818E-2</v>
      </c>
      <c r="H102">
        <f t="shared" si="11"/>
        <v>4800</v>
      </c>
    </row>
    <row r="103" spans="1:8" x14ac:dyDescent="0.25">
      <c r="A103">
        <f t="shared" si="4"/>
        <v>0</v>
      </c>
      <c r="B103">
        <f t="shared" si="5"/>
        <v>2.4048313202832154E-3</v>
      </c>
      <c r="C103">
        <f t="shared" si="6"/>
        <v>10.861632653061225</v>
      </c>
      <c r="D103">
        <f t="shared" si="7"/>
        <v>2.8052020935379146E-2</v>
      </c>
      <c r="E103">
        <f t="shared" si="8"/>
        <v>1.0421782590587255E-2</v>
      </c>
      <c r="F103">
        <f t="shared" si="9"/>
        <v>5.8517284464806334E-5</v>
      </c>
      <c r="G103">
        <f t="shared" si="10"/>
        <v>2.7019839749626323E-2</v>
      </c>
      <c r="H103">
        <f t="shared" si="11"/>
        <v>4900</v>
      </c>
    </row>
    <row r="104" spans="1:8" x14ac:dyDescent="0.25">
      <c r="A104">
        <f t="shared" si="4"/>
        <v>0</v>
      </c>
      <c r="B104">
        <f t="shared" si="5"/>
        <v>2.39456E-3</v>
      </c>
      <c r="C104">
        <f t="shared" si="6"/>
        <v>10.9902</v>
      </c>
      <c r="D104">
        <f t="shared" si="7"/>
        <v>2.7442048575388608E-2</v>
      </c>
      <c r="E104">
        <f t="shared" si="8"/>
        <v>1.0323880000000001E-2</v>
      </c>
      <c r="F104">
        <f t="shared" si="9"/>
        <v>6.8839999999999998E-5</v>
      </c>
      <c r="G104">
        <f t="shared" si="10"/>
        <v>3.3887511941849989E-2</v>
      </c>
      <c r="H104">
        <f t="shared" si="11"/>
        <v>5000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19F-A7F1-4CD8-9A44-620A55A58321}">
  <dimension ref="A1:AB103"/>
  <sheetViews>
    <sheetView tabSelected="1" topLeftCell="H31" workbookViewId="0">
      <selection activeCell="AE66" sqref="AE66"/>
    </sheetView>
  </sheetViews>
  <sheetFormatPr defaultRowHeight="15" x14ac:dyDescent="0.25"/>
  <cols>
    <col min="1" max="1" width="33.28515625" customWidth="1"/>
  </cols>
  <sheetData>
    <row r="1" spans="1:28" x14ac:dyDescent="0.25">
      <c r="A1" t="s">
        <v>56</v>
      </c>
      <c r="B1" t="s">
        <v>57</v>
      </c>
      <c r="C1" t="s">
        <v>58</v>
      </c>
      <c r="D1" t="s">
        <v>59</v>
      </c>
      <c r="E1" t="s">
        <v>69</v>
      </c>
      <c r="F1" t="s">
        <v>70</v>
      </c>
      <c r="G1" t="s">
        <v>61</v>
      </c>
      <c r="H1" t="s">
        <v>62</v>
      </c>
      <c r="I1" t="s">
        <v>63</v>
      </c>
      <c r="V1" t="s">
        <v>67</v>
      </c>
      <c r="W1" t="s">
        <v>68</v>
      </c>
      <c r="X1" t="s">
        <v>74</v>
      </c>
      <c r="Y1" t="s">
        <v>75</v>
      </c>
      <c r="Z1" t="s">
        <v>84</v>
      </c>
      <c r="AB1" t="s">
        <v>85</v>
      </c>
    </row>
    <row r="2" spans="1:28" x14ac:dyDescent="0.25">
      <c r="A2" s="4">
        <v>0</v>
      </c>
      <c r="B2" s="2">
        <v>0</v>
      </c>
      <c r="C2" s="4">
        <v>0</v>
      </c>
      <c r="D2" s="2">
        <v>11</v>
      </c>
      <c r="E2" s="4">
        <v>538</v>
      </c>
      <c r="F2" s="2">
        <v>5</v>
      </c>
      <c r="G2" s="4">
        <v>0</v>
      </c>
      <c r="H2" s="2">
        <v>248</v>
      </c>
      <c r="I2" s="4">
        <v>62</v>
      </c>
      <c r="V2">
        <v>100</v>
      </c>
      <c r="W2">
        <f>V2^2</f>
        <v>10000</v>
      </c>
      <c r="X2">
        <f>LOG(V2,2)</f>
        <v>6.6438561897747253</v>
      </c>
      <c r="Y2">
        <f>X2*V2</f>
        <v>664.38561897747252</v>
      </c>
      <c r="Z2">
        <f>V2-1</f>
        <v>99</v>
      </c>
      <c r="AB2" t="e">
        <f>Z2/B2</f>
        <v>#DIV/0!</v>
      </c>
    </row>
    <row r="3" spans="1:28" x14ac:dyDescent="0.25">
      <c r="A3" s="5">
        <v>0</v>
      </c>
      <c r="B3" s="3">
        <v>0</v>
      </c>
      <c r="C3" s="5">
        <v>0</v>
      </c>
      <c r="D3" s="3">
        <v>17</v>
      </c>
      <c r="E3" s="5">
        <v>383</v>
      </c>
      <c r="F3" s="3">
        <v>11</v>
      </c>
      <c r="G3" s="5">
        <v>498</v>
      </c>
      <c r="H3" s="3">
        <v>248</v>
      </c>
      <c r="I3" s="5">
        <v>496</v>
      </c>
      <c r="V3">
        <f>V2+100</f>
        <v>200</v>
      </c>
      <c r="W3">
        <f t="shared" ref="W3:W51" si="0">V3^2</f>
        <v>40000</v>
      </c>
      <c r="X3">
        <f t="shared" ref="X3:X51" si="1">LOG(V3,2)</f>
        <v>7.6438561897747244</v>
      </c>
      <c r="Y3">
        <f t="shared" ref="Y3:Y51" si="2">X3*V3</f>
        <v>1528.7712379549448</v>
      </c>
      <c r="Z3">
        <f t="shared" ref="Z3:Z51" si="3">V3-1</f>
        <v>199</v>
      </c>
      <c r="AB3" t="e">
        <f t="shared" ref="AB3:AB51" si="4">Z3/B3</f>
        <v>#DIV/0!</v>
      </c>
    </row>
    <row r="4" spans="1:28" x14ac:dyDescent="0.25">
      <c r="A4" s="5">
        <v>0</v>
      </c>
      <c r="B4" s="3">
        <v>83</v>
      </c>
      <c r="C4" s="5">
        <v>545</v>
      </c>
      <c r="D4" s="3">
        <v>25</v>
      </c>
      <c r="E4" s="5">
        <v>837</v>
      </c>
      <c r="F4" s="3">
        <v>32</v>
      </c>
      <c r="G4" s="5">
        <v>123</v>
      </c>
      <c r="H4" s="3">
        <v>240</v>
      </c>
      <c r="I4" s="5">
        <v>0</v>
      </c>
      <c r="V4">
        <f t="shared" ref="V4:V50" si="5">V3+100</f>
        <v>300</v>
      </c>
      <c r="W4">
        <f t="shared" si="0"/>
        <v>90000</v>
      </c>
      <c r="X4">
        <f t="shared" si="1"/>
        <v>8.2288186904958813</v>
      </c>
      <c r="Y4">
        <f t="shared" si="2"/>
        <v>2468.6456071487646</v>
      </c>
      <c r="Z4">
        <f t="shared" si="3"/>
        <v>299</v>
      </c>
      <c r="AB4">
        <f t="shared" si="4"/>
        <v>3.6024096385542168</v>
      </c>
    </row>
    <row r="5" spans="1:28" x14ac:dyDescent="0.25">
      <c r="A5" s="5">
        <v>495</v>
      </c>
      <c r="B5" s="3">
        <v>402</v>
      </c>
      <c r="C5" s="5">
        <v>732</v>
      </c>
      <c r="D5" s="3">
        <v>39</v>
      </c>
      <c r="E5" s="5">
        <v>1815</v>
      </c>
      <c r="F5" s="3">
        <v>55</v>
      </c>
      <c r="G5" s="5">
        <v>0</v>
      </c>
      <c r="H5" s="3">
        <v>523</v>
      </c>
      <c r="I5" s="5">
        <v>0</v>
      </c>
      <c r="V5">
        <f t="shared" si="5"/>
        <v>400</v>
      </c>
      <c r="W5">
        <f t="shared" si="0"/>
        <v>160000</v>
      </c>
      <c r="X5">
        <f t="shared" si="1"/>
        <v>8.6438561897747253</v>
      </c>
      <c r="Y5">
        <f t="shared" si="2"/>
        <v>3457.5424759098901</v>
      </c>
      <c r="Z5">
        <f t="shared" si="3"/>
        <v>399</v>
      </c>
      <c r="AB5">
        <f t="shared" si="4"/>
        <v>0.9925373134328358</v>
      </c>
    </row>
    <row r="6" spans="1:28" x14ac:dyDescent="0.25">
      <c r="A6" s="5">
        <v>0</v>
      </c>
      <c r="B6" s="3">
        <v>509</v>
      </c>
      <c r="C6" s="5">
        <v>1409</v>
      </c>
      <c r="D6" s="3">
        <v>47</v>
      </c>
      <c r="E6" s="5">
        <v>2568</v>
      </c>
      <c r="F6" s="3">
        <v>101</v>
      </c>
      <c r="G6" s="5">
        <v>62</v>
      </c>
      <c r="H6" s="3">
        <v>831</v>
      </c>
      <c r="I6" s="5">
        <v>244</v>
      </c>
      <c r="V6">
        <f t="shared" si="5"/>
        <v>500</v>
      </c>
      <c r="W6">
        <f t="shared" si="0"/>
        <v>250000</v>
      </c>
      <c r="X6">
        <f t="shared" si="1"/>
        <v>8.965784284662087</v>
      </c>
      <c r="Y6">
        <f t="shared" si="2"/>
        <v>4482.8921423310439</v>
      </c>
      <c r="Z6">
        <f t="shared" si="3"/>
        <v>499</v>
      </c>
      <c r="AB6">
        <f t="shared" si="4"/>
        <v>0.98035363457760316</v>
      </c>
    </row>
    <row r="7" spans="1:28" x14ac:dyDescent="0.25">
      <c r="A7" s="5">
        <v>499</v>
      </c>
      <c r="B7" s="3">
        <v>983</v>
      </c>
      <c r="C7" s="5">
        <v>1630</v>
      </c>
      <c r="D7" s="3">
        <v>223</v>
      </c>
      <c r="E7" s="5">
        <v>3648</v>
      </c>
      <c r="F7" s="3">
        <v>550</v>
      </c>
      <c r="G7" s="5">
        <v>82</v>
      </c>
      <c r="H7" s="3">
        <v>1690</v>
      </c>
      <c r="I7" s="5">
        <v>0</v>
      </c>
      <c r="V7">
        <f t="shared" si="5"/>
        <v>600</v>
      </c>
      <c r="W7">
        <f t="shared" si="0"/>
        <v>360000</v>
      </c>
      <c r="X7">
        <f t="shared" si="1"/>
        <v>9.2288186904958813</v>
      </c>
      <c r="Y7">
        <f t="shared" si="2"/>
        <v>5537.2912142975292</v>
      </c>
      <c r="Z7">
        <f t="shared" si="3"/>
        <v>599</v>
      </c>
      <c r="AB7">
        <f t="shared" si="4"/>
        <v>0.60935910478128175</v>
      </c>
    </row>
    <row r="8" spans="1:28" x14ac:dyDescent="0.25">
      <c r="A8" s="5">
        <v>523</v>
      </c>
      <c r="B8" s="3">
        <v>933</v>
      </c>
      <c r="C8" s="5">
        <v>2232</v>
      </c>
      <c r="D8" s="3">
        <v>575</v>
      </c>
      <c r="E8" s="5">
        <v>4604</v>
      </c>
      <c r="F8" s="3">
        <v>137</v>
      </c>
      <c r="G8" s="5">
        <v>165</v>
      </c>
      <c r="H8" s="3">
        <v>2022</v>
      </c>
      <c r="I8" s="5">
        <v>0</v>
      </c>
      <c r="V8">
        <f t="shared" si="5"/>
        <v>700</v>
      </c>
      <c r="W8">
        <f t="shared" si="0"/>
        <v>490000</v>
      </c>
      <c r="X8">
        <f t="shared" si="1"/>
        <v>9.451211111832329</v>
      </c>
      <c r="Y8">
        <f t="shared" si="2"/>
        <v>6615.8477782826303</v>
      </c>
      <c r="Z8">
        <f t="shared" si="3"/>
        <v>699</v>
      </c>
      <c r="AB8">
        <f t="shared" si="4"/>
        <v>0.74919614147909963</v>
      </c>
    </row>
    <row r="9" spans="1:28" x14ac:dyDescent="0.25">
      <c r="A9" s="5">
        <v>990</v>
      </c>
      <c r="B9" s="3">
        <v>1488</v>
      </c>
      <c r="C9" s="5">
        <v>3410</v>
      </c>
      <c r="D9" s="3">
        <v>97</v>
      </c>
      <c r="E9" s="5">
        <v>6399</v>
      </c>
      <c r="F9" s="3">
        <v>129</v>
      </c>
      <c r="G9" s="5">
        <v>99</v>
      </c>
      <c r="H9" s="3">
        <v>2861</v>
      </c>
      <c r="I9" s="5">
        <v>0</v>
      </c>
      <c r="V9">
        <f t="shared" si="5"/>
        <v>800</v>
      </c>
      <c r="W9">
        <f t="shared" si="0"/>
        <v>640000</v>
      </c>
      <c r="X9">
        <f t="shared" si="1"/>
        <v>9.6438561897747253</v>
      </c>
      <c r="Y9">
        <f t="shared" si="2"/>
        <v>7715.0849518197801</v>
      </c>
      <c r="Z9">
        <f t="shared" si="3"/>
        <v>799</v>
      </c>
      <c r="AB9">
        <f t="shared" si="4"/>
        <v>0.53696236559139787</v>
      </c>
    </row>
    <row r="10" spans="1:28" x14ac:dyDescent="0.25">
      <c r="A10" s="5">
        <v>471</v>
      </c>
      <c r="B10" s="3">
        <v>1885</v>
      </c>
      <c r="C10" s="5">
        <v>4212</v>
      </c>
      <c r="D10" s="3">
        <v>157</v>
      </c>
      <c r="E10" s="5">
        <v>7947</v>
      </c>
      <c r="F10" s="3">
        <v>155</v>
      </c>
      <c r="G10" s="5">
        <v>591</v>
      </c>
      <c r="H10" s="3">
        <v>3435</v>
      </c>
      <c r="I10" s="5">
        <v>0</v>
      </c>
      <c r="V10">
        <f t="shared" si="5"/>
        <v>900</v>
      </c>
      <c r="W10">
        <f t="shared" si="0"/>
        <v>810000</v>
      </c>
      <c r="X10">
        <f t="shared" si="1"/>
        <v>9.8137811912170374</v>
      </c>
      <c r="Y10">
        <f t="shared" si="2"/>
        <v>8832.4030720953342</v>
      </c>
      <c r="Z10">
        <f t="shared" si="3"/>
        <v>899</v>
      </c>
      <c r="AB10">
        <f t="shared" si="4"/>
        <v>0.47692307692307695</v>
      </c>
    </row>
    <row r="11" spans="1:28" x14ac:dyDescent="0.25">
      <c r="A11" s="5">
        <v>1017</v>
      </c>
      <c r="B11" s="3">
        <v>2459</v>
      </c>
      <c r="C11" s="5">
        <v>4799</v>
      </c>
      <c r="D11" s="3">
        <v>375</v>
      </c>
      <c r="E11" s="5">
        <v>10145</v>
      </c>
      <c r="F11" s="3">
        <v>199</v>
      </c>
      <c r="G11" s="5">
        <v>318</v>
      </c>
      <c r="H11" s="3">
        <v>4520</v>
      </c>
      <c r="I11" s="5">
        <v>62</v>
      </c>
      <c r="V11">
        <f t="shared" si="5"/>
        <v>1000</v>
      </c>
      <c r="W11">
        <f t="shared" si="0"/>
        <v>1000000</v>
      </c>
      <c r="X11">
        <f t="shared" si="1"/>
        <v>9.965784284662087</v>
      </c>
      <c r="Y11">
        <f t="shared" si="2"/>
        <v>9965.7842846620879</v>
      </c>
      <c r="Z11">
        <f t="shared" si="3"/>
        <v>999</v>
      </c>
      <c r="AB11">
        <f t="shared" si="4"/>
        <v>0.40626270841805612</v>
      </c>
    </row>
    <row r="12" spans="1:28" x14ac:dyDescent="0.25">
      <c r="A12" s="5">
        <v>1486</v>
      </c>
      <c r="B12" s="3">
        <v>2862</v>
      </c>
      <c r="C12" s="5">
        <v>5735</v>
      </c>
      <c r="D12" s="3">
        <v>224</v>
      </c>
      <c r="E12" s="5">
        <v>11975</v>
      </c>
      <c r="F12" s="3">
        <v>194</v>
      </c>
      <c r="G12" s="5">
        <v>331</v>
      </c>
      <c r="H12" s="3">
        <v>5346</v>
      </c>
      <c r="I12" s="5">
        <v>82</v>
      </c>
      <c r="V12">
        <f t="shared" si="5"/>
        <v>1100</v>
      </c>
      <c r="W12">
        <f t="shared" si="0"/>
        <v>1210000</v>
      </c>
      <c r="X12">
        <f t="shared" si="1"/>
        <v>10.103287808412022</v>
      </c>
      <c r="Y12">
        <f t="shared" si="2"/>
        <v>11113.616589253224</v>
      </c>
      <c r="Z12">
        <f t="shared" si="3"/>
        <v>1099</v>
      </c>
      <c r="AB12">
        <f t="shared" si="4"/>
        <v>0.38399720475192173</v>
      </c>
    </row>
    <row r="13" spans="1:28" x14ac:dyDescent="0.25">
      <c r="A13" s="5">
        <v>1122</v>
      </c>
      <c r="B13" s="3">
        <v>3364</v>
      </c>
      <c r="C13" s="5">
        <v>7580</v>
      </c>
      <c r="D13" s="3">
        <v>171</v>
      </c>
      <c r="E13" s="5">
        <v>14645</v>
      </c>
      <c r="F13" s="3">
        <v>253</v>
      </c>
      <c r="G13" s="5">
        <v>182</v>
      </c>
      <c r="H13" s="3">
        <v>6221</v>
      </c>
      <c r="I13" s="5">
        <v>173</v>
      </c>
      <c r="V13">
        <f t="shared" si="5"/>
        <v>1200</v>
      </c>
      <c r="W13">
        <f t="shared" si="0"/>
        <v>1440000</v>
      </c>
      <c r="X13">
        <f t="shared" si="1"/>
        <v>10.228818690495881</v>
      </c>
      <c r="Y13">
        <f t="shared" si="2"/>
        <v>12274.582428595058</v>
      </c>
      <c r="Z13">
        <f t="shared" si="3"/>
        <v>1199</v>
      </c>
      <c r="AB13">
        <f t="shared" si="4"/>
        <v>0.35642092746730081</v>
      </c>
    </row>
    <row r="14" spans="1:28" x14ac:dyDescent="0.25">
      <c r="A14" s="5">
        <v>1464</v>
      </c>
      <c r="B14" s="3">
        <v>3806</v>
      </c>
      <c r="C14" s="5">
        <v>8425</v>
      </c>
      <c r="D14" s="3">
        <v>199</v>
      </c>
      <c r="E14" s="5">
        <v>16916</v>
      </c>
      <c r="F14" s="3">
        <v>239</v>
      </c>
      <c r="G14" s="5">
        <v>384</v>
      </c>
      <c r="H14" s="3">
        <v>7458</v>
      </c>
      <c r="I14" s="5">
        <v>559</v>
      </c>
      <c r="V14">
        <f t="shared" si="5"/>
        <v>1300</v>
      </c>
      <c r="W14">
        <f t="shared" si="0"/>
        <v>1690000</v>
      </c>
      <c r="X14">
        <f t="shared" si="1"/>
        <v>10.344295907915818</v>
      </c>
      <c r="Y14">
        <f t="shared" si="2"/>
        <v>13447.584680290563</v>
      </c>
      <c r="Z14">
        <f t="shared" si="3"/>
        <v>1299</v>
      </c>
      <c r="AB14">
        <f t="shared" si="4"/>
        <v>0.34130320546505516</v>
      </c>
    </row>
    <row r="15" spans="1:28" x14ac:dyDescent="0.25">
      <c r="A15" s="5">
        <v>1983</v>
      </c>
      <c r="B15" s="3">
        <v>5194</v>
      </c>
      <c r="C15" s="5">
        <v>9358</v>
      </c>
      <c r="D15" s="3">
        <v>212</v>
      </c>
      <c r="E15" s="5">
        <v>19240</v>
      </c>
      <c r="F15" s="3">
        <v>383</v>
      </c>
      <c r="G15" s="5">
        <v>298</v>
      </c>
      <c r="H15" s="3">
        <v>8597</v>
      </c>
      <c r="I15" s="5">
        <v>118</v>
      </c>
      <c r="V15">
        <f t="shared" si="5"/>
        <v>1400</v>
      </c>
      <c r="W15">
        <f t="shared" si="0"/>
        <v>1960000</v>
      </c>
      <c r="X15">
        <f t="shared" si="1"/>
        <v>10.451211111832329</v>
      </c>
      <c r="Y15">
        <f t="shared" si="2"/>
        <v>14631.695556565261</v>
      </c>
      <c r="Z15">
        <f t="shared" si="3"/>
        <v>1399</v>
      </c>
      <c r="AB15">
        <f t="shared" si="4"/>
        <v>0.26934924913361569</v>
      </c>
    </row>
    <row r="16" spans="1:28" x14ac:dyDescent="0.25">
      <c r="A16" s="5">
        <v>1984</v>
      </c>
      <c r="B16" s="3">
        <v>5606</v>
      </c>
      <c r="C16" s="5">
        <v>11197</v>
      </c>
      <c r="D16" s="3">
        <v>254</v>
      </c>
      <c r="E16" s="5">
        <v>22291</v>
      </c>
      <c r="F16" s="3">
        <v>476</v>
      </c>
      <c r="G16" s="5">
        <v>298</v>
      </c>
      <c r="H16" s="3">
        <v>9891</v>
      </c>
      <c r="I16" s="5">
        <v>79</v>
      </c>
      <c r="V16">
        <f t="shared" si="5"/>
        <v>1500</v>
      </c>
      <c r="W16">
        <f t="shared" si="0"/>
        <v>2250000</v>
      </c>
      <c r="X16">
        <f t="shared" si="1"/>
        <v>10.550746785383243</v>
      </c>
      <c r="Y16">
        <f t="shared" si="2"/>
        <v>15826.120178074865</v>
      </c>
      <c r="Z16">
        <f t="shared" si="3"/>
        <v>1499</v>
      </c>
      <c r="AB16">
        <f t="shared" si="4"/>
        <v>0.26739207991437747</v>
      </c>
    </row>
    <row r="17" spans="1:28" x14ac:dyDescent="0.25">
      <c r="A17" s="5">
        <v>1984</v>
      </c>
      <c r="B17" s="3">
        <v>6125</v>
      </c>
      <c r="C17" s="5">
        <v>13601</v>
      </c>
      <c r="D17" s="3">
        <v>404</v>
      </c>
      <c r="E17" s="5">
        <v>25071</v>
      </c>
      <c r="F17" s="3">
        <v>513</v>
      </c>
      <c r="G17" s="5">
        <v>411</v>
      </c>
      <c r="H17" s="3">
        <v>11377</v>
      </c>
      <c r="I17" s="5">
        <v>324</v>
      </c>
      <c r="V17">
        <f t="shared" si="5"/>
        <v>1600</v>
      </c>
      <c r="W17">
        <f t="shared" si="0"/>
        <v>2560000</v>
      </c>
      <c r="X17">
        <f t="shared" si="1"/>
        <v>10.643856189774725</v>
      </c>
      <c r="Y17">
        <f t="shared" si="2"/>
        <v>17030.169903639562</v>
      </c>
      <c r="Z17">
        <f t="shared" si="3"/>
        <v>1599</v>
      </c>
      <c r="AB17">
        <f t="shared" si="4"/>
        <v>0.26106122448979591</v>
      </c>
    </row>
    <row r="18" spans="1:28" x14ac:dyDescent="0.25">
      <c r="A18" s="5">
        <v>3002</v>
      </c>
      <c r="B18" s="3">
        <v>7039</v>
      </c>
      <c r="C18" s="5">
        <v>14649</v>
      </c>
      <c r="D18" s="3">
        <v>302</v>
      </c>
      <c r="E18" s="5">
        <v>28667</v>
      </c>
      <c r="F18" s="3">
        <v>539</v>
      </c>
      <c r="G18" s="5">
        <v>805</v>
      </c>
      <c r="H18" s="3">
        <v>12237</v>
      </c>
      <c r="I18" s="5">
        <v>154</v>
      </c>
      <c r="V18">
        <f t="shared" si="5"/>
        <v>1700</v>
      </c>
      <c r="W18">
        <f t="shared" si="0"/>
        <v>2890000</v>
      </c>
      <c r="X18">
        <f t="shared" si="1"/>
        <v>10.731319031025064</v>
      </c>
      <c r="Y18">
        <f t="shared" si="2"/>
        <v>18243.242352742611</v>
      </c>
      <c r="Z18">
        <f t="shared" si="3"/>
        <v>1699</v>
      </c>
      <c r="AB18">
        <f t="shared" si="4"/>
        <v>0.24136951271487428</v>
      </c>
    </row>
    <row r="19" spans="1:28" x14ac:dyDescent="0.25">
      <c r="A19" s="5">
        <v>2976</v>
      </c>
      <c r="B19" s="3">
        <v>7714</v>
      </c>
      <c r="C19" s="5">
        <v>16421</v>
      </c>
      <c r="D19" s="3">
        <v>331</v>
      </c>
      <c r="E19" s="5">
        <v>31590</v>
      </c>
      <c r="F19" s="3">
        <v>538</v>
      </c>
      <c r="G19" s="5">
        <v>755</v>
      </c>
      <c r="H19" s="3">
        <v>14195</v>
      </c>
      <c r="I19" s="5">
        <v>117</v>
      </c>
      <c r="V19">
        <f t="shared" si="5"/>
        <v>1800</v>
      </c>
      <c r="W19">
        <f t="shared" si="0"/>
        <v>3240000</v>
      </c>
      <c r="X19">
        <f t="shared" si="1"/>
        <v>10.813781191217037</v>
      </c>
      <c r="Y19">
        <f t="shared" si="2"/>
        <v>19464.806144190668</v>
      </c>
      <c r="Z19">
        <f t="shared" si="3"/>
        <v>1799</v>
      </c>
      <c r="AB19">
        <f t="shared" si="4"/>
        <v>0.23321234119782214</v>
      </c>
    </row>
    <row r="20" spans="1:28" x14ac:dyDescent="0.25">
      <c r="A20" s="5">
        <v>3100</v>
      </c>
      <c r="B20" s="3">
        <v>8644</v>
      </c>
      <c r="C20" s="5">
        <v>18132</v>
      </c>
      <c r="D20" s="3">
        <v>448</v>
      </c>
      <c r="E20" s="5">
        <v>35803</v>
      </c>
      <c r="F20" s="3">
        <v>843</v>
      </c>
      <c r="G20" s="5">
        <v>514</v>
      </c>
      <c r="H20" s="3">
        <v>15657</v>
      </c>
      <c r="I20" s="5">
        <v>94</v>
      </c>
      <c r="V20">
        <f t="shared" si="5"/>
        <v>1900</v>
      </c>
      <c r="W20">
        <f t="shared" si="0"/>
        <v>3610000</v>
      </c>
      <c r="X20">
        <f t="shared" si="1"/>
        <v>10.89178370321831</v>
      </c>
      <c r="Y20">
        <f t="shared" si="2"/>
        <v>20694.38903611479</v>
      </c>
      <c r="Z20">
        <f t="shared" si="3"/>
        <v>1899</v>
      </c>
      <c r="AB20">
        <f t="shared" si="4"/>
        <v>0.21968995835261454</v>
      </c>
    </row>
    <row r="21" spans="1:28" x14ac:dyDescent="0.25">
      <c r="A21" s="5">
        <v>3500</v>
      </c>
      <c r="B21" s="3">
        <v>9757</v>
      </c>
      <c r="C21" s="5">
        <v>20142</v>
      </c>
      <c r="D21" s="3">
        <v>811</v>
      </c>
      <c r="E21" s="5">
        <v>39317</v>
      </c>
      <c r="F21" s="3">
        <v>498</v>
      </c>
      <c r="G21" s="5">
        <v>804</v>
      </c>
      <c r="H21" s="3">
        <v>17437</v>
      </c>
      <c r="I21" s="5">
        <v>149</v>
      </c>
      <c r="V21">
        <f t="shared" si="5"/>
        <v>2000</v>
      </c>
      <c r="W21">
        <f t="shared" si="0"/>
        <v>4000000</v>
      </c>
      <c r="X21">
        <f t="shared" si="1"/>
        <v>10.965784284662087</v>
      </c>
      <c r="Y21">
        <f t="shared" si="2"/>
        <v>21931.568569324176</v>
      </c>
      <c r="Z21">
        <f t="shared" si="3"/>
        <v>1999</v>
      </c>
      <c r="AB21">
        <f t="shared" si="4"/>
        <v>0.20487854873424208</v>
      </c>
    </row>
    <row r="22" spans="1:28" x14ac:dyDescent="0.25">
      <c r="A22" s="5">
        <v>3999</v>
      </c>
      <c r="B22" s="3">
        <v>10429</v>
      </c>
      <c r="C22" s="5">
        <v>22303</v>
      </c>
      <c r="D22" s="3">
        <v>477</v>
      </c>
      <c r="E22" s="5">
        <v>43089</v>
      </c>
      <c r="F22" s="3">
        <v>881</v>
      </c>
      <c r="G22" s="5">
        <v>390</v>
      </c>
      <c r="H22" s="3">
        <v>19543</v>
      </c>
      <c r="I22" s="5">
        <v>175</v>
      </c>
      <c r="V22">
        <f t="shared" si="5"/>
        <v>2100</v>
      </c>
      <c r="W22">
        <f t="shared" si="0"/>
        <v>4410000</v>
      </c>
      <c r="X22">
        <f t="shared" si="1"/>
        <v>11.036173612553485</v>
      </c>
      <c r="Y22">
        <f t="shared" si="2"/>
        <v>23175.964586362319</v>
      </c>
      <c r="Z22">
        <f t="shared" si="3"/>
        <v>2099</v>
      </c>
      <c r="AB22">
        <f t="shared" si="4"/>
        <v>0.20126570140953112</v>
      </c>
    </row>
    <row r="23" spans="1:28" x14ac:dyDescent="0.25">
      <c r="A23" s="5">
        <v>4464</v>
      </c>
      <c r="B23" s="3">
        <v>11584</v>
      </c>
      <c r="C23" s="5">
        <v>24725</v>
      </c>
      <c r="D23" s="3">
        <v>507</v>
      </c>
      <c r="E23" s="5">
        <v>47362</v>
      </c>
      <c r="F23" s="3">
        <v>475</v>
      </c>
      <c r="G23" s="5">
        <v>869</v>
      </c>
      <c r="H23" s="3">
        <v>21201</v>
      </c>
      <c r="I23" s="5">
        <v>230</v>
      </c>
      <c r="V23">
        <f t="shared" si="5"/>
        <v>2200</v>
      </c>
      <c r="W23">
        <f t="shared" si="0"/>
        <v>4840000</v>
      </c>
      <c r="X23">
        <f t="shared" si="1"/>
        <v>11.103287808412022</v>
      </c>
      <c r="Y23">
        <f t="shared" si="2"/>
        <v>24427.233178506449</v>
      </c>
      <c r="Z23">
        <f t="shared" si="3"/>
        <v>2199</v>
      </c>
      <c r="AB23">
        <f t="shared" si="4"/>
        <v>0.18983080110497239</v>
      </c>
    </row>
    <row r="24" spans="1:28" x14ac:dyDescent="0.25">
      <c r="A24" s="5">
        <v>4957</v>
      </c>
      <c r="B24" s="3">
        <v>12139</v>
      </c>
      <c r="C24" s="5">
        <v>25936</v>
      </c>
      <c r="D24" s="3">
        <v>515</v>
      </c>
      <c r="E24" s="5">
        <v>51740</v>
      </c>
      <c r="F24" s="3">
        <v>690</v>
      </c>
      <c r="G24" s="5">
        <v>884</v>
      </c>
      <c r="H24" s="3">
        <v>23699</v>
      </c>
      <c r="I24" s="5">
        <v>326</v>
      </c>
      <c r="V24">
        <f t="shared" si="5"/>
        <v>2300</v>
      </c>
      <c r="W24">
        <f t="shared" si="0"/>
        <v>5290000</v>
      </c>
      <c r="X24">
        <f t="shared" si="1"/>
        <v>11.167418145831739</v>
      </c>
      <c r="Y24">
        <f t="shared" si="2"/>
        <v>25685.061735413001</v>
      </c>
      <c r="Z24">
        <f t="shared" si="3"/>
        <v>2299</v>
      </c>
      <c r="AB24">
        <f t="shared" si="4"/>
        <v>0.18938957080484389</v>
      </c>
    </row>
    <row r="25" spans="1:28" x14ac:dyDescent="0.25">
      <c r="A25" s="5">
        <v>5456</v>
      </c>
      <c r="B25" s="3">
        <v>13863</v>
      </c>
      <c r="C25" s="5">
        <v>29059</v>
      </c>
      <c r="D25" s="3">
        <v>901</v>
      </c>
      <c r="E25" s="5">
        <v>56385</v>
      </c>
      <c r="F25" s="3">
        <v>1002</v>
      </c>
      <c r="G25" s="5">
        <v>586</v>
      </c>
      <c r="H25" s="3">
        <v>25983</v>
      </c>
      <c r="I25" s="5">
        <v>184</v>
      </c>
      <c r="V25">
        <f t="shared" si="5"/>
        <v>2400</v>
      </c>
      <c r="W25">
        <f t="shared" si="0"/>
        <v>5760000</v>
      </c>
      <c r="X25">
        <f t="shared" si="1"/>
        <v>11.228818690495881</v>
      </c>
      <c r="Y25">
        <f t="shared" si="2"/>
        <v>26949.164857190117</v>
      </c>
      <c r="Z25">
        <f t="shared" si="3"/>
        <v>2399</v>
      </c>
      <c r="AB25">
        <f t="shared" si="4"/>
        <v>0.17305056625550025</v>
      </c>
    </row>
    <row r="26" spans="1:28" x14ac:dyDescent="0.25">
      <c r="A26" s="5">
        <v>5458</v>
      </c>
      <c r="B26" s="3">
        <v>14631</v>
      </c>
      <c r="C26" s="5">
        <v>30703</v>
      </c>
      <c r="D26" s="3">
        <v>649</v>
      </c>
      <c r="E26" s="5">
        <v>61344</v>
      </c>
      <c r="F26" s="3">
        <v>1039</v>
      </c>
      <c r="G26" s="5">
        <v>882</v>
      </c>
      <c r="H26" s="3">
        <v>27575</v>
      </c>
      <c r="I26" s="5">
        <v>329</v>
      </c>
      <c r="V26">
        <f t="shared" si="5"/>
        <v>2500</v>
      </c>
      <c r="W26">
        <f t="shared" si="0"/>
        <v>6250000</v>
      </c>
      <c r="X26">
        <f t="shared" si="1"/>
        <v>11.287712379549449</v>
      </c>
      <c r="Y26">
        <f t="shared" si="2"/>
        <v>28219.28094887362</v>
      </c>
      <c r="Z26">
        <f t="shared" si="3"/>
        <v>2499</v>
      </c>
      <c r="AB26">
        <f t="shared" si="4"/>
        <v>0.17080172237030961</v>
      </c>
    </row>
    <row r="27" spans="1:28" x14ac:dyDescent="0.25">
      <c r="A27" s="5">
        <v>5978</v>
      </c>
      <c r="B27" s="3">
        <v>16013</v>
      </c>
      <c r="C27" s="5">
        <v>34223</v>
      </c>
      <c r="D27" s="3">
        <v>588</v>
      </c>
      <c r="E27" s="5">
        <v>66118</v>
      </c>
      <c r="F27" s="3">
        <v>654</v>
      </c>
      <c r="G27" s="5">
        <v>650</v>
      </c>
      <c r="H27" s="3">
        <v>30044</v>
      </c>
      <c r="I27" s="5">
        <v>182</v>
      </c>
      <c r="V27">
        <f t="shared" si="5"/>
        <v>2600</v>
      </c>
      <c r="W27">
        <f t="shared" si="0"/>
        <v>6760000</v>
      </c>
      <c r="X27">
        <f t="shared" si="1"/>
        <v>11.344295907915818</v>
      </c>
      <c r="Y27">
        <f t="shared" si="2"/>
        <v>29495.169360581127</v>
      </c>
      <c r="Z27">
        <f t="shared" si="3"/>
        <v>2599</v>
      </c>
      <c r="AB27">
        <f t="shared" si="4"/>
        <v>0.16230562667832385</v>
      </c>
    </row>
    <row r="28" spans="1:28" x14ac:dyDescent="0.25">
      <c r="A28" s="5">
        <v>6473</v>
      </c>
      <c r="B28" s="3">
        <v>16964</v>
      </c>
      <c r="C28" s="5">
        <v>36009</v>
      </c>
      <c r="D28" s="3">
        <v>972</v>
      </c>
      <c r="E28" s="5">
        <v>71363</v>
      </c>
      <c r="F28" s="3">
        <v>1073</v>
      </c>
      <c r="G28" s="5">
        <v>719</v>
      </c>
      <c r="H28" s="3">
        <v>32290</v>
      </c>
      <c r="I28" s="5">
        <v>402</v>
      </c>
      <c r="V28">
        <f t="shared" si="5"/>
        <v>2700</v>
      </c>
      <c r="W28">
        <f t="shared" si="0"/>
        <v>7290000</v>
      </c>
      <c r="X28">
        <f t="shared" si="1"/>
        <v>11.398743691938193</v>
      </c>
      <c r="Y28">
        <f t="shared" si="2"/>
        <v>30776.607968233122</v>
      </c>
      <c r="Z28">
        <f t="shared" si="3"/>
        <v>2699</v>
      </c>
      <c r="AB28">
        <f t="shared" si="4"/>
        <v>0.15910162697477009</v>
      </c>
    </row>
    <row r="29" spans="1:28" x14ac:dyDescent="0.25">
      <c r="A29" s="5">
        <v>7016</v>
      </c>
      <c r="B29" s="3">
        <v>18340</v>
      </c>
      <c r="C29" s="5">
        <v>39839</v>
      </c>
      <c r="D29" s="3">
        <v>1037</v>
      </c>
      <c r="E29" s="5">
        <v>76498</v>
      </c>
      <c r="F29" s="3">
        <v>1075</v>
      </c>
      <c r="G29" s="5">
        <v>974</v>
      </c>
      <c r="H29" s="3">
        <v>34338</v>
      </c>
      <c r="I29" s="5">
        <v>244</v>
      </c>
      <c r="V29">
        <f t="shared" si="5"/>
        <v>2800</v>
      </c>
      <c r="W29">
        <f t="shared" si="0"/>
        <v>7840000</v>
      </c>
      <c r="X29">
        <f t="shared" si="1"/>
        <v>11.451211111832329</v>
      </c>
      <c r="Y29">
        <f t="shared" si="2"/>
        <v>32063.391113130521</v>
      </c>
      <c r="Z29">
        <f t="shared" si="3"/>
        <v>2799</v>
      </c>
      <c r="AB29">
        <f t="shared" si="4"/>
        <v>0.15261723009814612</v>
      </c>
    </row>
    <row r="30" spans="1:28" x14ac:dyDescent="0.25">
      <c r="A30" s="5">
        <v>7513</v>
      </c>
      <c r="B30" s="3">
        <v>20266</v>
      </c>
      <c r="C30" s="5">
        <v>42644</v>
      </c>
      <c r="D30" s="3">
        <v>763</v>
      </c>
      <c r="E30" s="5">
        <v>82235</v>
      </c>
      <c r="F30" s="3">
        <v>1089</v>
      </c>
      <c r="G30" s="5">
        <v>1141</v>
      </c>
      <c r="H30" s="3">
        <v>36907</v>
      </c>
      <c r="I30" s="5">
        <v>201</v>
      </c>
      <c r="V30">
        <f t="shared" si="5"/>
        <v>2900</v>
      </c>
      <c r="W30">
        <f t="shared" si="0"/>
        <v>8410000</v>
      </c>
      <c r="X30">
        <f t="shared" si="1"/>
        <v>11.501837184902298</v>
      </c>
      <c r="Y30">
        <f t="shared" si="2"/>
        <v>33355.327836216667</v>
      </c>
      <c r="Z30">
        <f t="shared" si="3"/>
        <v>2899</v>
      </c>
      <c r="AB30">
        <f t="shared" si="4"/>
        <v>0.14304746866673246</v>
      </c>
    </row>
    <row r="31" spans="1:28" x14ac:dyDescent="0.25">
      <c r="A31" s="5">
        <v>7938</v>
      </c>
      <c r="B31" s="3">
        <v>21648</v>
      </c>
      <c r="C31" s="5">
        <v>44868</v>
      </c>
      <c r="D31" s="3">
        <v>778</v>
      </c>
      <c r="E31" s="5">
        <v>88015</v>
      </c>
      <c r="F31" s="3">
        <v>1096</v>
      </c>
      <c r="G31" s="5">
        <v>1054</v>
      </c>
      <c r="H31" s="3">
        <v>39724</v>
      </c>
      <c r="I31" s="5">
        <v>230</v>
      </c>
      <c r="V31">
        <f t="shared" si="5"/>
        <v>3000</v>
      </c>
      <c r="W31">
        <f t="shared" si="0"/>
        <v>9000000</v>
      </c>
      <c r="X31">
        <f t="shared" si="1"/>
        <v>11.550746785383243</v>
      </c>
      <c r="Y31">
        <f t="shared" si="2"/>
        <v>34652.240356149727</v>
      </c>
      <c r="Z31">
        <f t="shared" si="3"/>
        <v>2999</v>
      </c>
      <c r="AB31">
        <f t="shared" si="4"/>
        <v>0.13853473762010349</v>
      </c>
    </row>
    <row r="32" spans="1:28" x14ac:dyDescent="0.25">
      <c r="A32" s="5">
        <v>8461</v>
      </c>
      <c r="B32" s="3">
        <v>23258</v>
      </c>
      <c r="C32" s="5">
        <v>48169</v>
      </c>
      <c r="D32" s="3">
        <v>856</v>
      </c>
      <c r="E32" s="5">
        <v>94467</v>
      </c>
      <c r="F32" s="3">
        <v>844</v>
      </c>
      <c r="G32" s="5">
        <v>1048</v>
      </c>
      <c r="H32" s="3">
        <v>42331</v>
      </c>
      <c r="I32" s="5">
        <v>689</v>
      </c>
      <c r="V32">
        <f t="shared" si="5"/>
        <v>3100</v>
      </c>
      <c r="W32">
        <f t="shared" si="0"/>
        <v>9610000</v>
      </c>
      <c r="X32">
        <f t="shared" si="1"/>
        <v>11.5980525001616</v>
      </c>
      <c r="Y32">
        <f t="shared" si="2"/>
        <v>35953.962750500963</v>
      </c>
      <c r="Z32">
        <f t="shared" si="3"/>
        <v>3099</v>
      </c>
      <c r="AB32">
        <f t="shared" si="4"/>
        <v>0.13324447501934819</v>
      </c>
    </row>
    <row r="33" spans="1:28" x14ac:dyDescent="0.25">
      <c r="A33" s="5">
        <v>9424</v>
      </c>
      <c r="B33" s="3">
        <v>24605</v>
      </c>
      <c r="C33" s="5">
        <v>51187</v>
      </c>
      <c r="D33" s="3">
        <v>827</v>
      </c>
      <c r="E33" s="5">
        <v>100057</v>
      </c>
      <c r="F33" s="3">
        <v>1208</v>
      </c>
      <c r="G33" s="5">
        <v>1152</v>
      </c>
      <c r="H33" s="3">
        <v>44680</v>
      </c>
      <c r="I33" s="5">
        <v>796</v>
      </c>
      <c r="V33">
        <f t="shared" si="5"/>
        <v>3200</v>
      </c>
      <c r="W33">
        <f t="shared" si="0"/>
        <v>10240000</v>
      </c>
      <c r="X33">
        <f t="shared" si="1"/>
        <v>11.643856189774727</v>
      </c>
      <c r="Y33">
        <f t="shared" si="2"/>
        <v>37260.339807279124</v>
      </c>
      <c r="Z33">
        <f t="shared" si="3"/>
        <v>3199</v>
      </c>
      <c r="AB33">
        <f t="shared" si="4"/>
        <v>0.13001422475106686</v>
      </c>
    </row>
    <row r="34" spans="1:28" x14ac:dyDescent="0.25">
      <c r="A34" s="5">
        <v>9916</v>
      </c>
      <c r="B34" s="3">
        <v>26170</v>
      </c>
      <c r="C34" s="5">
        <v>54527</v>
      </c>
      <c r="D34" s="3">
        <v>730</v>
      </c>
      <c r="E34" s="5">
        <v>106570</v>
      </c>
      <c r="F34" s="3">
        <v>1230</v>
      </c>
      <c r="G34" s="5">
        <v>1287</v>
      </c>
      <c r="H34" s="3">
        <v>47559</v>
      </c>
      <c r="I34" s="5">
        <v>402</v>
      </c>
      <c r="V34">
        <f t="shared" si="5"/>
        <v>3300</v>
      </c>
      <c r="W34">
        <f t="shared" si="0"/>
        <v>10890000</v>
      </c>
      <c r="X34">
        <f t="shared" si="1"/>
        <v>11.688250309133178</v>
      </c>
      <c r="Y34">
        <f t="shared" si="2"/>
        <v>38571.226020139489</v>
      </c>
      <c r="Z34">
        <f t="shared" si="3"/>
        <v>3299</v>
      </c>
      <c r="AB34">
        <f t="shared" si="4"/>
        <v>0.12606037447458923</v>
      </c>
    </row>
    <row r="35" spans="1:28" x14ac:dyDescent="0.25">
      <c r="A35" s="5">
        <v>10415</v>
      </c>
      <c r="B35" s="3">
        <v>27809</v>
      </c>
      <c r="C35" s="5">
        <v>58039</v>
      </c>
      <c r="D35" s="3">
        <v>740</v>
      </c>
      <c r="E35" s="5">
        <v>113137</v>
      </c>
      <c r="F35" s="3">
        <v>1257</v>
      </c>
      <c r="G35" s="5">
        <v>841</v>
      </c>
      <c r="H35" s="3">
        <v>50130</v>
      </c>
      <c r="I35" s="5">
        <v>442</v>
      </c>
      <c r="V35">
        <f t="shared" si="5"/>
        <v>3400</v>
      </c>
      <c r="W35">
        <f t="shared" si="0"/>
        <v>11560000</v>
      </c>
      <c r="X35">
        <f t="shared" si="1"/>
        <v>11.731319031025064</v>
      </c>
      <c r="Y35">
        <f t="shared" si="2"/>
        <v>39886.484705485222</v>
      </c>
      <c r="Z35">
        <f t="shared" si="3"/>
        <v>3399</v>
      </c>
      <c r="AB35">
        <f t="shared" si="4"/>
        <v>0.12222661728217483</v>
      </c>
    </row>
    <row r="36" spans="1:28" x14ac:dyDescent="0.25">
      <c r="A36" s="5">
        <v>10912</v>
      </c>
      <c r="B36" s="3">
        <v>29509</v>
      </c>
      <c r="C36" s="5">
        <v>60715</v>
      </c>
      <c r="D36" s="3">
        <v>781</v>
      </c>
      <c r="E36" s="5">
        <v>120361</v>
      </c>
      <c r="F36" s="3">
        <v>1280</v>
      </c>
      <c r="G36" s="5">
        <v>835</v>
      </c>
      <c r="H36" s="3">
        <v>53564</v>
      </c>
      <c r="I36" s="5">
        <v>306</v>
      </c>
      <c r="V36">
        <f t="shared" si="5"/>
        <v>3500</v>
      </c>
      <c r="W36">
        <f t="shared" si="0"/>
        <v>12250000</v>
      </c>
      <c r="X36">
        <f t="shared" si="1"/>
        <v>11.773139206719691</v>
      </c>
      <c r="Y36">
        <f t="shared" si="2"/>
        <v>41205.987223518918</v>
      </c>
      <c r="Z36">
        <f t="shared" si="3"/>
        <v>3499</v>
      </c>
      <c r="AB36">
        <f t="shared" si="4"/>
        <v>0.11857399437459758</v>
      </c>
    </row>
    <row r="37" spans="1:28" x14ac:dyDescent="0.25">
      <c r="A37" s="5">
        <v>11382</v>
      </c>
      <c r="B37" s="3">
        <v>31358</v>
      </c>
      <c r="C37" s="5">
        <v>64320</v>
      </c>
      <c r="D37" s="3">
        <v>1229</v>
      </c>
      <c r="E37" s="5">
        <v>126957</v>
      </c>
      <c r="F37" s="3">
        <v>1274</v>
      </c>
      <c r="G37" s="5">
        <v>1247</v>
      </c>
      <c r="H37" s="3">
        <v>56585</v>
      </c>
      <c r="I37" s="5">
        <v>443</v>
      </c>
      <c r="V37">
        <f t="shared" si="5"/>
        <v>3600</v>
      </c>
      <c r="W37">
        <f t="shared" si="0"/>
        <v>12960000</v>
      </c>
      <c r="X37">
        <f t="shared" si="1"/>
        <v>11.813781191217037</v>
      </c>
      <c r="Y37">
        <f t="shared" si="2"/>
        <v>42529.612288381337</v>
      </c>
      <c r="Z37">
        <f t="shared" si="3"/>
        <v>3599</v>
      </c>
      <c r="AB37">
        <f t="shared" si="4"/>
        <v>0.11477135021366158</v>
      </c>
    </row>
    <row r="38" spans="1:28" x14ac:dyDescent="0.25">
      <c r="A38" s="5">
        <v>12425</v>
      </c>
      <c r="B38" s="3">
        <v>32462</v>
      </c>
      <c r="C38" s="5">
        <v>67827</v>
      </c>
      <c r="D38" s="3">
        <v>911</v>
      </c>
      <c r="E38" s="5">
        <v>134013</v>
      </c>
      <c r="F38" s="3">
        <v>1106</v>
      </c>
      <c r="G38" s="5">
        <v>1388</v>
      </c>
      <c r="H38" s="3">
        <v>59430</v>
      </c>
      <c r="I38" s="5">
        <v>421</v>
      </c>
      <c r="V38">
        <f t="shared" si="5"/>
        <v>3700</v>
      </c>
      <c r="W38">
        <f t="shared" si="0"/>
        <v>13690000</v>
      </c>
      <c r="X38">
        <f t="shared" si="1"/>
        <v>11.853309555403674</v>
      </c>
      <c r="Y38">
        <f t="shared" si="2"/>
        <v>43857.245354993596</v>
      </c>
      <c r="Z38">
        <f t="shared" si="3"/>
        <v>3699</v>
      </c>
      <c r="AB38">
        <f t="shared" si="4"/>
        <v>0.11394861684431028</v>
      </c>
    </row>
    <row r="39" spans="1:28" x14ac:dyDescent="0.25">
      <c r="A39" s="5">
        <v>12871</v>
      </c>
      <c r="B39" s="3">
        <v>33902</v>
      </c>
      <c r="C39" s="5">
        <v>71588</v>
      </c>
      <c r="D39" s="3">
        <v>1272</v>
      </c>
      <c r="E39" s="5">
        <v>141232</v>
      </c>
      <c r="F39" s="3">
        <v>1056</v>
      </c>
      <c r="G39" s="5">
        <v>1320</v>
      </c>
      <c r="H39" s="3">
        <v>62849</v>
      </c>
      <c r="I39" s="5">
        <v>326</v>
      </c>
      <c r="V39">
        <f t="shared" si="5"/>
        <v>3800</v>
      </c>
      <c r="W39">
        <f t="shared" si="0"/>
        <v>14440000</v>
      </c>
      <c r="X39">
        <f t="shared" si="1"/>
        <v>11.89178370321831</v>
      </c>
      <c r="Y39">
        <f t="shared" si="2"/>
        <v>45188.778072229579</v>
      </c>
      <c r="Z39">
        <f t="shared" si="3"/>
        <v>3799</v>
      </c>
      <c r="AB39">
        <f t="shared" si="4"/>
        <v>0.11205828564686449</v>
      </c>
    </row>
    <row r="40" spans="1:28" x14ac:dyDescent="0.25">
      <c r="A40" s="5">
        <v>13429</v>
      </c>
      <c r="B40" s="3">
        <v>35732</v>
      </c>
      <c r="C40" s="5">
        <v>75290</v>
      </c>
      <c r="D40" s="3">
        <v>1287</v>
      </c>
      <c r="E40" s="5">
        <v>149001</v>
      </c>
      <c r="F40" s="3">
        <v>938</v>
      </c>
      <c r="G40" s="5">
        <v>1290</v>
      </c>
      <c r="H40" s="3">
        <v>65929</v>
      </c>
      <c r="I40" s="5">
        <v>824</v>
      </c>
      <c r="V40">
        <f t="shared" si="5"/>
        <v>3900</v>
      </c>
      <c r="W40">
        <f t="shared" si="0"/>
        <v>15210000</v>
      </c>
      <c r="X40">
        <f t="shared" si="1"/>
        <v>11.929258408636972</v>
      </c>
      <c r="Y40">
        <f t="shared" si="2"/>
        <v>46524.10779368419</v>
      </c>
      <c r="Z40">
        <f t="shared" si="3"/>
        <v>3899</v>
      </c>
      <c r="AB40">
        <f t="shared" si="4"/>
        <v>0.10911787753274375</v>
      </c>
    </row>
    <row r="41" spans="1:28" x14ac:dyDescent="0.25">
      <c r="A41" s="5">
        <v>14408</v>
      </c>
      <c r="B41" s="3">
        <v>37729</v>
      </c>
      <c r="C41" s="5">
        <v>79562</v>
      </c>
      <c r="D41" s="3">
        <v>1299</v>
      </c>
      <c r="E41" s="5">
        <v>156769</v>
      </c>
      <c r="F41" s="3">
        <v>1108</v>
      </c>
      <c r="G41" s="5">
        <v>1413</v>
      </c>
      <c r="H41" s="3">
        <v>69533</v>
      </c>
      <c r="I41" s="5">
        <v>830</v>
      </c>
      <c r="V41">
        <f t="shared" si="5"/>
        <v>4000</v>
      </c>
      <c r="W41">
        <f t="shared" si="0"/>
        <v>16000000</v>
      </c>
      <c r="X41">
        <f t="shared" si="1"/>
        <v>11.965784284662087</v>
      </c>
      <c r="Y41">
        <f t="shared" si="2"/>
        <v>47863.137138648352</v>
      </c>
      <c r="Z41">
        <f t="shared" si="3"/>
        <v>3999</v>
      </c>
      <c r="AB41">
        <f t="shared" si="4"/>
        <v>0.10599273768188926</v>
      </c>
    </row>
    <row r="42" spans="1:28" x14ac:dyDescent="0.25">
      <c r="A42" s="5">
        <v>14906</v>
      </c>
      <c r="B42" s="3">
        <v>40218</v>
      </c>
      <c r="C42" s="5">
        <v>82901</v>
      </c>
      <c r="D42" s="3">
        <v>1347</v>
      </c>
      <c r="E42" s="5">
        <v>164314</v>
      </c>
      <c r="F42" s="3">
        <v>1120</v>
      </c>
      <c r="G42" s="5">
        <v>1415</v>
      </c>
      <c r="H42" s="3">
        <v>73459</v>
      </c>
      <c r="I42" s="5">
        <v>334</v>
      </c>
      <c r="V42">
        <f t="shared" si="5"/>
        <v>4100</v>
      </c>
      <c r="W42">
        <f t="shared" si="0"/>
        <v>16810000</v>
      </c>
      <c r="X42">
        <f t="shared" si="1"/>
        <v>12.001408194392809</v>
      </c>
      <c r="Y42">
        <f t="shared" si="2"/>
        <v>49205.77359701052</v>
      </c>
      <c r="Z42">
        <f t="shared" si="3"/>
        <v>4099</v>
      </c>
      <c r="AB42">
        <f t="shared" si="4"/>
        <v>0.10191953851509275</v>
      </c>
    </row>
    <row r="43" spans="1:28" x14ac:dyDescent="0.25">
      <c r="A43" s="5">
        <v>15875</v>
      </c>
      <c r="B43" s="3">
        <v>41749</v>
      </c>
      <c r="C43" s="5">
        <v>87279</v>
      </c>
      <c r="D43" s="3">
        <v>1370</v>
      </c>
      <c r="E43" s="5">
        <v>173416</v>
      </c>
      <c r="F43" s="3">
        <v>1137</v>
      </c>
      <c r="G43" s="5">
        <v>1454</v>
      </c>
      <c r="H43" s="3">
        <v>77166</v>
      </c>
      <c r="I43" s="5">
        <v>472</v>
      </c>
      <c r="V43">
        <f t="shared" si="5"/>
        <v>4200</v>
      </c>
      <c r="W43">
        <f t="shared" si="0"/>
        <v>17640000</v>
      </c>
      <c r="X43">
        <f t="shared" si="1"/>
        <v>12.036173612553485</v>
      </c>
      <c r="Y43">
        <f t="shared" si="2"/>
        <v>50551.929172724638</v>
      </c>
      <c r="Z43">
        <f t="shared" si="3"/>
        <v>4199</v>
      </c>
      <c r="AB43">
        <f t="shared" si="4"/>
        <v>0.10057725933555295</v>
      </c>
    </row>
    <row r="44" spans="1:28" x14ac:dyDescent="0.25">
      <c r="A44" s="5">
        <v>16894</v>
      </c>
      <c r="B44" s="3">
        <v>43632</v>
      </c>
      <c r="C44" s="5">
        <v>91489</v>
      </c>
      <c r="D44" s="3">
        <v>1397</v>
      </c>
      <c r="E44" s="5">
        <v>181009</v>
      </c>
      <c r="F44" s="3">
        <v>1497</v>
      </c>
      <c r="G44" s="5">
        <v>1573</v>
      </c>
      <c r="H44" s="3">
        <v>80252</v>
      </c>
      <c r="I44" s="5">
        <v>509</v>
      </c>
      <c r="V44">
        <f t="shared" si="5"/>
        <v>4300</v>
      </c>
      <c r="W44">
        <f t="shared" si="0"/>
        <v>18490000</v>
      </c>
      <c r="X44">
        <f t="shared" si="1"/>
        <v>12.070120944476823</v>
      </c>
      <c r="Y44">
        <f t="shared" si="2"/>
        <v>51901.520061250339</v>
      </c>
      <c r="Z44">
        <f t="shared" si="3"/>
        <v>4299</v>
      </c>
      <c r="AB44">
        <f t="shared" si="4"/>
        <v>9.852860286028603E-2</v>
      </c>
    </row>
    <row r="45" spans="1:28" x14ac:dyDescent="0.25">
      <c r="A45" s="5">
        <v>17387</v>
      </c>
      <c r="B45" s="3">
        <v>45517</v>
      </c>
      <c r="C45" s="5">
        <v>95540</v>
      </c>
      <c r="D45" s="3">
        <v>1421</v>
      </c>
      <c r="E45" s="5">
        <v>189177</v>
      </c>
      <c r="F45" s="3">
        <v>1691</v>
      </c>
      <c r="G45" s="5">
        <v>1637</v>
      </c>
      <c r="H45" s="3">
        <v>84270</v>
      </c>
      <c r="I45" s="5">
        <v>805</v>
      </c>
      <c r="V45">
        <f t="shared" si="5"/>
        <v>4400</v>
      </c>
      <c r="W45">
        <f t="shared" si="0"/>
        <v>19360000</v>
      </c>
      <c r="X45">
        <f t="shared" si="1"/>
        <v>12.103287808412023</v>
      </c>
      <c r="Y45">
        <f t="shared" si="2"/>
        <v>53254.466357012905</v>
      </c>
      <c r="Z45">
        <f t="shared" si="3"/>
        <v>4399</v>
      </c>
      <c r="AB45">
        <f t="shared" si="4"/>
        <v>9.6645209482171493E-2</v>
      </c>
    </row>
    <row r="46" spans="1:28" x14ac:dyDescent="0.25">
      <c r="A46" s="5">
        <v>17855</v>
      </c>
      <c r="B46" s="3">
        <v>47838</v>
      </c>
      <c r="C46" s="5">
        <v>102010</v>
      </c>
      <c r="D46" s="3">
        <v>1439</v>
      </c>
      <c r="E46" s="5">
        <v>198131</v>
      </c>
      <c r="F46" s="3">
        <v>1269</v>
      </c>
      <c r="G46" s="5">
        <v>1538</v>
      </c>
      <c r="H46" s="3">
        <v>88514</v>
      </c>
      <c r="I46" s="5">
        <v>822</v>
      </c>
      <c r="V46">
        <f t="shared" si="5"/>
        <v>4500</v>
      </c>
      <c r="W46">
        <f t="shared" si="0"/>
        <v>20250000</v>
      </c>
      <c r="X46">
        <f t="shared" si="1"/>
        <v>12.135709286104401</v>
      </c>
      <c r="Y46">
        <f t="shared" si="2"/>
        <v>54610.691787469805</v>
      </c>
      <c r="Z46">
        <f t="shared" si="3"/>
        <v>4499</v>
      </c>
      <c r="AB46">
        <f t="shared" si="4"/>
        <v>9.4046573853421966E-2</v>
      </c>
    </row>
    <row r="47" spans="1:28" x14ac:dyDescent="0.25">
      <c r="A47" s="5">
        <v>18386</v>
      </c>
      <c r="B47" s="3">
        <v>50280</v>
      </c>
      <c r="C47" s="5">
        <v>105159</v>
      </c>
      <c r="D47" s="3">
        <v>1161</v>
      </c>
      <c r="E47" s="5">
        <v>206686</v>
      </c>
      <c r="F47" s="3">
        <v>1307</v>
      </c>
      <c r="G47" s="5">
        <v>1576</v>
      </c>
      <c r="H47" s="3">
        <v>92704</v>
      </c>
      <c r="I47" s="5">
        <v>472</v>
      </c>
      <c r="V47">
        <f t="shared" si="5"/>
        <v>4600</v>
      </c>
      <c r="W47">
        <f t="shared" si="0"/>
        <v>21160000</v>
      </c>
      <c r="X47">
        <f t="shared" si="1"/>
        <v>12.167418145831739</v>
      </c>
      <c r="Y47">
        <f t="shared" si="2"/>
        <v>55970.123470826002</v>
      </c>
      <c r="Z47">
        <f t="shared" si="3"/>
        <v>4599</v>
      </c>
      <c r="AB47">
        <f t="shared" si="4"/>
        <v>9.1467780429594275E-2</v>
      </c>
    </row>
    <row r="48" spans="1:28" x14ac:dyDescent="0.25">
      <c r="A48" s="5">
        <v>19417</v>
      </c>
      <c r="B48" s="3">
        <v>53088</v>
      </c>
      <c r="C48" s="5">
        <v>108983</v>
      </c>
      <c r="D48" s="3">
        <v>1505</v>
      </c>
      <c r="E48" s="5">
        <v>216296</v>
      </c>
      <c r="F48" s="3">
        <v>1279</v>
      </c>
      <c r="G48" s="5">
        <v>1566</v>
      </c>
      <c r="H48" s="3">
        <v>95552</v>
      </c>
      <c r="I48" s="5">
        <v>574</v>
      </c>
      <c r="V48">
        <f t="shared" si="5"/>
        <v>4700</v>
      </c>
      <c r="W48">
        <f t="shared" si="0"/>
        <v>22090000</v>
      </c>
      <c r="X48">
        <f t="shared" si="1"/>
        <v>12.198445041452361</v>
      </c>
      <c r="Y48">
        <f t="shared" si="2"/>
        <v>57332.691694826099</v>
      </c>
      <c r="Z48">
        <f t="shared" si="3"/>
        <v>4699</v>
      </c>
      <c r="AB48">
        <f t="shared" si="4"/>
        <v>8.8513411693791441E-2</v>
      </c>
    </row>
    <row r="49" spans="1:28" x14ac:dyDescent="0.25">
      <c r="A49" s="5">
        <v>20362</v>
      </c>
      <c r="B49" s="3">
        <v>54691</v>
      </c>
      <c r="C49" s="5">
        <v>113709</v>
      </c>
      <c r="D49" s="3">
        <v>1258</v>
      </c>
      <c r="E49" s="5">
        <v>225628</v>
      </c>
      <c r="F49" s="3">
        <v>1615</v>
      </c>
      <c r="G49" s="5">
        <v>1612</v>
      </c>
      <c r="H49" s="3">
        <v>100619</v>
      </c>
      <c r="I49" s="5">
        <v>885</v>
      </c>
      <c r="V49">
        <f t="shared" si="5"/>
        <v>4800</v>
      </c>
      <c r="W49">
        <f t="shared" si="0"/>
        <v>23040000</v>
      </c>
      <c r="X49">
        <f t="shared" si="1"/>
        <v>12.228818690495881</v>
      </c>
      <c r="Y49">
        <f t="shared" si="2"/>
        <v>58698.329714380234</v>
      </c>
      <c r="Z49">
        <f t="shared" si="3"/>
        <v>4799</v>
      </c>
      <c r="AB49">
        <f t="shared" si="4"/>
        <v>8.774752701541387E-2</v>
      </c>
    </row>
    <row r="50" spans="1:28" x14ac:dyDescent="0.25">
      <c r="A50" s="5">
        <v>20862</v>
      </c>
      <c r="B50" s="3">
        <v>56954</v>
      </c>
      <c r="C50" s="5">
        <v>118913</v>
      </c>
      <c r="D50" s="3">
        <v>1651</v>
      </c>
      <c r="E50" s="5">
        <v>235205</v>
      </c>
      <c r="F50" s="3">
        <v>1664</v>
      </c>
      <c r="G50" s="5">
        <v>1716</v>
      </c>
      <c r="H50" s="3">
        <v>104980</v>
      </c>
      <c r="I50" s="5">
        <v>822</v>
      </c>
      <c r="V50">
        <f t="shared" si="5"/>
        <v>4900</v>
      </c>
      <c r="W50">
        <f t="shared" si="0"/>
        <v>24010000</v>
      </c>
      <c r="X50">
        <f t="shared" si="1"/>
        <v>12.258566033889934</v>
      </c>
      <c r="Y50">
        <f t="shared" si="2"/>
        <v>60066.973566060682</v>
      </c>
      <c r="Z50">
        <f t="shared" si="3"/>
        <v>4899</v>
      </c>
      <c r="AB50">
        <f t="shared" si="4"/>
        <v>8.601678547599817E-2</v>
      </c>
    </row>
    <row r="51" spans="1:28" x14ac:dyDescent="0.25">
      <c r="A51" s="5">
        <v>21853</v>
      </c>
      <c r="B51" s="3">
        <v>58792</v>
      </c>
      <c r="C51" s="5">
        <v>123567</v>
      </c>
      <c r="D51" s="3">
        <v>1210</v>
      </c>
      <c r="E51" s="5">
        <v>245207</v>
      </c>
      <c r="F51" s="3">
        <v>1796</v>
      </c>
      <c r="G51" s="5">
        <v>1633</v>
      </c>
      <c r="H51" s="3">
        <v>108380</v>
      </c>
      <c r="I51" s="5">
        <v>516</v>
      </c>
      <c r="V51">
        <f>V50+100</f>
        <v>5000</v>
      </c>
      <c r="W51">
        <f t="shared" si="0"/>
        <v>25000000</v>
      </c>
      <c r="X51">
        <f t="shared" si="1"/>
        <v>12.287712379549451</v>
      </c>
      <c r="Y51">
        <f t="shared" si="2"/>
        <v>61438.561897747255</v>
      </c>
      <c r="Z51">
        <f t="shared" si="3"/>
        <v>4999</v>
      </c>
      <c r="AB51">
        <f t="shared" si="4"/>
        <v>8.5028575316369578E-2</v>
      </c>
    </row>
    <row r="52" spans="1:28" x14ac:dyDescent="0.25">
      <c r="B52">
        <v>0</v>
      </c>
      <c r="C52">
        <v>0</v>
      </c>
      <c r="E52">
        <v>0</v>
      </c>
      <c r="F52" s="5">
        <v>0</v>
      </c>
      <c r="G52">
        <v>0</v>
      </c>
      <c r="H52">
        <v>0</v>
      </c>
      <c r="I52">
        <v>0</v>
      </c>
    </row>
    <row r="53" spans="1:28" x14ac:dyDescent="0.25">
      <c r="A53" t="s">
        <v>79</v>
      </c>
      <c r="B53" t="s">
        <v>80</v>
      </c>
      <c r="C53" t="s">
        <v>78</v>
      </c>
      <c r="D53" t="s">
        <v>81</v>
      </c>
      <c r="E53" t="s">
        <v>69</v>
      </c>
      <c r="F53" t="s">
        <v>70</v>
      </c>
      <c r="G53" t="s">
        <v>61</v>
      </c>
      <c r="H53" t="s">
        <v>82</v>
      </c>
    </row>
    <row r="54" spans="1:28" x14ac:dyDescent="0.25">
      <c r="A54">
        <f>A2/W2</f>
        <v>0</v>
      </c>
      <c r="B54">
        <f>B2/W2</f>
        <v>0</v>
      </c>
      <c r="C54">
        <f>C2/W2</f>
        <v>0</v>
      </c>
      <c r="D54">
        <f>D2/Y2</f>
        <v>1.6556649761518966E-2</v>
      </c>
      <c r="E54">
        <f>E2/W2</f>
        <v>5.3800000000000001E-2</v>
      </c>
      <c r="F54">
        <f>D2/W2</f>
        <v>1.1000000000000001E-3</v>
      </c>
      <c r="G54">
        <f>G2/Y2</f>
        <v>0</v>
      </c>
      <c r="H54" s="6">
        <v>100</v>
      </c>
    </row>
    <row r="55" spans="1:28" x14ac:dyDescent="0.25">
      <c r="A55">
        <f t="shared" ref="A55:A103" si="6">A3/W3</f>
        <v>0</v>
      </c>
      <c r="B55">
        <f t="shared" ref="B55:B103" si="7">B3/W3</f>
        <v>0</v>
      </c>
      <c r="C55">
        <f t="shared" ref="C55:C102" si="8">C3/W3</f>
        <v>0</v>
      </c>
      <c r="D55">
        <f t="shared" ref="D55:D103" si="9">D3/Y3</f>
        <v>1.1120041755064087E-2</v>
      </c>
      <c r="E55">
        <f t="shared" ref="E55:E103" si="10">E3/W3</f>
        <v>9.5750000000000002E-3</v>
      </c>
      <c r="F55">
        <f t="shared" ref="F55:F103" si="11">D3/W3</f>
        <v>4.2499999999999998E-4</v>
      </c>
      <c r="G55">
        <f t="shared" ref="G55:G103" si="12">G3/Y3</f>
        <v>0.32575181141305382</v>
      </c>
      <c r="H55">
        <f>H54+100</f>
        <v>200</v>
      </c>
    </row>
    <row r="56" spans="1:28" x14ac:dyDescent="0.25">
      <c r="A56">
        <f t="shared" si="6"/>
        <v>0</v>
      </c>
      <c r="B56">
        <f t="shared" si="7"/>
        <v>9.2222222222222217E-4</v>
      </c>
      <c r="C56">
        <f t="shared" si="8"/>
        <v>6.0555555555555553E-3</v>
      </c>
      <c r="D56">
        <f t="shared" si="9"/>
        <v>1.0127010506329619E-2</v>
      </c>
      <c r="E56">
        <f t="shared" si="10"/>
        <v>9.2999999999999992E-3</v>
      </c>
      <c r="F56">
        <f t="shared" si="11"/>
        <v>2.7777777777777778E-4</v>
      </c>
      <c r="G56">
        <f t="shared" si="12"/>
        <v>4.9824891691141723E-2</v>
      </c>
      <c r="H56">
        <f t="shared" ref="H56:H103" si="13">H55+100</f>
        <v>300</v>
      </c>
    </row>
    <row r="57" spans="1:28" x14ac:dyDescent="0.25">
      <c r="A57">
        <f t="shared" si="6"/>
        <v>3.0937500000000001E-3</v>
      </c>
      <c r="B57">
        <f t="shared" si="7"/>
        <v>2.5125E-3</v>
      </c>
      <c r="C57">
        <f t="shared" si="8"/>
        <v>4.5750000000000001E-3</v>
      </c>
      <c r="D57">
        <f t="shared" si="9"/>
        <v>1.127968789153826E-2</v>
      </c>
      <c r="E57">
        <f t="shared" si="10"/>
        <v>1.134375E-2</v>
      </c>
      <c r="F57">
        <f t="shared" si="11"/>
        <v>2.4374999999999999E-4</v>
      </c>
      <c r="G57">
        <f t="shared" si="12"/>
        <v>0</v>
      </c>
      <c r="H57">
        <f t="shared" si="13"/>
        <v>400</v>
      </c>
    </row>
    <row r="58" spans="1:28" x14ac:dyDescent="0.25">
      <c r="A58">
        <f t="shared" si="6"/>
        <v>0</v>
      </c>
      <c r="B58">
        <f t="shared" si="7"/>
        <v>2.036E-3</v>
      </c>
      <c r="C58">
        <f t="shared" si="8"/>
        <v>5.6360000000000004E-3</v>
      </c>
      <c r="D58">
        <f t="shared" si="9"/>
        <v>1.0484303103389105E-2</v>
      </c>
      <c r="E58">
        <f t="shared" si="10"/>
        <v>1.0272E-2</v>
      </c>
      <c r="F58">
        <f t="shared" si="11"/>
        <v>1.8799999999999999E-4</v>
      </c>
      <c r="G58">
        <f t="shared" si="12"/>
        <v>1.3830357285321799E-2</v>
      </c>
      <c r="H58">
        <f t="shared" si="13"/>
        <v>500</v>
      </c>
    </row>
    <row r="59" spans="1:28" x14ac:dyDescent="0.25">
      <c r="A59">
        <f t="shared" si="6"/>
        <v>1.3861111111111112E-3</v>
      </c>
      <c r="B59">
        <f t="shared" si="7"/>
        <v>2.7305555555555555E-3</v>
      </c>
      <c r="C59">
        <f t="shared" si="8"/>
        <v>4.5277777777777781E-3</v>
      </c>
      <c r="D59">
        <f t="shared" si="9"/>
        <v>4.0272398790261239E-2</v>
      </c>
      <c r="E59">
        <f t="shared" si="10"/>
        <v>1.0133333333333333E-2</v>
      </c>
      <c r="F59">
        <f t="shared" si="11"/>
        <v>6.1944444444444449E-4</v>
      </c>
      <c r="G59">
        <f t="shared" si="12"/>
        <v>1.4808684756957048E-2</v>
      </c>
      <c r="H59">
        <f t="shared" si="13"/>
        <v>600</v>
      </c>
    </row>
    <row r="60" spans="1:28" x14ac:dyDescent="0.25">
      <c r="A60">
        <f t="shared" si="6"/>
        <v>1.0673469387755103E-3</v>
      </c>
      <c r="B60">
        <f t="shared" si="7"/>
        <v>1.9040816326530612E-3</v>
      </c>
      <c r="C60">
        <f t="shared" si="8"/>
        <v>4.5551020408163261E-3</v>
      </c>
      <c r="D60">
        <f t="shared" si="9"/>
        <v>8.6912519645254135E-2</v>
      </c>
      <c r="E60">
        <f t="shared" si="10"/>
        <v>9.395918367346939E-3</v>
      </c>
      <c r="F60">
        <f t="shared" si="11"/>
        <v>1.173469387755102E-3</v>
      </c>
      <c r="G60">
        <f t="shared" si="12"/>
        <v>2.4940114332985968E-2</v>
      </c>
      <c r="H60">
        <f t="shared" si="13"/>
        <v>700</v>
      </c>
    </row>
    <row r="61" spans="1:28" x14ac:dyDescent="0.25">
      <c r="A61">
        <f t="shared" si="6"/>
        <v>1.5468750000000001E-3</v>
      </c>
      <c r="B61">
        <f t="shared" si="7"/>
        <v>2.3249999999999998E-3</v>
      </c>
      <c r="C61">
        <f t="shared" si="8"/>
        <v>5.3281250000000004E-3</v>
      </c>
      <c r="D61">
        <f t="shared" si="9"/>
        <v>1.2572771473776232E-2</v>
      </c>
      <c r="E61">
        <f t="shared" si="10"/>
        <v>9.9984375000000004E-3</v>
      </c>
      <c r="F61">
        <f t="shared" si="11"/>
        <v>1.515625E-4</v>
      </c>
      <c r="G61">
        <f t="shared" si="12"/>
        <v>1.283200387529739E-2</v>
      </c>
      <c r="H61">
        <f t="shared" si="13"/>
        <v>800</v>
      </c>
    </row>
    <row r="62" spans="1:28" x14ac:dyDescent="0.25">
      <c r="A62">
        <f t="shared" si="6"/>
        <v>5.8148148148148143E-4</v>
      </c>
      <c r="B62">
        <f t="shared" si="7"/>
        <v>2.3271604938271606E-3</v>
      </c>
      <c r="C62">
        <f t="shared" si="8"/>
        <v>5.1999999999999998E-3</v>
      </c>
      <c r="D62">
        <f t="shared" si="9"/>
        <v>1.7775456885116371E-2</v>
      </c>
      <c r="E62">
        <f t="shared" si="10"/>
        <v>9.8111111111111107E-3</v>
      </c>
      <c r="F62">
        <f t="shared" si="11"/>
        <v>1.9382716049382717E-4</v>
      </c>
      <c r="G62">
        <f t="shared" si="12"/>
        <v>6.6912707128049531E-2</v>
      </c>
      <c r="H62">
        <f t="shared" si="13"/>
        <v>900</v>
      </c>
    </row>
    <row r="63" spans="1:28" x14ac:dyDescent="0.25">
      <c r="A63">
        <f t="shared" si="6"/>
        <v>1.0169999999999999E-3</v>
      </c>
      <c r="B63">
        <f t="shared" si="7"/>
        <v>2.4589999999999998E-3</v>
      </c>
      <c r="C63">
        <f t="shared" si="8"/>
        <v>4.7990000000000003E-3</v>
      </c>
      <c r="D63">
        <f t="shared" si="9"/>
        <v>3.7628749457997643E-2</v>
      </c>
      <c r="E63">
        <f t="shared" si="10"/>
        <v>1.0145E-2</v>
      </c>
      <c r="F63">
        <f t="shared" si="11"/>
        <v>3.7500000000000001E-4</v>
      </c>
      <c r="G63">
        <f t="shared" si="12"/>
        <v>3.1909179540382006E-2</v>
      </c>
      <c r="H63">
        <f t="shared" si="13"/>
        <v>1000</v>
      </c>
    </row>
    <row r="64" spans="1:28" x14ac:dyDescent="0.25">
      <c r="A64">
        <f t="shared" si="6"/>
        <v>1.228099173553719E-3</v>
      </c>
      <c r="B64">
        <f t="shared" si="7"/>
        <v>2.3652892561983473E-3</v>
      </c>
      <c r="C64">
        <f t="shared" si="8"/>
        <v>4.7396694214876037E-3</v>
      </c>
      <c r="D64">
        <f t="shared" si="9"/>
        <v>2.0155455085305547E-2</v>
      </c>
      <c r="E64">
        <f t="shared" si="10"/>
        <v>9.8966942148760329E-3</v>
      </c>
      <c r="F64">
        <f t="shared" si="11"/>
        <v>1.8512396694214876E-4</v>
      </c>
      <c r="G64">
        <f t="shared" si="12"/>
        <v>2.9783284076947036E-2</v>
      </c>
      <c r="H64">
        <f t="shared" si="13"/>
        <v>1100</v>
      </c>
    </row>
    <row r="65" spans="1:8" x14ac:dyDescent="0.25">
      <c r="A65">
        <f t="shared" si="6"/>
        <v>7.7916666666666661E-4</v>
      </c>
      <c r="B65">
        <f t="shared" si="7"/>
        <v>2.3361111111111113E-3</v>
      </c>
      <c r="C65">
        <f t="shared" si="8"/>
        <v>5.2638888888888891E-3</v>
      </c>
      <c r="D65">
        <f t="shared" si="9"/>
        <v>1.393122747716743E-2</v>
      </c>
      <c r="E65">
        <f t="shared" si="10"/>
        <v>1.0170138888888888E-2</v>
      </c>
      <c r="F65">
        <f t="shared" si="11"/>
        <v>1.1875E-4</v>
      </c>
      <c r="G65">
        <f t="shared" si="12"/>
        <v>1.4827388309032002E-2</v>
      </c>
      <c r="H65">
        <f t="shared" si="13"/>
        <v>1200</v>
      </c>
    </row>
    <row r="66" spans="1:8" x14ac:dyDescent="0.25">
      <c r="A66">
        <f t="shared" si="6"/>
        <v>8.6627218934911241E-4</v>
      </c>
      <c r="B66">
        <f t="shared" si="7"/>
        <v>2.2520710059171596E-3</v>
      </c>
      <c r="C66">
        <f t="shared" si="8"/>
        <v>4.9852071005917157E-3</v>
      </c>
      <c r="D66">
        <f t="shared" si="9"/>
        <v>1.4798196459150327E-2</v>
      </c>
      <c r="E66">
        <f t="shared" si="10"/>
        <v>1.0009467455621302E-2</v>
      </c>
      <c r="F66">
        <f t="shared" si="11"/>
        <v>1.1775147928994083E-4</v>
      </c>
      <c r="G66">
        <f t="shared" si="12"/>
        <v>2.8555313770420733E-2</v>
      </c>
      <c r="H66">
        <f t="shared" si="13"/>
        <v>1300</v>
      </c>
    </row>
    <row r="67" spans="1:8" x14ac:dyDescent="0.25">
      <c r="A67">
        <f t="shared" si="6"/>
        <v>1.0117346938775509E-3</v>
      </c>
      <c r="B67">
        <f t="shared" si="7"/>
        <v>2.65E-3</v>
      </c>
      <c r="C67">
        <f t="shared" si="8"/>
        <v>4.7744897959183675E-3</v>
      </c>
      <c r="D67">
        <f t="shared" si="9"/>
        <v>1.4489093159464716E-2</v>
      </c>
      <c r="E67">
        <f t="shared" si="10"/>
        <v>9.8163265306122453E-3</v>
      </c>
      <c r="F67">
        <f t="shared" si="11"/>
        <v>1.0816326530612245E-4</v>
      </c>
      <c r="G67">
        <f t="shared" si="12"/>
        <v>2.0366744158115496E-2</v>
      </c>
      <c r="H67">
        <f t="shared" si="13"/>
        <v>1400</v>
      </c>
    </row>
    <row r="68" spans="1:8" x14ac:dyDescent="0.25">
      <c r="A68">
        <f t="shared" si="6"/>
        <v>8.8177777777777777E-4</v>
      </c>
      <c r="B68">
        <f t="shared" si="7"/>
        <v>2.4915555555555555E-3</v>
      </c>
      <c r="C68">
        <f t="shared" si="8"/>
        <v>4.9764444444444448E-3</v>
      </c>
      <c r="D68">
        <f t="shared" si="9"/>
        <v>1.6049416859091316E-2</v>
      </c>
      <c r="E68">
        <f t="shared" si="10"/>
        <v>9.9071111111111113E-3</v>
      </c>
      <c r="F68">
        <f t="shared" si="11"/>
        <v>1.1288888888888889E-4</v>
      </c>
      <c r="G68">
        <f t="shared" si="12"/>
        <v>1.8829630803185875E-2</v>
      </c>
      <c r="H68">
        <f t="shared" si="13"/>
        <v>1500</v>
      </c>
    </row>
    <row r="69" spans="1:8" x14ac:dyDescent="0.25">
      <c r="A69">
        <f t="shared" si="6"/>
        <v>7.7499999999999997E-4</v>
      </c>
      <c r="B69">
        <f t="shared" si="7"/>
        <v>2.3925781250000002E-3</v>
      </c>
      <c r="C69">
        <f t="shared" si="8"/>
        <v>5.3128906250000003E-3</v>
      </c>
      <c r="D69">
        <f t="shared" si="9"/>
        <v>2.3722605369524828E-2</v>
      </c>
      <c r="E69">
        <f t="shared" si="10"/>
        <v>9.7933593749999995E-3</v>
      </c>
      <c r="F69">
        <f t="shared" si="11"/>
        <v>1.5781249999999999E-4</v>
      </c>
      <c r="G69">
        <f t="shared" si="12"/>
        <v>2.4133640611076E-2</v>
      </c>
      <c r="H69">
        <f t="shared" si="13"/>
        <v>1600</v>
      </c>
    </row>
    <row r="70" spans="1:8" x14ac:dyDescent="0.25">
      <c r="A70">
        <f t="shared" si="6"/>
        <v>1.0387543252595155E-3</v>
      </c>
      <c r="B70">
        <f t="shared" si="7"/>
        <v>2.4356401384083045E-3</v>
      </c>
      <c r="C70">
        <f t="shared" si="8"/>
        <v>5.068858131487889E-3</v>
      </c>
      <c r="D70">
        <f t="shared" si="9"/>
        <v>1.6554074882121961E-2</v>
      </c>
      <c r="E70">
        <f t="shared" si="10"/>
        <v>9.9193771626297569E-3</v>
      </c>
      <c r="F70">
        <f t="shared" si="11"/>
        <v>1.0449826989619377E-4</v>
      </c>
      <c r="G70">
        <f t="shared" si="12"/>
        <v>4.4125928079828403E-2</v>
      </c>
      <c r="H70">
        <f t="shared" si="13"/>
        <v>1700</v>
      </c>
    </row>
    <row r="71" spans="1:8" x14ac:dyDescent="0.25">
      <c r="A71">
        <f t="shared" si="6"/>
        <v>9.1851851851851849E-4</v>
      </c>
      <c r="B71">
        <f t="shared" si="7"/>
        <v>2.3808641975308644E-3</v>
      </c>
      <c r="C71">
        <f t="shared" si="8"/>
        <v>5.0682098765432101E-3</v>
      </c>
      <c r="D71">
        <f t="shared" si="9"/>
        <v>1.7005049911518792E-2</v>
      </c>
      <c r="E71">
        <f t="shared" si="10"/>
        <v>9.75E-3</v>
      </c>
      <c r="F71">
        <f t="shared" si="11"/>
        <v>1.0216049382716049E-4</v>
      </c>
      <c r="G71">
        <f t="shared" si="12"/>
        <v>3.8787953725669753E-2</v>
      </c>
      <c r="H71">
        <f t="shared" si="13"/>
        <v>1800</v>
      </c>
    </row>
    <row r="72" spans="1:8" x14ac:dyDescent="0.25">
      <c r="A72">
        <f t="shared" si="6"/>
        <v>8.587257617728532E-4</v>
      </c>
      <c r="B72">
        <f t="shared" si="7"/>
        <v>2.3944598337950138E-3</v>
      </c>
      <c r="C72">
        <f t="shared" si="8"/>
        <v>5.0227146814404433E-3</v>
      </c>
      <c r="D72">
        <f t="shared" si="9"/>
        <v>2.1648380110095219E-2</v>
      </c>
      <c r="E72">
        <f t="shared" si="10"/>
        <v>9.9177285318559558E-3</v>
      </c>
      <c r="F72">
        <f t="shared" si="11"/>
        <v>1.2409972299168976E-4</v>
      </c>
      <c r="G72">
        <f t="shared" si="12"/>
        <v>2.4837650394171747E-2</v>
      </c>
      <c r="H72">
        <f t="shared" si="13"/>
        <v>1900</v>
      </c>
    </row>
    <row r="73" spans="1:8" x14ac:dyDescent="0.25">
      <c r="A73">
        <f t="shared" si="6"/>
        <v>8.7500000000000002E-4</v>
      </c>
      <c r="B73">
        <f t="shared" si="7"/>
        <v>2.43925E-3</v>
      </c>
      <c r="C73">
        <f t="shared" si="8"/>
        <v>5.0355E-3</v>
      </c>
      <c r="D73">
        <f t="shared" si="9"/>
        <v>3.69786592070004E-2</v>
      </c>
      <c r="E73">
        <f t="shared" si="10"/>
        <v>9.8292499999999994E-3</v>
      </c>
      <c r="F73">
        <f t="shared" si="11"/>
        <v>2.0275E-4</v>
      </c>
      <c r="G73">
        <f t="shared" si="12"/>
        <v>3.6659484589923949E-2</v>
      </c>
      <c r="H73">
        <f t="shared" si="13"/>
        <v>2000</v>
      </c>
    </row>
    <row r="74" spans="1:8" x14ac:dyDescent="0.25">
      <c r="A74">
        <f t="shared" si="6"/>
        <v>9.0680272108843534E-4</v>
      </c>
      <c r="B74">
        <f t="shared" si="7"/>
        <v>2.3648526077097508E-3</v>
      </c>
      <c r="C74">
        <f t="shared" si="8"/>
        <v>5.0573696145124721E-3</v>
      </c>
      <c r="D74">
        <f t="shared" si="9"/>
        <v>2.0581667624772183E-2</v>
      </c>
      <c r="E74">
        <f t="shared" si="10"/>
        <v>9.770748299319728E-3</v>
      </c>
      <c r="F74">
        <f t="shared" si="11"/>
        <v>1.0816326530612245E-4</v>
      </c>
      <c r="G74">
        <f t="shared" si="12"/>
        <v>1.6827778561134491E-2</v>
      </c>
      <c r="H74">
        <f t="shared" si="13"/>
        <v>2100</v>
      </c>
    </row>
    <row r="75" spans="1:8" x14ac:dyDescent="0.25">
      <c r="A75">
        <f t="shared" si="6"/>
        <v>9.2231404958677688E-4</v>
      </c>
      <c r="B75">
        <f t="shared" si="7"/>
        <v>2.3933884297520662E-3</v>
      </c>
      <c r="C75">
        <f t="shared" si="8"/>
        <v>5.1084710743801651E-3</v>
      </c>
      <c r="D75">
        <f t="shared" si="9"/>
        <v>2.07555229974269E-2</v>
      </c>
      <c r="E75">
        <f t="shared" si="10"/>
        <v>9.7855371900826445E-3</v>
      </c>
      <c r="F75">
        <f t="shared" si="11"/>
        <v>1.0475206611570247E-4</v>
      </c>
      <c r="G75">
        <f t="shared" si="12"/>
        <v>3.5575048293420071E-2</v>
      </c>
      <c r="H75">
        <f t="shared" si="13"/>
        <v>2200</v>
      </c>
    </row>
    <row r="76" spans="1:8" x14ac:dyDescent="0.25">
      <c r="A76">
        <f t="shared" si="6"/>
        <v>9.3705103969754251E-4</v>
      </c>
      <c r="B76">
        <f t="shared" si="7"/>
        <v>2.2947069943289227E-3</v>
      </c>
      <c r="C76">
        <f t="shared" si="8"/>
        <v>4.9028355387523625E-3</v>
      </c>
      <c r="D76">
        <f t="shared" si="9"/>
        <v>2.0050565005648762E-2</v>
      </c>
      <c r="E76">
        <f t="shared" si="10"/>
        <v>9.7807183364839317E-3</v>
      </c>
      <c r="F76">
        <f t="shared" si="11"/>
        <v>9.7353497164461253E-5</v>
      </c>
      <c r="G76">
        <f t="shared" si="12"/>
        <v>3.4416892165035934E-2</v>
      </c>
      <c r="H76">
        <f t="shared" si="13"/>
        <v>2300</v>
      </c>
    </row>
    <row r="77" spans="1:8" x14ac:dyDescent="0.25">
      <c r="A77">
        <f t="shared" si="6"/>
        <v>9.4722222222222224E-4</v>
      </c>
      <c r="B77">
        <f t="shared" si="7"/>
        <v>2.4067708333333332E-3</v>
      </c>
      <c r="C77">
        <f t="shared" si="8"/>
        <v>5.0449652777777776E-3</v>
      </c>
      <c r="D77">
        <f t="shared" si="9"/>
        <v>3.3433318055479944E-2</v>
      </c>
      <c r="E77">
        <f t="shared" si="10"/>
        <v>9.7890624999999992E-3</v>
      </c>
      <c r="F77">
        <f t="shared" si="11"/>
        <v>1.5642361111111111E-4</v>
      </c>
      <c r="G77">
        <f t="shared" si="12"/>
        <v>2.1744644151510822E-2</v>
      </c>
      <c r="H77">
        <f t="shared" si="13"/>
        <v>2400</v>
      </c>
    </row>
    <row r="78" spans="1:8" x14ac:dyDescent="0.25">
      <c r="A78">
        <f t="shared" si="6"/>
        <v>8.7328000000000004E-4</v>
      </c>
      <c r="B78">
        <f t="shared" si="7"/>
        <v>2.34096E-3</v>
      </c>
      <c r="C78">
        <f t="shared" si="8"/>
        <v>4.9124800000000003E-3</v>
      </c>
      <c r="D78">
        <f t="shared" si="9"/>
        <v>2.2998459853595419E-2</v>
      </c>
      <c r="E78">
        <f t="shared" si="10"/>
        <v>9.8150400000000006E-3</v>
      </c>
      <c r="F78">
        <f t="shared" si="11"/>
        <v>1.0384E-4</v>
      </c>
      <c r="G78">
        <f t="shared" si="12"/>
        <v>3.1255225871912422E-2</v>
      </c>
      <c r="H78">
        <f t="shared" si="13"/>
        <v>2500</v>
      </c>
    </row>
    <row r="79" spans="1:8" x14ac:dyDescent="0.25">
      <c r="A79">
        <f>A27/W27</f>
        <v>8.8431952662721889E-4</v>
      </c>
      <c r="B79">
        <f t="shared" si="7"/>
        <v>2.3687869822485207E-3</v>
      </c>
      <c r="C79">
        <f t="shared" si="8"/>
        <v>5.0625739644970412E-3</v>
      </c>
      <c r="D79">
        <f t="shared" si="9"/>
        <v>1.9935467832432035E-2</v>
      </c>
      <c r="E79">
        <f t="shared" si="10"/>
        <v>9.78076923076923E-3</v>
      </c>
      <c r="F79">
        <f t="shared" si="11"/>
        <v>8.6982248520710062E-5</v>
      </c>
      <c r="G79">
        <f t="shared" si="12"/>
        <v>2.2037506957620447E-2</v>
      </c>
      <c r="H79">
        <f t="shared" si="13"/>
        <v>2600</v>
      </c>
    </row>
    <row r="80" spans="1:8" x14ac:dyDescent="0.25">
      <c r="A80">
        <f t="shared" si="6"/>
        <v>8.8792866941015086E-4</v>
      </c>
      <c r="B80">
        <f t="shared" si="7"/>
        <v>2.3270233196159124E-3</v>
      </c>
      <c r="C80">
        <f t="shared" si="8"/>
        <v>4.9395061728395064E-3</v>
      </c>
      <c r="D80">
        <f t="shared" si="9"/>
        <v>3.1582427829709991E-2</v>
      </c>
      <c r="E80">
        <f t="shared" si="10"/>
        <v>9.7891632373113859E-3</v>
      </c>
      <c r="F80">
        <f t="shared" si="11"/>
        <v>1.3333333333333334E-4</v>
      </c>
      <c r="G80">
        <f t="shared" si="12"/>
        <v>2.3361898775269015E-2</v>
      </c>
      <c r="H80">
        <f t="shared" si="13"/>
        <v>2700</v>
      </c>
    </row>
    <row r="81" spans="1:8" x14ac:dyDescent="0.25">
      <c r="A81">
        <f t="shared" si="6"/>
        <v>8.9489795918367343E-4</v>
      </c>
      <c r="B81">
        <f t="shared" si="7"/>
        <v>2.3392857142857143E-3</v>
      </c>
      <c r="C81">
        <f t="shared" si="8"/>
        <v>5.081505102040816E-3</v>
      </c>
      <c r="D81">
        <f t="shared" si="9"/>
        <v>3.2342181035721153E-2</v>
      </c>
      <c r="E81">
        <f t="shared" si="10"/>
        <v>9.7573979591836727E-3</v>
      </c>
      <c r="F81">
        <f t="shared" si="11"/>
        <v>1.3227040816326532E-4</v>
      </c>
      <c r="G81">
        <f t="shared" si="12"/>
        <v>3.0377323364312824E-2</v>
      </c>
      <c r="H81">
        <f t="shared" si="13"/>
        <v>2800</v>
      </c>
    </row>
    <row r="82" spans="1:8" x14ac:dyDescent="0.25">
      <c r="A82">
        <f t="shared" si="6"/>
        <v>8.9334126040428057E-4</v>
      </c>
      <c r="B82">
        <f t="shared" si="7"/>
        <v>2.4097502972651604E-3</v>
      </c>
      <c r="C82">
        <f t="shared" si="8"/>
        <v>5.0706302021403093E-3</v>
      </c>
      <c r="D82">
        <f t="shared" si="9"/>
        <v>2.2874906334200293E-2</v>
      </c>
      <c r="E82">
        <f t="shared" si="10"/>
        <v>9.778240190249702E-3</v>
      </c>
      <c r="F82">
        <f t="shared" si="11"/>
        <v>9.0725326991676571E-5</v>
      </c>
      <c r="G82">
        <f t="shared" si="12"/>
        <v>3.4207428738299524E-2</v>
      </c>
      <c r="H82">
        <f t="shared" si="13"/>
        <v>2900</v>
      </c>
    </row>
    <row r="83" spans="1:8" x14ac:dyDescent="0.25">
      <c r="A83">
        <f t="shared" si="6"/>
        <v>8.8199999999999997E-4</v>
      </c>
      <c r="B83">
        <f t="shared" si="7"/>
        <v>2.4053333333333335E-3</v>
      </c>
      <c r="C83">
        <f t="shared" si="8"/>
        <v>4.9853333333333329E-3</v>
      </c>
      <c r="D83">
        <f t="shared" si="9"/>
        <v>2.2451650802483496E-2</v>
      </c>
      <c r="E83">
        <f t="shared" si="10"/>
        <v>9.7794444444444448E-3</v>
      </c>
      <c r="F83">
        <f t="shared" si="11"/>
        <v>8.6444444444444451E-5</v>
      </c>
      <c r="G83">
        <f t="shared" si="12"/>
        <v>3.0416503786397951E-2</v>
      </c>
      <c r="H83">
        <f t="shared" si="13"/>
        <v>3000</v>
      </c>
    </row>
    <row r="84" spans="1:8" x14ac:dyDescent="0.25">
      <c r="A84">
        <f t="shared" si="6"/>
        <v>8.8043704474505724E-4</v>
      </c>
      <c r="B84">
        <f t="shared" si="7"/>
        <v>2.4201873048907388E-3</v>
      </c>
      <c r="C84">
        <f t="shared" si="8"/>
        <v>5.0123829344432885E-3</v>
      </c>
      <c r="D84">
        <f t="shared" si="9"/>
        <v>2.3808224031941317E-2</v>
      </c>
      <c r="E84">
        <f t="shared" si="10"/>
        <v>9.8300728407908437E-3</v>
      </c>
      <c r="F84">
        <f t="shared" si="11"/>
        <v>8.90738813735692E-5</v>
      </c>
      <c r="G84">
        <f t="shared" si="12"/>
        <v>2.9148386431629092E-2</v>
      </c>
      <c r="H84">
        <f t="shared" si="13"/>
        <v>3100</v>
      </c>
    </row>
    <row r="85" spans="1:8" x14ac:dyDescent="0.25">
      <c r="A85">
        <f t="shared" si="6"/>
        <v>9.2031250000000002E-4</v>
      </c>
      <c r="B85">
        <f t="shared" si="7"/>
        <v>2.4028320312500001E-3</v>
      </c>
      <c r="C85">
        <f t="shared" si="8"/>
        <v>4.9987304687499996E-3</v>
      </c>
      <c r="D85">
        <f t="shared" si="9"/>
        <v>2.219518137186818E-2</v>
      </c>
      <c r="E85">
        <f t="shared" si="10"/>
        <v>9.7711914062499992E-3</v>
      </c>
      <c r="F85">
        <f t="shared" si="11"/>
        <v>8.0761718749999996E-5</v>
      </c>
      <c r="G85">
        <f t="shared" si="12"/>
        <v>3.0917592430945759E-2</v>
      </c>
      <c r="H85">
        <f t="shared" si="13"/>
        <v>3200</v>
      </c>
    </row>
    <row r="86" spans="1:8" x14ac:dyDescent="0.25">
      <c r="A86">
        <f t="shared" si="6"/>
        <v>9.1056014692378329E-4</v>
      </c>
      <c r="B86">
        <f t="shared" si="7"/>
        <v>2.4031221303948578E-3</v>
      </c>
      <c r="C86">
        <f t="shared" si="8"/>
        <v>5.0070707070707073E-3</v>
      </c>
      <c r="D86">
        <f t="shared" si="9"/>
        <v>1.8926025312725074E-2</v>
      </c>
      <c r="E86">
        <f t="shared" si="10"/>
        <v>9.7860422405876956E-3</v>
      </c>
      <c r="F86">
        <f t="shared" si="11"/>
        <v>6.703397612488522E-5</v>
      </c>
      <c r="G86">
        <f t="shared" si="12"/>
        <v>3.3366841886955032E-2</v>
      </c>
      <c r="H86">
        <f t="shared" si="13"/>
        <v>3300</v>
      </c>
    </row>
    <row r="87" spans="1:8" x14ac:dyDescent="0.25">
      <c r="A87">
        <f t="shared" si="6"/>
        <v>9.0095155709342563E-4</v>
      </c>
      <c r="B87">
        <f t="shared" si="7"/>
        <v>2.4056228373702422E-3</v>
      </c>
      <c r="C87">
        <f t="shared" si="8"/>
        <v>5.0206747404844291E-3</v>
      </c>
      <c r="D87">
        <f t="shared" si="9"/>
        <v>1.8552650238897454E-2</v>
      </c>
      <c r="E87">
        <f t="shared" si="10"/>
        <v>9.786937716262975E-3</v>
      </c>
      <c r="F87">
        <f t="shared" si="11"/>
        <v>6.4013840830449821E-5</v>
      </c>
      <c r="G87">
        <f t="shared" si="12"/>
        <v>2.1084836285017242E-2</v>
      </c>
      <c r="H87">
        <f t="shared" si="13"/>
        <v>3400</v>
      </c>
    </row>
    <row r="88" spans="1:8" x14ac:dyDescent="0.25">
      <c r="A88">
        <f t="shared" si="6"/>
        <v>8.9077551020408168E-4</v>
      </c>
      <c r="B88">
        <f t="shared" si="7"/>
        <v>2.4088979591836736E-3</v>
      </c>
      <c r="C88">
        <f t="shared" si="8"/>
        <v>4.9563265306122447E-3</v>
      </c>
      <c r="D88">
        <f t="shared" si="9"/>
        <v>1.8953556330625489E-2</v>
      </c>
      <c r="E88">
        <f t="shared" si="10"/>
        <v>9.8253877551020413E-3</v>
      </c>
      <c r="F88">
        <f t="shared" si="11"/>
        <v>6.3755102040816323E-5</v>
      </c>
      <c r="G88">
        <f t="shared" si="12"/>
        <v>2.0264045500732759E-2</v>
      </c>
      <c r="H88">
        <f t="shared" si="13"/>
        <v>3500</v>
      </c>
    </row>
    <row r="89" spans="1:8" x14ac:dyDescent="0.25">
      <c r="A89">
        <f t="shared" si="6"/>
        <v>8.7824074074074074E-4</v>
      </c>
      <c r="B89">
        <f t="shared" si="7"/>
        <v>2.4195987654320986E-3</v>
      </c>
      <c r="C89">
        <f t="shared" si="8"/>
        <v>4.9629629629629633E-3</v>
      </c>
      <c r="D89">
        <f t="shared" si="9"/>
        <v>2.8897512435958662E-2</v>
      </c>
      <c r="E89">
        <f t="shared" si="10"/>
        <v>9.7960648148148147E-3</v>
      </c>
      <c r="F89">
        <f t="shared" si="11"/>
        <v>9.4830246913580251E-5</v>
      </c>
      <c r="G89">
        <f t="shared" si="12"/>
        <v>2.9320746954955616E-2</v>
      </c>
      <c r="H89">
        <f t="shared" si="13"/>
        <v>3600</v>
      </c>
    </row>
    <row r="90" spans="1:8" x14ac:dyDescent="0.25">
      <c r="A90">
        <f t="shared" si="6"/>
        <v>9.0759678597516439E-4</v>
      </c>
      <c r="B90">
        <f t="shared" si="7"/>
        <v>2.3712198685171657E-3</v>
      </c>
      <c r="C90">
        <f t="shared" si="8"/>
        <v>4.9544923301680062E-3</v>
      </c>
      <c r="D90">
        <f t="shared" si="9"/>
        <v>2.0771938424907786E-2</v>
      </c>
      <c r="E90">
        <f t="shared" si="10"/>
        <v>9.7891161431701967E-3</v>
      </c>
      <c r="F90">
        <f t="shared" si="11"/>
        <v>6.6544923301680058E-5</v>
      </c>
      <c r="G90">
        <f t="shared" si="12"/>
        <v>3.1648134504689361E-2</v>
      </c>
      <c r="H90">
        <f t="shared" si="13"/>
        <v>3700</v>
      </c>
    </row>
    <row r="91" spans="1:8" x14ac:dyDescent="0.25">
      <c r="A91">
        <f t="shared" si="6"/>
        <v>8.9134349030470911E-4</v>
      </c>
      <c r="B91">
        <f t="shared" si="7"/>
        <v>2.3477839335180055E-3</v>
      </c>
      <c r="C91">
        <f t="shared" si="8"/>
        <v>4.9576177285318556E-3</v>
      </c>
      <c r="D91">
        <f t="shared" si="9"/>
        <v>2.8148581445748319E-2</v>
      </c>
      <c r="E91">
        <f t="shared" si="10"/>
        <v>9.7806094182825484E-3</v>
      </c>
      <c r="F91">
        <f t="shared" si="11"/>
        <v>8.8088642659279784E-5</v>
      </c>
      <c r="G91">
        <f t="shared" si="12"/>
        <v>2.9210792066342594E-2</v>
      </c>
      <c r="H91">
        <f t="shared" si="13"/>
        <v>3800</v>
      </c>
    </row>
    <row r="92" spans="1:8" x14ac:dyDescent="0.25">
      <c r="A92">
        <f t="shared" si="6"/>
        <v>8.8290598290598286E-4</v>
      </c>
      <c r="B92">
        <f t="shared" si="7"/>
        <v>2.3492439184746878E-3</v>
      </c>
      <c r="C92">
        <f t="shared" si="8"/>
        <v>4.9500328731097963E-3</v>
      </c>
      <c r="D92">
        <f t="shared" si="9"/>
        <v>2.7663077510423847E-2</v>
      </c>
      <c r="E92">
        <f t="shared" si="10"/>
        <v>9.7962524654832354E-3</v>
      </c>
      <c r="F92">
        <f t="shared" si="11"/>
        <v>8.4615384615384614E-5</v>
      </c>
      <c r="G92">
        <f t="shared" si="12"/>
        <v>2.7727560208583343E-2</v>
      </c>
      <c r="H92">
        <f t="shared" si="13"/>
        <v>3900</v>
      </c>
    </row>
    <row r="93" spans="1:8" x14ac:dyDescent="0.25">
      <c r="A93">
        <f>A41/W41</f>
        <v>9.0050000000000004E-4</v>
      </c>
      <c r="B93">
        <f t="shared" si="7"/>
        <v>2.3580624999999999E-3</v>
      </c>
      <c r="C93">
        <f t="shared" si="8"/>
        <v>4.9726249999999996E-3</v>
      </c>
      <c r="D93">
        <f t="shared" si="9"/>
        <v>2.7139884212710502E-2</v>
      </c>
      <c r="E93">
        <f t="shared" si="10"/>
        <v>9.7980624999999995E-3</v>
      </c>
      <c r="F93">
        <f t="shared" si="11"/>
        <v>8.1187500000000002E-5</v>
      </c>
      <c r="G93">
        <f t="shared" si="12"/>
        <v>2.952167543692066E-2</v>
      </c>
      <c r="H93">
        <f t="shared" si="13"/>
        <v>4000</v>
      </c>
    </row>
    <row r="94" spans="1:8" x14ac:dyDescent="0.25">
      <c r="A94">
        <f t="shared" si="6"/>
        <v>8.8673408685306361E-4</v>
      </c>
      <c r="B94">
        <f t="shared" si="7"/>
        <v>2.3925044616299822E-3</v>
      </c>
      <c r="C94">
        <f t="shared" si="8"/>
        <v>4.9316478286734085E-3</v>
      </c>
      <c r="D94">
        <f t="shared" si="9"/>
        <v>2.7374836356232727E-2</v>
      </c>
      <c r="E94">
        <f t="shared" si="10"/>
        <v>9.7747769185008923E-3</v>
      </c>
      <c r="F94">
        <f t="shared" si="11"/>
        <v>8.0130874479476496E-5</v>
      </c>
      <c r="G94">
        <f t="shared" si="12"/>
        <v>2.8756788005990578E-2</v>
      </c>
      <c r="H94">
        <f t="shared" si="13"/>
        <v>4100</v>
      </c>
    </row>
    <row r="95" spans="1:8" x14ac:dyDescent="0.25">
      <c r="A95">
        <f t="shared" si="6"/>
        <v>8.9994331065759638E-4</v>
      </c>
      <c r="B95">
        <f t="shared" si="7"/>
        <v>2.3667233560090701E-3</v>
      </c>
      <c r="C95">
        <f t="shared" si="8"/>
        <v>4.9477891156462584E-3</v>
      </c>
      <c r="D95">
        <f t="shared" si="9"/>
        <v>2.7100845060116625E-2</v>
      </c>
      <c r="E95">
        <f t="shared" si="10"/>
        <v>9.8308390022675742E-3</v>
      </c>
      <c r="F95">
        <f t="shared" si="11"/>
        <v>7.7664399092970525E-5</v>
      </c>
      <c r="G95">
        <f t="shared" si="12"/>
        <v>2.8762502713437645E-2</v>
      </c>
      <c r="H95">
        <f t="shared" si="13"/>
        <v>4200</v>
      </c>
    </row>
    <row r="96" spans="1:8" x14ac:dyDescent="0.25">
      <c r="A96">
        <f t="shared" si="6"/>
        <v>9.1368307193077339E-4</v>
      </c>
      <c r="B96">
        <f t="shared" si="7"/>
        <v>2.3597620335316389E-3</v>
      </c>
      <c r="C96">
        <f t="shared" si="8"/>
        <v>4.9480259599783668E-3</v>
      </c>
      <c r="D96">
        <f t="shared" si="9"/>
        <v>2.6916360028595768E-2</v>
      </c>
      <c r="E96">
        <f t="shared" si="10"/>
        <v>9.7895619253650628E-3</v>
      </c>
      <c r="F96">
        <f t="shared" si="11"/>
        <v>7.5554353704705243E-5</v>
      </c>
      <c r="G96">
        <f t="shared" si="12"/>
        <v>3.0307397512513344E-2</v>
      </c>
      <c r="H96">
        <f t="shared" si="13"/>
        <v>4300</v>
      </c>
    </row>
    <row r="97" spans="1:8" x14ac:dyDescent="0.25">
      <c r="A97">
        <f t="shared" si="6"/>
        <v>8.9808884297520658E-4</v>
      </c>
      <c r="B97">
        <f t="shared" si="7"/>
        <v>2.3510847107438017E-3</v>
      </c>
      <c r="C97">
        <f t="shared" si="8"/>
        <v>4.9349173553719008E-3</v>
      </c>
      <c r="D97">
        <f t="shared" si="9"/>
        <v>2.6683207948677026E-2</v>
      </c>
      <c r="E97">
        <f t="shared" si="10"/>
        <v>9.7715392561983465E-3</v>
      </c>
      <c r="F97">
        <f t="shared" si="11"/>
        <v>7.3398760330578518E-5</v>
      </c>
      <c r="G97">
        <f t="shared" si="12"/>
        <v>3.0739205779017797E-2</v>
      </c>
      <c r="H97">
        <f t="shared" si="13"/>
        <v>4400</v>
      </c>
    </row>
    <row r="98" spans="1:8" x14ac:dyDescent="0.25">
      <c r="A98">
        <f t="shared" si="6"/>
        <v>8.8172839506172837E-4</v>
      </c>
      <c r="B98">
        <f t="shared" si="7"/>
        <v>2.3623703703703706E-3</v>
      </c>
      <c r="C98">
        <f t="shared" si="8"/>
        <v>5.0375308641975305E-3</v>
      </c>
      <c r="D98">
        <f t="shared" si="9"/>
        <v>2.6350151461186445E-2</v>
      </c>
      <c r="E98">
        <f t="shared" si="10"/>
        <v>9.7842469135802461E-3</v>
      </c>
      <c r="F98">
        <f t="shared" si="11"/>
        <v>7.1061728395061731E-5</v>
      </c>
      <c r="G98">
        <f t="shared" si="12"/>
        <v>2.8162983285131862E-2</v>
      </c>
      <c r="H98">
        <f t="shared" si="13"/>
        <v>4500</v>
      </c>
    </row>
    <row r="99" spans="1:8" x14ac:dyDescent="0.25">
      <c r="A99">
        <f t="shared" si="6"/>
        <v>8.6890359168241961E-4</v>
      </c>
      <c r="B99">
        <f t="shared" si="7"/>
        <v>2.3761814744801511E-3</v>
      </c>
      <c r="C99">
        <f t="shared" si="8"/>
        <v>4.9697069943289221E-3</v>
      </c>
      <c r="D99">
        <f t="shared" si="9"/>
        <v>2.0743209555454389E-2</v>
      </c>
      <c r="E99">
        <f t="shared" si="10"/>
        <v>9.7677693761814739E-3</v>
      </c>
      <c r="F99">
        <f t="shared" si="11"/>
        <v>5.4867674858223064E-5</v>
      </c>
      <c r="G99">
        <f t="shared" si="12"/>
        <v>2.8157879637722757E-2</v>
      </c>
      <c r="H99">
        <f t="shared" si="13"/>
        <v>4600</v>
      </c>
    </row>
    <row r="100" spans="1:8" x14ac:dyDescent="0.25">
      <c r="A100">
        <f t="shared" si="6"/>
        <v>8.7899502037120866E-4</v>
      </c>
      <c r="B100">
        <f t="shared" si="7"/>
        <v>2.4032593933906747E-3</v>
      </c>
      <c r="C100">
        <f t="shared" si="8"/>
        <v>4.9335898596650071E-3</v>
      </c>
      <c r="D100">
        <f t="shared" si="9"/>
        <v>2.6250293776732211E-2</v>
      </c>
      <c r="E100">
        <f t="shared" si="10"/>
        <v>9.7915799004074239E-3</v>
      </c>
      <c r="F100">
        <f t="shared" si="11"/>
        <v>6.8130375735626979E-5</v>
      </c>
      <c r="G100">
        <f t="shared" si="12"/>
        <v>2.7314259172333981E-2</v>
      </c>
      <c r="H100">
        <f t="shared" si="13"/>
        <v>4700</v>
      </c>
    </row>
    <row r="101" spans="1:8" x14ac:dyDescent="0.25">
      <c r="A101">
        <f t="shared" si="6"/>
        <v>8.837673611111111E-4</v>
      </c>
      <c r="B101">
        <f t="shared" si="7"/>
        <v>2.3737413194444444E-3</v>
      </c>
      <c r="C101">
        <f t="shared" si="8"/>
        <v>4.9352864583333336E-3</v>
      </c>
      <c r="D101">
        <f t="shared" si="9"/>
        <v>2.143161493898196E-2</v>
      </c>
      <c r="E101">
        <f t="shared" si="10"/>
        <v>9.7928819444444443E-3</v>
      </c>
      <c r="F101">
        <f t="shared" si="11"/>
        <v>5.4600694444444446E-5</v>
      </c>
      <c r="G101">
        <f t="shared" si="12"/>
        <v>2.7462450939299617E-2</v>
      </c>
      <c r="H101">
        <f t="shared" si="13"/>
        <v>4800</v>
      </c>
    </row>
    <row r="102" spans="1:8" x14ac:dyDescent="0.25">
      <c r="A102">
        <f t="shared" si="6"/>
        <v>8.6888796334860471E-4</v>
      </c>
      <c r="B102">
        <f t="shared" si="7"/>
        <v>2.3720949604331527E-3</v>
      </c>
      <c r="C102">
        <f t="shared" si="8"/>
        <v>4.9526447313619328E-3</v>
      </c>
      <c r="D102">
        <f t="shared" si="9"/>
        <v>2.748598609157921E-2</v>
      </c>
      <c r="E102">
        <f t="shared" si="10"/>
        <v>9.7961266139108705E-3</v>
      </c>
      <c r="F102">
        <f t="shared" si="11"/>
        <v>6.876301541024573E-5</v>
      </c>
      <c r="G102">
        <f t="shared" si="12"/>
        <v>2.8568111528255558E-2</v>
      </c>
      <c r="H102">
        <f t="shared" si="13"/>
        <v>4900</v>
      </c>
    </row>
    <row r="103" spans="1:8" x14ac:dyDescent="0.25">
      <c r="A103">
        <f t="shared" si="6"/>
        <v>8.7412000000000004E-4</v>
      </c>
      <c r="B103">
        <f t="shared" si="7"/>
        <v>2.3516800000000001E-3</v>
      </c>
      <c r="C103">
        <f>C51/W51</f>
        <v>4.9426799999999996E-3</v>
      </c>
      <c r="D103">
        <f t="shared" si="9"/>
        <v>1.9694471397520889E-2</v>
      </c>
      <c r="E103">
        <f t="shared" si="10"/>
        <v>9.8082800000000008E-3</v>
      </c>
      <c r="F103">
        <f t="shared" si="11"/>
        <v>4.8399999999999997E-5</v>
      </c>
      <c r="G103">
        <f t="shared" si="12"/>
        <v>2.6579398175331909E-2</v>
      </c>
      <c r="H103">
        <f t="shared" si="13"/>
        <v>5000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B n y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G f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n y D V R 6 u l T r g A Q A A U C Y A A B M A H A B G b 3 J t d W x h c y 9 T Z W N 0 a W 9 u M S 5 t I K I Y A C i g F A A A A A A A A A A A A A A A A A A A A A A A A A A A A O 2 V z Y r b M B h F 9 4 G 8 g 9 B s E j C m + n G m P 3 j l t D C b Q k l m V c / C d b 4 m p o 4 U J G V o G P L u t W t K u + h d t d l 9 3 t j S N Z b u M f a J 1 K b O O 7 G Z z u r d f D a f x U M T a C d 2 T W p E K X p K 8 5 k Y j o 0 / h 5 a G m S o + 5 2 v f n o / k 0 u J D 1 1 N e e Z e G Q V z I 6 m 3 9 G C n E e h d O o a n X F L 8 l f 6 o D R W p C e 6 h P l 3 T w L t b 7 L t X V p n p Q q q j H h f I 2 P s t l 9 n l N f X f s E o V S Z j I T l e / P R x f L Q m f i v W v 9 r n P 7 U u l x + O n s E 2 3 S p a f y 9 2 X + 0 T t 6 W m b T j u 9 k d W j c f u i y v Z x I D l v f N l + G m 7 a h c f G r D 8 f p 8 W M Y F 1 O 9 7 O V F T r N q W P 7 B p Z X N x / y a i V + B R o F B g U V B g Y I V C u 5 R 8 B o F b 1 C g X s E E d l e w v I L t F a y v Y H 8 F A S h I Q E E E C j L Q k I H G 7 x 8 y 0 J C B h g w 0 Z K A h A w 0 Z a M h A Q w Y G M j C Q g c E f A W R g I A M D G R j I w E A G B j I w k I G F D C x k Y C E D i / 8 E k I G F D C x k Y C E D C x l Y y K C A D A r I o B g Z p G F O J P q e r t f l f N a 5 v / 5 8 / z T L n f z p l o V e S h Y M C 4 Y F w 4 J h w b B g / r 9 g D A u G B c O C Y c G w Y F g w t x C M Z c G w Y F g w L B g W D A v m F o I p W D A s G B Y M C 4 Y F w 4 K 5 h W B W L B g W D A u G B c O C Y c H 8 s 2 B + A F B L A Q I t A B Q A A g A I A A Z 8 g 1 V I + g p t o w A A A P Y A A A A S A A A A A A A A A A A A A A A A A A A A A A B D b 2 5 m a W c v U G F j a 2 F n Z S 5 4 b W x Q S w E C L Q A U A A I A C A A G f I N V D 8 r p q 6 Q A A A D p A A A A E w A A A A A A A A A A A A A A A A D v A A A A W 0 N v b n R l b n R f V H l w Z X N d L n h t b F B L A Q I t A B Q A A g A I A A Z 8 g 1 U e r p U 6 4 A E A A F A m A A A T A A A A A A A A A A A A A A A A A O A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Y A A A A A A A A I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O T o x M D o z N C 4 0 M z c y O D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D b 2 x 1 b W 5 D b 3 V u d C Z x d W 9 0 O z o 1 M i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s s J n F 1 b 3 Q 7 U 2 V j d G l v b j E v Z G F 0 Y S 9 B d X R v U m V t b 3 Z l Z E N v b H V t b n M x L n t D b 2 x 1 b W 4 y L D F 9 J n F 1 b 3 Q 7 L C Z x d W 9 0 O 1 N l Y 3 R p b 2 4 x L 2 R h d G E v Q X V 0 b 1 J l b W 9 2 Z W R D b 2 x 1 b W 5 z M S 5 7 Q 2 9 s d W 1 u M y w y f S Z x d W 9 0 O y w m c X V v d D t T Z W N 0 a W 9 u M S 9 k Y X R h L 0 F 1 d G 9 S Z W 1 v d m V k Q 2 9 s d W 1 u c z E u e 0 N v b H V t b j Q s M 3 0 m c X V v d D s s J n F 1 b 3 Q 7 U 2 V j d G l v b j E v Z G F 0 Y S 9 B d X R v U m V t b 3 Z l Z E N v b H V t b n M x L n t D b 2 x 1 b W 4 1 L D R 9 J n F 1 b 3 Q 7 L C Z x d W 9 0 O 1 N l Y 3 R p b 2 4 x L 2 R h d G E v Q X V 0 b 1 J l b W 9 2 Z W R D b 2 x 1 b W 5 z M S 5 7 Q 2 9 s d W 1 u N i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L C Z x d W 9 0 O 1 N l Y 3 R p b 2 4 x L 2 R h d G E v Q X V 0 b 1 J l b W 9 2 Z W R D b 2 x 1 b W 5 z M S 5 7 Q 2 9 s d W 1 u M j Y s M j V 9 J n F 1 b 3 Q 7 L C Z x d W 9 0 O 1 N l Y 3 R p b 2 4 x L 2 R h d G E v Q X V 0 b 1 J l b W 9 2 Z W R D b 2 x 1 b W 5 z M S 5 7 Q 2 9 s d W 1 u M j c s M j Z 9 J n F 1 b 3 Q 7 L C Z x d W 9 0 O 1 N l Y 3 R p b 2 4 x L 2 R h d G E v Q X V 0 b 1 J l b W 9 2 Z W R D b 2 x 1 b W 5 z M S 5 7 Q 2 9 s d W 1 u M j g s M j d 9 J n F 1 b 3 Q 7 L C Z x d W 9 0 O 1 N l Y 3 R p b 2 4 x L 2 R h d G E v Q X V 0 b 1 J l b W 9 2 Z W R D b 2 x 1 b W 5 z M S 5 7 Q 2 9 s d W 1 u M j k s M j h 9 J n F 1 b 3 Q 7 L C Z x d W 9 0 O 1 N l Y 3 R p b 2 4 x L 2 R h d G E v Q X V 0 b 1 J l b W 9 2 Z W R D b 2 x 1 b W 5 z M S 5 7 Q 2 9 s d W 1 u M z A s M j l 9 J n F 1 b 3 Q 7 L C Z x d W 9 0 O 1 N l Y 3 R p b 2 4 x L 2 R h d G E v Q X V 0 b 1 J l b W 9 2 Z W R D b 2 x 1 b W 5 z M S 5 7 Q 2 9 s d W 1 u M z E s M z B 9 J n F 1 b 3 Q 7 L C Z x d W 9 0 O 1 N l Y 3 R p b 2 4 x L 2 R h d G E v Q X V 0 b 1 J l b W 9 2 Z W R D b 2 x 1 b W 5 z M S 5 7 Q 2 9 s d W 1 u M z I s M z F 9 J n F 1 b 3 Q 7 L C Z x d W 9 0 O 1 N l Y 3 R p b 2 4 x L 2 R h d G E v Q X V 0 b 1 J l b W 9 2 Z W R D b 2 x 1 b W 5 z M S 5 7 Q 2 9 s d W 1 u M z M s M z J 9 J n F 1 b 3 Q 7 L C Z x d W 9 0 O 1 N l Y 3 R p b 2 4 x L 2 R h d G E v Q X V 0 b 1 J l b W 9 2 Z W R D b 2 x 1 b W 5 z M S 5 7 Q 2 9 s d W 1 u M z Q s M z N 9 J n F 1 b 3 Q 7 L C Z x d W 9 0 O 1 N l Y 3 R p b 2 4 x L 2 R h d G E v Q X V 0 b 1 J l b W 9 2 Z W R D b 2 x 1 b W 5 z M S 5 7 Q 2 9 s d W 1 u M z U s M z R 9 J n F 1 b 3 Q 7 L C Z x d W 9 0 O 1 N l Y 3 R p b 2 4 x L 2 R h d G E v Q X V 0 b 1 J l b W 9 2 Z W R D b 2 x 1 b W 5 z M S 5 7 Q 2 9 s d W 1 u M z Y s M z V 9 J n F 1 b 3 Q 7 L C Z x d W 9 0 O 1 N l Y 3 R p b 2 4 x L 2 R h d G E v Q X V 0 b 1 J l b W 9 2 Z W R D b 2 x 1 b W 5 z M S 5 7 Q 2 9 s d W 1 u M z c s M z Z 9 J n F 1 b 3 Q 7 L C Z x d W 9 0 O 1 N l Y 3 R p b 2 4 x L 2 R h d G E v Q X V 0 b 1 J l b W 9 2 Z W R D b 2 x 1 b W 5 z M S 5 7 Q 2 9 s d W 1 u M z g s M z d 9 J n F 1 b 3 Q 7 L C Z x d W 9 0 O 1 N l Y 3 R p b 2 4 x L 2 R h d G E v Q X V 0 b 1 J l b W 9 2 Z W R D b 2 x 1 b W 5 z M S 5 7 Q 2 9 s d W 1 u M z k s M z h 9 J n F 1 b 3 Q 7 L C Z x d W 9 0 O 1 N l Y 3 R p b 2 4 x L 2 R h d G E v Q X V 0 b 1 J l b W 9 2 Z W R D b 2 x 1 b W 5 z M S 5 7 Q 2 9 s d W 1 u N D A s M z l 9 J n F 1 b 3 Q 7 L C Z x d W 9 0 O 1 N l Y 3 R p b 2 4 x L 2 R h d G E v Q X V 0 b 1 J l b W 9 2 Z W R D b 2 x 1 b W 5 z M S 5 7 Q 2 9 s d W 1 u N D E s N D B 9 J n F 1 b 3 Q 7 L C Z x d W 9 0 O 1 N l Y 3 R p b 2 4 x L 2 R h d G E v Q X V 0 b 1 J l b W 9 2 Z W R D b 2 x 1 b W 5 z M S 5 7 Q 2 9 s d W 1 u N D I s N D F 9 J n F 1 b 3 Q 7 L C Z x d W 9 0 O 1 N l Y 3 R p b 2 4 x L 2 R h d G E v Q X V 0 b 1 J l b W 9 2 Z W R D b 2 x 1 b W 5 z M S 5 7 Q 2 9 s d W 1 u N D M s N D J 9 J n F 1 b 3 Q 7 L C Z x d W 9 0 O 1 N l Y 3 R p b 2 4 x L 2 R h d G E v Q X V 0 b 1 J l b W 9 2 Z W R D b 2 x 1 b W 5 z M S 5 7 Q 2 9 s d W 1 u N D Q s N D N 9 J n F 1 b 3 Q 7 L C Z x d W 9 0 O 1 N l Y 3 R p b 2 4 x L 2 R h d G E v Q X V 0 b 1 J l b W 9 2 Z W R D b 2 x 1 b W 5 z M S 5 7 Q 2 9 s d W 1 u N D U s N D R 9 J n F 1 b 3 Q 7 L C Z x d W 9 0 O 1 N l Y 3 R p b 2 4 x L 2 R h d G E v Q X V 0 b 1 J l b W 9 2 Z W R D b 2 x 1 b W 5 z M S 5 7 Q 2 9 s d W 1 u N D Y s N D V 9 J n F 1 b 3 Q 7 L C Z x d W 9 0 O 1 N l Y 3 R p b 2 4 x L 2 R h d G E v Q X V 0 b 1 J l b W 9 2 Z W R D b 2 x 1 b W 5 z M S 5 7 Q 2 9 s d W 1 u N D c s N D Z 9 J n F 1 b 3 Q 7 L C Z x d W 9 0 O 1 N l Y 3 R p b 2 4 x L 2 R h d G E v Q X V 0 b 1 J l b W 9 2 Z W R D b 2 x 1 b W 5 z M S 5 7 Q 2 9 s d W 1 u N D g s N D d 9 J n F 1 b 3 Q 7 L C Z x d W 9 0 O 1 N l Y 3 R p b 2 4 x L 2 R h d G E v Q X V 0 b 1 J l b W 9 2 Z W R D b 2 x 1 b W 5 z M S 5 7 Q 2 9 s d W 1 u N D k s N D h 9 J n F 1 b 3 Q 7 L C Z x d W 9 0 O 1 N l Y 3 R p b 2 4 x L 2 R h d G E v Q X V 0 b 1 J l b W 9 2 Z W R D b 2 x 1 b W 5 z M S 5 7 Q 2 9 s d W 1 u N T A s N D l 9 J n F 1 b 3 Q 7 L C Z x d W 9 0 O 1 N l Y 3 R p b 2 4 x L 2 R h d G E v Q X V 0 b 1 J l b W 9 2 Z W R D b 2 x 1 b W 5 z M S 5 7 Q 2 9 s d W 1 u N T E s N T B 9 J n F 1 b 3 Q 7 L C Z x d W 9 0 O 1 N l Y 3 R p b 2 4 x L 2 R h d G E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E 6 M z Y u M D Y 2 O D Q z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Q 2 9 s d W 1 u M S w w f S Z x d W 9 0 O y w m c X V v d D t T Z W N 0 a W 9 u M S 9 k Y X R h I C g y K S 9 B d X R v U m V t b 3 Z l Z E N v b H V t b n M x L n t D b 2 x 1 b W 4 y L D F 9 J n F 1 b 3 Q 7 L C Z x d W 9 0 O 1 N l Y 3 R p b 2 4 x L 2 R h d G E g K D I p L 0 F 1 d G 9 S Z W 1 v d m V k Q 2 9 s d W 1 u c z E u e 0 N v b H V t b j M s M n 0 m c X V v d D s s J n F 1 b 3 Q 7 U 2 V j d G l v b j E v Z G F 0 Y S A o M i k v Q X V 0 b 1 J l b W 9 2 Z W R D b 2 x 1 b W 5 z M S 5 7 Q 2 9 s d W 1 u N C w z f S Z x d W 9 0 O y w m c X V v d D t T Z W N 0 a W 9 u M S 9 k Y X R h I C g y K S 9 B d X R v U m V t b 3 Z l Z E N v b H V t b n M x L n t D b 2 x 1 b W 4 1 L D R 9 J n F 1 b 3 Q 7 L C Z x d W 9 0 O 1 N l Y 3 R p b 2 4 x L 2 R h d G E g K D I p L 0 F 1 d G 9 S Z W 1 v d m V k Q 2 9 s d W 1 u c z E u e 0 N v b H V t b j Y s N X 0 m c X V v d D s s J n F 1 b 3 Q 7 U 2 V j d G l v b j E v Z G F 0 Y S A o M i k v Q X V 0 b 1 J l b W 9 2 Z W R D b 2 x 1 b W 5 z M S 5 7 Q 2 9 s d W 1 u N y w 2 f S Z x d W 9 0 O y w m c X V v d D t T Z W N 0 a W 9 u M S 9 k Y X R h I C g y K S 9 B d X R v U m V t b 3 Z l Z E N v b H V t b n M x L n t D b 2 x 1 b W 4 4 L D d 9 J n F 1 b 3 Q 7 L C Z x d W 9 0 O 1 N l Y 3 R p b 2 4 x L 2 R h d G E g K D I p L 0 F 1 d G 9 S Z W 1 v d m V k Q 2 9 s d W 1 u c z E u e 0 N v b H V t b j k s O H 0 m c X V v d D s s J n F 1 b 3 Q 7 U 2 V j d G l v b j E v Z G F 0 Y S A o M i k v Q X V 0 b 1 J l b W 9 2 Z W R D b 2 x 1 b W 5 z M S 5 7 Q 2 9 s d W 1 u M T A s O X 0 m c X V v d D s s J n F 1 b 3 Q 7 U 2 V j d G l v b j E v Z G F 0 Y S A o M i k v Q X V 0 b 1 J l b W 9 2 Z W R D b 2 x 1 b W 5 z M S 5 7 Q 2 9 s d W 1 u M T E s M T B 9 J n F 1 b 3 Q 7 L C Z x d W 9 0 O 1 N l Y 3 R p b 2 4 x L 2 R h d G E g K D I p L 0 F 1 d G 9 S Z W 1 v d m V k Q 2 9 s d W 1 u c z E u e 0 N v b H V t b j E y L D E x f S Z x d W 9 0 O y w m c X V v d D t T Z W N 0 a W 9 u M S 9 k Y X R h I C g y K S 9 B d X R v U m V t b 3 Z l Z E N v b H V t b n M x L n t D b 2 x 1 b W 4 x M y w x M n 0 m c X V v d D s s J n F 1 b 3 Q 7 U 2 V j d G l v b j E v Z G F 0 Y S A o M i k v Q X V 0 b 1 J l b W 9 2 Z W R D b 2 x 1 b W 5 z M S 5 7 Q 2 9 s d W 1 u M T Q s M T N 9 J n F 1 b 3 Q 7 L C Z x d W 9 0 O 1 N l Y 3 R p b 2 4 x L 2 R h d G E g K D I p L 0 F 1 d G 9 S Z W 1 v d m V k Q 2 9 s d W 1 u c z E u e 0 N v b H V t b j E 1 L D E 0 f S Z x d W 9 0 O y w m c X V v d D t T Z W N 0 a W 9 u M S 9 k Y X R h I C g y K S 9 B d X R v U m V t b 3 Z l Z E N v b H V t b n M x L n t D b 2 x 1 b W 4 x N i w x N X 0 m c X V v d D s s J n F 1 b 3 Q 7 U 2 V j d G l v b j E v Z G F 0 Y S A o M i k v Q X V 0 b 1 J l b W 9 2 Z W R D b 2 x 1 b W 5 z M S 5 7 Q 2 9 s d W 1 u M T c s M T Z 9 J n F 1 b 3 Q 7 L C Z x d W 9 0 O 1 N l Y 3 R p b 2 4 x L 2 R h d G E g K D I p L 0 F 1 d G 9 S Z W 1 v d m V k Q 2 9 s d W 1 u c z E u e 0 N v b H V t b j E 4 L D E 3 f S Z x d W 9 0 O y w m c X V v d D t T Z W N 0 a W 9 u M S 9 k Y X R h I C g y K S 9 B d X R v U m V t b 3 Z l Z E N v b H V t b n M x L n t D b 2 x 1 b W 4 x O S w x O H 0 m c X V v d D s s J n F 1 b 3 Q 7 U 2 V j d G l v b j E v Z G F 0 Y S A o M i k v Q X V 0 b 1 J l b W 9 2 Z W R D b 2 x 1 b W 5 z M S 5 7 Q 2 9 s d W 1 u M j A s M T l 9 J n F 1 b 3 Q 7 L C Z x d W 9 0 O 1 N l Y 3 R p b 2 4 x L 2 R h d G E g K D I p L 0 F 1 d G 9 S Z W 1 v d m V k Q 2 9 s d W 1 u c z E u e 0 N v b H V t b j I x L D I w f S Z x d W 9 0 O y w m c X V v d D t T Z W N 0 a W 9 u M S 9 k Y X R h I C g y K S 9 B d X R v U m V t b 3 Z l Z E N v b H V t b n M x L n t D b 2 x 1 b W 4 y M i w y M X 0 m c X V v d D s s J n F 1 b 3 Q 7 U 2 V j d G l v b j E v Z G F 0 Y S A o M i k v Q X V 0 b 1 J l b W 9 2 Z W R D b 2 x 1 b W 5 z M S 5 7 Q 2 9 s d W 1 u M j M s M j J 9 J n F 1 b 3 Q 7 L C Z x d W 9 0 O 1 N l Y 3 R p b 2 4 x L 2 R h d G E g K D I p L 0 F 1 d G 9 S Z W 1 v d m V k Q 2 9 s d W 1 u c z E u e 0 N v b H V t b j I 0 L D I z f S Z x d W 9 0 O y w m c X V v d D t T Z W N 0 a W 9 u M S 9 k Y X R h I C g y K S 9 B d X R v U m V t b 3 Z l Z E N v b H V t b n M x L n t D b 2 x 1 b W 4 y N S w y N H 0 m c X V v d D s s J n F 1 b 3 Q 7 U 2 V j d G l v b j E v Z G F 0 Y S A o M i k v Q X V 0 b 1 J l b W 9 2 Z W R D b 2 x 1 b W 5 z M S 5 7 Q 2 9 s d W 1 u M j Y s M j V 9 J n F 1 b 3 Q 7 L C Z x d W 9 0 O 1 N l Y 3 R p b 2 4 x L 2 R h d G E g K D I p L 0 F 1 d G 9 S Z W 1 v d m V k Q 2 9 s d W 1 u c z E u e 0 N v b H V t b j I 3 L D I 2 f S Z x d W 9 0 O y w m c X V v d D t T Z W N 0 a W 9 u M S 9 k Y X R h I C g y K S 9 B d X R v U m V t b 3 Z l Z E N v b H V t b n M x L n t D b 2 x 1 b W 4 y O C w y N 3 0 m c X V v d D s s J n F 1 b 3 Q 7 U 2 V j d G l v b j E v Z G F 0 Y S A o M i k v Q X V 0 b 1 J l b W 9 2 Z W R D b 2 x 1 b W 5 z M S 5 7 Q 2 9 s d W 1 u M j k s M j h 9 J n F 1 b 3 Q 7 L C Z x d W 9 0 O 1 N l Y 3 R p b 2 4 x L 2 R h d G E g K D I p L 0 F 1 d G 9 S Z W 1 v d m V k Q 2 9 s d W 1 u c z E u e 0 N v b H V t b j M w L D I 5 f S Z x d W 9 0 O y w m c X V v d D t T Z W N 0 a W 9 u M S 9 k Y X R h I C g y K S 9 B d X R v U m V t b 3 Z l Z E N v b H V t b n M x L n t D b 2 x 1 b W 4 z M S w z M H 0 m c X V v d D s s J n F 1 b 3 Q 7 U 2 V j d G l v b j E v Z G F 0 Y S A o M i k v Q X V 0 b 1 J l b W 9 2 Z W R D b 2 x 1 b W 5 z M S 5 7 Q 2 9 s d W 1 u M z I s M z F 9 J n F 1 b 3 Q 7 L C Z x d W 9 0 O 1 N l Y 3 R p b 2 4 x L 2 R h d G E g K D I p L 0 F 1 d G 9 S Z W 1 v d m V k Q 2 9 s d W 1 u c z E u e 0 N v b H V t b j M z L D M y f S Z x d W 9 0 O y w m c X V v d D t T Z W N 0 a W 9 u M S 9 k Y X R h I C g y K S 9 B d X R v U m V t b 3 Z l Z E N v b H V t b n M x L n t D b 2 x 1 b W 4 z N C w z M 3 0 m c X V v d D s s J n F 1 b 3 Q 7 U 2 V j d G l v b j E v Z G F 0 Y S A o M i k v Q X V 0 b 1 J l b W 9 2 Z W R D b 2 x 1 b W 5 z M S 5 7 Q 2 9 s d W 1 u M z U s M z R 9 J n F 1 b 3 Q 7 L C Z x d W 9 0 O 1 N l Y 3 R p b 2 4 x L 2 R h d G E g K D I p L 0 F 1 d G 9 S Z W 1 v d m V k Q 2 9 s d W 1 u c z E u e 0 N v b H V t b j M 2 L D M 1 f S Z x d W 9 0 O y w m c X V v d D t T Z W N 0 a W 9 u M S 9 k Y X R h I C g y K S 9 B d X R v U m V t b 3 Z l Z E N v b H V t b n M x L n t D b 2 x 1 b W 4 z N y w z N n 0 m c X V v d D s s J n F 1 b 3 Q 7 U 2 V j d G l v b j E v Z G F 0 Y S A o M i k v Q X V 0 b 1 J l b W 9 2 Z W R D b 2 x 1 b W 5 z M S 5 7 Q 2 9 s d W 1 u M z g s M z d 9 J n F 1 b 3 Q 7 L C Z x d W 9 0 O 1 N l Y 3 R p b 2 4 x L 2 R h d G E g K D I p L 0 F 1 d G 9 S Z W 1 v d m V k Q 2 9 s d W 1 u c z E u e 0 N v b H V t b j M 5 L D M 4 f S Z x d W 9 0 O y w m c X V v d D t T Z W N 0 a W 9 u M S 9 k Y X R h I C g y K S 9 B d X R v U m V t b 3 Z l Z E N v b H V t b n M x L n t D b 2 x 1 b W 4 0 M C w z O X 0 m c X V v d D s s J n F 1 b 3 Q 7 U 2 V j d G l v b j E v Z G F 0 Y S A o M i k v Q X V 0 b 1 J l b W 9 2 Z W R D b 2 x 1 b W 5 z M S 5 7 Q 2 9 s d W 1 u N D E s N D B 9 J n F 1 b 3 Q 7 L C Z x d W 9 0 O 1 N l Y 3 R p b 2 4 x L 2 R h d G E g K D I p L 0 F 1 d G 9 S Z W 1 v d m V k Q 2 9 s d W 1 u c z E u e 0 N v b H V t b j Q y L D Q x f S Z x d W 9 0 O y w m c X V v d D t T Z W N 0 a W 9 u M S 9 k Y X R h I C g y K S 9 B d X R v U m V t b 3 Z l Z E N v b H V t b n M x L n t D b 2 x 1 b W 4 0 M y w 0 M n 0 m c X V v d D s s J n F 1 b 3 Q 7 U 2 V j d G l v b j E v Z G F 0 Y S A o M i k v Q X V 0 b 1 J l b W 9 2 Z W R D b 2 x 1 b W 5 z M S 5 7 Q 2 9 s d W 1 u N D Q s N D N 9 J n F 1 b 3 Q 7 L C Z x d W 9 0 O 1 N l Y 3 R p b 2 4 x L 2 R h d G E g K D I p L 0 F 1 d G 9 S Z W 1 v d m V k Q 2 9 s d W 1 u c z E u e 0 N v b H V t b j Q 1 L D Q 0 f S Z x d W 9 0 O y w m c X V v d D t T Z W N 0 a W 9 u M S 9 k Y X R h I C g y K S 9 B d X R v U m V t b 3 Z l Z E N v b H V t b n M x L n t D b 2 x 1 b W 4 0 N i w 0 N X 0 m c X V v d D s s J n F 1 b 3 Q 7 U 2 V j d G l v b j E v Z G F 0 Y S A o M i k v Q X V 0 b 1 J l b W 9 2 Z W R D b 2 x 1 b W 5 z M S 5 7 Q 2 9 s d W 1 u N D c s N D Z 9 J n F 1 b 3 Q 7 L C Z x d W 9 0 O 1 N l Y 3 R p b 2 4 x L 2 R h d G E g K D I p L 0 F 1 d G 9 S Z W 1 v d m V k Q 2 9 s d W 1 u c z E u e 0 N v b H V t b j Q 4 L D Q 3 f S Z x d W 9 0 O y w m c X V v d D t T Z W N 0 a W 9 u M S 9 k Y X R h I C g y K S 9 B d X R v U m V t b 3 Z l Z E N v b H V t b n M x L n t D b 2 x 1 b W 4 0 O S w 0 O H 0 m c X V v d D s s J n F 1 b 3 Q 7 U 2 V j d G l v b j E v Z G F 0 Y S A o M i k v Q X V 0 b 1 J l b W 9 2 Z W R D b 2 x 1 b W 5 z M S 5 7 Q 2 9 s d W 1 u N T A s N D l 9 J n F 1 b 3 Q 7 L C Z x d W 9 0 O 1 N l Y 3 R p b 2 4 x L 2 R h d G E g K D I p L 0 F 1 d G 9 S Z W 1 v d m V k Q 2 9 s d W 1 u c z E u e 0 N v b H V t b j U x L D U w f S Z x d W 9 0 O y w m c X V v d D t T Z W N 0 a W 9 u M S 9 k Y X R h I C g y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N v b H V t b j E s M H 0 m c X V v d D s s J n F 1 b 3 Q 7 U 2 V j d G l v b j E v Z G F 0 Y S A o M i k v Q X V 0 b 1 J l b W 9 2 Z W R D b 2 x 1 b W 5 z M S 5 7 Q 2 9 s d W 1 u M i w x f S Z x d W 9 0 O y w m c X V v d D t T Z W N 0 a W 9 u M S 9 k Y X R h I C g y K S 9 B d X R v U m V t b 3 Z l Z E N v b H V t b n M x L n t D b 2 x 1 b W 4 z L D J 9 J n F 1 b 3 Q 7 L C Z x d W 9 0 O 1 N l Y 3 R p b 2 4 x L 2 R h d G E g K D I p L 0 F 1 d G 9 S Z W 1 v d m V k Q 2 9 s d W 1 u c z E u e 0 N v b H V t b j Q s M 3 0 m c X V v d D s s J n F 1 b 3 Q 7 U 2 V j d G l v b j E v Z G F 0 Y S A o M i k v Q X V 0 b 1 J l b W 9 2 Z W R D b 2 x 1 b W 5 z M S 5 7 Q 2 9 s d W 1 u N S w 0 f S Z x d W 9 0 O y w m c X V v d D t T Z W N 0 a W 9 u M S 9 k Y X R h I C g y K S 9 B d X R v U m V t b 3 Z l Z E N v b H V t b n M x L n t D b 2 x 1 b W 4 2 L D V 9 J n F 1 b 3 Q 7 L C Z x d W 9 0 O 1 N l Y 3 R p b 2 4 x L 2 R h d G E g K D I p L 0 F 1 d G 9 S Z W 1 v d m V k Q 2 9 s d W 1 u c z E u e 0 N v b H V t b j c s N n 0 m c X V v d D s s J n F 1 b 3 Q 7 U 2 V j d G l v b j E v Z G F 0 Y S A o M i k v Q X V 0 b 1 J l b W 9 2 Z W R D b 2 x 1 b W 5 z M S 5 7 Q 2 9 s d W 1 u O C w 3 f S Z x d W 9 0 O y w m c X V v d D t T Z W N 0 a W 9 u M S 9 k Y X R h I C g y K S 9 B d X R v U m V t b 3 Z l Z E N v b H V t b n M x L n t D b 2 x 1 b W 4 5 L D h 9 J n F 1 b 3 Q 7 L C Z x d W 9 0 O 1 N l Y 3 R p b 2 4 x L 2 R h d G E g K D I p L 0 F 1 d G 9 S Z W 1 v d m V k Q 2 9 s d W 1 u c z E u e 0 N v b H V t b j E w L D l 9 J n F 1 b 3 Q 7 L C Z x d W 9 0 O 1 N l Y 3 R p b 2 4 x L 2 R h d G E g K D I p L 0 F 1 d G 9 S Z W 1 v d m V k Q 2 9 s d W 1 u c z E u e 0 N v b H V t b j E x L D E w f S Z x d W 9 0 O y w m c X V v d D t T Z W N 0 a W 9 u M S 9 k Y X R h I C g y K S 9 B d X R v U m V t b 3 Z l Z E N v b H V t b n M x L n t D b 2 x 1 b W 4 x M i w x M X 0 m c X V v d D s s J n F 1 b 3 Q 7 U 2 V j d G l v b j E v Z G F 0 Y S A o M i k v Q X V 0 b 1 J l b W 9 2 Z W R D b 2 x 1 b W 5 z M S 5 7 Q 2 9 s d W 1 u M T M s M T J 9 J n F 1 b 3 Q 7 L C Z x d W 9 0 O 1 N l Y 3 R p b 2 4 x L 2 R h d G E g K D I p L 0 F 1 d G 9 S Z W 1 v d m V k Q 2 9 s d W 1 u c z E u e 0 N v b H V t b j E 0 L D E z f S Z x d W 9 0 O y w m c X V v d D t T Z W N 0 a W 9 u M S 9 k Y X R h I C g y K S 9 B d X R v U m V t b 3 Z l Z E N v b H V t b n M x L n t D b 2 x 1 b W 4 x N S w x N H 0 m c X V v d D s s J n F 1 b 3 Q 7 U 2 V j d G l v b j E v Z G F 0 Y S A o M i k v Q X V 0 b 1 J l b W 9 2 Z W R D b 2 x 1 b W 5 z M S 5 7 Q 2 9 s d W 1 u M T Y s M T V 9 J n F 1 b 3 Q 7 L C Z x d W 9 0 O 1 N l Y 3 R p b 2 4 x L 2 R h d G E g K D I p L 0 F 1 d G 9 S Z W 1 v d m V k Q 2 9 s d W 1 u c z E u e 0 N v b H V t b j E 3 L D E 2 f S Z x d W 9 0 O y w m c X V v d D t T Z W N 0 a W 9 u M S 9 k Y X R h I C g y K S 9 B d X R v U m V t b 3 Z l Z E N v b H V t b n M x L n t D b 2 x 1 b W 4 x O C w x N 3 0 m c X V v d D s s J n F 1 b 3 Q 7 U 2 V j d G l v b j E v Z G F 0 Y S A o M i k v Q X V 0 b 1 J l b W 9 2 Z W R D b 2 x 1 b W 5 z M S 5 7 Q 2 9 s d W 1 u M T k s M T h 9 J n F 1 b 3 Q 7 L C Z x d W 9 0 O 1 N l Y 3 R p b 2 4 x L 2 R h d G E g K D I p L 0 F 1 d G 9 S Z W 1 v d m V k Q 2 9 s d W 1 u c z E u e 0 N v b H V t b j I w L D E 5 f S Z x d W 9 0 O y w m c X V v d D t T Z W N 0 a W 9 u M S 9 k Y X R h I C g y K S 9 B d X R v U m V t b 3 Z l Z E N v b H V t b n M x L n t D b 2 x 1 b W 4 y M S w y M H 0 m c X V v d D s s J n F 1 b 3 Q 7 U 2 V j d G l v b j E v Z G F 0 Y S A o M i k v Q X V 0 b 1 J l b W 9 2 Z W R D b 2 x 1 b W 5 z M S 5 7 Q 2 9 s d W 1 u M j I s M j F 9 J n F 1 b 3 Q 7 L C Z x d W 9 0 O 1 N l Y 3 R p b 2 4 x L 2 R h d G E g K D I p L 0 F 1 d G 9 S Z W 1 v d m V k Q 2 9 s d W 1 u c z E u e 0 N v b H V t b j I z L D I y f S Z x d W 9 0 O y w m c X V v d D t T Z W N 0 a W 9 u M S 9 k Y X R h I C g y K S 9 B d X R v U m V t b 3 Z l Z E N v b H V t b n M x L n t D b 2 x 1 b W 4 y N C w y M 3 0 m c X V v d D s s J n F 1 b 3 Q 7 U 2 V j d G l v b j E v Z G F 0 Y S A o M i k v Q X V 0 b 1 J l b W 9 2 Z W R D b 2 x 1 b W 5 z M S 5 7 Q 2 9 s d W 1 u M j U s M j R 9 J n F 1 b 3 Q 7 L C Z x d W 9 0 O 1 N l Y 3 R p b 2 4 x L 2 R h d G E g K D I p L 0 F 1 d G 9 S Z W 1 v d m V k Q 2 9 s d W 1 u c z E u e 0 N v b H V t b j I 2 L D I 1 f S Z x d W 9 0 O y w m c X V v d D t T Z W N 0 a W 9 u M S 9 k Y X R h I C g y K S 9 B d X R v U m V t b 3 Z l Z E N v b H V t b n M x L n t D b 2 x 1 b W 4 y N y w y N n 0 m c X V v d D s s J n F 1 b 3 Q 7 U 2 V j d G l v b j E v Z G F 0 Y S A o M i k v Q X V 0 b 1 J l b W 9 2 Z W R D b 2 x 1 b W 5 z M S 5 7 Q 2 9 s d W 1 u M j g s M j d 9 J n F 1 b 3 Q 7 L C Z x d W 9 0 O 1 N l Y 3 R p b 2 4 x L 2 R h d G E g K D I p L 0 F 1 d G 9 S Z W 1 v d m V k Q 2 9 s d W 1 u c z E u e 0 N v b H V t b j I 5 L D I 4 f S Z x d W 9 0 O y w m c X V v d D t T Z W N 0 a W 9 u M S 9 k Y X R h I C g y K S 9 B d X R v U m V t b 3 Z l Z E N v b H V t b n M x L n t D b 2 x 1 b W 4 z M C w y O X 0 m c X V v d D s s J n F 1 b 3 Q 7 U 2 V j d G l v b j E v Z G F 0 Y S A o M i k v Q X V 0 b 1 J l b W 9 2 Z W R D b 2 x 1 b W 5 z M S 5 7 Q 2 9 s d W 1 u M z E s M z B 9 J n F 1 b 3 Q 7 L C Z x d W 9 0 O 1 N l Y 3 R p b 2 4 x L 2 R h d G E g K D I p L 0 F 1 d G 9 S Z W 1 v d m V k Q 2 9 s d W 1 u c z E u e 0 N v b H V t b j M y L D M x f S Z x d W 9 0 O y w m c X V v d D t T Z W N 0 a W 9 u M S 9 k Y X R h I C g y K S 9 B d X R v U m V t b 3 Z l Z E N v b H V t b n M x L n t D b 2 x 1 b W 4 z M y w z M n 0 m c X V v d D s s J n F 1 b 3 Q 7 U 2 V j d G l v b j E v Z G F 0 Y S A o M i k v Q X V 0 b 1 J l b W 9 2 Z W R D b 2 x 1 b W 5 z M S 5 7 Q 2 9 s d W 1 u M z Q s M z N 9 J n F 1 b 3 Q 7 L C Z x d W 9 0 O 1 N l Y 3 R p b 2 4 x L 2 R h d G E g K D I p L 0 F 1 d G 9 S Z W 1 v d m V k Q 2 9 s d W 1 u c z E u e 0 N v b H V t b j M 1 L D M 0 f S Z x d W 9 0 O y w m c X V v d D t T Z W N 0 a W 9 u M S 9 k Y X R h I C g y K S 9 B d X R v U m V t b 3 Z l Z E N v b H V t b n M x L n t D b 2 x 1 b W 4 z N i w z N X 0 m c X V v d D s s J n F 1 b 3 Q 7 U 2 V j d G l v b j E v Z G F 0 Y S A o M i k v Q X V 0 b 1 J l b W 9 2 Z W R D b 2 x 1 b W 5 z M S 5 7 Q 2 9 s d W 1 u M z c s M z Z 9 J n F 1 b 3 Q 7 L C Z x d W 9 0 O 1 N l Y 3 R p b 2 4 x L 2 R h d G E g K D I p L 0 F 1 d G 9 S Z W 1 v d m V k Q 2 9 s d W 1 u c z E u e 0 N v b H V t b j M 4 L D M 3 f S Z x d W 9 0 O y w m c X V v d D t T Z W N 0 a W 9 u M S 9 k Y X R h I C g y K S 9 B d X R v U m V t b 3 Z l Z E N v b H V t b n M x L n t D b 2 x 1 b W 4 z O S w z O H 0 m c X V v d D s s J n F 1 b 3 Q 7 U 2 V j d G l v b j E v Z G F 0 Y S A o M i k v Q X V 0 b 1 J l b W 9 2 Z W R D b 2 x 1 b W 5 z M S 5 7 Q 2 9 s d W 1 u N D A s M z l 9 J n F 1 b 3 Q 7 L C Z x d W 9 0 O 1 N l Y 3 R p b 2 4 x L 2 R h d G E g K D I p L 0 F 1 d G 9 S Z W 1 v d m V k Q 2 9 s d W 1 u c z E u e 0 N v b H V t b j Q x L D Q w f S Z x d W 9 0 O y w m c X V v d D t T Z W N 0 a W 9 u M S 9 k Y X R h I C g y K S 9 B d X R v U m V t b 3 Z l Z E N v b H V t b n M x L n t D b 2 x 1 b W 4 0 M i w 0 M X 0 m c X V v d D s s J n F 1 b 3 Q 7 U 2 V j d G l v b j E v Z G F 0 Y S A o M i k v Q X V 0 b 1 J l b W 9 2 Z W R D b 2 x 1 b W 5 z M S 5 7 Q 2 9 s d W 1 u N D M s N D J 9 J n F 1 b 3 Q 7 L C Z x d W 9 0 O 1 N l Y 3 R p b 2 4 x L 2 R h d G E g K D I p L 0 F 1 d G 9 S Z W 1 v d m V k Q 2 9 s d W 1 u c z E u e 0 N v b H V t b j Q 0 L D Q z f S Z x d W 9 0 O y w m c X V v d D t T Z W N 0 a W 9 u M S 9 k Y X R h I C g y K S 9 B d X R v U m V t b 3 Z l Z E N v b H V t b n M x L n t D b 2 x 1 b W 4 0 N S w 0 N H 0 m c X V v d D s s J n F 1 b 3 Q 7 U 2 V j d G l v b j E v Z G F 0 Y S A o M i k v Q X V 0 b 1 J l b W 9 2 Z W R D b 2 x 1 b W 5 z M S 5 7 Q 2 9 s d W 1 u N D Y s N D V 9 J n F 1 b 3 Q 7 L C Z x d W 9 0 O 1 N l Y 3 R p b 2 4 x L 2 R h d G E g K D I p L 0 F 1 d G 9 S Z W 1 v d m V k Q 2 9 s d W 1 u c z E u e 0 N v b H V t b j Q 3 L D Q 2 f S Z x d W 9 0 O y w m c X V v d D t T Z W N 0 a W 9 u M S 9 k Y X R h I C g y K S 9 B d X R v U m V t b 3 Z l Z E N v b H V t b n M x L n t D b 2 x 1 b W 4 0 O C w 0 N 3 0 m c X V v d D s s J n F 1 b 3 Q 7 U 2 V j d G l v b j E v Z G F 0 Y S A o M i k v Q X V 0 b 1 J l b W 9 2 Z W R D b 2 x 1 b W 5 z M S 5 7 Q 2 9 s d W 1 u N D k s N D h 9 J n F 1 b 3 Q 7 L C Z x d W 9 0 O 1 N l Y 3 R p b 2 4 x L 2 R h d G E g K D I p L 0 F 1 d G 9 S Z W 1 v d m V k Q 2 9 s d W 1 u c z E u e 0 N v b H V t b j U w L D Q 5 f S Z x d W 9 0 O y w m c X V v d D t T Z W N 0 a W 9 u M S 9 k Y X R h I C g y K S 9 B d X R v U m V t b 3 Z l Z E N v b H V t b n M x L n t D b 2 x 1 b W 4 1 M S w 1 M H 0 m c X V v d D s s J n F 1 b 3 Q 7 U 2 V j d G l v b j E v Z G F 0 Y S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M D I 6 M T E u M z Y 0 O D E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y k v Q X V 0 b 1 J l b W 9 2 Z W R D b 2 x 1 b W 5 z M S 5 7 Q 2 9 s d W 1 u M S w w f S Z x d W 9 0 O y w m c X V v d D t T Z W N 0 a W 9 u M S 9 k Y X R h I C g z K S 9 B d X R v U m V t b 3 Z l Z E N v b H V t b n M x L n t D b 2 x 1 b W 4 y L D F 9 J n F 1 b 3 Q 7 L C Z x d W 9 0 O 1 N l Y 3 R p b 2 4 x L 2 R h d G E g K D M p L 0 F 1 d G 9 S Z W 1 v d m V k Q 2 9 s d W 1 u c z E u e 0 N v b H V t b j M s M n 0 m c X V v d D s s J n F 1 b 3 Q 7 U 2 V j d G l v b j E v Z G F 0 Y S A o M y k v Q X V 0 b 1 J l b W 9 2 Z W R D b 2 x 1 b W 5 z M S 5 7 Q 2 9 s d W 1 u N C w z f S Z x d W 9 0 O y w m c X V v d D t T Z W N 0 a W 9 u M S 9 k Y X R h I C g z K S 9 B d X R v U m V t b 3 Z l Z E N v b H V t b n M x L n t D b 2 x 1 b W 4 1 L D R 9 J n F 1 b 3 Q 7 L C Z x d W 9 0 O 1 N l Y 3 R p b 2 4 x L 2 R h d G E g K D M p L 0 F 1 d G 9 S Z W 1 v d m V k Q 2 9 s d W 1 u c z E u e 0 N v b H V t b j Y s N X 0 m c X V v d D s s J n F 1 b 3 Q 7 U 2 V j d G l v b j E v Z G F 0 Y S A o M y k v Q X V 0 b 1 J l b W 9 2 Z W R D b 2 x 1 b W 5 z M S 5 7 Q 2 9 s d W 1 u N y w 2 f S Z x d W 9 0 O y w m c X V v d D t T Z W N 0 a W 9 u M S 9 k Y X R h I C g z K S 9 B d X R v U m V t b 3 Z l Z E N v b H V t b n M x L n t D b 2 x 1 b W 4 4 L D d 9 J n F 1 b 3 Q 7 L C Z x d W 9 0 O 1 N l Y 3 R p b 2 4 x L 2 R h d G E g K D M p L 0 F 1 d G 9 S Z W 1 v d m V k Q 2 9 s d W 1 u c z E u e 0 N v b H V t b j k s O H 0 m c X V v d D s s J n F 1 b 3 Q 7 U 2 V j d G l v b j E v Z G F 0 Y S A o M y k v Q X V 0 b 1 J l b W 9 2 Z W R D b 2 x 1 b W 5 z M S 5 7 Q 2 9 s d W 1 u M T A s O X 0 m c X V v d D s s J n F 1 b 3 Q 7 U 2 V j d G l v b j E v Z G F 0 Y S A o M y k v Q X V 0 b 1 J l b W 9 2 Z W R D b 2 x 1 b W 5 z M S 5 7 Q 2 9 s d W 1 u M T E s M T B 9 J n F 1 b 3 Q 7 L C Z x d W 9 0 O 1 N l Y 3 R p b 2 4 x L 2 R h d G E g K D M p L 0 F 1 d G 9 S Z W 1 v d m V k Q 2 9 s d W 1 u c z E u e 0 N v b H V t b j E y L D E x f S Z x d W 9 0 O y w m c X V v d D t T Z W N 0 a W 9 u M S 9 k Y X R h I C g z K S 9 B d X R v U m V t b 3 Z l Z E N v b H V t b n M x L n t D b 2 x 1 b W 4 x M y w x M n 0 m c X V v d D s s J n F 1 b 3 Q 7 U 2 V j d G l v b j E v Z G F 0 Y S A o M y k v Q X V 0 b 1 J l b W 9 2 Z W R D b 2 x 1 b W 5 z M S 5 7 Q 2 9 s d W 1 u M T Q s M T N 9 J n F 1 b 3 Q 7 L C Z x d W 9 0 O 1 N l Y 3 R p b 2 4 x L 2 R h d G E g K D M p L 0 F 1 d G 9 S Z W 1 v d m V k Q 2 9 s d W 1 u c z E u e 0 N v b H V t b j E 1 L D E 0 f S Z x d W 9 0 O y w m c X V v d D t T Z W N 0 a W 9 u M S 9 k Y X R h I C g z K S 9 B d X R v U m V t b 3 Z l Z E N v b H V t b n M x L n t D b 2 x 1 b W 4 x N i w x N X 0 m c X V v d D s s J n F 1 b 3 Q 7 U 2 V j d G l v b j E v Z G F 0 Y S A o M y k v Q X V 0 b 1 J l b W 9 2 Z W R D b 2 x 1 b W 5 z M S 5 7 Q 2 9 s d W 1 u M T c s M T Z 9 J n F 1 b 3 Q 7 L C Z x d W 9 0 O 1 N l Y 3 R p b 2 4 x L 2 R h d G E g K D M p L 0 F 1 d G 9 S Z W 1 v d m V k Q 2 9 s d W 1 u c z E u e 0 N v b H V t b j E 4 L D E 3 f S Z x d W 9 0 O y w m c X V v d D t T Z W N 0 a W 9 u M S 9 k Y X R h I C g z K S 9 B d X R v U m V t b 3 Z l Z E N v b H V t b n M x L n t D b 2 x 1 b W 4 x O S w x O H 0 m c X V v d D s s J n F 1 b 3 Q 7 U 2 V j d G l v b j E v Z G F 0 Y S A o M y k v Q X V 0 b 1 J l b W 9 2 Z W R D b 2 x 1 b W 5 z M S 5 7 Q 2 9 s d W 1 u M j A s M T l 9 J n F 1 b 3 Q 7 L C Z x d W 9 0 O 1 N l Y 3 R p b 2 4 x L 2 R h d G E g K D M p L 0 F 1 d G 9 S Z W 1 v d m V k Q 2 9 s d W 1 u c z E u e 0 N v b H V t b j I x L D I w f S Z x d W 9 0 O y w m c X V v d D t T Z W N 0 a W 9 u M S 9 k Y X R h I C g z K S 9 B d X R v U m V t b 3 Z l Z E N v b H V t b n M x L n t D b 2 x 1 b W 4 y M i w y M X 0 m c X V v d D s s J n F 1 b 3 Q 7 U 2 V j d G l v b j E v Z G F 0 Y S A o M y k v Q X V 0 b 1 J l b W 9 2 Z W R D b 2 x 1 b W 5 z M S 5 7 Q 2 9 s d W 1 u M j M s M j J 9 J n F 1 b 3 Q 7 L C Z x d W 9 0 O 1 N l Y 3 R p b 2 4 x L 2 R h d G E g K D M p L 0 F 1 d G 9 S Z W 1 v d m V k Q 2 9 s d W 1 u c z E u e 0 N v b H V t b j I 0 L D I z f S Z x d W 9 0 O y w m c X V v d D t T Z W N 0 a W 9 u M S 9 k Y X R h I C g z K S 9 B d X R v U m V t b 3 Z l Z E N v b H V t b n M x L n t D b 2 x 1 b W 4 y N S w y N H 0 m c X V v d D s s J n F 1 b 3 Q 7 U 2 V j d G l v b j E v Z G F 0 Y S A o M y k v Q X V 0 b 1 J l b W 9 2 Z W R D b 2 x 1 b W 5 z M S 5 7 Q 2 9 s d W 1 u M j Y s M j V 9 J n F 1 b 3 Q 7 L C Z x d W 9 0 O 1 N l Y 3 R p b 2 4 x L 2 R h d G E g K D M p L 0 F 1 d G 9 S Z W 1 v d m V k Q 2 9 s d W 1 u c z E u e 0 N v b H V t b j I 3 L D I 2 f S Z x d W 9 0 O y w m c X V v d D t T Z W N 0 a W 9 u M S 9 k Y X R h I C g z K S 9 B d X R v U m V t b 3 Z l Z E N v b H V t b n M x L n t D b 2 x 1 b W 4 y O C w y N 3 0 m c X V v d D s s J n F 1 b 3 Q 7 U 2 V j d G l v b j E v Z G F 0 Y S A o M y k v Q X V 0 b 1 J l b W 9 2 Z W R D b 2 x 1 b W 5 z M S 5 7 Q 2 9 s d W 1 u M j k s M j h 9 J n F 1 b 3 Q 7 L C Z x d W 9 0 O 1 N l Y 3 R p b 2 4 x L 2 R h d G E g K D M p L 0 F 1 d G 9 S Z W 1 v d m V k Q 2 9 s d W 1 u c z E u e 0 N v b H V t b j M w L D I 5 f S Z x d W 9 0 O y w m c X V v d D t T Z W N 0 a W 9 u M S 9 k Y X R h I C g z K S 9 B d X R v U m V t b 3 Z l Z E N v b H V t b n M x L n t D b 2 x 1 b W 4 z M S w z M H 0 m c X V v d D s s J n F 1 b 3 Q 7 U 2 V j d G l v b j E v Z G F 0 Y S A o M y k v Q X V 0 b 1 J l b W 9 2 Z W R D b 2 x 1 b W 5 z M S 5 7 Q 2 9 s d W 1 u M z I s M z F 9 J n F 1 b 3 Q 7 L C Z x d W 9 0 O 1 N l Y 3 R p b 2 4 x L 2 R h d G E g K D M p L 0 F 1 d G 9 S Z W 1 v d m V k Q 2 9 s d W 1 u c z E u e 0 N v b H V t b j M z L D M y f S Z x d W 9 0 O y w m c X V v d D t T Z W N 0 a W 9 u M S 9 k Y X R h I C g z K S 9 B d X R v U m V t b 3 Z l Z E N v b H V t b n M x L n t D b 2 x 1 b W 4 z N C w z M 3 0 m c X V v d D s s J n F 1 b 3 Q 7 U 2 V j d G l v b j E v Z G F 0 Y S A o M y k v Q X V 0 b 1 J l b W 9 2 Z W R D b 2 x 1 b W 5 z M S 5 7 Q 2 9 s d W 1 u M z U s M z R 9 J n F 1 b 3 Q 7 L C Z x d W 9 0 O 1 N l Y 3 R p b 2 4 x L 2 R h d G E g K D M p L 0 F 1 d G 9 S Z W 1 v d m V k Q 2 9 s d W 1 u c z E u e 0 N v b H V t b j M 2 L D M 1 f S Z x d W 9 0 O y w m c X V v d D t T Z W N 0 a W 9 u M S 9 k Y X R h I C g z K S 9 B d X R v U m V t b 3 Z l Z E N v b H V t b n M x L n t D b 2 x 1 b W 4 z N y w z N n 0 m c X V v d D s s J n F 1 b 3 Q 7 U 2 V j d G l v b j E v Z G F 0 Y S A o M y k v Q X V 0 b 1 J l b W 9 2 Z W R D b 2 x 1 b W 5 z M S 5 7 Q 2 9 s d W 1 u M z g s M z d 9 J n F 1 b 3 Q 7 L C Z x d W 9 0 O 1 N l Y 3 R p b 2 4 x L 2 R h d G E g K D M p L 0 F 1 d G 9 S Z W 1 v d m V k Q 2 9 s d W 1 u c z E u e 0 N v b H V t b j M 5 L D M 4 f S Z x d W 9 0 O y w m c X V v d D t T Z W N 0 a W 9 u M S 9 k Y X R h I C g z K S 9 B d X R v U m V t b 3 Z l Z E N v b H V t b n M x L n t D b 2 x 1 b W 4 0 M C w z O X 0 m c X V v d D s s J n F 1 b 3 Q 7 U 2 V j d G l v b j E v Z G F 0 Y S A o M y k v Q X V 0 b 1 J l b W 9 2 Z W R D b 2 x 1 b W 5 z M S 5 7 Q 2 9 s d W 1 u N D E s N D B 9 J n F 1 b 3 Q 7 L C Z x d W 9 0 O 1 N l Y 3 R p b 2 4 x L 2 R h d G E g K D M p L 0 F 1 d G 9 S Z W 1 v d m V k Q 2 9 s d W 1 u c z E u e 0 N v b H V t b j Q y L D Q x f S Z x d W 9 0 O y w m c X V v d D t T Z W N 0 a W 9 u M S 9 k Y X R h I C g z K S 9 B d X R v U m V t b 3 Z l Z E N v b H V t b n M x L n t D b 2 x 1 b W 4 0 M y w 0 M n 0 m c X V v d D s s J n F 1 b 3 Q 7 U 2 V j d G l v b j E v Z G F 0 Y S A o M y k v Q X V 0 b 1 J l b W 9 2 Z W R D b 2 x 1 b W 5 z M S 5 7 Q 2 9 s d W 1 u N D Q s N D N 9 J n F 1 b 3 Q 7 L C Z x d W 9 0 O 1 N l Y 3 R p b 2 4 x L 2 R h d G E g K D M p L 0 F 1 d G 9 S Z W 1 v d m V k Q 2 9 s d W 1 u c z E u e 0 N v b H V t b j Q 1 L D Q 0 f S Z x d W 9 0 O y w m c X V v d D t T Z W N 0 a W 9 u M S 9 k Y X R h I C g z K S 9 B d X R v U m V t b 3 Z l Z E N v b H V t b n M x L n t D b 2 x 1 b W 4 0 N i w 0 N X 0 m c X V v d D s s J n F 1 b 3 Q 7 U 2 V j d G l v b j E v Z G F 0 Y S A o M y k v Q X V 0 b 1 J l b W 9 2 Z W R D b 2 x 1 b W 5 z M S 5 7 Q 2 9 s d W 1 u N D c s N D Z 9 J n F 1 b 3 Q 7 L C Z x d W 9 0 O 1 N l Y 3 R p b 2 4 x L 2 R h d G E g K D M p L 0 F 1 d G 9 S Z W 1 v d m V k Q 2 9 s d W 1 u c z E u e 0 N v b H V t b j Q 4 L D Q 3 f S Z x d W 9 0 O y w m c X V v d D t T Z W N 0 a W 9 u M S 9 k Y X R h I C g z K S 9 B d X R v U m V t b 3 Z l Z E N v b H V t b n M x L n t D b 2 x 1 b W 4 0 O S w 0 O H 0 m c X V v d D s s J n F 1 b 3 Q 7 U 2 V j d G l v b j E v Z G F 0 Y S A o M y k v Q X V 0 b 1 J l b W 9 2 Z W R D b 2 x 1 b W 5 z M S 5 7 Q 2 9 s d W 1 u N T A s N D l 9 J n F 1 b 3 Q 7 L C Z x d W 9 0 O 1 N l Y 3 R p b 2 4 x L 2 R h d G E g K D M p L 0 F 1 d G 9 S Z W 1 v d m V k Q 2 9 s d W 1 u c z E u e 0 N v b H V t b j U x L D U w f S Z x d W 9 0 O y w m c X V v d D t T Z W N 0 a W 9 u M S 9 k Y X R h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M p L 0 F 1 d G 9 S Z W 1 v d m V k Q 2 9 s d W 1 u c z E u e 0 N v b H V t b j E s M H 0 m c X V v d D s s J n F 1 b 3 Q 7 U 2 V j d G l v b j E v Z G F 0 Y S A o M y k v Q X V 0 b 1 J l b W 9 2 Z W R D b 2 x 1 b W 5 z M S 5 7 Q 2 9 s d W 1 u M i w x f S Z x d W 9 0 O y w m c X V v d D t T Z W N 0 a W 9 u M S 9 k Y X R h I C g z K S 9 B d X R v U m V t b 3 Z l Z E N v b H V t b n M x L n t D b 2 x 1 b W 4 z L D J 9 J n F 1 b 3 Q 7 L C Z x d W 9 0 O 1 N l Y 3 R p b 2 4 x L 2 R h d G E g K D M p L 0 F 1 d G 9 S Z W 1 v d m V k Q 2 9 s d W 1 u c z E u e 0 N v b H V t b j Q s M 3 0 m c X V v d D s s J n F 1 b 3 Q 7 U 2 V j d G l v b j E v Z G F 0 Y S A o M y k v Q X V 0 b 1 J l b W 9 2 Z W R D b 2 x 1 b W 5 z M S 5 7 Q 2 9 s d W 1 u N S w 0 f S Z x d W 9 0 O y w m c X V v d D t T Z W N 0 a W 9 u M S 9 k Y X R h I C g z K S 9 B d X R v U m V t b 3 Z l Z E N v b H V t b n M x L n t D b 2 x 1 b W 4 2 L D V 9 J n F 1 b 3 Q 7 L C Z x d W 9 0 O 1 N l Y 3 R p b 2 4 x L 2 R h d G E g K D M p L 0 F 1 d G 9 S Z W 1 v d m V k Q 2 9 s d W 1 u c z E u e 0 N v b H V t b j c s N n 0 m c X V v d D s s J n F 1 b 3 Q 7 U 2 V j d G l v b j E v Z G F 0 Y S A o M y k v Q X V 0 b 1 J l b W 9 2 Z W R D b 2 x 1 b W 5 z M S 5 7 Q 2 9 s d W 1 u O C w 3 f S Z x d W 9 0 O y w m c X V v d D t T Z W N 0 a W 9 u M S 9 k Y X R h I C g z K S 9 B d X R v U m V t b 3 Z l Z E N v b H V t b n M x L n t D b 2 x 1 b W 4 5 L D h 9 J n F 1 b 3 Q 7 L C Z x d W 9 0 O 1 N l Y 3 R p b 2 4 x L 2 R h d G E g K D M p L 0 F 1 d G 9 S Z W 1 v d m V k Q 2 9 s d W 1 u c z E u e 0 N v b H V t b j E w L D l 9 J n F 1 b 3 Q 7 L C Z x d W 9 0 O 1 N l Y 3 R p b 2 4 x L 2 R h d G E g K D M p L 0 F 1 d G 9 S Z W 1 v d m V k Q 2 9 s d W 1 u c z E u e 0 N v b H V t b j E x L D E w f S Z x d W 9 0 O y w m c X V v d D t T Z W N 0 a W 9 u M S 9 k Y X R h I C g z K S 9 B d X R v U m V t b 3 Z l Z E N v b H V t b n M x L n t D b 2 x 1 b W 4 x M i w x M X 0 m c X V v d D s s J n F 1 b 3 Q 7 U 2 V j d G l v b j E v Z G F 0 Y S A o M y k v Q X V 0 b 1 J l b W 9 2 Z W R D b 2 x 1 b W 5 z M S 5 7 Q 2 9 s d W 1 u M T M s M T J 9 J n F 1 b 3 Q 7 L C Z x d W 9 0 O 1 N l Y 3 R p b 2 4 x L 2 R h d G E g K D M p L 0 F 1 d G 9 S Z W 1 v d m V k Q 2 9 s d W 1 u c z E u e 0 N v b H V t b j E 0 L D E z f S Z x d W 9 0 O y w m c X V v d D t T Z W N 0 a W 9 u M S 9 k Y X R h I C g z K S 9 B d X R v U m V t b 3 Z l Z E N v b H V t b n M x L n t D b 2 x 1 b W 4 x N S w x N H 0 m c X V v d D s s J n F 1 b 3 Q 7 U 2 V j d G l v b j E v Z G F 0 Y S A o M y k v Q X V 0 b 1 J l b W 9 2 Z W R D b 2 x 1 b W 5 z M S 5 7 Q 2 9 s d W 1 u M T Y s M T V 9 J n F 1 b 3 Q 7 L C Z x d W 9 0 O 1 N l Y 3 R p b 2 4 x L 2 R h d G E g K D M p L 0 F 1 d G 9 S Z W 1 v d m V k Q 2 9 s d W 1 u c z E u e 0 N v b H V t b j E 3 L D E 2 f S Z x d W 9 0 O y w m c X V v d D t T Z W N 0 a W 9 u M S 9 k Y X R h I C g z K S 9 B d X R v U m V t b 3 Z l Z E N v b H V t b n M x L n t D b 2 x 1 b W 4 x O C w x N 3 0 m c X V v d D s s J n F 1 b 3 Q 7 U 2 V j d G l v b j E v Z G F 0 Y S A o M y k v Q X V 0 b 1 J l b W 9 2 Z W R D b 2 x 1 b W 5 z M S 5 7 Q 2 9 s d W 1 u M T k s M T h 9 J n F 1 b 3 Q 7 L C Z x d W 9 0 O 1 N l Y 3 R p b 2 4 x L 2 R h d G E g K D M p L 0 F 1 d G 9 S Z W 1 v d m V k Q 2 9 s d W 1 u c z E u e 0 N v b H V t b j I w L D E 5 f S Z x d W 9 0 O y w m c X V v d D t T Z W N 0 a W 9 u M S 9 k Y X R h I C g z K S 9 B d X R v U m V t b 3 Z l Z E N v b H V t b n M x L n t D b 2 x 1 b W 4 y M S w y M H 0 m c X V v d D s s J n F 1 b 3 Q 7 U 2 V j d G l v b j E v Z G F 0 Y S A o M y k v Q X V 0 b 1 J l b W 9 2 Z W R D b 2 x 1 b W 5 z M S 5 7 Q 2 9 s d W 1 u M j I s M j F 9 J n F 1 b 3 Q 7 L C Z x d W 9 0 O 1 N l Y 3 R p b 2 4 x L 2 R h d G E g K D M p L 0 F 1 d G 9 S Z W 1 v d m V k Q 2 9 s d W 1 u c z E u e 0 N v b H V t b j I z L D I y f S Z x d W 9 0 O y w m c X V v d D t T Z W N 0 a W 9 u M S 9 k Y X R h I C g z K S 9 B d X R v U m V t b 3 Z l Z E N v b H V t b n M x L n t D b 2 x 1 b W 4 y N C w y M 3 0 m c X V v d D s s J n F 1 b 3 Q 7 U 2 V j d G l v b j E v Z G F 0 Y S A o M y k v Q X V 0 b 1 J l b W 9 2 Z W R D b 2 x 1 b W 5 z M S 5 7 Q 2 9 s d W 1 u M j U s M j R 9 J n F 1 b 3 Q 7 L C Z x d W 9 0 O 1 N l Y 3 R p b 2 4 x L 2 R h d G E g K D M p L 0 F 1 d G 9 S Z W 1 v d m V k Q 2 9 s d W 1 u c z E u e 0 N v b H V t b j I 2 L D I 1 f S Z x d W 9 0 O y w m c X V v d D t T Z W N 0 a W 9 u M S 9 k Y X R h I C g z K S 9 B d X R v U m V t b 3 Z l Z E N v b H V t b n M x L n t D b 2 x 1 b W 4 y N y w y N n 0 m c X V v d D s s J n F 1 b 3 Q 7 U 2 V j d G l v b j E v Z G F 0 Y S A o M y k v Q X V 0 b 1 J l b W 9 2 Z W R D b 2 x 1 b W 5 z M S 5 7 Q 2 9 s d W 1 u M j g s M j d 9 J n F 1 b 3 Q 7 L C Z x d W 9 0 O 1 N l Y 3 R p b 2 4 x L 2 R h d G E g K D M p L 0 F 1 d G 9 S Z W 1 v d m V k Q 2 9 s d W 1 u c z E u e 0 N v b H V t b j I 5 L D I 4 f S Z x d W 9 0 O y w m c X V v d D t T Z W N 0 a W 9 u M S 9 k Y X R h I C g z K S 9 B d X R v U m V t b 3 Z l Z E N v b H V t b n M x L n t D b 2 x 1 b W 4 z M C w y O X 0 m c X V v d D s s J n F 1 b 3 Q 7 U 2 V j d G l v b j E v Z G F 0 Y S A o M y k v Q X V 0 b 1 J l b W 9 2 Z W R D b 2 x 1 b W 5 z M S 5 7 Q 2 9 s d W 1 u M z E s M z B 9 J n F 1 b 3 Q 7 L C Z x d W 9 0 O 1 N l Y 3 R p b 2 4 x L 2 R h d G E g K D M p L 0 F 1 d G 9 S Z W 1 v d m V k Q 2 9 s d W 1 u c z E u e 0 N v b H V t b j M y L D M x f S Z x d W 9 0 O y w m c X V v d D t T Z W N 0 a W 9 u M S 9 k Y X R h I C g z K S 9 B d X R v U m V t b 3 Z l Z E N v b H V t b n M x L n t D b 2 x 1 b W 4 z M y w z M n 0 m c X V v d D s s J n F 1 b 3 Q 7 U 2 V j d G l v b j E v Z G F 0 Y S A o M y k v Q X V 0 b 1 J l b W 9 2 Z W R D b 2 x 1 b W 5 z M S 5 7 Q 2 9 s d W 1 u M z Q s M z N 9 J n F 1 b 3 Q 7 L C Z x d W 9 0 O 1 N l Y 3 R p b 2 4 x L 2 R h d G E g K D M p L 0 F 1 d G 9 S Z W 1 v d m V k Q 2 9 s d W 1 u c z E u e 0 N v b H V t b j M 1 L D M 0 f S Z x d W 9 0 O y w m c X V v d D t T Z W N 0 a W 9 u M S 9 k Y X R h I C g z K S 9 B d X R v U m V t b 3 Z l Z E N v b H V t b n M x L n t D b 2 x 1 b W 4 z N i w z N X 0 m c X V v d D s s J n F 1 b 3 Q 7 U 2 V j d G l v b j E v Z G F 0 Y S A o M y k v Q X V 0 b 1 J l b W 9 2 Z W R D b 2 x 1 b W 5 z M S 5 7 Q 2 9 s d W 1 u M z c s M z Z 9 J n F 1 b 3 Q 7 L C Z x d W 9 0 O 1 N l Y 3 R p b 2 4 x L 2 R h d G E g K D M p L 0 F 1 d G 9 S Z W 1 v d m V k Q 2 9 s d W 1 u c z E u e 0 N v b H V t b j M 4 L D M 3 f S Z x d W 9 0 O y w m c X V v d D t T Z W N 0 a W 9 u M S 9 k Y X R h I C g z K S 9 B d X R v U m V t b 3 Z l Z E N v b H V t b n M x L n t D b 2 x 1 b W 4 z O S w z O H 0 m c X V v d D s s J n F 1 b 3 Q 7 U 2 V j d G l v b j E v Z G F 0 Y S A o M y k v Q X V 0 b 1 J l b W 9 2 Z W R D b 2 x 1 b W 5 z M S 5 7 Q 2 9 s d W 1 u N D A s M z l 9 J n F 1 b 3 Q 7 L C Z x d W 9 0 O 1 N l Y 3 R p b 2 4 x L 2 R h d G E g K D M p L 0 F 1 d G 9 S Z W 1 v d m V k Q 2 9 s d W 1 u c z E u e 0 N v b H V t b j Q x L D Q w f S Z x d W 9 0 O y w m c X V v d D t T Z W N 0 a W 9 u M S 9 k Y X R h I C g z K S 9 B d X R v U m V t b 3 Z l Z E N v b H V t b n M x L n t D b 2 x 1 b W 4 0 M i w 0 M X 0 m c X V v d D s s J n F 1 b 3 Q 7 U 2 V j d G l v b j E v Z G F 0 Y S A o M y k v Q X V 0 b 1 J l b W 9 2 Z W R D b 2 x 1 b W 5 z M S 5 7 Q 2 9 s d W 1 u N D M s N D J 9 J n F 1 b 3 Q 7 L C Z x d W 9 0 O 1 N l Y 3 R p b 2 4 x L 2 R h d G E g K D M p L 0 F 1 d G 9 S Z W 1 v d m V k Q 2 9 s d W 1 u c z E u e 0 N v b H V t b j Q 0 L D Q z f S Z x d W 9 0 O y w m c X V v d D t T Z W N 0 a W 9 u M S 9 k Y X R h I C g z K S 9 B d X R v U m V t b 3 Z l Z E N v b H V t b n M x L n t D b 2 x 1 b W 4 0 N S w 0 N H 0 m c X V v d D s s J n F 1 b 3 Q 7 U 2 V j d G l v b j E v Z G F 0 Y S A o M y k v Q X V 0 b 1 J l b W 9 2 Z W R D b 2 x 1 b W 5 z M S 5 7 Q 2 9 s d W 1 u N D Y s N D V 9 J n F 1 b 3 Q 7 L C Z x d W 9 0 O 1 N l Y 3 R p b 2 4 x L 2 R h d G E g K D M p L 0 F 1 d G 9 S Z W 1 v d m V k Q 2 9 s d W 1 u c z E u e 0 N v b H V t b j Q 3 L D Q 2 f S Z x d W 9 0 O y w m c X V v d D t T Z W N 0 a W 9 u M S 9 k Y X R h I C g z K S 9 B d X R v U m V t b 3 Z l Z E N v b H V t b n M x L n t D b 2 x 1 b W 4 0 O C w 0 N 3 0 m c X V v d D s s J n F 1 b 3 Q 7 U 2 V j d G l v b j E v Z G F 0 Y S A o M y k v Q X V 0 b 1 J l b W 9 2 Z W R D b 2 x 1 b W 5 z M S 5 7 Q 2 9 s d W 1 u N D k s N D h 9 J n F 1 b 3 Q 7 L C Z x d W 9 0 O 1 N l Y 3 R p b 2 4 x L 2 R h d G E g K D M p L 0 F 1 d G 9 S Z W 1 v d m V k Q 2 9 s d W 1 u c z E u e 0 N v b H V t b j U w L D Q 5 f S Z x d W 9 0 O y w m c X V v d D t T Z W N 0 a W 9 u M S 9 k Y X R h I C g z K S 9 B d X R v U m V t b 3 Z l Z E N v b H V t b n M x L n t D b 2 x 1 b W 4 1 M S w 1 M H 0 m c X V v d D s s J n F 1 b 3 Q 7 U 2 V j d G l v b j E v Z G F 0 Y S A o M y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A 6 N D U 6 N D U u M j c w N T c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Q 2 9 s d W 1 u M S w w f S Z x d W 9 0 O y w m c X V v d D t T Z W N 0 a W 9 u M S 9 k Y X R h I C g 0 K S 9 B d X R v U m V t b 3 Z l Z E N v b H V t b n M x L n t D b 2 x 1 b W 4 y L D F 9 J n F 1 b 3 Q 7 L C Z x d W 9 0 O 1 N l Y 3 R p b 2 4 x L 2 R h d G E g K D Q p L 0 F 1 d G 9 S Z W 1 v d m V k Q 2 9 s d W 1 u c z E u e 0 N v b H V t b j M s M n 0 m c X V v d D s s J n F 1 b 3 Q 7 U 2 V j d G l v b j E v Z G F 0 Y S A o N C k v Q X V 0 b 1 J l b W 9 2 Z W R D b 2 x 1 b W 5 z M S 5 7 Q 2 9 s d W 1 u N C w z f S Z x d W 9 0 O y w m c X V v d D t T Z W N 0 a W 9 u M S 9 k Y X R h I C g 0 K S 9 B d X R v U m V t b 3 Z l Z E N v b H V t b n M x L n t D b 2 x 1 b W 4 1 L D R 9 J n F 1 b 3 Q 7 L C Z x d W 9 0 O 1 N l Y 3 R p b 2 4 x L 2 R h d G E g K D Q p L 0 F 1 d G 9 S Z W 1 v d m V k Q 2 9 s d W 1 u c z E u e 0 N v b H V t b j Y s N X 0 m c X V v d D s s J n F 1 b 3 Q 7 U 2 V j d G l v b j E v Z G F 0 Y S A o N C k v Q X V 0 b 1 J l b W 9 2 Z W R D b 2 x 1 b W 5 z M S 5 7 Q 2 9 s d W 1 u N y w 2 f S Z x d W 9 0 O y w m c X V v d D t T Z W N 0 a W 9 u M S 9 k Y X R h I C g 0 K S 9 B d X R v U m V t b 3 Z l Z E N v b H V t b n M x L n t D b 2 x 1 b W 4 4 L D d 9 J n F 1 b 3 Q 7 L C Z x d W 9 0 O 1 N l Y 3 R p b 2 4 x L 2 R h d G E g K D Q p L 0 F 1 d G 9 S Z W 1 v d m V k Q 2 9 s d W 1 u c z E u e 0 N v b H V t b j k s O H 0 m c X V v d D s s J n F 1 b 3 Q 7 U 2 V j d G l v b j E v Z G F 0 Y S A o N C k v Q X V 0 b 1 J l b W 9 2 Z W R D b 2 x 1 b W 5 z M S 5 7 Q 2 9 s d W 1 u M T A s O X 0 m c X V v d D s s J n F 1 b 3 Q 7 U 2 V j d G l v b j E v Z G F 0 Y S A o N C k v Q X V 0 b 1 J l b W 9 2 Z W R D b 2 x 1 b W 5 z M S 5 7 Q 2 9 s d W 1 u M T E s M T B 9 J n F 1 b 3 Q 7 L C Z x d W 9 0 O 1 N l Y 3 R p b 2 4 x L 2 R h d G E g K D Q p L 0 F 1 d G 9 S Z W 1 v d m V k Q 2 9 s d W 1 u c z E u e 0 N v b H V t b j E y L D E x f S Z x d W 9 0 O y w m c X V v d D t T Z W N 0 a W 9 u M S 9 k Y X R h I C g 0 K S 9 B d X R v U m V t b 3 Z l Z E N v b H V t b n M x L n t D b 2 x 1 b W 4 x M y w x M n 0 m c X V v d D s s J n F 1 b 3 Q 7 U 2 V j d G l v b j E v Z G F 0 Y S A o N C k v Q X V 0 b 1 J l b W 9 2 Z W R D b 2 x 1 b W 5 z M S 5 7 Q 2 9 s d W 1 u M T Q s M T N 9 J n F 1 b 3 Q 7 L C Z x d W 9 0 O 1 N l Y 3 R p b 2 4 x L 2 R h d G E g K D Q p L 0 F 1 d G 9 S Z W 1 v d m V k Q 2 9 s d W 1 u c z E u e 0 N v b H V t b j E 1 L D E 0 f S Z x d W 9 0 O y w m c X V v d D t T Z W N 0 a W 9 u M S 9 k Y X R h I C g 0 K S 9 B d X R v U m V t b 3 Z l Z E N v b H V t b n M x L n t D b 2 x 1 b W 4 x N i w x N X 0 m c X V v d D s s J n F 1 b 3 Q 7 U 2 V j d G l v b j E v Z G F 0 Y S A o N C k v Q X V 0 b 1 J l b W 9 2 Z W R D b 2 x 1 b W 5 z M S 5 7 Q 2 9 s d W 1 u M T c s M T Z 9 J n F 1 b 3 Q 7 L C Z x d W 9 0 O 1 N l Y 3 R p b 2 4 x L 2 R h d G E g K D Q p L 0 F 1 d G 9 S Z W 1 v d m V k Q 2 9 s d W 1 u c z E u e 0 N v b H V t b j E 4 L D E 3 f S Z x d W 9 0 O y w m c X V v d D t T Z W N 0 a W 9 u M S 9 k Y X R h I C g 0 K S 9 B d X R v U m V t b 3 Z l Z E N v b H V t b n M x L n t D b 2 x 1 b W 4 x O S w x O H 0 m c X V v d D s s J n F 1 b 3 Q 7 U 2 V j d G l v b j E v Z G F 0 Y S A o N C k v Q X V 0 b 1 J l b W 9 2 Z W R D b 2 x 1 b W 5 z M S 5 7 Q 2 9 s d W 1 u M j A s M T l 9 J n F 1 b 3 Q 7 L C Z x d W 9 0 O 1 N l Y 3 R p b 2 4 x L 2 R h d G E g K D Q p L 0 F 1 d G 9 S Z W 1 v d m V k Q 2 9 s d W 1 u c z E u e 0 N v b H V t b j I x L D I w f S Z x d W 9 0 O y w m c X V v d D t T Z W N 0 a W 9 u M S 9 k Y X R h I C g 0 K S 9 B d X R v U m V t b 3 Z l Z E N v b H V t b n M x L n t D b 2 x 1 b W 4 y M i w y M X 0 m c X V v d D s s J n F 1 b 3 Q 7 U 2 V j d G l v b j E v Z G F 0 Y S A o N C k v Q X V 0 b 1 J l b W 9 2 Z W R D b 2 x 1 b W 5 z M S 5 7 Q 2 9 s d W 1 u M j M s M j J 9 J n F 1 b 3 Q 7 L C Z x d W 9 0 O 1 N l Y 3 R p b 2 4 x L 2 R h d G E g K D Q p L 0 F 1 d G 9 S Z W 1 v d m V k Q 2 9 s d W 1 u c z E u e 0 N v b H V t b j I 0 L D I z f S Z x d W 9 0 O y w m c X V v d D t T Z W N 0 a W 9 u M S 9 k Y X R h I C g 0 K S 9 B d X R v U m V t b 3 Z l Z E N v b H V t b n M x L n t D b 2 x 1 b W 4 y N S w y N H 0 m c X V v d D s s J n F 1 b 3 Q 7 U 2 V j d G l v b j E v Z G F 0 Y S A o N C k v Q X V 0 b 1 J l b W 9 2 Z W R D b 2 x 1 b W 5 z M S 5 7 Q 2 9 s d W 1 u M j Y s M j V 9 J n F 1 b 3 Q 7 L C Z x d W 9 0 O 1 N l Y 3 R p b 2 4 x L 2 R h d G E g K D Q p L 0 F 1 d G 9 S Z W 1 v d m V k Q 2 9 s d W 1 u c z E u e 0 N v b H V t b j I 3 L D I 2 f S Z x d W 9 0 O y w m c X V v d D t T Z W N 0 a W 9 u M S 9 k Y X R h I C g 0 K S 9 B d X R v U m V t b 3 Z l Z E N v b H V t b n M x L n t D b 2 x 1 b W 4 y O C w y N 3 0 m c X V v d D s s J n F 1 b 3 Q 7 U 2 V j d G l v b j E v Z G F 0 Y S A o N C k v Q X V 0 b 1 J l b W 9 2 Z W R D b 2 x 1 b W 5 z M S 5 7 Q 2 9 s d W 1 u M j k s M j h 9 J n F 1 b 3 Q 7 L C Z x d W 9 0 O 1 N l Y 3 R p b 2 4 x L 2 R h d G E g K D Q p L 0 F 1 d G 9 S Z W 1 v d m V k Q 2 9 s d W 1 u c z E u e 0 N v b H V t b j M w L D I 5 f S Z x d W 9 0 O y w m c X V v d D t T Z W N 0 a W 9 u M S 9 k Y X R h I C g 0 K S 9 B d X R v U m V t b 3 Z l Z E N v b H V t b n M x L n t D b 2 x 1 b W 4 z M S w z M H 0 m c X V v d D s s J n F 1 b 3 Q 7 U 2 V j d G l v b j E v Z G F 0 Y S A o N C k v Q X V 0 b 1 J l b W 9 2 Z W R D b 2 x 1 b W 5 z M S 5 7 Q 2 9 s d W 1 u M z I s M z F 9 J n F 1 b 3 Q 7 L C Z x d W 9 0 O 1 N l Y 3 R p b 2 4 x L 2 R h d G E g K D Q p L 0 F 1 d G 9 S Z W 1 v d m V k Q 2 9 s d W 1 u c z E u e 0 N v b H V t b j M z L D M y f S Z x d W 9 0 O y w m c X V v d D t T Z W N 0 a W 9 u M S 9 k Y X R h I C g 0 K S 9 B d X R v U m V t b 3 Z l Z E N v b H V t b n M x L n t D b 2 x 1 b W 4 z N C w z M 3 0 m c X V v d D s s J n F 1 b 3 Q 7 U 2 V j d G l v b j E v Z G F 0 Y S A o N C k v Q X V 0 b 1 J l b W 9 2 Z W R D b 2 x 1 b W 5 z M S 5 7 Q 2 9 s d W 1 u M z U s M z R 9 J n F 1 b 3 Q 7 L C Z x d W 9 0 O 1 N l Y 3 R p b 2 4 x L 2 R h d G E g K D Q p L 0 F 1 d G 9 S Z W 1 v d m V k Q 2 9 s d W 1 u c z E u e 0 N v b H V t b j M 2 L D M 1 f S Z x d W 9 0 O y w m c X V v d D t T Z W N 0 a W 9 u M S 9 k Y X R h I C g 0 K S 9 B d X R v U m V t b 3 Z l Z E N v b H V t b n M x L n t D b 2 x 1 b W 4 z N y w z N n 0 m c X V v d D s s J n F 1 b 3 Q 7 U 2 V j d G l v b j E v Z G F 0 Y S A o N C k v Q X V 0 b 1 J l b W 9 2 Z W R D b 2 x 1 b W 5 z M S 5 7 Q 2 9 s d W 1 u M z g s M z d 9 J n F 1 b 3 Q 7 L C Z x d W 9 0 O 1 N l Y 3 R p b 2 4 x L 2 R h d G E g K D Q p L 0 F 1 d G 9 S Z W 1 v d m V k Q 2 9 s d W 1 u c z E u e 0 N v b H V t b j M 5 L D M 4 f S Z x d W 9 0 O y w m c X V v d D t T Z W N 0 a W 9 u M S 9 k Y X R h I C g 0 K S 9 B d X R v U m V t b 3 Z l Z E N v b H V t b n M x L n t D b 2 x 1 b W 4 0 M C w z O X 0 m c X V v d D s s J n F 1 b 3 Q 7 U 2 V j d G l v b j E v Z G F 0 Y S A o N C k v Q X V 0 b 1 J l b W 9 2 Z W R D b 2 x 1 b W 5 z M S 5 7 Q 2 9 s d W 1 u N D E s N D B 9 J n F 1 b 3 Q 7 L C Z x d W 9 0 O 1 N l Y 3 R p b 2 4 x L 2 R h d G E g K D Q p L 0 F 1 d G 9 S Z W 1 v d m V k Q 2 9 s d W 1 u c z E u e 0 N v b H V t b j Q y L D Q x f S Z x d W 9 0 O y w m c X V v d D t T Z W N 0 a W 9 u M S 9 k Y X R h I C g 0 K S 9 B d X R v U m V t b 3 Z l Z E N v b H V t b n M x L n t D b 2 x 1 b W 4 0 M y w 0 M n 0 m c X V v d D s s J n F 1 b 3 Q 7 U 2 V j d G l v b j E v Z G F 0 Y S A o N C k v Q X V 0 b 1 J l b W 9 2 Z W R D b 2 x 1 b W 5 z M S 5 7 Q 2 9 s d W 1 u N D Q s N D N 9 J n F 1 b 3 Q 7 L C Z x d W 9 0 O 1 N l Y 3 R p b 2 4 x L 2 R h d G E g K D Q p L 0 F 1 d G 9 S Z W 1 v d m V k Q 2 9 s d W 1 u c z E u e 0 N v b H V t b j Q 1 L D Q 0 f S Z x d W 9 0 O y w m c X V v d D t T Z W N 0 a W 9 u M S 9 k Y X R h I C g 0 K S 9 B d X R v U m V t b 3 Z l Z E N v b H V t b n M x L n t D b 2 x 1 b W 4 0 N i w 0 N X 0 m c X V v d D s s J n F 1 b 3 Q 7 U 2 V j d G l v b j E v Z G F 0 Y S A o N C k v Q X V 0 b 1 J l b W 9 2 Z W R D b 2 x 1 b W 5 z M S 5 7 Q 2 9 s d W 1 u N D c s N D Z 9 J n F 1 b 3 Q 7 L C Z x d W 9 0 O 1 N l Y 3 R p b 2 4 x L 2 R h d G E g K D Q p L 0 F 1 d G 9 S Z W 1 v d m V k Q 2 9 s d W 1 u c z E u e 0 N v b H V t b j Q 4 L D Q 3 f S Z x d W 9 0 O y w m c X V v d D t T Z W N 0 a W 9 u M S 9 k Y X R h I C g 0 K S 9 B d X R v U m V t b 3 Z l Z E N v b H V t b n M x L n t D b 2 x 1 b W 4 0 O S w 0 O H 0 m c X V v d D s s J n F 1 b 3 Q 7 U 2 V j d G l v b j E v Z G F 0 Y S A o N C k v Q X V 0 b 1 J l b W 9 2 Z W R D b 2 x 1 b W 5 z M S 5 7 Q 2 9 s d W 1 u N T A s N D l 9 J n F 1 b 3 Q 7 L C Z x d W 9 0 O 1 N l Y 3 R p b 2 4 x L 2 R h d G E g K D Q p L 0 F 1 d G 9 S Z W 1 v d m V k Q 2 9 s d W 1 u c z E u e 0 N v b H V t b j U x L D U w f S Z x d W 9 0 O y w m c X V v d D t T Z W N 0 a W 9 u M S 9 k Y X R h I C g 0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Q p L 0 F 1 d G 9 S Z W 1 v d m V k Q 2 9 s d W 1 u c z E u e 0 N v b H V t b j E s M H 0 m c X V v d D s s J n F 1 b 3 Q 7 U 2 V j d G l v b j E v Z G F 0 Y S A o N C k v Q X V 0 b 1 J l b W 9 2 Z W R D b 2 x 1 b W 5 z M S 5 7 Q 2 9 s d W 1 u M i w x f S Z x d W 9 0 O y w m c X V v d D t T Z W N 0 a W 9 u M S 9 k Y X R h I C g 0 K S 9 B d X R v U m V t b 3 Z l Z E N v b H V t b n M x L n t D b 2 x 1 b W 4 z L D J 9 J n F 1 b 3 Q 7 L C Z x d W 9 0 O 1 N l Y 3 R p b 2 4 x L 2 R h d G E g K D Q p L 0 F 1 d G 9 S Z W 1 v d m V k Q 2 9 s d W 1 u c z E u e 0 N v b H V t b j Q s M 3 0 m c X V v d D s s J n F 1 b 3 Q 7 U 2 V j d G l v b j E v Z G F 0 Y S A o N C k v Q X V 0 b 1 J l b W 9 2 Z W R D b 2 x 1 b W 5 z M S 5 7 Q 2 9 s d W 1 u N S w 0 f S Z x d W 9 0 O y w m c X V v d D t T Z W N 0 a W 9 u M S 9 k Y X R h I C g 0 K S 9 B d X R v U m V t b 3 Z l Z E N v b H V t b n M x L n t D b 2 x 1 b W 4 2 L D V 9 J n F 1 b 3 Q 7 L C Z x d W 9 0 O 1 N l Y 3 R p b 2 4 x L 2 R h d G E g K D Q p L 0 F 1 d G 9 S Z W 1 v d m V k Q 2 9 s d W 1 u c z E u e 0 N v b H V t b j c s N n 0 m c X V v d D s s J n F 1 b 3 Q 7 U 2 V j d G l v b j E v Z G F 0 Y S A o N C k v Q X V 0 b 1 J l b W 9 2 Z W R D b 2 x 1 b W 5 z M S 5 7 Q 2 9 s d W 1 u O C w 3 f S Z x d W 9 0 O y w m c X V v d D t T Z W N 0 a W 9 u M S 9 k Y X R h I C g 0 K S 9 B d X R v U m V t b 3 Z l Z E N v b H V t b n M x L n t D b 2 x 1 b W 4 5 L D h 9 J n F 1 b 3 Q 7 L C Z x d W 9 0 O 1 N l Y 3 R p b 2 4 x L 2 R h d G E g K D Q p L 0 F 1 d G 9 S Z W 1 v d m V k Q 2 9 s d W 1 u c z E u e 0 N v b H V t b j E w L D l 9 J n F 1 b 3 Q 7 L C Z x d W 9 0 O 1 N l Y 3 R p b 2 4 x L 2 R h d G E g K D Q p L 0 F 1 d G 9 S Z W 1 v d m V k Q 2 9 s d W 1 u c z E u e 0 N v b H V t b j E x L D E w f S Z x d W 9 0 O y w m c X V v d D t T Z W N 0 a W 9 u M S 9 k Y X R h I C g 0 K S 9 B d X R v U m V t b 3 Z l Z E N v b H V t b n M x L n t D b 2 x 1 b W 4 x M i w x M X 0 m c X V v d D s s J n F 1 b 3 Q 7 U 2 V j d G l v b j E v Z G F 0 Y S A o N C k v Q X V 0 b 1 J l b W 9 2 Z W R D b 2 x 1 b W 5 z M S 5 7 Q 2 9 s d W 1 u M T M s M T J 9 J n F 1 b 3 Q 7 L C Z x d W 9 0 O 1 N l Y 3 R p b 2 4 x L 2 R h d G E g K D Q p L 0 F 1 d G 9 S Z W 1 v d m V k Q 2 9 s d W 1 u c z E u e 0 N v b H V t b j E 0 L D E z f S Z x d W 9 0 O y w m c X V v d D t T Z W N 0 a W 9 u M S 9 k Y X R h I C g 0 K S 9 B d X R v U m V t b 3 Z l Z E N v b H V t b n M x L n t D b 2 x 1 b W 4 x N S w x N H 0 m c X V v d D s s J n F 1 b 3 Q 7 U 2 V j d G l v b j E v Z G F 0 Y S A o N C k v Q X V 0 b 1 J l b W 9 2 Z W R D b 2 x 1 b W 5 z M S 5 7 Q 2 9 s d W 1 u M T Y s M T V 9 J n F 1 b 3 Q 7 L C Z x d W 9 0 O 1 N l Y 3 R p b 2 4 x L 2 R h d G E g K D Q p L 0 F 1 d G 9 S Z W 1 v d m V k Q 2 9 s d W 1 u c z E u e 0 N v b H V t b j E 3 L D E 2 f S Z x d W 9 0 O y w m c X V v d D t T Z W N 0 a W 9 u M S 9 k Y X R h I C g 0 K S 9 B d X R v U m V t b 3 Z l Z E N v b H V t b n M x L n t D b 2 x 1 b W 4 x O C w x N 3 0 m c X V v d D s s J n F 1 b 3 Q 7 U 2 V j d G l v b j E v Z G F 0 Y S A o N C k v Q X V 0 b 1 J l b W 9 2 Z W R D b 2 x 1 b W 5 z M S 5 7 Q 2 9 s d W 1 u M T k s M T h 9 J n F 1 b 3 Q 7 L C Z x d W 9 0 O 1 N l Y 3 R p b 2 4 x L 2 R h d G E g K D Q p L 0 F 1 d G 9 S Z W 1 v d m V k Q 2 9 s d W 1 u c z E u e 0 N v b H V t b j I w L D E 5 f S Z x d W 9 0 O y w m c X V v d D t T Z W N 0 a W 9 u M S 9 k Y X R h I C g 0 K S 9 B d X R v U m V t b 3 Z l Z E N v b H V t b n M x L n t D b 2 x 1 b W 4 y M S w y M H 0 m c X V v d D s s J n F 1 b 3 Q 7 U 2 V j d G l v b j E v Z G F 0 Y S A o N C k v Q X V 0 b 1 J l b W 9 2 Z W R D b 2 x 1 b W 5 z M S 5 7 Q 2 9 s d W 1 u M j I s M j F 9 J n F 1 b 3 Q 7 L C Z x d W 9 0 O 1 N l Y 3 R p b 2 4 x L 2 R h d G E g K D Q p L 0 F 1 d G 9 S Z W 1 v d m V k Q 2 9 s d W 1 u c z E u e 0 N v b H V t b j I z L D I y f S Z x d W 9 0 O y w m c X V v d D t T Z W N 0 a W 9 u M S 9 k Y X R h I C g 0 K S 9 B d X R v U m V t b 3 Z l Z E N v b H V t b n M x L n t D b 2 x 1 b W 4 y N C w y M 3 0 m c X V v d D s s J n F 1 b 3 Q 7 U 2 V j d G l v b j E v Z G F 0 Y S A o N C k v Q X V 0 b 1 J l b W 9 2 Z W R D b 2 x 1 b W 5 z M S 5 7 Q 2 9 s d W 1 u M j U s M j R 9 J n F 1 b 3 Q 7 L C Z x d W 9 0 O 1 N l Y 3 R p b 2 4 x L 2 R h d G E g K D Q p L 0 F 1 d G 9 S Z W 1 v d m V k Q 2 9 s d W 1 u c z E u e 0 N v b H V t b j I 2 L D I 1 f S Z x d W 9 0 O y w m c X V v d D t T Z W N 0 a W 9 u M S 9 k Y X R h I C g 0 K S 9 B d X R v U m V t b 3 Z l Z E N v b H V t b n M x L n t D b 2 x 1 b W 4 y N y w y N n 0 m c X V v d D s s J n F 1 b 3 Q 7 U 2 V j d G l v b j E v Z G F 0 Y S A o N C k v Q X V 0 b 1 J l b W 9 2 Z W R D b 2 x 1 b W 5 z M S 5 7 Q 2 9 s d W 1 u M j g s M j d 9 J n F 1 b 3 Q 7 L C Z x d W 9 0 O 1 N l Y 3 R p b 2 4 x L 2 R h d G E g K D Q p L 0 F 1 d G 9 S Z W 1 v d m V k Q 2 9 s d W 1 u c z E u e 0 N v b H V t b j I 5 L D I 4 f S Z x d W 9 0 O y w m c X V v d D t T Z W N 0 a W 9 u M S 9 k Y X R h I C g 0 K S 9 B d X R v U m V t b 3 Z l Z E N v b H V t b n M x L n t D b 2 x 1 b W 4 z M C w y O X 0 m c X V v d D s s J n F 1 b 3 Q 7 U 2 V j d G l v b j E v Z G F 0 Y S A o N C k v Q X V 0 b 1 J l b W 9 2 Z W R D b 2 x 1 b W 5 z M S 5 7 Q 2 9 s d W 1 u M z E s M z B 9 J n F 1 b 3 Q 7 L C Z x d W 9 0 O 1 N l Y 3 R p b 2 4 x L 2 R h d G E g K D Q p L 0 F 1 d G 9 S Z W 1 v d m V k Q 2 9 s d W 1 u c z E u e 0 N v b H V t b j M y L D M x f S Z x d W 9 0 O y w m c X V v d D t T Z W N 0 a W 9 u M S 9 k Y X R h I C g 0 K S 9 B d X R v U m V t b 3 Z l Z E N v b H V t b n M x L n t D b 2 x 1 b W 4 z M y w z M n 0 m c X V v d D s s J n F 1 b 3 Q 7 U 2 V j d G l v b j E v Z G F 0 Y S A o N C k v Q X V 0 b 1 J l b W 9 2 Z W R D b 2 x 1 b W 5 z M S 5 7 Q 2 9 s d W 1 u M z Q s M z N 9 J n F 1 b 3 Q 7 L C Z x d W 9 0 O 1 N l Y 3 R p b 2 4 x L 2 R h d G E g K D Q p L 0 F 1 d G 9 S Z W 1 v d m V k Q 2 9 s d W 1 u c z E u e 0 N v b H V t b j M 1 L D M 0 f S Z x d W 9 0 O y w m c X V v d D t T Z W N 0 a W 9 u M S 9 k Y X R h I C g 0 K S 9 B d X R v U m V t b 3 Z l Z E N v b H V t b n M x L n t D b 2 x 1 b W 4 z N i w z N X 0 m c X V v d D s s J n F 1 b 3 Q 7 U 2 V j d G l v b j E v Z G F 0 Y S A o N C k v Q X V 0 b 1 J l b W 9 2 Z W R D b 2 x 1 b W 5 z M S 5 7 Q 2 9 s d W 1 u M z c s M z Z 9 J n F 1 b 3 Q 7 L C Z x d W 9 0 O 1 N l Y 3 R p b 2 4 x L 2 R h d G E g K D Q p L 0 F 1 d G 9 S Z W 1 v d m V k Q 2 9 s d W 1 u c z E u e 0 N v b H V t b j M 4 L D M 3 f S Z x d W 9 0 O y w m c X V v d D t T Z W N 0 a W 9 u M S 9 k Y X R h I C g 0 K S 9 B d X R v U m V t b 3 Z l Z E N v b H V t b n M x L n t D b 2 x 1 b W 4 z O S w z O H 0 m c X V v d D s s J n F 1 b 3 Q 7 U 2 V j d G l v b j E v Z G F 0 Y S A o N C k v Q X V 0 b 1 J l b W 9 2 Z W R D b 2 x 1 b W 5 z M S 5 7 Q 2 9 s d W 1 u N D A s M z l 9 J n F 1 b 3 Q 7 L C Z x d W 9 0 O 1 N l Y 3 R p b 2 4 x L 2 R h d G E g K D Q p L 0 F 1 d G 9 S Z W 1 v d m V k Q 2 9 s d W 1 u c z E u e 0 N v b H V t b j Q x L D Q w f S Z x d W 9 0 O y w m c X V v d D t T Z W N 0 a W 9 u M S 9 k Y X R h I C g 0 K S 9 B d X R v U m V t b 3 Z l Z E N v b H V t b n M x L n t D b 2 x 1 b W 4 0 M i w 0 M X 0 m c X V v d D s s J n F 1 b 3 Q 7 U 2 V j d G l v b j E v Z G F 0 Y S A o N C k v Q X V 0 b 1 J l b W 9 2 Z W R D b 2 x 1 b W 5 z M S 5 7 Q 2 9 s d W 1 u N D M s N D J 9 J n F 1 b 3 Q 7 L C Z x d W 9 0 O 1 N l Y 3 R p b 2 4 x L 2 R h d G E g K D Q p L 0 F 1 d G 9 S Z W 1 v d m V k Q 2 9 s d W 1 u c z E u e 0 N v b H V t b j Q 0 L D Q z f S Z x d W 9 0 O y w m c X V v d D t T Z W N 0 a W 9 u M S 9 k Y X R h I C g 0 K S 9 B d X R v U m V t b 3 Z l Z E N v b H V t b n M x L n t D b 2 x 1 b W 4 0 N S w 0 N H 0 m c X V v d D s s J n F 1 b 3 Q 7 U 2 V j d G l v b j E v Z G F 0 Y S A o N C k v Q X V 0 b 1 J l b W 9 2 Z W R D b 2 x 1 b W 5 z M S 5 7 Q 2 9 s d W 1 u N D Y s N D V 9 J n F 1 b 3 Q 7 L C Z x d W 9 0 O 1 N l Y 3 R p b 2 4 x L 2 R h d G E g K D Q p L 0 F 1 d G 9 S Z W 1 v d m V k Q 2 9 s d W 1 u c z E u e 0 N v b H V t b j Q 3 L D Q 2 f S Z x d W 9 0 O y w m c X V v d D t T Z W N 0 a W 9 u M S 9 k Y X R h I C g 0 K S 9 B d X R v U m V t b 3 Z l Z E N v b H V t b n M x L n t D b 2 x 1 b W 4 0 O C w 0 N 3 0 m c X V v d D s s J n F 1 b 3 Q 7 U 2 V j d G l v b j E v Z G F 0 Y S A o N C k v Q X V 0 b 1 J l b W 9 2 Z W R D b 2 x 1 b W 5 z M S 5 7 Q 2 9 s d W 1 u N D k s N D h 9 J n F 1 b 3 Q 7 L C Z x d W 9 0 O 1 N l Y 3 R p b 2 4 x L 2 R h d G E g K D Q p L 0 F 1 d G 9 S Z W 1 v d m V k Q 2 9 s d W 1 u c z E u e 0 N v b H V t b j U w L D Q 5 f S Z x d W 9 0 O y w m c X V v d D t T Z W N 0 a W 9 u M S 9 k Y X R h I C g 0 K S 9 B d X R v U m V t b 3 Z l Z E N v b H V t b n M x L n t D b 2 x 1 b W 4 1 M S w 1 M H 0 m c X V v d D s s J n F 1 b 3 Q 7 U 2 V j d G l v b j E v Z G F 0 Y S A o N C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N U M j M 6 M T c 6 M D M u M T k y N z Y x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Q 2 9 s d W 1 u M S w w f S Z x d W 9 0 O y w m c X V v d D t T Z W N 0 a W 9 u M S 9 k Y X R h I C g 1 K S 9 B d X R v U m V t b 3 Z l Z E N v b H V t b n M x L n t D b 2 x 1 b W 4 y L D F 9 J n F 1 b 3 Q 7 L C Z x d W 9 0 O 1 N l Y 3 R p b 2 4 x L 2 R h d G E g K D U p L 0 F 1 d G 9 S Z W 1 v d m V k Q 2 9 s d W 1 u c z E u e 0 N v b H V t b j M s M n 0 m c X V v d D s s J n F 1 b 3 Q 7 U 2 V j d G l v b j E v Z G F 0 Y S A o N S k v Q X V 0 b 1 J l b W 9 2 Z W R D b 2 x 1 b W 5 z M S 5 7 Q 2 9 s d W 1 u N C w z f S Z x d W 9 0 O y w m c X V v d D t T Z W N 0 a W 9 u M S 9 k Y X R h I C g 1 K S 9 B d X R v U m V t b 3 Z l Z E N v b H V t b n M x L n t D b 2 x 1 b W 4 1 L D R 9 J n F 1 b 3 Q 7 L C Z x d W 9 0 O 1 N l Y 3 R p b 2 4 x L 2 R h d G E g K D U p L 0 F 1 d G 9 S Z W 1 v d m V k Q 2 9 s d W 1 u c z E u e 0 N v b H V t b j Y s N X 0 m c X V v d D s s J n F 1 b 3 Q 7 U 2 V j d G l v b j E v Z G F 0 Y S A o N S k v Q X V 0 b 1 J l b W 9 2 Z W R D b 2 x 1 b W 5 z M S 5 7 Q 2 9 s d W 1 u N y w 2 f S Z x d W 9 0 O y w m c X V v d D t T Z W N 0 a W 9 u M S 9 k Y X R h I C g 1 K S 9 B d X R v U m V t b 3 Z l Z E N v b H V t b n M x L n t D b 2 x 1 b W 4 4 L D d 9 J n F 1 b 3 Q 7 L C Z x d W 9 0 O 1 N l Y 3 R p b 2 4 x L 2 R h d G E g K D U p L 0 F 1 d G 9 S Z W 1 v d m V k Q 2 9 s d W 1 u c z E u e 0 N v b H V t b j k s O H 0 m c X V v d D s s J n F 1 b 3 Q 7 U 2 V j d G l v b j E v Z G F 0 Y S A o N S k v Q X V 0 b 1 J l b W 9 2 Z W R D b 2 x 1 b W 5 z M S 5 7 Q 2 9 s d W 1 u M T A s O X 0 m c X V v d D s s J n F 1 b 3 Q 7 U 2 V j d G l v b j E v Z G F 0 Y S A o N S k v Q X V 0 b 1 J l b W 9 2 Z W R D b 2 x 1 b W 5 z M S 5 7 Q 2 9 s d W 1 u M T E s M T B 9 J n F 1 b 3 Q 7 L C Z x d W 9 0 O 1 N l Y 3 R p b 2 4 x L 2 R h d G E g K D U p L 0 F 1 d G 9 S Z W 1 v d m V k Q 2 9 s d W 1 u c z E u e 0 N v b H V t b j E y L D E x f S Z x d W 9 0 O y w m c X V v d D t T Z W N 0 a W 9 u M S 9 k Y X R h I C g 1 K S 9 B d X R v U m V t b 3 Z l Z E N v b H V t b n M x L n t D b 2 x 1 b W 4 x M y w x M n 0 m c X V v d D s s J n F 1 b 3 Q 7 U 2 V j d G l v b j E v Z G F 0 Y S A o N S k v Q X V 0 b 1 J l b W 9 2 Z W R D b 2 x 1 b W 5 z M S 5 7 Q 2 9 s d W 1 u M T Q s M T N 9 J n F 1 b 3 Q 7 L C Z x d W 9 0 O 1 N l Y 3 R p b 2 4 x L 2 R h d G E g K D U p L 0 F 1 d G 9 S Z W 1 v d m V k Q 2 9 s d W 1 u c z E u e 0 N v b H V t b j E 1 L D E 0 f S Z x d W 9 0 O y w m c X V v d D t T Z W N 0 a W 9 u M S 9 k Y X R h I C g 1 K S 9 B d X R v U m V t b 3 Z l Z E N v b H V t b n M x L n t D b 2 x 1 b W 4 x N i w x N X 0 m c X V v d D s s J n F 1 b 3 Q 7 U 2 V j d G l v b j E v Z G F 0 Y S A o N S k v Q X V 0 b 1 J l b W 9 2 Z W R D b 2 x 1 b W 5 z M S 5 7 Q 2 9 s d W 1 u M T c s M T Z 9 J n F 1 b 3 Q 7 L C Z x d W 9 0 O 1 N l Y 3 R p b 2 4 x L 2 R h d G E g K D U p L 0 F 1 d G 9 S Z W 1 v d m V k Q 2 9 s d W 1 u c z E u e 0 N v b H V t b j E 4 L D E 3 f S Z x d W 9 0 O y w m c X V v d D t T Z W N 0 a W 9 u M S 9 k Y X R h I C g 1 K S 9 B d X R v U m V t b 3 Z l Z E N v b H V t b n M x L n t D b 2 x 1 b W 4 x O S w x O H 0 m c X V v d D s s J n F 1 b 3 Q 7 U 2 V j d G l v b j E v Z G F 0 Y S A o N S k v Q X V 0 b 1 J l b W 9 2 Z W R D b 2 x 1 b W 5 z M S 5 7 Q 2 9 s d W 1 u M j A s M T l 9 J n F 1 b 3 Q 7 L C Z x d W 9 0 O 1 N l Y 3 R p b 2 4 x L 2 R h d G E g K D U p L 0 F 1 d G 9 S Z W 1 v d m V k Q 2 9 s d W 1 u c z E u e 0 N v b H V t b j I x L D I w f S Z x d W 9 0 O y w m c X V v d D t T Z W N 0 a W 9 u M S 9 k Y X R h I C g 1 K S 9 B d X R v U m V t b 3 Z l Z E N v b H V t b n M x L n t D b 2 x 1 b W 4 y M i w y M X 0 m c X V v d D s s J n F 1 b 3 Q 7 U 2 V j d G l v b j E v Z G F 0 Y S A o N S k v Q X V 0 b 1 J l b W 9 2 Z W R D b 2 x 1 b W 5 z M S 5 7 Q 2 9 s d W 1 u M j M s M j J 9 J n F 1 b 3 Q 7 L C Z x d W 9 0 O 1 N l Y 3 R p b 2 4 x L 2 R h d G E g K D U p L 0 F 1 d G 9 S Z W 1 v d m V k Q 2 9 s d W 1 u c z E u e 0 N v b H V t b j I 0 L D I z f S Z x d W 9 0 O y w m c X V v d D t T Z W N 0 a W 9 u M S 9 k Y X R h I C g 1 K S 9 B d X R v U m V t b 3 Z l Z E N v b H V t b n M x L n t D b 2 x 1 b W 4 y N S w y N H 0 m c X V v d D s s J n F 1 b 3 Q 7 U 2 V j d G l v b j E v Z G F 0 Y S A o N S k v Q X V 0 b 1 J l b W 9 2 Z W R D b 2 x 1 b W 5 z M S 5 7 Q 2 9 s d W 1 u M j Y s M j V 9 J n F 1 b 3 Q 7 L C Z x d W 9 0 O 1 N l Y 3 R p b 2 4 x L 2 R h d G E g K D U p L 0 F 1 d G 9 S Z W 1 v d m V k Q 2 9 s d W 1 u c z E u e 0 N v b H V t b j I 3 L D I 2 f S Z x d W 9 0 O y w m c X V v d D t T Z W N 0 a W 9 u M S 9 k Y X R h I C g 1 K S 9 B d X R v U m V t b 3 Z l Z E N v b H V t b n M x L n t D b 2 x 1 b W 4 y O C w y N 3 0 m c X V v d D s s J n F 1 b 3 Q 7 U 2 V j d G l v b j E v Z G F 0 Y S A o N S k v Q X V 0 b 1 J l b W 9 2 Z W R D b 2 x 1 b W 5 z M S 5 7 Q 2 9 s d W 1 u M j k s M j h 9 J n F 1 b 3 Q 7 L C Z x d W 9 0 O 1 N l Y 3 R p b 2 4 x L 2 R h d G E g K D U p L 0 F 1 d G 9 S Z W 1 v d m V k Q 2 9 s d W 1 u c z E u e 0 N v b H V t b j M w L D I 5 f S Z x d W 9 0 O y w m c X V v d D t T Z W N 0 a W 9 u M S 9 k Y X R h I C g 1 K S 9 B d X R v U m V t b 3 Z l Z E N v b H V t b n M x L n t D b 2 x 1 b W 4 z M S w z M H 0 m c X V v d D s s J n F 1 b 3 Q 7 U 2 V j d G l v b j E v Z G F 0 Y S A o N S k v Q X V 0 b 1 J l b W 9 2 Z W R D b 2 x 1 b W 5 z M S 5 7 Q 2 9 s d W 1 u M z I s M z F 9 J n F 1 b 3 Q 7 L C Z x d W 9 0 O 1 N l Y 3 R p b 2 4 x L 2 R h d G E g K D U p L 0 F 1 d G 9 S Z W 1 v d m V k Q 2 9 s d W 1 u c z E u e 0 N v b H V t b j M z L D M y f S Z x d W 9 0 O y w m c X V v d D t T Z W N 0 a W 9 u M S 9 k Y X R h I C g 1 K S 9 B d X R v U m V t b 3 Z l Z E N v b H V t b n M x L n t D b 2 x 1 b W 4 z N C w z M 3 0 m c X V v d D s s J n F 1 b 3 Q 7 U 2 V j d G l v b j E v Z G F 0 Y S A o N S k v Q X V 0 b 1 J l b W 9 2 Z W R D b 2 x 1 b W 5 z M S 5 7 Q 2 9 s d W 1 u M z U s M z R 9 J n F 1 b 3 Q 7 L C Z x d W 9 0 O 1 N l Y 3 R p b 2 4 x L 2 R h d G E g K D U p L 0 F 1 d G 9 S Z W 1 v d m V k Q 2 9 s d W 1 u c z E u e 0 N v b H V t b j M 2 L D M 1 f S Z x d W 9 0 O y w m c X V v d D t T Z W N 0 a W 9 u M S 9 k Y X R h I C g 1 K S 9 B d X R v U m V t b 3 Z l Z E N v b H V t b n M x L n t D b 2 x 1 b W 4 z N y w z N n 0 m c X V v d D s s J n F 1 b 3 Q 7 U 2 V j d G l v b j E v Z G F 0 Y S A o N S k v Q X V 0 b 1 J l b W 9 2 Z W R D b 2 x 1 b W 5 z M S 5 7 Q 2 9 s d W 1 u M z g s M z d 9 J n F 1 b 3 Q 7 L C Z x d W 9 0 O 1 N l Y 3 R p b 2 4 x L 2 R h d G E g K D U p L 0 F 1 d G 9 S Z W 1 v d m V k Q 2 9 s d W 1 u c z E u e 0 N v b H V t b j M 5 L D M 4 f S Z x d W 9 0 O y w m c X V v d D t T Z W N 0 a W 9 u M S 9 k Y X R h I C g 1 K S 9 B d X R v U m V t b 3 Z l Z E N v b H V t b n M x L n t D b 2 x 1 b W 4 0 M C w z O X 0 m c X V v d D s s J n F 1 b 3 Q 7 U 2 V j d G l v b j E v Z G F 0 Y S A o N S k v Q X V 0 b 1 J l b W 9 2 Z W R D b 2 x 1 b W 5 z M S 5 7 Q 2 9 s d W 1 u N D E s N D B 9 J n F 1 b 3 Q 7 L C Z x d W 9 0 O 1 N l Y 3 R p b 2 4 x L 2 R h d G E g K D U p L 0 F 1 d G 9 S Z W 1 v d m V k Q 2 9 s d W 1 u c z E u e 0 N v b H V t b j Q y L D Q x f S Z x d W 9 0 O y w m c X V v d D t T Z W N 0 a W 9 u M S 9 k Y X R h I C g 1 K S 9 B d X R v U m V t b 3 Z l Z E N v b H V t b n M x L n t D b 2 x 1 b W 4 0 M y w 0 M n 0 m c X V v d D s s J n F 1 b 3 Q 7 U 2 V j d G l v b j E v Z G F 0 Y S A o N S k v Q X V 0 b 1 J l b W 9 2 Z W R D b 2 x 1 b W 5 z M S 5 7 Q 2 9 s d W 1 u N D Q s N D N 9 J n F 1 b 3 Q 7 L C Z x d W 9 0 O 1 N l Y 3 R p b 2 4 x L 2 R h d G E g K D U p L 0 F 1 d G 9 S Z W 1 v d m V k Q 2 9 s d W 1 u c z E u e 0 N v b H V t b j Q 1 L D Q 0 f S Z x d W 9 0 O y w m c X V v d D t T Z W N 0 a W 9 u M S 9 k Y X R h I C g 1 K S 9 B d X R v U m V t b 3 Z l Z E N v b H V t b n M x L n t D b 2 x 1 b W 4 0 N i w 0 N X 0 m c X V v d D s s J n F 1 b 3 Q 7 U 2 V j d G l v b j E v Z G F 0 Y S A o N S k v Q X V 0 b 1 J l b W 9 2 Z W R D b 2 x 1 b W 5 z M S 5 7 Q 2 9 s d W 1 u N D c s N D Z 9 J n F 1 b 3 Q 7 L C Z x d W 9 0 O 1 N l Y 3 R p b 2 4 x L 2 R h d G E g K D U p L 0 F 1 d G 9 S Z W 1 v d m V k Q 2 9 s d W 1 u c z E u e 0 N v b H V t b j Q 4 L D Q 3 f S Z x d W 9 0 O y w m c X V v d D t T Z W N 0 a W 9 u M S 9 k Y X R h I C g 1 K S 9 B d X R v U m V t b 3 Z l Z E N v b H V t b n M x L n t D b 2 x 1 b W 4 0 O S w 0 O H 0 m c X V v d D s s J n F 1 b 3 Q 7 U 2 V j d G l v b j E v Z G F 0 Y S A o N S k v Q X V 0 b 1 J l b W 9 2 Z W R D b 2 x 1 b W 5 z M S 5 7 Q 2 9 s d W 1 u N T A s N D l 9 J n F 1 b 3 Q 7 L C Z x d W 9 0 O 1 N l Y 3 R p b 2 4 x L 2 R h d G E g K D U p L 0 F 1 d G 9 S Z W 1 v d m V k Q 2 9 s d W 1 u c z E u e 0 N v b H V t b j U x L D U w f S Z x d W 9 0 O y w m c X V v d D t T Z W N 0 a W 9 u M S 9 k Y X R h I C g 1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2 R h d G E g K D U p L 0 F 1 d G 9 S Z W 1 v d m V k Q 2 9 s d W 1 u c z E u e 0 N v b H V t b j E s M H 0 m c X V v d D s s J n F 1 b 3 Q 7 U 2 V j d G l v b j E v Z G F 0 Y S A o N S k v Q X V 0 b 1 J l b W 9 2 Z W R D b 2 x 1 b W 5 z M S 5 7 Q 2 9 s d W 1 u M i w x f S Z x d W 9 0 O y w m c X V v d D t T Z W N 0 a W 9 u M S 9 k Y X R h I C g 1 K S 9 B d X R v U m V t b 3 Z l Z E N v b H V t b n M x L n t D b 2 x 1 b W 4 z L D J 9 J n F 1 b 3 Q 7 L C Z x d W 9 0 O 1 N l Y 3 R p b 2 4 x L 2 R h d G E g K D U p L 0 F 1 d G 9 S Z W 1 v d m V k Q 2 9 s d W 1 u c z E u e 0 N v b H V t b j Q s M 3 0 m c X V v d D s s J n F 1 b 3 Q 7 U 2 V j d G l v b j E v Z G F 0 Y S A o N S k v Q X V 0 b 1 J l b W 9 2 Z W R D b 2 x 1 b W 5 z M S 5 7 Q 2 9 s d W 1 u N S w 0 f S Z x d W 9 0 O y w m c X V v d D t T Z W N 0 a W 9 u M S 9 k Y X R h I C g 1 K S 9 B d X R v U m V t b 3 Z l Z E N v b H V t b n M x L n t D b 2 x 1 b W 4 2 L D V 9 J n F 1 b 3 Q 7 L C Z x d W 9 0 O 1 N l Y 3 R p b 2 4 x L 2 R h d G E g K D U p L 0 F 1 d G 9 S Z W 1 v d m V k Q 2 9 s d W 1 u c z E u e 0 N v b H V t b j c s N n 0 m c X V v d D s s J n F 1 b 3 Q 7 U 2 V j d G l v b j E v Z G F 0 Y S A o N S k v Q X V 0 b 1 J l b W 9 2 Z W R D b 2 x 1 b W 5 z M S 5 7 Q 2 9 s d W 1 u O C w 3 f S Z x d W 9 0 O y w m c X V v d D t T Z W N 0 a W 9 u M S 9 k Y X R h I C g 1 K S 9 B d X R v U m V t b 3 Z l Z E N v b H V t b n M x L n t D b 2 x 1 b W 4 5 L D h 9 J n F 1 b 3 Q 7 L C Z x d W 9 0 O 1 N l Y 3 R p b 2 4 x L 2 R h d G E g K D U p L 0 F 1 d G 9 S Z W 1 v d m V k Q 2 9 s d W 1 u c z E u e 0 N v b H V t b j E w L D l 9 J n F 1 b 3 Q 7 L C Z x d W 9 0 O 1 N l Y 3 R p b 2 4 x L 2 R h d G E g K D U p L 0 F 1 d G 9 S Z W 1 v d m V k Q 2 9 s d W 1 u c z E u e 0 N v b H V t b j E x L D E w f S Z x d W 9 0 O y w m c X V v d D t T Z W N 0 a W 9 u M S 9 k Y X R h I C g 1 K S 9 B d X R v U m V t b 3 Z l Z E N v b H V t b n M x L n t D b 2 x 1 b W 4 x M i w x M X 0 m c X V v d D s s J n F 1 b 3 Q 7 U 2 V j d G l v b j E v Z G F 0 Y S A o N S k v Q X V 0 b 1 J l b W 9 2 Z W R D b 2 x 1 b W 5 z M S 5 7 Q 2 9 s d W 1 u M T M s M T J 9 J n F 1 b 3 Q 7 L C Z x d W 9 0 O 1 N l Y 3 R p b 2 4 x L 2 R h d G E g K D U p L 0 F 1 d G 9 S Z W 1 v d m V k Q 2 9 s d W 1 u c z E u e 0 N v b H V t b j E 0 L D E z f S Z x d W 9 0 O y w m c X V v d D t T Z W N 0 a W 9 u M S 9 k Y X R h I C g 1 K S 9 B d X R v U m V t b 3 Z l Z E N v b H V t b n M x L n t D b 2 x 1 b W 4 x N S w x N H 0 m c X V v d D s s J n F 1 b 3 Q 7 U 2 V j d G l v b j E v Z G F 0 Y S A o N S k v Q X V 0 b 1 J l b W 9 2 Z W R D b 2 x 1 b W 5 z M S 5 7 Q 2 9 s d W 1 u M T Y s M T V 9 J n F 1 b 3 Q 7 L C Z x d W 9 0 O 1 N l Y 3 R p b 2 4 x L 2 R h d G E g K D U p L 0 F 1 d G 9 S Z W 1 v d m V k Q 2 9 s d W 1 u c z E u e 0 N v b H V t b j E 3 L D E 2 f S Z x d W 9 0 O y w m c X V v d D t T Z W N 0 a W 9 u M S 9 k Y X R h I C g 1 K S 9 B d X R v U m V t b 3 Z l Z E N v b H V t b n M x L n t D b 2 x 1 b W 4 x O C w x N 3 0 m c X V v d D s s J n F 1 b 3 Q 7 U 2 V j d G l v b j E v Z G F 0 Y S A o N S k v Q X V 0 b 1 J l b W 9 2 Z W R D b 2 x 1 b W 5 z M S 5 7 Q 2 9 s d W 1 u M T k s M T h 9 J n F 1 b 3 Q 7 L C Z x d W 9 0 O 1 N l Y 3 R p b 2 4 x L 2 R h d G E g K D U p L 0 F 1 d G 9 S Z W 1 v d m V k Q 2 9 s d W 1 u c z E u e 0 N v b H V t b j I w L D E 5 f S Z x d W 9 0 O y w m c X V v d D t T Z W N 0 a W 9 u M S 9 k Y X R h I C g 1 K S 9 B d X R v U m V t b 3 Z l Z E N v b H V t b n M x L n t D b 2 x 1 b W 4 y M S w y M H 0 m c X V v d D s s J n F 1 b 3 Q 7 U 2 V j d G l v b j E v Z G F 0 Y S A o N S k v Q X V 0 b 1 J l b W 9 2 Z W R D b 2 x 1 b W 5 z M S 5 7 Q 2 9 s d W 1 u M j I s M j F 9 J n F 1 b 3 Q 7 L C Z x d W 9 0 O 1 N l Y 3 R p b 2 4 x L 2 R h d G E g K D U p L 0 F 1 d G 9 S Z W 1 v d m V k Q 2 9 s d W 1 u c z E u e 0 N v b H V t b j I z L D I y f S Z x d W 9 0 O y w m c X V v d D t T Z W N 0 a W 9 u M S 9 k Y X R h I C g 1 K S 9 B d X R v U m V t b 3 Z l Z E N v b H V t b n M x L n t D b 2 x 1 b W 4 y N C w y M 3 0 m c X V v d D s s J n F 1 b 3 Q 7 U 2 V j d G l v b j E v Z G F 0 Y S A o N S k v Q X V 0 b 1 J l b W 9 2 Z W R D b 2 x 1 b W 5 z M S 5 7 Q 2 9 s d W 1 u M j U s M j R 9 J n F 1 b 3 Q 7 L C Z x d W 9 0 O 1 N l Y 3 R p b 2 4 x L 2 R h d G E g K D U p L 0 F 1 d G 9 S Z W 1 v d m V k Q 2 9 s d W 1 u c z E u e 0 N v b H V t b j I 2 L D I 1 f S Z x d W 9 0 O y w m c X V v d D t T Z W N 0 a W 9 u M S 9 k Y X R h I C g 1 K S 9 B d X R v U m V t b 3 Z l Z E N v b H V t b n M x L n t D b 2 x 1 b W 4 y N y w y N n 0 m c X V v d D s s J n F 1 b 3 Q 7 U 2 V j d G l v b j E v Z G F 0 Y S A o N S k v Q X V 0 b 1 J l b W 9 2 Z W R D b 2 x 1 b W 5 z M S 5 7 Q 2 9 s d W 1 u M j g s M j d 9 J n F 1 b 3 Q 7 L C Z x d W 9 0 O 1 N l Y 3 R p b 2 4 x L 2 R h d G E g K D U p L 0 F 1 d G 9 S Z W 1 v d m V k Q 2 9 s d W 1 u c z E u e 0 N v b H V t b j I 5 L D I 4 f S Z x d W 9 0 O y w m c X V v d D t T Z W N 0 a W 9 u M S 9 k Y X R h I C g 1 K S 9 B d X R v U m V t b 3 Z l Z E N v b H V t b n M x L n t D b 2 x 1 b W 4 z M C w y O X 0 m c X V v d D s s J n F 1 b 3 Q 7 U 2 V j d G l v b j E v Z G F 0 Y S A o N S k v Q X V 0 b 1 J l b W 9 2 Z W R D b 2 x 1 b W 5 z M S 5 7 Q 2 9 s d W 1 u M z E s M z B 9 J n F 1 b 3 Q 7 L C Z x d W 9 0 O 1 N l Y 3 R p b 2 4 x L 2 R h d G E g K D U p L 0 F 1 d G 9 S Z W 1 v d m V k Q 2 9 s d W 1 u c z E u e 0 N v b H V t b j M y L D M x f S Z x d W 9 0 O y w m c X V v d D t T Z W N 0 a W 9 u M S 9 k Y X R h I C g 1 K S 9 B d X R v U m V t b 3 Z l Z E N v b H V t b n M x L n t D b 2 x 1 b W 4 z M y w z M n 0 m c X V v d D s s J n F 1 b 3 Q 7 U 2 V j d G l v b j E v Z G F 0 Y S A o N S k v Q X V 0 b 1 J l b W 9 2 Z W R D b 2 x 1 b W 5 z M S 5 7 Q 2 9 s d W 1 u M z Q s M z N 9 J n F 1 b 3 Q 7 L C Z x d W 9 0 O 1 N l Y 3 R p b 2 4 x L 2 R h d G E g K D U p L 0 F 1 d G 9 S Z W 1 v d m V k Q 2 9 s d W 1 u c z E u e 0 N v b H V t b j M 1 L D M 0 f S Z x d W 9 0 O y w m c X V v d D t T Z W N 0 a W 9 u M S 9 k Y X R h I C g 1 K S 9 B d X R v U m V t b 3 Z l Z E N v b H V t b n M x L n t D b 2 x 1 b W 4 z N i w z N X 0 m c X V v d D s s J n F 1 b 3 Q 7 U 2 V j d G l v b j E v Z G F 0 Y S A o N S k v Q X V 0 b 1 J l b W 9 2 Z W R D b 2 x 1 b W 5 z M S 5 7 Q 2 9 s d W 1 u M z c s M z Z 9 J n F 1 b 3 Q 7 L C Z x d W 9 0 O 1 N l Y 3 R p b 2 4 x L 2 R h d G E g K D U p L 0 F 1 d G 9 S Z W 1 v d m V k Q 2 9 s d W 1 u c z E u e 0 N v b H V t b j M 4 L D M 3 f S Z x d W 9 0 O y w m c X V v d D t T Z W N 0 a W 9 u M S 9 k Y X R h I C g 1 K S 9 B d X R v U m V t b 3 Z l Z E N v b H V t b n M x L n t D b 2 x 1 b W 4 z O S w z O H 0 m c X V v d D s s J n F 1 b 3 Q 7 U 2 V j d G l v b j E v Z G F 0 Y S A o N S k v Q X V 0 b 1 J l b W 9 2 Z W R D b 2 x 1 b W 5 z M S 5 7 Q 2 9 s d W 1 u N D A s M z l 9 J n F 1 b 3 Q 7 L C Z x d W 9 0 O 1 N l Y 3 R p b 2 4 x L 2 R h d G E g K D U p L 0 F 1 d G 9 S Z W 1 v d m V k Q 2 9 s d W 1 u c z E u e 0 N v b H V t b j Q x L D Q w f S Z x d W 9 0 O y w m c X V v d D t T Z W N 0 a W 9 u M S 9 k Y X R h I C g 1 K S 9 B d X R v U m V t b 3 Z l Z E N v b H V t b n M x L n t D b 2 x 1 b W 4 0 M i w 0 M X 0 m c X V v d D s s J n F 1 b 3 Q 7 U 2 V j d G l v b j E v Z G F 0 Y S A o N S k v Q X V 0 b 1 J l b W 9 2 Z W R D b 2 x 1 b W 5 z M S 5 7 Q 2 9 s d W 1 u N D M s N D J 9 J n F 1 b 3 Q 7 L C Z x d W 9 0 O 1 N l Y 3 R p b 2 4 x L 2 R h d G E g K D U p L 0 F 1 d G 9 S Z W 1 v d m V k Q 2 9 s d W 1 u c z E u e 0 N v b H V t b j Q 0 L D Q z f S Z x d W 9 0 O y w m c X V v d D t T Z W N 0 a W 9 u M S 9 k Y X R h I C g 1 K S 9 B d X R v U m V t b 3 Z l Z E N v b H V t b n M x L n t D b 2 x 1 b W 4 0 N S w 0 N H 0 m c X V v d D s s J n F 1 b 3 Q 7 U 2 V j d G l v b j E v Z G F 0 Y S A o N S k v Q X V 0 b 1 J l b W 9 2 Z W R D b 2 x 1 b W 5 z M S 5 7 Q 2 9 s d W 1 u N D Y s N D V 9 J n F 1 b 3 Q 7 L C Z x d W 9 0 O 1 N l Y 3 R p b 2 4 x L 2 R h d G E g K D U p L 0 F 1 d G 9 S Z W 1 v d m V k Q 2 9 s d W 1 u c z E u e 0 N v b H V t b j Q 3 L D Q 2 f S Z x d W 9 0 O y w m c X V v d D t T Z W N 0 a W 9 u M S 9 k Y X R h I C g 1 K S 9 B d X R v U m V t b 3 Z l Z E N v b H V t b n M x L n t D b 2 x 1 b W 4 0 O C w 0 N 3 0 m c X V v d D s s J n F 1 b 3 Q 7 U 2 V j d G l v b j E v Z G F 0 Y S A o N S k v Q X V 0 b 1 J l b W 9 2 Z W R D b 2 x 1 b W 5 z M S 5 7 Q 2 9 s d W 1 u N D k s N D h 9 J n F 1 b 3 Q 7 L C Z x d W 9 0 O 1 N l Y 3 R p b 2 4 x L 2 R h d G E g K D U p L 0 F 1 d G 9 S Z W 1 v d m V k Q 2 9 s d W 1 u c z E u e 0 N v b H V t b j U w L D Q 5 f S Z x d W 9 0 O y w m c X V v d D t T Z W N 0 a W 9 u M S 9 k Y X R h I C g 1 K S 9 B d X R v U m V t b 3 Z l Z E N v b H V t b n M x L n t D b 2 x 1 b W 4 1 M S w 1 M H 0 m c X V v d D s s J n F 1 b 3 Q 7 U 2 V j d G l v b j E v Z G F 0 Y S A o N S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y M z o z M j o x M i 4 3 N z I 2 M D k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2 K S 9 B d X R v U m V t b 3 Z l Z E N v b H V t b n M x L n t D b 2 x 1 b W 4 x L D B 9 J n F 1 b 3 Q 7 L C Z x d W 9 0 O 1 N l Y 3 R p b 2 4 x L 2 R h d G E g K D Y p L 0 F 1 d G 9 S Z W 1 v d m V k Q 2 9 s d W 1 u c z E u e 0 N v b H V t b j I s M X 0 m c X V v d D s s J n F 1 b 3 Q 7 U 2 V j d G l v b j E v Z G F 0 Y S A o N i k v Q X V 0 b 1 J l b W 9 2 Z W R D b 2 x 1 b W 5 z M S 5 7 Q 2 9 s d W 1 u M y w y f S Z x d W 9 0 O y w m c X V v d D t T Z W N 0 a W 9 u M S 9 k Y X R h I C g 2 K S 9 B d X R v U m V t b 3 Z l Z E N v b H V t b n M x L n t D b 2 x 1 b W 4 0 L D N 9 J n F 1 b 3 Q 7 L C Z x d W 9 0 O 1 N l Y 3 R p b 2 4 x L 2 R h d G E g K D Y p L 0 F 1 d G 9 S Z W 1 v d m V k Q 2 9 s d W 1 u c z E u e 0 N v b H V t b j U s N H 0 m c X V v d D s s J n F 1 b 3 Q 7 U 2 V j d G l v b j E v Z G F 0 Y S A o N i k v Q X V 0 b 1 J l b W 9 2 Z W R D b 2 x 1 b W 5 z M S 5 7 Q 2 9 s d W 1 u N i w 1 f S Z x d W 9 0 O y w m c X V v d D t T Z W N 0 a W 9 u M S 9 k Y X R h I C g 2 K S 9 B d X R v U m V t b 3 Z l Z E N v b H V t b n M x L n t D b 2 x 1 b W 4 3 L D Z 9 J n F 1 b 3 Q 7 L C Z x d W 9 0 O 1 N l Y 3 R p b 2 4 x L 2 R h d G E g K D Y p L 0 F 1 d G 9 S Z W 1 v d m V k Q 2 9 s d W 1 u c z E u e 0 N v b H V t b j g s N 3 0 m c X V v d D s s J n F 1 b 3 Q 7 U 2 V j d G l v b j E v Z G F 0 Y S A o N i k v Q X V 0 b 1 J l b W 9 2 Z W R D b 2 x 1 b W 5 z M S 5 7 Q 2 9 s d W 1 u O S w 4 f S Z x d W 9 0 O y w m c X V v d D t T Z W N 0 a W 9 u M S 9 k Y X R h I C g 2 K S 9 B d X R v U m V t b 3 Z l Z E N v b H V t b n M x L n t D b 2 x 1 b W 4 x M C w 5 f S Z x d W 9 0 O y w m c X V v d D t T Z W N 0 a W 9 u M S 9 k Y X R h I C g 2 K S 9 B d X R v U m V t b 3 Z l Z E N v b H V t b n M x L n t D b 2 x 1 b W 4 x M S w x M H 0 m c X V v d D s s J n F 1 b 3 Q 7 U 2 V j d G l v b j E v Z G F 0 Y S A o N i k v Q X V 0 b 1 J l b W 9 2 Z W R D b 2 x 1 b W 5 z M S 5 7 Q 2 9 s d W 1 u M T I s M T F 9 J n F 1 b 3 Q 7 L C Z x d W 9 0 O 1 N l Y 3 R p b 2 4 x L 2 R h d G E g K D Y p L 0 F 1 d G 9 S Z W 1 v d m V k Q 2 9 s d W 1 u c z E u e 0 N v b H V t b j E z L D E y f S Z x d W 9 0 O y w m c X V v d D t T Z W N 0 a W 9 u M S 9 k Y X R h I C g 2 K S 9 B d X R v U m V t b 3 Z l Z E N v b H V t b n M x L n t D b 2 x 1 b W 4 x N C w x M 3 0 m c X V v d D s s J n F 1 b 3 Q 7 U 2 V j d G l v b j E v Z G F 0 Y S A o N i k v Q X V 0 b 1 J l b W 9 2 Z W R D b 2 x 1 b W 5 z M S 5 7 Q 2 9 s d W 1 u M T U s M T R 9 J n F 1 b 3 Q 7 L C Z x d W 9 0 O 1 N l Y 3 R p b 2 4 x L 2 R h d G E g K D Y p L 0 F 1 d G 9 S Z W 1 v d m V k Q 2 9 s d W 1 u c z E u e 0 N v b H V t b j E 2 L D E 1 f S Z x d W 9 0 O y w m c X V v d D t T Z W N 0 a W 9 u M S 9 k Y X R h I C g 2 K S 9 B d X R v U m V t b 3 Z l Z E N v b H V t b n M x L n t D b 2 x 1 b W 4 x N y w x N n 0 m c X V v d D s s J n F 1 b 3 Q 7 U 2 V j d G l v b j E v Z G F 0 Y S A o N i k v Q X V 0 b 1 J l b W 9 2 Z W R D b 2 x 1 b W 5 z M S 5 7 Q 2 9 s d W 1 u M T g s M T d 9 J n F 1 b 3 Q 7 L C Z x d W 9 0 O 1 N l Y 3 R p b 2 4 x L 2 R h d G E g K D Y p L 0 F 1 d G 9 S Z W 1 v d m V k Q 2 9 s d W 1 u c z E u e 0 N v b H V t b j E 5 L D E 4 f S Z x d W 9 0 O y w m c X V v d D t T Z W N 0 a W 9 u M S 9 k Y X R h I C g 2 K S 9 B d X R v U m V t b 3 Z l Z E N v b H V t b n M x L n t D b 2 x 1 b W 4 y M C w x O X 0 m c X V v d D s s J n F 1 b 3 Q 7 U 2 V j d G l v b j E v Z G F 0 Y S A o N i k v Q X V 0 b 1 J l b W 9 2 Z W R D b 2 x 1 b W 5 z M S 5 7 Q 2 9 s d W 1 u M j E s M j B 9 J n F 1 b 3 Q 7 L C Z x d W 9 0 O 1 N l Y 3 R p b 2 4 x L 2 R h d G E g K D Y p L 0 F 1 d G 9 S Z W 1 v d m V k Q 2 9 s d W 1 u c z E u e 0 N v b H V t b j I y L D I x f S Z x d W 9 0 O y w m c X V v d D t T Z W N 0 a W 9 u M S 9 k Y X R h I C g 2 K S 9 B d X R v U m V t b 3 Z l Z E N v b H V t b n M x L n t D b 2 x 1 b W 4 y M y w y M n 0 m c X V v d D s s J n F 1 b 3 Q 7 U 2 V j d G l v b j E v Z G F 0 Y S A o N i k v Q X V 0 b 1 J l b W 9 2 Z W R D b 2 x 1 b W 5 z M S 5 7 Q 2 9 s d W 1 u M j Q s M j N 9 J n F 1 b 3 Q 7 L C Z x d W 9 0 O 1 N l Y 3 R p b 2 4 x L 2 R h d G E g K D Y p L 0 F 1 d G 9 S Z W 1 v d m V k Q 2 9 s d W 1 u c z E u e 0 N v b H V t b j I 1 L D I 0 f S Z x d W 9 0 O y w m c X V v d D t T Z W N 0 a W 9 u M S 9 k Y X R h I C g 2 K S 9 B d X R v U m V t b 3 Z l Z E N v b H V t b n M x L n t D b 2 x 1 b W 4 y N i w y N X 0 m c X V v d D s s J n F 1 b 3 Q 7 U 2 V j d G l v b j E v Z G F 0 Y S A o N i k v Q X V 0 b 1 J l b W 9 2 Z W R D b 2 x 1 b W 5 z M S 5 7 Q 2 9 s d W 1 u M j c s M j Z 9 J n F 1 b 3 Q 7 L C Z x d W 9 0 O 1 N l Y 3 R p b 2 4 x L 2 R h d G E g K D Y p L 0 F 1 d G 9 S Z W 1 v d m V k Q 2 9 s d W 1 u c z E u e 0 N v b H V t b j I 4 L D I 3 f S Z x d W 9 0 O y w m c X V v d D t T Z W N 0 a W 9 u M S 9 k Y X R h I C g 2 K S 9 B d X R v U m V t b 3 Z l Z E N v b H V t b n M x L n t D b 2 x 1 b W 4 y O S w y O H 0 m c X V v d D s s J n F 1 b 3 Q 7 U 2 V j d G l v b j E v Z G F 0 Y S A o N i k v Q X V 0 b 1 J l b W 9 2 Z W R D b 2 x 1 b W 5 z M S 5 7 Q 2 9 s d W 1 u M z A s M j l 9 J n F 1 b 3 Q 7 L C Z x d W 9 0 O 1 N l Y 3 R p b 2 4 x L 2 R h d G E g K D Y p L 0 F 1 d G 9 S Z W 1 v d m V k Q 2 9 s d W 1 u c z E u e 0 N v b H V t b j M x L D M w f S Z x d W 9 0 O y w m c X V v d D t T Z W N 0 a W 9 u M S 9 k Y X R h I C g 2 K S 9 B d X R v U m V t b 3 Z l Z E N v b H V t b n M x L n t D b 2 x 1 b W 4 z M i w z M X 0 m c X V v d D s s J n F 1 b 3 Q 7 U 2 V j d G l v b j E v Z G F 0 Y S A o N i k v Q X V 0 b 1 J l b W 9 2 Z W R D b 2 x 1 b W 5 z M S 5 7 Q 2 9 s d W 1 u M z M s M z J 9 J n F 1 b 3 Q 7 L C Z x d W 9 0 O 1 N l Y 3 R p b 2 4 x L 2 R h d G E g K D Y p L 0 F 1 d G 9 S Z W 1 v d m V k Q 2 9 s d W 1 u c z E u e 0 N v b H V t b j M 0 L D M z f S Z x d W 9 0 O y w m c X V v d D t T Z W N 0 a W 9 u M S 9 k Y X R h I C g 2 K S 9 B d X R v U m V t b 3 Z l Z E N v b H V t b n M x L n t D b 2 x 1 b W 4 z N S w z N H 0 m c X V v d D s s J n F 1 b 3 Q 7 U 2 V j d G l v b j E v Z G F 0 Y S A o N i k v Q X V 0 b 1 J l b W 9 2 Z W R D b 2 x 1 b W 5 z M S 5 7 Q 2 9 s d W 1 u M z Y s M z V 9 J n F 1 b 3 Q 7 L C Z x d W 9 0 O 1 N l Y 3 R p b 2 4 x L 2 R h d G E g K D Y p L 0 F 1 d G 9 S Z W 1 v d m V k Q 2 9 s d W 1 u c z E u e 0 N v b H V t b j M 3 L D M 2 f S Z x d W 9 0 O y w m c X V v d D t T Z W N 0 a W 9 u M S 9 k Y X R h I C g 2 K S 9 B d X R v U m V t b 3 Z l Z E N v b H V t b n M x L n t D b 2 x 1 b W 4 z O C w z N 3 0 m c X V v d D s s J n F 1 b 3 Q 7 U 2 V j d G l v b j E v Z G F 0 Y S A o N i k v Q X V 0 b 1 J l b W 9 2 Z W R D b 2 x 1 b W 5 z M S 5 7 Q 2 9 s d W 1 u M z k s M z h 9 J n F 1 b 3 Q 7 L C Z x d W 9 0 O 1 N l Y 3 R p b 2 4 x L 2 R h d G E g K D Y p L 0 F 1 d G 9 S Z W 1 v d m V k Q 2 9 s d W 1 u c z E u e 0 N v b H V t b j Q w L D M 5 f S Z x d W 9 0 O y w m c X V v d D t T Z W N 0 a W 9 u M S 9 k Y X R h I C g 2 K S 9 B d X R v U m V t b 3 Z l Z E N v b H V t b n M x L n t D b 2 x 1 b W 4 0 M S w 0 M H 0 m c X V v d D s s J n F 1 b 3 Q 7 U 2 V j d G l v b j E v Z G F 0 Y S A o N i k v Q X V 0 b 1 J l b W 9 2 Z W R D b 2 x 1 b W 5 z M S 5 7 Q 2 9 s d W 1 u N D I s N D F 9 J n F 1 b 3 Q 7 L C Z x d W 9 0 O 1 N l Y 3 R p b 2 4 x L 2 R h d G E g K D Y p L 0 F 1 d G 9 S Z W 1 v d m V k Q 2 9 s d W 1 u c z E u e 0 N v b H V t b j Q z L D Q y f S Z x d W 9 0 O y w m c X V v d D t T Z W N 0 a W 9 u M S 9 k Y X R h I C g 2 K S 9 B d X R v U m V t b 3 Z l Z E N v b H V t b n M x L n t D b 2 x 1 b W 4 0 N C w 0 M 3 0 m c X V v d D s s J n F 1 b 3 Q 7 U 2 V j d G l v b j E v Z G F 0 Y S A o N i k v Q X V 0 b 1 J l b W 9 2 Z W R D b 2 x 1 b W 5 z M S 5 7 Q 2 9 s d W 1 u N D U s N D R 9 J n F 1 b 3 Q 7 L C Z x d W 9 0 O 1 N l Y 3 R p b 2 4 x L 2 R h d G E g K D Y p L 0 F 1 d G 9 S Z W 1 v d m V k Q 2 9 s d W 1 u c z E u e 0 N v b H V t b j Q 2 L D Q 1 f S Z x d W 9 0 O y w m c X V v d D t T Z W N 0 a W 9 u M S 9 k Y X R h I C g 2 K S 9 B d X R v U m V t b 3 Z l Z E N v b H V t b n M x L n t D b 2 x 1 b W 4 0 N y w 0 N n 0 m c X V v d D s s J n F 1 b 3 Q 7 U 2 V j d G l v b j E v Z G F 0 Y S A o N i k v Q X V 0 b 1 J l b W 9 2 Z W R D b 2 x 1 b W 5 z M S 5 7 Q 2 9 s d W 1 u N D g s N D d 9 J n F 1 b 3 Q 7 L C Z x d W 9 0 O 1 N l Y 3 R p b 2 4 x L 2 R h d G E g K D Y p L 0 F 1 d G 9 S Z W 1 v d m V k Q 2 9 s d W 1 u c z E u e 0 N v b H V t b j Q 5 L D Q 4 f S Z x d W 9 0 O y w m c X V v d D t T Z W N 0 a W 9 u M S 9 k Y X R h I C g 2 K S 9 B d X R v U m V t b 3 Z l Z E N v b H V t b n M x L n t D b 2 x 1 b W 4 1 M C w 0 O X 0 m c X V v d D s s J n F 1 b 3 Q 7 U 2 V j d G l v b j E v Z G F 0 Y S A o N i k v Q X V 0 b 1 J l b W 9 2 Z W R D b 2 x 1 b W 5 z M S 5 7 Q 2 9 s d W 1 u N T E s N T B 9 J n F 1 b 3 Q 7 L C Z x d W 9 0 O 1 N l Y 3 R p b 2 4 x L 2 R h d G E g K D Y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Q 2 9 s d W 1 u M S w w f S Z x d W 9 0 O y w m c X V v d D t T Z W N 0 a W 9 u M S 9 k Y X R h I C g 2 K S 9 B d X R v U m V t b 3 Z l Z E N v b H V t b n M x L n t D b 2 x 1 b W 4 y L D F 9 J n F 1 b 3 Q 7 L C Z x d W 9 0 O 1 N l Y 3 R p b 2 4 x L 2 R h d G E g K D Y p L 0 F 1 d G 9 S Z W 1 v d m V k Q 2 9 s d W 1 u c z E u e 0 N v b H V t b j M s M n 0 m c X V v d D s s J n F 1 b 3 Q 7 U 2 V j d G l v b j E v Z G F 0 Y S A o N i k v Q X V 0 b 1 J l b W 9 2 Z W R D b 2 x 1 b W 5 z M S 5 7 Q 2 9 s d W 1 u N C w z f S Z x d W 9 0 O y w m c X V v d D t T Z W N 0 a W 9 u M S 9 k Y X R h I C g 2 K S 9 B d X R v U m V t b 3 Z l Z E N v b H V t b n M x L n t D b 2 x 1 b W 4 1 L D R 9 J n F 1 b 3 Q 7 L C Z x d W 9 0 O 1 N l Y 3 R p b 2 4 x L 2 R h d G E g K D Y p L 0 F 1 d G 9 S Z W 1 v d m V k Q 2 9 s d W 1 u c z E u e 0 N v b H V t b j Y s N X 0 m c X V v d D s s J n F 1 b 3 Q 7 U 2 V j d G l v b j E v Z G F 0 Y S A o N i k v Q X V 0 b 1 J l b W 9 2 Z W R D b 2 x 1 b W 5 z M S 5 7 Q 2 9 s d W 1 u N y w 2 f S Z x d W 9 0 O y w m c X V v d D t T Z W N 0 a W 9 u M S 9 k Y X R h I C g 2 K S 9 B d X R v U m V t b 3 Z l Z E N v b H V t b n M x L n t D b 2 x 1 b W 4 4 L D d 9 J n F 1 b 3 Q 7 L C Z x d W 9 0 O 1 N l Y 3 R p b 2 4 x L 2 R h d G E g K D Y p L 0 F 1 d G 9 S Z W 1 v d m V k Q 2 9 s d W 1 u c z E u e 0 N v b H V t b j k s O H 0 m c X V v d D s s J n F 1 b 3 Q 7 U 2 V j d G l v b j E v Z G F 0 Y S A o N i k v Q X V 0 b 1 J l b W 9 2 Z W R D b 2 x 1 b W 5 z M S 5 7 Q 2 9 s d W 1 u M T A s O X 0 m c X V v d D s s J n F 1 b 3 Q 7 U 2 V j d G l v b j E v Z G F 0 Y S A o N i k v Q X V 0 b 1 J l b W 9 2 Z W R D b 2 x 1 b W 5 z M S 5 7 Q 2 9 s d W 1 u M T E s M T B 9 J n F 1 b 3 Q 7 L C Z x d W 9 0 O 1 N l Y 3 R p b 2 4 x L 2 R h d G E g K D Y p L 0 F 1 d G 9 S Z W 1 v d m V k Q 2 9 s d W 1 u c z E u e 0 N v b H V t b j E y L D E x f S Z x d W 9 0 O y w m c X V v d D t T Z W N 0 a W 9 u M S 9 k Y X R h I C g 2 K S 9 B d X R v U m V t b 3 Z l Z E N v b H V t b n M x L n t D b 2 x 1 b W 4 x M y w x M n 0 m c X V v d D s s J n F 1 b 3 Q 7 U 2 V j d G l v b j E v Z G F 0 Y S A o N i k v Q X V 0 b 1 J l b W 9 2 Z W R D b 2 x 1 b W 5 z M S 5 7 Q 2 9 s d W 1 u M T Q s M T N 9 J n F 1 b 3 Q 7 L C Z x d W 9 0 O 1 N l Y 3 R p b 2 4 x L 2 R h d G E g K D Y p L 0 F 1 d G 9 S Z W 1 v d m V k Q 2 9 s d W 1 u c z E u e 0 N v b H V t b j E 1 L D E 0 f S Z x d W 9 0 O y w m c X V v d D t T Z W N 0 a W 9 u M S 9 k Y X R h I C g 2 K S 9 B d X R v U m V t b 3 Z l Z E N v b H V t b n M x L n t D b 2 x 1 b W 4 x N i w x N X 0 m c X V v d D s s J n F 1 b 3 Q 7 U 2 V j d G l v b j E v Z G F 0 Y S A o N i k v Q X V 0 b 1 J l b W 9 2 Z W R D b 2 x 1 b W 5 z M S 5 7 Q 2 9 s d W 1 u M T c s M T Z 9 J n F 1 b 3 Q 7 L C Z x d W 9 0 O 1 N l Y 3 R p b 2 4 x L 2 R h d G E g K D Y p L 0 F 1 d G 9 S Z W 1 v d m V k Q 2 9 s d W 1 u c z E u e 0 N v b H V t b j E 4 L D E 3 f S Z x d W 9 0 O y w m c X V v d D t T Z W N 0 a W 9 u M S 9 k Y X R h I C g 2 K S 9 B d X R v U m V t b 3 Z l Z E N v b H V t b n M x L n t D b 2 x 1 b W 4 x O S w x O H 0 m c X V v d D s s J n F 1 b 3 Q 7 U 2 V j d G l v b j E v Z G F 0 Y S A o N i k v Q X V 0 b 1 J l b W 9 2 Z W R D b 2 x 1 b W 5 z M S 5 7 Q 2 9 s d W 1 u M j A s M T l 9 J n F 1 b 3 Q 7 L C Z x d W 9 0 O 1 N l Y 3 R p b 2 4 x L 2 R h d G E g K D Y p L 0 F 1 d G 9 S Z W 1 v d m V k Q 2 9 s d W 1 u c z E u e 0 N v b H V t b j I x L D I w f S Z x d W 9 0 O y w m c X V v d D t T Z W N 0 a W 9 u M S 9 k Y X R h I C g 2 K S 9 B d X R v U m V t b 3 Z l Z E N v b H V t b n M x L n t D b 2 x 1 b W 4 y M i w y M X 0 m c X V v d D s s J n F 1 b 3 Q 7 U 2 V j d G l v b j E v Z G F 0 Y S A o N i k v Q X V 0 b 1 J l b W 9 2 Z W R D b 2 x 1 b W 5 z M S 5 7 Q 2 9 s d W 1 u M j M s M j J 9 J n F 1 b 3 Q 7 L C Z x d W 9 0 O 1 N l Y 3 R p b 2 4 x L 2 R h d G E g K D Y p L 0 F 1 d G 9 S Z W 1 v d m V k Q 2 9 s d W 1 u c z E u e 0 N v b H V t b j I 0 L D I z f S Z x d W 9 0 O y w m c X V v d D t T Z W N 0 a W 9 u M S 9 k Y X R h I C g 2 K S 9 B d X R v U m V t b 3 Z l Z E N v b H V t b n M x L n t D b 2 x 1 b W 4 y N S w y N H 0 m c X V v d D s s J n F 1 b 3 Q 7 U 2 V j d G l v b j E v Z G F 0 Y S A o N i k v Q X V 0 b 1 J l b W 9 2 Z W R D b 2 x 1 b W 5 z M S 5 7 Q 2 9 s d W 1 u M j Y s M j V 9 J n F 1 b 3 Q 7 L C Z x d W 9 0 O 1 N l Y 3 R p b 2 4 x L 2 R h d G E g K D Y p L 0 F 1 d G 9 S Z W 1 v d m V k Q 2 9 s d W 1 u c z E u e 0 N v b H V t b j I 3 L D I 2 f S Z x d W 9 0 O y w m c X V v d D t T Z W N 0 a W 9 u M S 9 k Y X R h I C g 2 K S 9 B d X R v U m V t b 3 Z l Z E N v b H V t b n M x L n t D b 2 x 1 b W 4 y O C w y N 3 0 m c X V v d D s s J n F 1 b 3 Q 7 U 2 V j d G l v b j E v Z G F 0 Y S A o N i k v Q X V 0 b 1 J l b W 9 2 Z W R D b 2 x 1 b W 5 z M S 5 7 Q 2 9 s d W 1 u M j k s M j h 9 J n F 1 b 3 Q 7 L C Z x d W 9 0 O 1 N l Y 3 R p b 2 4 x L 2 R h d G E g K D Y p L 0 F 1 d G 9 S Z W 1 v d m V k Q 2 9 s d W 1 u c z E u e 0 N v b H V t b j M w L D I 5 f S Z x d W 9 0 O y w m c X V v d D t T Z W N 0 a W 9 u M S 9 k Y X R h I C g 2 K S 9 B d X R v U m V t b 3 Z l Z E N v b H V t b n M x L n t D b 2 x 1 b W 4 z M S w z M H 0 m c X V v d D s s J n F 1 b 3 Q 7 U 2 V j d G l v b j E v Z G F 0 Y S A o N i k v Q X V 0 b 1 J l b W 9 2 Z W R D b 2 x 1 b W 5 z M S 5 7 Q 2 9 s d W 1 u M z I s M z F 9 J n F 1 b 3 Q 7 L C Z x d W 9 0 O 1 N l Y 3 R p b 2 4 x L 2 R h d G E g K D Y p L 0 F 1 d G 9 S Z W 1 v d m V k Q 2 9 s d W 1 u c z E u e 0 N v b H V t b j M z L D M y f S Z x d W 9 0 O y w m c X V v d D t T Z W N 0 a W 9 u M S 9 k Y X R h I C g 2 K S 9 B d X R v U m V t b 3 Z l Z E N v b H V t b n M x L n t D b 2 x 1 b W 4 z N C w z M 3 0 m c X V v d D s s J n F 1 b 3 Q 7 U 2 V j d G l v b j E v Z G F 0 Y S A o N i k v Q X V 0 b 1 J l b W 9 2 Z W R D b 2 x 1 b W 5 z M S 5 7 Q 2 9 s d W 1 u M z U s M z R 9 J n F 1 b 3 Q 7 L C Z x d W 9 0 O 1 N l Y 3 R p b 2 4 x L 2 R h d G E g K D Y p L 0 F 1 d G 9 S Z W 1 v d m V k Q 2 9 s d W 1 u c z E u e 0 N v b H V t b j M 2 L D M 1 f S Z x d W 9 0 O y w m c X V v d D t T Z W N 0 a W 9 u M S 9 k Y X R h I C g 2 K S 9 B d X R v U m V t b 3 Z l Z E N v b H V t b n M x L n t D b 2 x 1 b W 4 z N y w z N n 0 m c X V v d D s s J n F 1 b 3 Q 7 U 2 V j d G l v b j E v Z G F 0 Y S A o N i k v Q X V 0 b 1 J l b W 9 2 Z W R D b 2 x 1 b W 5 z M S 5 7 Q 2 9 s d W 1 u M z g s M z d 9 J n F 1 b 3 Q 7 L C Z x d W 9 0 O 1 N l Y 3 R p b 2 4 x L 2 R h d G E g K D Y p L 0 F 1 d G 9 S Z W 1 v d m V k Q 2 9 s d W 1 u c z E u e 0 N v b H V t b j M 5 L D M 4 f S Z x d W 9 0 O y w m c X V v d D t T Z W N 0 a W 9 u M S 9 k Y X R h I C g 2 K S 9 B d X R v U m V t b 3 Z l Z E N v b H V t b n M x L n t D b 2 x 1 b W 4 0 M C w z O X 0 m c X V v d D s s J n F 1 b 3 Q 7 U 2 V j d G l v b j E v Z G F 0 Y S A o N i k v Q X V 0 b 1 J l b W 9 2 Z W R D b 2 x 1 b W 5 z M S 5 7 Q 2 9 s d W 1 u N D E s N D B 9 J n F 1 b 3 Q 7 L C Z x d W 9 0 O 1 N l Y 3 R p b 2 4 x L 2 R h d G E g K D Y p L 0 F 1 d G 9 S Z W 1 v d m V k Q 2 9 s d W 1 u c z E u e 0 N v b H V t b j Q y L D Q x f S Z x d W 9 0 O y w m c X V v d D t T Z W N 0 a W 9 u M S 9 k Y X R h I C g 2 K S 9 B d X R v U m V t b 3 Z l Z E N v b H V t b n M x L n t D b 2 x 1 b W 4 0 M y w 0 M n 0 m c X V v d D s s J n F 1 b 3 Q 7 U 2 V j d G l v b j E v Z G F 0 Y S A o N i k v Q X V 0 b 1 J l b W 9 2 Z W R D b 2 x 1 b W 5 z M S 5 7 Q 2 9 s d W 1 u N D Q s N D N 9 J n F 1 b 3 Q 7 L C Z x d W 9 0 O 1 N l Y 3 R p b 2 4 x L 2 R h d G E g K D Y p L 0 F 1 d G 9 S Z W 1 v d m V k Q 2 9 s d W 1 u c z E u e 0 N v b H V t b j Q 1 L D Q 0 f S Z x d W 9 0 O y w m c X V v d D t T Z W N 0 a W 9 u M S 9 k Y X R h I C g 2 K S 9 B d X R v U m V t b 3 Z l Z E N v b H V t b n M x L n t D b 2 x 1 b W 4 0 N i w 0 N X 0 m c X V v d D s s J n F 1 b 3 Q 7 U 2 V j d G l v b j E v Z G F 0 Y S A o N i k v Q X V 0 b 1 J l b W 9 2 Z W R D b 2 x 1 b W 5 z M S 5 7 Q 2 9 s d W 1 u N D c s N D Z 9 J n F 1 b 3 Q 7 L C Z x d W 9 0 O 1 N l Y 3 R p b 2 4 x L 2 R h d G E g K D Y p L 0 F 1 d G 9 S Z W 1 v d m V k Q 2 9 s d W 1 u c z E u e 0 N v b H V t b j Q 4 L D Q 3 f S Z x d W 9 0 O y w m c X V v d D t T Z W N 0 a W 9 u M S 9 k Y X R h I C g 2 K S 9 B d X R v U m V t b 3 Z l Z E N v b H V t b n M x L n t D b 2 x 1 b W 4 0 O S w 0 O H 0 m c X V v d D s s J n F 1 b 3 Q 7 U 2 V j d G l v b j E v Z G F 0 Y S A o N i k v Q X V 0 b 1 J l b W 9 2 Z W R D b 2 x 1 b W 5 z M S 5 7 Q 2 9 s d W 1 u N T A s N D l 9 J n F 1 b 3 Q 7 L C Z x d W 9 0 O 1 N l Y 3 R p b 2 4 x L 2 R h d G E g K D Y p L 0 F 1 d G 9 S Z W 1 v d m V k Q 2 9 s d W 1 u c z E u e 0 N v b H V t b j U x L D U w f S Z x d W 9 0 O y w m c X V v d D t T Z W N 0 a W 9 u M S 9 k Y X R h I C g 2 K S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u i I x 7 7 P m T Z q / T s i x Z 2 4 Z A A A A A A I A A A A A A B B m A A A A A Q A A I A A A A L x C d m Q I Q U 3 v H i H / + 0 M k Z R U N I U 2 c x f p i 9 Y 7 w S z / q E 0 H m A A A A A A 6 A A A A A A g A A I A A A A J 1 H K m P I g 4 x 3 K 4 e y c A 3 v 1 I 5 H x S o H p I s B Y s M R r 7 m C w p l A U A A A A L r o / 5 S / z B 2 e w R w T E + Y W 8 q y I P F e Z Y I g i Y W G W 6 O 6 W N R d X 5 L a u J z i n + D q u r Z 4 U u + 4 Z X 0 T 2 K U A J h j G U q 7 d 8 H F f J 5 L m A 3 6 d t a x w Q D D / W k / b I d s Y F Q A A A A C H g S S r U N S / I n b L f b a M 3 + G w 3 M L v O A 2 y g s k / c h s j E u z h l G F r k k L 9 Z 3 6 U n C I 9 M h H W Q j H A Y / g S 6 b b R i U B j K + x a G Q X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1F202387B084AA923120C9BE73B35" ma:contentTypeVersion="4" ma:contentTypeDescription="Create a new document." ma:contentTypeScope="" ma:versionID="8c0b9f3581fdad06b85bc79da8cd2b2c">
  <xsd:schema xmlns:xsd="http://www.w3.org/2001/XMLSchema" xmlns:xs="http://www.w3.org/2001/XMLSchema" xmlns:p="http://schemas.microsoft.com/office/2006/metadata/properties" xmlns:ns3="079d07a2-7e9f-4b07-b169-f8129577299c" targetNamespace="http://schemas.microsoft.com/office/2006/metadata/properties" ma:root="true" ma:fieldsID="b71f6ac1846adf51e40c289e613e3c5b" ns3:_="">
    <xsd:import namespace="079d07a2-7e9f-4b07-b169-f8129577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d07a2-7e9f-4b07-b169-f81295772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B28013-7762-4345-AF0A-4373E8522C9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71E2E3-703B-4034-B8EE-0CAE11FDD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9d07a2-7e9f-4b07-b169-f8129577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9914A-18A5-45AC-859F-5E7111B07E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0C5550-A4BB-413F-83FB-E41EFDDF854C}">
  <ds:schemaRefs>
    <ds:schemaRef ds:uri="http://www.w3.org/XML/1998/namespace"/>
    <ds:schemaRef ds:uri="http://schemas.microsoft.com/office/2006/documentManagement/types"/>
    <ds:schemaRef ds:uri="http://purl.org/dc/terms/"/>
    <ds:schemaRef ds:uri="079d07a2-7e9f-4b07-b169-f8129577299c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</vt:lpstr>
      <vt:lpstr>Base Time Complexities</vt:lpstr>
      <vt:lpstr>RandomArrayGraphs</vt:lpstr>
      <vt:lpstr>SortedArrayGraphs</vt:lpstr>
      <vt:lpstr>ReverseArrayGraphs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prado</dc:creator>
  <cp:lastModifiedBy>devin prado</cp:lastModifiedBy>
  <dcterms:created xsi:type="dcterms:W3CDTF">2022-12-03T19:10:04Z</dcterms:created>
  <dcterms:modified xsi:type="dcterms:W3CDTF">2022-12-08T05:22:02Z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0x010100DDB1F202387B084AA923120C9BE73B35</vt:lpwstr>
  </property>
</Properties>
</file>