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Hardware\Complete v2.0\"/>
    </mc:Choice>
  </mc:AlternateContent>
  <xr:revisionPtr revIDLastSave="0" documentId="13_ncr:1_{376E2C23-9F11-4830-83AA-348FDA87AE2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onnections" sheetId="1" r:id="rId1"/>
    <sheet name="Parts" sheetId="3" r:id="rId2"/>
    <sheet name="Math" sheetId="2" r:id="rId3"/>
    <sheet name="LED_Pi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C23" i="2"/>
  <c r="C28" i="2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I30" i="3"/>
  <c r="I29" i="3"/>
  <c r="G29" i="3"/>
  <c r="I28" i="3"/>
  <c r="I27" i="3"/>
  <c r="I26" i="3"/>
  <c r="G27" i="3"/>
  <c r="C34" i="2"/>
  <c r="C33" i="2" s="1"/>
  <c r="C39" i="2" s="1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5" i="2"/>
  <c r="C7" i="2" s="1"/>
  <c r="C24" i="2" l="1"/>
  <c r="I6" i="3"/>
  <c r="I18" i="3" s="1"/>
  <c r="I19" i="3" s="1"/>
  <c r="I15" i="3"/>
  <c r="C18" i="2"/>
  <c r="C14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Pyka</author>
  </authors>
  <commentList>
    <comment ref="B27" authorId="0" shapeId="0" xr:uid="{D2CD239F-FC59-45F8-AF1D-F218CD6A2F37}">
      <text>
        <r>
          <rPr>
            <b/>
            <sz val="9"/>
            <color indexed="81"/>
            <rFont val="Tahoma"/>
            <charset val="1"/>
          </rPr>
          <t>Pyka:</t>
        </r>
        <r>
          <rPr>
            <sz val="9"/>
            <color indexed="81"/>
            <rFont val="Tahoma"/>
            <charset val="1"/>
          </rPr>
          <t xml:space="preserve">
replaced with SI2301DS</t>
        </r>
      </text>
    </comment>
  </commentList>
</comments>
</file>

<file path=xl/sharedStrings.xml><?xml version="1.0" encoding="utf-8"?>
<sst xmlns="http://schemas.openxmlformats.org/spreadsheetml/2006/main" count="1056" uniqueCount="385">
  <si>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</si>
  <si>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</si>
  <si>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</si>
  <si>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</si>
  <si>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</si>
  <si>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</si>
  <si>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</si>
  <si>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</si>
  <si>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</si>
  <si>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</si>
  <si>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</si>
  <si>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</si>
  <si>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</si>
  <si>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</si>
  <si>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</si>
  <si>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</si>
  <si>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</si>
  <si>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</si>
  <si>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</si>
  <si>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</si>
  <si>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</si>
  <si>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</si>
  <si>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</si>
  <si>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</si>
  <si>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</si>
  <si>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</si>
  <si>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</si>
  <si>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</si>
  <si>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</si>
  <si>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</si>
  <si>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</si>
  <si>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</si>
  <si>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</si>
  <si>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</si>
  <si>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</si>
  <si>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</si>
  <si>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</si>
  <si>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</si>
  <si>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</si>
  <si>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</si>
  <si>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</si>
  <si>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</si>
  <si>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</si>
  <si>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</si>
  <si>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</si>
  <si>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</si>
  <si>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</si>
  <si>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</si>
  <si>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</si>
  <si>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</si>
  <si>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</si>
  <si>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</si>
  <si>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</si>
  <si>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</si>
  <si>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</si>
  <si>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</si>
  <si>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</si>
  <si>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</si>
  <si>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</si>
  <si>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</si>
  <si>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</si>
  <si>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</si>
  <si>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</si>
  <si>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</si>
  <si>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</si>
  <si>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</si>
  <si>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</si>
  <si>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</si>
  <si>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</si>
  <si>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</si>
  <si>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</si>
  <si>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</si>
  <si>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</si>
  <si>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</si>
  <si>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</si>
  <si>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</si>
  <si>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</si>
  <si>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</si>
  <si>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</si>
  <si>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</si>
  <si>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</si>
  <si>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</si>
  <si>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</si>
  <si>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</si>
  <si>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</si>
  <si>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</si>
  <si>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</si>
  <si>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</si>
  <si>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</si>
  <si>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</si>
  <si>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</si>
  <si>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</si>
  <si>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</si>
  <si>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</si>
  <si>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</si>
  <si>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</si>
  <si>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</si>
  <si>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</si>
  <si>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</si>
  <si>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</si>
  <si>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</si>
  <si>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</si>
  <si>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</si>
  <si>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</si>
  <si>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</si>
  <si>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</si>
  <si>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</si>
  <si>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</si>
  <si>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</si>
  <si>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</si>
  <si>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</si>
  <si>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</si>
  <si>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</si>
  <si>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</si>
  <si>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</si>
  <si>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</si>
  <si>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</si>
  <si>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</si>
  <si>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</si>
  <si>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</si>
  <si>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</si>
  <si>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</si>
  <si>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</si>
  <si>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</si>
  <si>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</si>
  <si>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</si>
  <si>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</si>
  <si>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</si>
  <si>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</si>
  <si>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</si>
  <si>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</si>
  <si>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</si>
  <si>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</si>
  <si>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</si>
  <si>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</si>
  <si>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</si>
  <si>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</si>
  <si>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</si>
  <si>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</si>
  <si>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</si>
  <si>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</si>
  <si>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</si>
  <si>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</si>
  <si>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</si>
  <si>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</si>
  <si>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</si>
  <si>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</si>
  <si>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</si>
  <si>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</si>
  <si>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</si>
  <si>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</si>
  <si>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</si>
  <si>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</si>
  <si>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</si>
  <si>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</si>
  <si>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</si>
  <si>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</si>
  <si>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</si>
  <si>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</si>
  <si>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</si>
  <si>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</si>
  <si>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</si>
  <si>
    <t>HIGH</t>
  </si>
  <si>
    <t>LOW</t>
  </si>
  <si>
    <t>D201</t>
  </si>
  <si>
    <t>D200</t>
  </si>
  <si>
    <t>D199</t>
  </si>
  <si>
    <t>D198</t>
  </si>
  <si>
    <t>D197</t>
  </si>
  <si>
    <t>D196</t>
  </si>
  <si>
    <t>D195</t>
  </si>
  <si>
    <t>D194</t>
  </si>
  <si>
    <t>D193</t>
  </si>
  <si>
    <t>D192</t>
  </si>
  <si>
    <t>D191</t>
  </si>
  <si>
    <t>D190</t>
  </si>
  <si>
    <t>D189</t>
  </si>
  <si>
    <t>D188</t>
  </si>
  <si>
    <t>D187</t>
  </si>
  <si>
    <t>D186</t>
  </si>
  <si>
    <t>D185</t>
  </si>
  <si>
    <t>D184</t>
  </si>
  <si>
    <t>D183</t>
  </si>
  <si>
    <t>D182</t>
  </si>
  <si>
    <t>D181</t>
  </si>
  <si>
    <t>D180</t>
  </si>
  <si>
    <t>D179</t>
  </si>
  <si>
    <t>D178</t>
  </si>
  <si>
    <t>D177</t>
  </si>
  <si>
    <t>D176</t>
  </si>
  <si>
    <t>D175</t>
  </si>
  <si>
    <t>D174</t>
  </si>
  <si>
    <t>D173</t>
  </si>
  <si>
    <t>D172</t>
  </si>
  <si>
    <t>D171</t>
  </si>
  <si>
    <t>D170</t>
  </si>
  <si>
    <t>D169</t>
  </si>
  <si>
    <t>D168</t>
  </si>
  <si>
    <t>D167</t>
  </si>
  <si>
    <t>D166</t>
  </si>
  <si>
    <t>D165</t>
  </si>
  <si>
    <t>D164</t>
  </si>
  <si>
    <t>D163</t>
  </si>
  <si>
    <t>D162</t>
  </si>
  <si>
    <t>D161</t>
  </si>
  <si>
    <t>D160</t>
  </si>
  <si>
    <t>D159</t>
  </si>
  <si>
    <t>D158</t>
  </si>
  <si>
    <t>D157</t>
  </si>
  <si>
    <t>D156</t>
  </si>
  <si>
    <t>D155</t>
  </si>
  <si>
    <t>D154</t>
  </si>
  <si>
    <t>D153</t>
  </si>
  <si>
    <t>D152</t>
  </si>
  <si>
    <t>D151</t>
  </si>
  <si>
    <t>D150</t>
  </si>
  <si>
    <t>D149</t>
  </si>
  <si>
    <t>D148</t>
  </si>
  <si>
    <t>D147</t>
  </si>
  <si>
    <t>D146</t>
  </si>
  <si>
    <t>D145</t>
  </si>
  <si>
    <t>D144</t>
  </si>
  <si>
    <t>D143</t>
  </si>
  <si>
    <t>D142</t>
  </si>
  <si>
    <t>D141</t>
  </si>
  <si>
    <t>D140</t>
  </si>
  <si>
    <t>D139</t>
  </si>
  <si>
    <t>D138</t>
  </si>
  <si>
    <t>D137</t>
  </si>
  <si>
    <t>D136</t>
  </si>
  <si>
    <t>D135</t>
  </si>
  <si>
    <t>D134</t>
  </si>
  <si>
    <t>D133</t>
  </si>
  <si>
    <t>D132</t>
  </si>
  <si>
    <t>D131</t>
  </si>
  <si>
    <t>D130</t>
  </si>
  <si>
    <t>D129</t>
  </si>
  <si>
    <t>D128</t>
  </si>
  <si>
    <t>D127</t>
  </si>
  <si>
    <t>D126</t>
  </si>
  <si>
    <t>D125</t>
  </si>
  <si>
    <t>D124</t>
  </si>
  <si>
    <t>D123</t>
  </si>
  <si>
    <t>D122</t>
  </si>
  <si>
    <t>D121</t>
  </si>
  <si>
    <t>D120</t>
  </si>
  <si>
    <t>D119</t>
  </si>
  <si>
    <t>D118</t>
  </si>
  <si>
    <t>D117</t>
  </si>
  <si>
    <t>D116</t>
  </si>
  <si>
    <t>D115</t>
  </si>
  <si>
    <t>D114</t>
  </si>
  <si>
    <t>D113</t>
  </si>
  <si>
    <t>D112</t>
  </si>
  <si>
    <t>D111</t>
  </si>
  <si>
    <t>D110</t>
  </si>
  <si>
    <t>D109</t>
  </si>
  <si>
    <t>D108</t>
  </si>
  <si>
    <t>D107</t>
  </si>
  <si>
    <t>D106</t>
  </si>
  <si>
    <t>D105</t>
  </si>
  <si>
    <t>D104</t>
  </si>
  <si>
    <t>D103</t>
  </si>
  <si>
    <t>D102</t>
  </si>
  <si>
    <t>D101</t>
  </si>
  <si>
    <t>D100</t>
  </si>
  <si>
    <t>D99</t>
  </si>
  <si>
    <t>D98</t>
  </si>
  <si>
    <t>D97</t>
  </si>
  <si>
    <t>D96</t>
  </si>
  <si>
    <t>D95</t>
  </si>
  <si>
    <t>D94</t>
  </si>
  <si>
    <t>D93</t>
  </si>
  <si>
    <t>D92</t>
  </si>
  <si>
    <t>D91</t>
  </si>
  <si>
    <t>D90</t>
  </si>
  <si>
    <t>D89</t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</si>
  <si>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</si>
  <si>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</si>
  <si>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</si>
  <si>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</si>
  <si>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</si>
  <si>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</si>
  <si>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</si>
  <si>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</si>
  <si>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</si>
  <si>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</si>
  <si>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</si>
  <si>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</si>
  <si>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</si>
  <si>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</si>
  <si>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</si>
  <si>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</si>
  <si>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</si>
  <si>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</si>
  <si>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</si>
  <si>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</si>
  <si>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</si>
  <si>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</si>
  <si>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</si>
  <si>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</si>
  <si>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</si>
  <si>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</si>
  <si>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</si>
  <si>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</si>
  <si>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</si>
  <si>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</si>
  <si>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</si>
  <si>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</si>
  <si>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</si>
  <si>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</si>
  <si>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</si>
  <si>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</si>
  <si>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</si>
  <si>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</si>
  <si>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</si>
  <si>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</si>
  <si>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</si>
  <si>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</si>
  <si>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</si>
  <si>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</si>
  <si>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</si>
  <si>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</si>
  <si>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</si>
  <si>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</si>
  <si>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</si>
  <si>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</si>
  <si>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</si>
  <si>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</si>
  <si>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</si>
  <si>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</si>
  <si>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</si>
  <si>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</si>
  <si>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</si>
  <si>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</si>
  <si>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</si>
  <si>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</si>
  <si>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</si>
  <si>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</si>
  <si>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</si>
  <si>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</si>
  <si>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</si>
  <si>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</si>
  <si>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</si>
  <si>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</si>
  <si>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</si>
  <si>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</si>
  <si>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</si>
  <si>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</si>
  <si>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</si>
  <si>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</si>
  <si>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</si>
  <si>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</si>
  <si>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</si>
  <si>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</si>
  <si>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</si>
  <si>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</si>
  <si>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</si>
  <si>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</si>
  <si>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</si>
  <si>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</si>
  <si>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</si>
  <si>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</si>
  <si>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</si>
  <si>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</si>
  <si>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</si>
  <si>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</si>
  <si>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</si>
  <si>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</si>
  <si>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</si>
  <si>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</si>
  <si>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</si>
  <si>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</si>
  <si>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</si>
  <si>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</si>
  <si>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</si>
  <si>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</si>
  <si>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</si>
  <si>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</si>
  <si>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</si>
  <si>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</si>
  <si>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LED\NET</t>
  </si>
  <si>
    <t>Pin</t>
  </si>
  <si>
    <t>Time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</si>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</sst>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5" fillId="0" borderId="0" xfId="2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3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center"/>
    </xf>
    <xf numFmtId="18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2" borderId="0" xfId="0" applyNumberFormat="1" applyFill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29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6" totalsRowShown="0" headerRowDxfId="28">
  <autoFilter ref="B2:J16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27"/>
    <tableColumn id="2" xr3:uid="{C11F4ED7-F654-4000-8FE5-7F7F78A9CC23}" name="Item" dataDxfId="26"/>
    <tableColumn id="9" xr3:uid="{2A73A2A3-326A-46F6-B008-BC7209351DF5}" name="Added?" dataDxfId="25"/>
    <tableColumn id="3" xr3:uid="{43E1388A-9A47-4270-8D95-5DAB8EEB5C98}" name="Acquired" dataDxfId="24"/>
    <tableColumn id="4" xr3:uid="{ECFAD228-AFD7-4089-BBEF-3B76C8ED16D3}" name="Board Count" dataDxfId="23"/>
    <tableColumn id="5" xr3:uid="{A391AA9A-2736-457B-ACEF-2AF43BD07714}" name="Purchase Amount" dataDxfId="22">
      <calculatedColumnFormula>F3*15</calculatedColumnFormula>
    </tableColumn>
    <tableColumn id="6" xr3:uid="{403CC425-E277-4465-8F64-A609F52AC5F9}" name="Unit Price" dataDxfId="21"/>
    <tableColumn id="7" xr3:uid="{3EB62525-E5E4-49DC-BF5E-1E259F7C741F}" name="Max Price" dataDxfId="20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05B0A-3599-403B-A9F1-67AD927B2DA7}" name="Table15" displayName="Table15" ref="B5:R206" totalsRowShown="0" headerRowDxfId="19" dataDxfId="18" tableBorderDxfId="17">
  <autoFilter ref="B5:R206" xr:uid="{58264688-3865-4782-9A70-009A39C8F454}"/>
  <tableColumns count="17">
    <tableColumn id="1" xr3:uid="{AA19D35E-3785-49AE-A26C-83E80E6966A2}" name="LED\NET" dataDxfId="16"/>
    <tableColumn id="2" xr3:uid="{109E106D-C958-4DA9-91C3-B22ACBA9543F}" name="1" dataDxfId="15"/>
    <tableColumn id="3" xr3:uid="{D86FCCE5-8AA5-4E09-9F54-321941353303}" name="2" dataDxfId="14"/>
    <tableColumn id="4" xr3:uid="{B772412E-5CEF-452F-BBCE-618D0B5878B2}" name="3" dataDxfId="13"/>
    <tableColumn id="5" xr3:uid="{AAA21CAE-5015-48F0-AB8F-8419D22FE09D}" name="4" dataDxfId="12"/>
    <tableColumn id="6" xr3:uid="{7FFC56BC-5441-4F47-BFED-67D91DAD6D61}" name="5" dataDxfId="11"/>
    <tableColumn id="7" xr3:uid="{D1079A3A-9756-42F7-9A0D-897121BE9B7D}" name="6" dataDxfId="10"/>
    <tableColumn id="8" xr3:uid="{0BF0A821-D6F0-442A-BD6B-F0B195B2FA97}" name="7" dataDxfId="9"/>
    <tableColumn id="9" xr3:uid="{0C192674-A6F4-4C28-9FAF-5A452D15D3B8}" name="8" dataDxfId="8"/>
    <tableColumn id="10" xr3:uid="{47C85327-AED8-4B13-BCEA-63660179BFDB}" name="9" dataDxfId="7"/>
    <tableColumn id="11" xr3:uid="{B2450332-8C50-4900-B7C5-9F6320F4B5D8}" name="10" dataDxfId="6"/>
    <tableColumn id="12" xr3:uid="{6707C414-32E0-45E2-8B01-756DAB7C3C7F}" name="11" dataDxfId="5"/>
    <tableColumn id="13" xr3:uid="{B28386EA-1923-43C5-9A52-FE182FE09C46}" name="12" dataDxfId="4"/>
    <tableColumn id="14" xr3:uid="{4B89B083-BD25-4DF4-A2AA-D4E133541A33}" name="13" dataDxfId="3"/>
    <tableColumn id="15" xr3:uid="{8D659A80-CB90-4404-8FD1-7C0A68E90162}" name="14" dataDxfId="2"/>
    <tableColumn id="16" xr3:uid="{3D79F4F0-D193-4E1F-90F1-3CD1AF69EFC5}" name="15" dataDxfId="1"/>
    <tableColumn id="17" xr3:uid="{561F49F1-969D-4863-B381-BB2535B46E93}" name="1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abSelected="1" topLeftCell="A49" zoomScale="70" zoomScaleNormal="70" workbookViewId="0">
      <selection activeCell="C82" sqref="C82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80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51</v>
      </c>
      <c r="G6" s="2"/>
    </row>
    <row r="7" spans="2:9" x14ac:dyDescent="0.25">
      <c r="B7" s="2">
        <v>1</v>
      </c>
      <c r="C7" s="3" t="s">
        <v>26</v>
      </c>
      <c r="D7" s="2" t="s">
        <v>81</v>
      </c>
      <c r="E7" s="2" t="s">
        <v>0</v>
      </c>
      <c r="F7" s="2" t="s">
        <v>51</v>
      </c>
      <c r="G7" s="2"/>
      <c r="I7" s="8"/>
    </row>
    <row r="8" spans="2:9" x14ac:dyDescent="0.25">
      <c r="B8" s="2">
        <v>2</v>
      </c>
      <c r="C8" s="3" t="s">
        <v>31</v>
      </c>
      <c r="D8" s="2" t="s">
        <v>82</v>
      </c>
      <c r="E8" s="17" t="s">
        <v>83</v>
      </c>
      <c r="F8" s="2" t="s">
        <v>51</v>
      </c>
      <c r="G8" s="2"/>
      <c r="I8" s="8"/>
    </row>
    <row r="9" spans="2:9" x14ac:dyDescent="0.25">
      <c r="B9" s="2">
        <v>3</v>
      </c>
      <c r="C9" s="3" t="s">
        <v>84</v>
      </c>
      <c r="D9" s="2">
        <v>27</v>
      </c>
      <c r="E9" s="2">
        <v>27</v>
      </c>
      <c r="F9" s="2" t="s">
        <v>51</v>
      </c>
      <c r="G9" s="2"/>
      <c r="I9" s="8"/>
    </row>
    <row r="10" spans="2:9" x14ac:dyDescent="0.25">
      <c r="B10" s="4">
        <v>4</v>
      </c>
      <c r="C10" s="5" t="s">
        <v>86</v>
      </c>
      <c r="D10" s="18" t="s">
        <v>83</v>
      </c>
      <c r="E10" s="18" t="s">
        <v>83</v>
      </c>
      <c r="F10" s="4" t="s">
        <v>51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87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80</v>
      </c>
      <c r="I15" s="11"/>
    </row>
    <row r="16" spans="2:9" x14ac:dyDescent="0.25">
      <c r="B16" s="2">
        <v>1</v>
      </c>
      <c r="C16" s="3" t="s">
        <v>88</v>
      </c>
      <c r="D16" s="8" t="s">
        <v>89</v>
      </c>
      <c r="E16" s="2">
        <v>1</v>
      </c>
      <c r="F16" s="2" t="s">
        <v>51</v>
      </c>
      <c r="G16" s="2"/>
      <c r="I16" s="11"/>
    </row>
    <row r="17" spans="2:9" x14ac:dyDescent="0.25">
      <c r="B17" s="2">
        <v>1</v>
      </c>
      <c r="C17" s="3" t="s">
        <v>88</v>
      </c>
      <c r="D17" s="2" t="s">
        <v>85</v>
      </c>
      <c r="E17" s="2" t="s">
        <v>90</v>
      </c>
      <c r="F17" s="2" t="s">
        <v>51</v>
      </c>
      <c r="G17" s="2"/>
      <c r="I17" s="8"/>
    </row>
    <row r="18" spans="2:9" x14ac:dyDescent="0.25">
      <c r="B18" s="2">
        <v>2</v>
      </c>
      <c r="C18" s="3" t="s">
        <v>91</v>
      </c>
      <c r="D18" s="2" t="s">
        <v>82</v>
      </c>
      <c r="E18" s="17" t="s">
        <v>83</v>
      </c>
      <c r="F18" s="2" t="s">
        <v>51</v>
      </c>
      <c r="G18" s="2"/>
      <c r="I18" s="8"/>
    </row>
    <row r="19" spans="2:9" x14ac:dyDescent="0.25">
      <c r="B19" s="2">
        <v>3</v>
      </c>
      <c r="C19" s="3" t="s">
        <v>92</v>
      </c>
      <c r="D19" s="2" t="s">
        <v>93</v>
      </c>
      <c r="E19" s="2">
        <v>1</v>
      </c>
      <c r="F19" s="2" t="s">
        <v>51</v>
      </c>
      <c r="G19" s="2"/>
      <c r="I19" s="8"/>
    </row>
    <row r="20" spans="2:9" x14ac:dyDescent="0.25">
      <c r="B20" s="2">
        <v>3</v>
      </c>
      <c r="C20" s="3" t="s">
        <v>92</v>
      </c>
      <c r="D20" s="2" t="s">
        <v>94</v>
      </c>
      <c r="E20" s="2" t="s">
        <v>95</v>
      </c>
      <c r="F20" s="2" t="s">
        <v>51</v>
      </c>
      <c r="G20" s="2"/>
      <c r="I20" s="8"/>
    </row>
    <row r="21" spans="2:9" x14ac:dyDescent="0.25">
      <c r="B21" s="2">
        <v>3</v>
      </c>
      <c r="C21" s="3" t="s">
        <v>92</v>
      </c>
      <c r="D21" s="2" t="s">
        <v>96</v>
      </c>
      <c r="E21" s="2">
        <v>1</v>
      </c>
      <c r="F21" s="2" t="s">
        <v>51</v>
      </c>
      <c r="G21" s="2"/>
    </row>
    <row r="22" spans="2:9" x14ac:dyDescent="0.25">
      <c r="B22" s="2">
        <v>3</v>
      </c>
      <c r="C22" s="3" t="s">
        <v>92</v>
      </c>
      <c r="D22" s="2" t="s">
        <v>28</v>
      </c>
      <c r="E22" s="2">
        <v>1</v>
      </c>
      <c r="F22" s="2" t="s">
        <v>51</v>
      </c>
      <c r="G22" s="2"/>
    </row>
    <row r="23" spans="2:9" x14ac:dyDescent="0.25">
      <c r="B23" s="2">
        <v>4</v>
      </c>
      <c r="C23" s="3" t="s">
        <v>99</v>
      </c>
      <c r="D23" s="8" t="s">
        <v>7</v>
      </c>
      <c r="E23" s="2">
        <v>1</v>
      </c>
      <c r="F23" s="2" t="s">
        <v>51</v>
      </c>
      <c r="G23" s="2"/>
    </row>
    <row r="24" spans="2:9" x14ac:dyDescent="0.25">
      <c r="B24" s="2">
        <v>4</v>
      </c>
      <c r="C24" s="3" t="s">
        <v>99</v>
      </c>
      <c r="D24" s="2" t="s">
        <v>81</v>
      </c>
      <c r="E24" s="2" t="s">
        <v>0</v>
      </c>
      <c r="F24" s="2" t="s">
        <v>51</v>
      </c>
      <c r="G24" s="2"/>
    </row>
    <row r="25" spans="2:9" x14ac:dyDescent="0.25">
      <c r="B25" s="4">
        <v>5</v>
      </c>
      <c r="C25" s="5" t="s">
        <v>100</v>
      </c>
      <c r="D25" s="4" t="s">
        <v>32</v>
      </c>
      <c r="E25" s="4">
        <v>1</v>
      </c>
      <c r="F25" s="4" t="s">
        <v>51</v>
      </c>
      <c r="G25" s="4"/>
    </row>
    <row r="27" spans="2:9" x14ac:dyDescent="0.25">
      <c r="B27" s="9" t="s">
        <v>21</v>
      </c>
      <c r="C27" s="8" t="s">
        <v>96</v>
      </c>
    </row>
    <row r="28" spans="2:9" x14ac:dyDescent="0.25">
      <c r="B28" s="9" t="s">
        <v>22</v>
      </c>
      <c r="C28" s="8" t="s">
        <v>101</v>
      </c>
    </row>
    <row r="29" spans="2:9" x14ac:dyDescent="0.25">
      <c r="B29" s="9" t="s">
        <v>23</v>
      </c>
      <c r="C29" s="8" t="s">
        <v>102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80</v>
      </c>
    </row>
    <row r="31" spans="2:9" x14ac:dyDescent="0.25">
      <c r="B31" s="2">
        <v>1</v>
      </c>
      <c r="C31" s="3" t="s">
        <v>103</v>
      </c>
      <c r="D31" s="8" t="s">
        <v>8</v>
      </c>
      <c r="E31" s="2" t="s">
        <v>92</v>
      </c>
      <c r="F31" s="2" t="s">
        <v>51</v>
      </c>
      <c r="G31" s="2"/>
    </row>
    <row r="32" spans="2:9" x14ac:dyDescent="0.25">
      <c r="B32" s="2">
        <v>1</v>
      </c>
      <c r="C32" s="3" t="s">
        <v>103</v>
      </c>
      <c r="D32" s="2" t="s">
        <v>94</v>
      </c>
      <c r="E32" s="2" t="s">
        <v>95</v>
      </c>
      <c r="F32" s="2" t="s">
        <v>51</v>
      </c>
      <c r="G32" s="2"/>
    </row>
    <row r="33" spans="2:7" x14ac:dyDescent="0.25">
      <c r="B33" s="2">
        <v>1</v>
      </c>
      <c r="C33" s="3" t="s">
        <v>103</v>
      </c>
      <c r="D33" s="2" t="s">
        <v>28</v>
      </c>
      <c r="E33" s="2">
        <v>1</v>
      </c>
      <c r="F33" s="2" t="s">
        <v>51</v>
      </c>
      <c r="G33" s="2"/>
    </row>
    <row r="34" spans="2:7" x14ac:dyDescent="0.25">
      <c r="B34" s="2">
        <v>2</v>
      </c>
      <c r="C34" s="3" t="s">
        <v>91</v>
      </c>
      <c r="D34" s="2" t="s">
        <v>82</v>
      </c>
      <c r="E34" s="17" t="s">
        <v>83</v>
      </c>
      <c r="F34" s="2" t="s">
        <v>51</v>
      </c>
      <c r="G34" s="2"/>
    </row>
    <row r="35" spans="2:7" x14ac:dyDescent="0.25">
      <c r="B35" s="2">
        <v>3</v>
      </c>
      <c r="C35" s="3" t="s">
        <v>104</v>
      </c>
      <c r="D35" s="2" t="s">
        <v>81</v>
      </c>
      <c r="E35" s="2" t="s">
        <v>105</v>
      </c>
      <c r="F35" s="2" t="s">
        <v>51</v>
      </c>
      <c r="G35" s="2"/>
    </row>
    <row r="36" spans="2:7" x14ac:dyDescent="0.25">
      <c r="B36" s="2">
        <v>3</v>
      </c>
      <c r="C36" s="3" t="s">
        <v>104</v>
      </c>
      <c r="D36" s="2" t="s">
        <v>106</v>
      </c>
      <c r="E36" s="2" t="s">
        <v>105</v>
      </c>
      <c r="F36" s="2" t="s">
        <v>51</v>
      </c>
      <c r="G36" s="2"/>
    </row>
    <row r="37" spans="2:7" x14ac:dyDescent="0.25">
      <c r="B37" s="2">
        <v>4</v>
      </c>
      <c r="C37" s="3" t="s">
        <v>86</v>
      </c>
      <c r="D37" s="2" t="s">
        <v>83</v>
      </c>
      <c r="E37" s="2" t="s">
        <v>83</v>
      </c>
      <c r="F37" s="2" t="s">
        <v>51</v>
      </c>
      <c r="G37" s="2"/>
    </row>
    <row r="38" spans="2:7" x14ac:dyDescent="0.25">
      <c r="B38" s="2">
        <v>5</v>
      </c>
      <c r="C38" s="3" t="s">
        <v>107</v>
      </c>
      <c r="D38" s="8" t="s">
        <v>10</v>
      </c>
      <c r="E38" s="2">
        <v>1</v>
      </c>
      <c r="F38" s="2" t="s">
        <v>51</v>
      </c>
      <c r="G38" s="2"/>
    </row>
    <row r="39" spans="2:7" x14ac:dyDescent="0.25">
      <c r="B39" s="2">
        <v>5</v>
      </c>
      <c r="C39" s="3" t="s">
        <v>107</v>
      </c>
      <c r="D39" s="2" t="s">
        <v>108</v>
      </c>
      <c r="E39" s="2" t="s">
        <v>92</v>
      </c>
      <c r="F39" s="2" t="s">
        <v>51</v>
      </c>
      <c r="G39" s="2"/>
    </row>
    <row r="40" spans="2:7" x14ac:dyDescent="0.25">
      <c r="B40" s="2">
        <v>5</v>
      </c>
      <c r="C40" s="3" t="s">
        <v>107</v>
      </c>
      <c r="D40" s="2" t="s">
        <v>109</v>
      </c>
      <c r="E40" s="2">
        <v>2</v>
      </c>
      <c r="F40" s="2" t="s">
        <v>51</v>
      </c>
      <c r="G40" s="2"/>
    </row>
    <row r="41" spans="2:7" x14ac:dyDescent="0.25">
      <c r="B41" s="2">
        <v>5</v>
      </c>
      <c r="C41" s="3" t="s">
        <v>107</v>
      </c>
      <c r="D41" s="2" t="s">
        <v>110</v>
      </c>
      <c r="E41" s="2">
        <v>2</v>
      </c>
      <c r="F41" s="2" t="s">
        <v>51</v>
      </c>
      <c r="G41" s="2"/>
    </row>
    <row r="42" spans="2:7" x14ac:dyDescent="0.25">
      <c r="B42" s="2">
        <v>5</v>
      </c>
      <c r="C42" s="3" t="s">
        <v>107</v>
      </c>
      <c r="D42" s="2" t="s">
        <v>85</v>
      </c>
      <c r="E42" s="2">
        <v>28</v>
      </c>
      <c r="F42" s="2" t="s">
        <v>51</v>
      </c>
      <c r="G42" s="2"/>
    </row>
    <row r="43" spans="2:7" x14ac:dyDescent="0.25">
      <c r="B43" s="2">
        <v>5</v>
      </c>
      <c r="C43" s="3" t="s">
        <v>107</v>
      </c>
      <c r="D43" s="2" t="s">
        <v>85</v>
      </c>
      <c r="E43" s="2">
        <v>18</v>
      </c>
      <c r="F43" s="2" t="s">
        <v>51</v>
      </c>
      <c r="G43" s="2"/>
    </row>
    <row r="44" spans="2:7" x14ac:dyDescent="0.25">
      <c r="B44" s="2">
        <v>5</v>
      </c>
      <c r="C44" s="3" t="s">
        <v>107</v>
      </c>
      <c r="D44" s="2" t="s">
        <v>112</v>
      </c>
      <c r="E44" s="2">
        <v>1</v>
      </c>
      <c r="F44" s="2" t="s">
        <v>51</v>
      </c>
      <c r="G44" s="2"/>
    </row>
    <row r="45" spans="2:7" x14ac:dyDescent="0.25">
      <c r="B45" s="4">
        <v>5</v>
      </c>
      <c r="C45" s="5" t="s">
        <v>107</v>
      </c>
      <c r="D45" s="4" t="s">
        <v>89</v>
      </c>
      <c r="E45" s="4">
        <v>2</v>
      </c>
      <c r="F45" s="4" t="s">
        <v>51</v>
      </c>
      <c r="G45" s="4"/>
    </row>
    <row r="47" spans="2:7" x14ac:dyDescent="0.25">
      <c r="B47" s="9" t="s">
        <v>21</v>
      </c>
      <c r="C47" s="8" t="s">
        <v>85</v>
      </c>
    </row>
    <row r="48" spans="2:7" x14ac:dyDescent="0.25">
      <c r="B48" s="9" t="s">
        <v>22</v>
      </c>
      <c r="C48" s="8" t="s">
        <v>113</v>
      </c>
    </row>
    <row r="49" spans="2:7" x14ac:dyDescent="0.25">
      <c r="B49" s="9" t="s">
        <v>23</v>
      </c>
      <c r="C49" s="8" t="s">
        <v>114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80</v>
      </c>
    </row>
    <row r="51" spans="2:7" x14ac:dyDescent="0.25">
      <c r="B51" s="2">
        <v>1</v>
      </c>
      <c r="C51" s="3" t="s">
        <v>115</v>
      </c>
      <c r="D51" s="8" t="s">
        <v>108</v>
      </c>
      <c r="E51" s="2" t="s">
        <v>116</v>
      </c>
      <c r="F51" s="2" t="s">
        <v>51</v>
      </c>
      <c r="G51" s="2"/>
    </row>
    <row r="52" spans="2:7" x14ac:dyDescent="0.25">
      <c r="B52" s="2">
        <v>2</v>
      </c>
      <c r="C52" s="3" t="s">
        <v>117</v>
      </c>
      <c r="D52" s="2" t="s">
        <v>146</v>
      </c>
      <c r="E52" s="2" t="s">
        <v>0</v>
      </c>
      <c r="F52" s="2" t="s">
        <v>51</v>
      </c>
      <c r="G52" s="2"/>
    </row>
    <row r="53" spans="2:7" x14ac:dyDescent="0.25">
      <c r="B53" s="2">
        <v>3</v>
      </c>
      <c r="C53" s="3" t="s">
        <v>131</v>
      </c>
      <c r="D53" s="2" t="s">
        <v>146</v>
      </c>
      <c r="E53" s="2" t="s">
        <v>118</v>
      </c>
      <c r="F53" s="2" t="s">
        <v>51</v>
      </c>
      <c r="G53" s="2"/>
    </row>
    <row r="54" spans="2:7" x14ac:dyDescent="0.25">
      <c r="B54" s="2">
        <v>4</v>
      </c>
      <c r="C54" s="3" t="s">
        <v>132</v>
      </c>
      <c r="D54" s="2" t="s">
        <v>146</v>
      </c>
      <c r="E54" s="2" t="s">
        <v>105</v>
      </c>
      <c r="F54" s="2" t="s">
        <v>51</v>
      </c>
      <c r="G54" s="2"/>
    </row>
    <row r="55" spans="2:7" x14ac:dyDescent="0.25">
      <c r="B55" s="2">
        <v>5</v>
      </c>
      <c r="C55" s="3" t="s">
        <v>133</v>
      </c>
      <c r="D55" s="2" t="s">
        <v>146</v>
      </c>
      <c r="E55" s="2" t="s">
        <v>119</v>
      </c>
      <c r="F55" s="2" t="s">
        <v>51</v>
      </c>
      <c r="G55" s="2"/>
    </row>
    <row r="56" spans="2:7" x14ac:dyDescent="0.25">
      <c r="B56" s="2">
        <v>6</v>
      </c>
      <c r="C56" s="3" t="s">
        <v>134</v>
      </c>
      <c r="D56" s="2" t="s">
        <v>146</v>
      </c>
      <c r="E56" s="2" t="s">
        <v>120</v>
      </c>
      <c r="F56" s="2" t="s">
        <v>51</v>
      </c>
      <c r="G56" s="2"/>
    </row>
    <row r="57" spans="2:7" x14ac:dyDescent="0.25">
      <c r="B57" s="2">
        <v>7</v>
      </c>
      <c r="C57" s="3" t="s">
        <v>135</v>
      </c>
      <c r="D57" s="2" t="s">
        <v>146</v>
      </c>
      <c r="E57" s="2" t="s">
        <v>121</v>
      </c>
      <c r="F57" s="2" t="s">
        <v>51</v>
      </c>
      <c r="G57" s="2"/>
    </row>
    <row r="58" spans="2:7" x14ac:dyDescent="0.25">
      <c r="B58" s="2">
        <v>8</v>
      </c>
      <c r="C58" s="3" t="s">
        <v>136</v>
      </c>
      <c r="D58" s="2" t="s">
        <v>146</v>
      </c>
      <c r="E58" s="8" t="s">
        <v>122</v>
      </c>
      <c r="F58" s="2" t="s">
        <v>51</v>
      </c>
      <c r="G58" s="2"/>
    </row>
    <row r="59" spans="2:7" x14ac:dyDescent="0.25">
      <c r="B59" s="2">
        <v>9</v>
      </c>
      <c r="C59" s="3" t="s">
        <v>137</v>
      </c>
      <c r="D59" s="2" t="s">
        <v>146</v>
      </c>
      <c r="E59" s="2" t="s">
        <v>123</v>
      </c>
      <c r="F59" s="2" t="s">
        <v>51</v>
      </c>
      <c r="G59" s="2"/>
    </row>
    <row r="60" spans="2:7" x14ac:dyDescent="0.25">
      <c r="B60" s="2">
        <v>10</v>
      </c>
      <c r="C60" s="3" t="s">
        <v>138</v>
      </c>
      <c r="D60" s="2" t="s">
        <v>146</v>
      </c>
      <c r="E60" s="2" t="s">
        <v>124</v>
      </c>
      <c r="F60" s="2" t="s">
        <v>51</v>
      </c>
      <c r="G60" s="2"/>
    </row>
    <row r="61" spans="2:7" x14ac:dyDescent="0.25">
      <c r="B61" s="2">
        <v>11</v>
      </c>
      <c r="C61" s="3" t="s">
        <v>139</v>
      </c>
      <c r="D61" s="2" t="s">
        <v>146</v>
      </c>
      <c r="E61" s="2" t="s">
        <v>125</v>
      </c>
      <c r="F61" s="2" t="s">
        <v>51</v>
      </c>
      <c r="G61" s="2"/>
    </row>
    <row r="62" spans="2:7" x14ac:dyDescent="0.25">
      <c r="B62" s="2">
        <v>12</v>
      </c>
      <c r="C62" s="3" t="s">
        <v>140</v>
      </c>
      <c r="D62" s="2" t="s">
        <v>146</v>
      </c>
      <c r="E62" s="2" t="s">
        <v>126</v>
      </c>
      <c r="F62" s="2" t="s">
        <v>51</v>
      </c>
      <c r="G62" s="2"/>
    </row>
    <row r="63" spans="2:7" x14ac:dyDescent="0.25">
      <c r="B63" s="2">
        <v>13</v>
      </c>
      <c r="C63" s="3" t="s">
        <v>141</v>
      </c>
      <c r="D63" s="2" t="s">
        <v>146</v>
      </c>
      <c r="E63" s="2" t="s">
        <v>127</v>
      </c>
      <c r="F63" s="2" t="s">
        <v>51</v>
      </c>
      <c r="G63" s="2"/>
    </row>
    <row r="64" spans="2:7" x14ac:dyDescent="0.25">
      <c r="B64" s="2">
        <v>14</v>
      </c>
      <c r="C64" s="3" t="s">
        <v>142</v>
      </c>
      <c r="D64" s="2" t="s">
        <v>146</v>
      </c>
      <c r="E64" s="8" t="s">
        <v>128</v>
      </c>
      <c r="F64" s="2" t="s">
        <v>51</v>
      </c>
      <c r="G64" s="2"/>
    </row>
    <row r="65" spans="2:7" x14ac:dyDescent="0.25">
      <c r="B65" s="2">
        <v>15</v>
      </c>
      <c r="C65" s="3" t="s">
        <v>143</v>
      </c>
      <c r="D65" s="2" t="s">
        <v>146</v>
      </c>
      <c r="E65" s="2" t="s">
        <v>129</v>
      </c>
      <c r="F65" s="2" t="s">
        <v>51</v>
      </c>
      <c r="G65" s="2"/>
    </row>
    <row r="66" spans="2:7" x14ac:dyDescent="0.25">
      <c r="B66" s="2">
        <v>16</v>
      </c>
      <c r="C66" s="3" t="s">
        <v>144</v>
      </c>
      <c r="D66" s="2" t="s">
        <v>146</v>
      </c>
      <c r="E66" s="2" t="s">
        <v>130</v>
      </c>
      <c r="F66" s="2" t="s">
        <v>51</v>
      </c>
      <c r="G66" s="2"/>
    </row>
    <row r="67" spans="2:7" x14ac:dyDescent="0.25">
      <c r="B67" s="2">
        <v>17</v>
      </c>
      <c r="C67" s="3" t="s">
        <v>145</v>
      </c>
      <c r="D67" s="2" t="s">
        <v>146</v>
      </c>
      <c r="E67" s="2" t="s">
        <v>95</v>
      </c>
      <c r="F67" s="2" t="s">
        <v>51</v>
      </c>
      <c r="G67" s="2"/>
    </row>
    <row r="68" spans="2:7" x14ac:dyDescent="0.25">
      <c r="B68" s="2">
        <v>18</v>
      </c>
      <c r="C68" s="3" t="s">
        <v>111</v>
      </c>
      <c r="D68" s="8" t="s">
        <v>10</v>
      </c>
      <c r="E68" s="2">
        <v>1</v>
      </c>
      <c r="F68" s="2" t="s">
        <v>51</v>
      </c>
      <c r="G68" s="2"/>
    </row>
    <row r="69" spans="2:7" x14ac:dyDescent="0.25">
      <c r="B69" s="2">
        <v>18</v>
      </c>
      <c r="C69" s="3" t="s">
        <v>111</v>
      </c>
      <c r="D69" s="2" t="s">
        <v>108</v>
      </c>
      <c r="E69" s="2" t="s">
        <v>92</v>
      </c>
      <c r="F69" s="2" t="s">
        <v>51</v>
      </c>
      <c r="G69" s="2"/>
    </row>
    <row r="70" spans="2:7" x14ac:dyDescent="0.25">
      <c r="B70" s="2">
        <v>18</v>
      </c>
      <c r="C70" s="3" t="s">
        <v>111</v>
      </c>
      <c r="D70" s="2" t="s">
        <v>109</v>
      </c>
      <c r="E70" s="2">
        <v>2</v>
      </c>
      <c r="F70" s="2" t="s">
        <v>51</v>
      </c>
      <c r="G70" s="2"/>
    </row>
    <row r="71" spans="2:7" x14ac:dyDescent="0.25">
      <c r="B71" s="2">
        <v>18</v>
      </c>
      <c r="C71" s="3" t="s">
        <v>111</v>
      </c>
      <c r="D71" s="2" t="s">
        <v>110</v>
      </c>
      <c r="E71" s="2">
        <v>2</v>
      </c>
      <c r="F71" s="2" t="s">
        <v>51</v>
      </c>
      <c r="G71" s="2"/>
    </row>
    <row r="72" spans="2:7" x14ac:dyDescent="0.25">
      <c r="B72" s="2">
        <v>18</v>
      </c>
      <c r="C72" s="3" t="s">
        <v>111</v>
      </c>
      <c r="D72" s="2" t="s">
        <v>85</v>
      </c>
      <c r="E72" s="2">
        <v>28</v>
      </c>
      <c r="F72" s="2" t="s">
        <v>51</v>
      </c>
      <c r="G72" s="2"/>
    </row>
    <row r="73" spans="2:7" x14ac:dyDescent="0.25">
      <c r="B73" s="2">
        <v>18</v>
      </c>
      <c r="C73" s="3" t="s">
        <v>111</v>
      </c>
      <c r="D73" s="2" t="s">
        <v>112</v>
      </c>
      <c r="E73" s="8">
        <v>1</v>
      </c>
      <c r="F73" s="2" t="s">
        <v>51</v>
      </c>
      <c r="G73" s="2"/>
    </row>
    <row r="74" spans="2:7" x14ac:dyDescent="0.25">
      <c r="B74" s="2">
        <v>18</v>
      </c>
      <c r="C74" s="3" t="s">
        <v>111</v>
      </c>
      <c r="D74" s="2" t="s">
        <v>89</v>
      </c>
      <c r="E74" s="2">
        <v>2</v>
      </c>
      <c r="F74" s="2" t="s">
        <v>51</v>
      </c>
      <c r="G74" s="2"/>
    </row>
    <row r="75" spans="2:7" x14ac:dyDescent="0.25">
      <c r="B75" s="2">
        <v>18</v>
      </c>
      <c r="C75" s="3" t="s">
        <v>111</v>
      </c>
      <c r="D75" s="2" t="s">
        <v>96</v>
      </c>
      <c r="E75" s="2">
        <v>5</v>
      </c>
      <c r="F75" s="2" t="s">
        <v>51</v>
      </c>
      <c r="G75" s="2"/>
    </row>
    <row r="76" spans="2:7" x14ac:dyDescent="0.25">
      <c r="B76" s="2">
        <v>19</v>
      </c>
      <c r="C76" s="3" t="s">
        <v>147</v>
      </c>
      <c r="D76" s="2" t="s">
        <v>82</v>
      </c>
      <c r="E76" s="17" t="s">
        <v>83</v>
      </c>
      <c r="F76" s="2" t="s">
        <v>51</v>
      </c>
      <c r="G76" s="2"/>
    </row>
    <row r="77" spans="2:7" x14ac:dyDescent="0.25">
      <c r="B77" s="2">
        <v>20</v>
      </c>
      <c r="C77" s="3" t="s">
        <v>149</v>
      </c>
      <c r="D77" s="8" t="s">
        <v>86</v>
      </c>
      <c r="E77" s="17" t="s">
        <v>83</v>
      </c>
      <c r="F77" s="2" t="s">
        <v>51</v>
      </c>
      <c r="G77" s="2"/>
    </row>
    <row r="78" spans="2:7" x14ac:dyDescent="0.25">
      <c r="B78" s="2">
        <v>21</v>
      </c>
      <c r="C78" s="3" t="s">
        <v>148</v>
      </c>
      <c r="D78" s="8" t="s">
        <v>86</v>
      </c>
      <c r="E78" s="17" t="s">
        <v>83</v>
      </c>
      <c r="F78" s="2" t="s">
        <v>51</v>
      </c>
      <c r="G78" s="2"/>
    </row>
    <row r="79" spans="2:7" x14ac:dyDescent="0.25">
      <c r="B79" s="2">
        <v>22</v>
      </c>
      <c r="C79" s="3" t="s">
        <v>150</v>
      </c>
      <c r="D79" s="8" t="s">
        <v>86</v>
      </c>
      <c r="E79" s="17" t="s">
        <v>83</v>
      </c>
      <c r="F79" s="2" t="s">
        <v>51</v>
      </c>
      <c r="G79" s="2"/>
    </row>
    <row r="80" spans="2:7" x14ac:dyDescent="0.25">
      <c r="B80" s="2">
        <v>23</v>
      </c>
      <c r="C80" s="3" t="s">
        <v>151</v>
      </c>
      <c r="D80" s="2" t="s">
        <v>108</v>
      </c>
      <c r="E80" s="2" t="s">
        <v>152</v>
      </c>
      <c r="F80" s="2" t="s">
        <v>51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30"/>
  <sheetViews>
    <sheetView workbookViewId="0">
      <selection activeCell="E33" sqref="E33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73</v>
      </c>
      <c r="C2" s="6" t="s">
        <v>39</v>
      </c>
      <c r="D2" s="6" t="s">
        <v>79</v>
      </c>
      <c r="E2" s="6" t="s">
        <v>74</v>
      </c>
      <c r="F2" s="6" t="s">
        <v>52</v>
      </c>
      <c r="G2" s="6" t="s">
        <v>53</v>
      </c>
      <c r="H2" s="6" t="s">
        <v>61</v>
      </c>
      <c r="I2" s="6" t="s">
        <v>63</v>
      </c>
      <c r="J2" s="6" t="s">
        <v>54</v>
      </c>
    </row>
    <row r="3" spans="2:10" x14ac:dyDescent="0.25">
      <c r="B3" s="8">
        <v>1</v>
      </c>
      <c r="C3" s="8" t="s">
        <v>3</v>
      </c>
      <c r="D3" s="8" t="s">
        <v>51</v>
      </c>
      <c r="E3" s="8" t="s">
        <v>51</v>
      </c>
      <c r="F3" s="8">
        <f>COUNTIF(Connections!C:C,Parts!C3)</f>
        <v>0</v>
      </c>
      <c r="G3" s="8">
        <f t="shared" ref="G3:G16" si="0">F3*15</f>
        <v>0</v>
      </c>
      <c r="H3" s="13">
        <v>0.24</v>
      </c>
      <c r="I3" s="13">
        <f t="shared" ref="I3:I16" si="1">H3*G3</f>
        <v>0</v>
      </c>
      <c r="J3" s="16" t="s">
        <v>55</v>
      </c>
    </row>
    <row r="4" spans="2:10" x14ac:dyDescent="0.25">
      <c r="B4" s="8">
        <v>2</v>
      </c>
      <c r="C4" s="8" t="s">
        <v>9</v>
      </c>
      <c r="D4" s="8" t="s">
        <v>51</v>
      </c>
      <c r="E4" s="8" t="s">
        <v>51</v>
      </c>
      <c r="F4" s="8">
        <f>COUNTIF(Connections!C:C,Parts!C4)</f>
        <v>0</v>
      </c>
      <c r="G4" s="8">
        <f t="shared" si="0"/>
        <v>0</v>
      </c>
      <c r="H4" s="13">
        <v>0.21</v>
      </c>
      <c r="I4" s="13">
        <f t="shared" si="1"/>
        <v>0</v>
      </c>
      <c r="J4" s="16" t="s">
        <v>56</v>
      </c>
    </row>
    <row r="5" spans="2:10" x14ac:dyDescent="0.25">
      <c r="B5" s="8">
        <v>3</v>
      </c>
      <c r="C5" s="8" t="s">
        <v>1</v>
      </c>
      <c r="D5" s="8" t="s">
        <v>51</v>
      </c>
      <c r="E5" s="8" t="s">
        <v>51</v>
      </c>
      <c r="F5" s="8">
        <f>COUNTIF(Connections!C:C,Parts!C5)</f>
        <v>1</v>
      </c>
      <c r="G5" s="8">
        <f t="shared" si="0"/>
        <v>15</v>
      </c>
      <c r="H5" s="13">
        <v>0.76</v>
      </c>
      <c r="I5" s="13">
        <f t="shared" si="1"/>
        <v>11.4</v>
      </c>
      <c r="J5" t="s">
        <v>58</v>
      </c>
    </row>
    <row r="6" spans="2:10" x14ac:dyDescent="0.25">
      <c r="B6" s="8">
        <v>4</v>
      </c>
      <c r="C6" s="8" t="s">
        <v>4</v>
      </c>
      <c r="D6" s="8" t="s">
        <v>51</v>
      </c>
      <c r="E6" s="8" t="s">
        <v>51</v>
      </c>
      <c r="F6" s="8">
        <f>COUNTIF(Connections!C:C,Parts!C6)</f>
        <v>0</v>
      </c>
      <c r="G6" s="8">
        <f t="shared" si="0"/>
        <v>0</v>
      </c>
      <c r="H6" s="13">
        <f>13.29/10</f>
        <v>1.329</v>
      </c>
      <c r="I6" s="13">
        <f t="shared" si="1"/>
        <v>0</v>
      </c>
      <c r="J6" t="s">
        <v>59</v>
      </c>
    </row>
    <row r="7" spans="2:10" x14ac:dyDescent="0.25">
      <c r="B7" s="8">
        <v>5</v>
      </c>
      <c r="C7" s="8" t="s">
        <v>33</v>
      </c>
      <c r="D7" s="8" t="s">
        <v>51</v>
      </c>
      <c r="E7" s="8" t="s">
        <v>51</v>
      </c>
      <c r="F7" s="8">
        <f>COUNTIF(Connections!C:C,Parts!C7)</f>
        <v>0</v>
      </c>
      <c r="G7" s="8">
        <f t="shared" si="0"/>
        <v>0</v>
      </c>
      <c r="H7" s="13">
        <v>1.3</v>
      </c>
      <c r="I7" s="13">
        <f t="shared" si="1"/>
        <v>0</v>
      </c>
      <c r="J7" t="s">
        <v>60</v>
      </c>
    </row>
    <row r="8" spans="2:10" x14ac:dyDescent="0.25">
      <c r="B8" s="8">
        <v>6</v>
      </c>
      <c r="C8" s="8" t="s">
        <v>34</v>
      </c>
      <c r="D8" s="8" t="s">
        <v>51</v>
      </c>
      <c r="E8" s="8" t="s">
        <v>51</v>
      </c>
      <c r="F8" s="8">
        <f>COUNTIF(Connections!C:C,Parts!C8)</f>
        <v>0</v>
      </c>
      <c r="G8" s="8">
        <f t="shared" si="0"/>
        <v>0</v>
      </c>
      <c r="H8" s="13">
        <v>0.36</v>
      </c>
      <c r="I8" s="13">
        <f t="shared" si="1"/>
        <v>0</v>
      </c>
      <c r="J8" t="s">
        <v>62</v>
      </c>
    </row>
    <row r="9" spans="2:10" x14ac:dyDescent="0.25">
      <c r="B9" s="8">
        <v>8</v>
      </c>
      <c r="C9" s="8" t="s">
        <v>35</v>
      </c>
      <c r="D9" s="8" t="s">
        <v>51</v>
      </c>
      <c r="E9" s="8" t="s">
        <v>51</v>
      </c>
      <c r="F9" s="8">
        <f>COUNTIF(Connections!C:C,Parts!C9)</f>
        <v>0</v>
      </c>
      <c r="G9" s="8">
        <f t="shared" si="0"/>
        <v>0</v>
      </c>
      <c r="H9" s="13">
        <v>0.56999999999999995</v>
      </c>
      <c r="I9" s="13">
        <f t="shared" si="1"/>
        <v>0</v>
      </c>
      <c r="J9" t="s">
        <v>64</v>
      </c>
    </row>
    <row r="10" spans="2:10" x14ac:dyDescent="0.25">
      <c r="B10" s="8">
        <v>9</v>
      </c>
      <c r="C10" s="8" t="s">
        <v>36</v>
      </c>
      <c r="D10" s="8"/>
      <c r="E10" s="8" t="s">
        <v>51</v>
      </c>
      <c r="F10" s="8">
        <f>COUNTIF(Connections!C:C,Parts!C10)</f>
        <v>0</v>
      </c>
      <c r="G10" s="8">
        <f t="shared" si="0"/>
        <v>0</v>
      </c>
      <c r="H10" s="13">
        <v>4.87</v>
      </c>
      <c r="I10" s="13">
        <f t="shared" si="1"/>
        <v>0</v>
      </c>
      <c r="J10" t="s">
        <v>65</v>
      </c>
    </row>
    <row r="11" spans="2:10" x14ac:dyDescent="0.25">
      <c r="B11" s="8">
        <v>10</v>
      </c>
      <c r="C11" s="11" t="s">
        <v>49</v>
      </c>
      <c r="D11" s="8" t="s">
        <v>51</v>
      </c>
      <c r="E11" s="8" t="s">
        <v>51</v>
      </c>
      <c r="F11" s="8">
        <f>COUNTIF(Connections!C:C,Parts!C11)</f>
        <v>0</v>
      </c>
      <c r="G11" s="8">
        <f t="shared" si="0"/>
        <v>0</v>
      </c>
      <c r="H11" s="13">
        <v>0.1</v>
      </c>
      <c r="I11" s="13">
        <f t="shared" si="1"/>
        <v>0</v>
      </c>
      <c r="J11" t="s">
        <v>66</v>
      </c>
    </row>
    <row r="12" spans="2:10" x14ac:dyDescent="0.25">
      <c r="B12" s="8">
        <v>11</v>
      </c>
      <c r="C12" s="11" t="s">
        <v>50</v>
      </c>
      <c r="D12" s="8" t="s">
        <v>51</v>
      </c>
      <c r="E12" s="8" t="s">
        <v>51</v>
      </c>
      <c r="F12" s="8">
        <f>COUNTIF(Connections!C:C,Parts!C12)</f>
        <v>0</v>
      </c>
      <c r="G12" s="8">
        <f t="shared" si="0"/>
        <v>0</v>
      </c>
      <c r="H12" s="13">
        <v>0.1</v>
      </c>
      <c r="I12" s="13">
        <f t="shared" si="1"/>
        <v>0</v>
      </c>
      <c r="J12" t="s">
        <v>67</v>
      </c>
    </row>
    <row r="13" spans="2:10" x14ac:dyDescent="0.25">
      <c r="B13" s="8">
        <v>12</v>
      </c>
      <c r="C13" s="8" t="s">
        <v>57</v>
      </c>
      <c r="D13" s="8" t="s">
        <v>51</v>
      </c>
      <c r="E13" s="8" t="s">
        <v>51</v>
      </c>
      <c r="F13" s="8">
        <f>COUNTIF(Connections!C:C,Parts!C13)</f>
        <v>0</v>
      </c>
      <c r="G13" s="8">
        <f t="shared" si="0"/>
        <v>0</v>
      </c>
      <c r="H13" s="13">
        <v>0.1</v>
      </c>
      <c r="I13" s="13">
        <f t="shared" si="1"/>
        <v>0</v>
      </c>
      <c r="J13" t="s">
        <v>69</v>
      </c>
    </row>
    <row r="14" spans="2:10" x14ac:dyDescent="0.25">
      <c r="B14" s="8">
        <v>13</v>
      </c>
      <c r="C14" s="8" t="s">
        <v>68</v>
      </c>
      <c r="D14" s="8" t="s">
        <v>51</v>
      </c>
      <c r="E14" s="8" t="s">
        <v>51</v>
      </c>
      <c r="F14" s="8">
        <v>1</v>
      </c>
      <c r="G14" s="8">
        <f t="shared" si="0"/>
        <v>15</v>
      </c>
      <c r="H14" s="13">
        <v>0.28000000000000003</v>
      </c>
      <c r="I14" s="13">
        <f t="shared" si="1"/>
        <v>4.2</v>
      </c>
      <c r="J14" t="s">
        <v>70</v>
      </c>
    </row>
    <row r="15" spans="2:10" x14ac:dyDescent="0.25">
      <c r="B15" s="8">
        <v>14</v>
      </c>
      <c r="C15" s="8" t="s">
        <v>71</v>
      </c>
      <c r="D15" s="8"/>
      <c r="E15" s="8" t="s">
        <v>51</v>
      </c>
      <c r="F15" s="8">
        <v>1</v>
      </c>
      <c r="G15" s="8">
        <f t="shared" si="0"/>
        <v>15</v>
      </c>
      <c r="H15" s="13">
        <f>9.99/2</f>
        <v>4.9950000000000001</v>
      </c>
      <c r="I15" s="13">
        <f t="shared" si="1"/>
        <v>74.924999999999997</v>
      </c>
      <c r="J15" t="s">
        <v>72</v>
      </c>
    </row>
    <row r="16" spans="2:10" x14ac:dyDescent="0.25">
      <c r="B16" s="8">
        <v>15</v>
      </c>
      <c r="C16" s="8" t="s">
        <v>77</v>
      </c>
      <c r="D16" s="8" t="s">
        <v>51</v>
      </c>
      <c r="E16" s="8" t="s">
        <v>51</v>
      </c>
      <c r="F16" s="8">
        <v>1</v>
      </c>
      <c r="G16" s="8">
        <f t="shared" si="0"/>
        <v>15</v>
      </c>
      <c r="H16" s="13">
        <v>0.1</v>
      </c>
      <c r="I16" s="15">
        <f t="shared" si="1"/>
        <v>1.5</v>
      </c>
      <c r="J16" t="s">
        <v>78</v>
      </c>
    </row>
    <row r="17" spans="2:10" x14ac:dyDescent="0.25">
      <c r="F17" s="8"/>
      <c r="G17" s="8"/>
      <c r="I17" s="12"/>
    </row>
    <row r="18" spans="2:10" x14ac:dyDescent="0.25">
      <c r="F18" s="8"/>
      <c r="G18" s="8"/>
      <c r="H18" t="s">
        <v>75</v>
      </c>
      <c r="I18" s="14">
        <f>SUM(I5:I15)</f>
        <v>90.525000000000006</v>
      </c>
    </row>
    <row r="19" spans="2:10" x14ac:dyDescent="0.25">
      <c r="F19" s="8"/>
      <c r="G19" s="8"/>
      <c r="H19" t="s">
        <v>76</v>
      </c>
      <c r="I19" s="14">
        <f>I18-SUMIF(Table1[Acquired],"Yes",Table1[Max Price])</f>
        <v>-1.5</v>
      </c>
    </row>
    <row r="20" spans="2:10" x14ac:dyDescent="0.25">
      <c r="F20" s="8"/>
      <c r="G20" s="8"/>
      <c r="I20" s="12"/>
    </row>
    <row r="26" spans="2:10" x14ac:dyDescent="0.25">
      <c r="B26">
        <v>16</v>
      </c>
      <c r="C26" t="s">
        <v>155</v>
      </c>
      <c r="D26" t="s">
        <v>51</v>
      </c>
      <c r="F26">
        <v>1</v>
      </c>
      <c r="G26" s="8">
        <v>3</v>
      </c>
      <c r="H26" s="13">
        <v>11.41</v>
      </c>
      <c r="I26" s="13">
        <f t="shared" ref="I26:I27" si="2">H26*G26</f>
        <v>34.230000000000004</v>
      </c>
      <c r="J26" t="s">
        <v>154</v>
      </c>
    </row>
    <row r="27" spans="2:10" x14ac:dyDescent="0.25">
      <c r="B27" s="27">
        <v>17</v>
      </c>
      <c r="C27" s="27" t="s">
        <v>156</v>
      </c>
      <c r="D27" s="27" t="s">
        <v>51</v>
      </c>
      <c r="E27" s="27"/>
      <c r="F27" s="27">
        <v>1</v>
      </c>
      <c r="G27" s="28">
        <f t="shared" ref="G27" si="3">F27*15</f>
        <v>15</v>
      </c>
      <c r="H27" s="29">
        <v>0.4</v>
      </c>
      <c r="I27" s="30">
        <f t="shared" si="2"/>
        <v>6</v>
      </c>
      <c r="J27" s="27" t="s">
        <v>153</v>
      </c>
    </row>
    <row r="28" spans="2:10" x14ac:dyDescent="0.25">
      <c r="B28">
        <v>18</v>
      </c>
      <c r="C28" t="s">
        <v>157</v>
      </c>
      <c r="D28" t="s">
        <v>51</v>
      </c>
      <c r="F28">
        <v>201</v>
      </c>
      <c r="G28">
        <v>500</v>
      </c>
      <c r="H28">
        <v>33.340000000000003</v>
      </c>
      <c r="I28" s="15">
        <f>H28</f>
        <v>33.340000000000003</v>
      </c>
      <c r="J28" t="s">
        <v>158</v>
      </c>
    </row>
    <row r="29" spans="2:10" x14ac:dyDescent="0.25">
      <c r="B29">
        <v>18</v>
      </c>
      <c r="C29" t="s">
        <v>160</v>
      </c>
      <c r="D29" t="s">
        <v>51</v>
      </c>
      <c r="F29">
        <v>2</v>
      </c>
      <c r="G29" s="8">
        <f t="shared" ref="G29" si="4">F29*15</f>
        <v>30</v>
      </c>
      <c r="H29" s="13">
        <v>0.1</v>
      </c>
      <c r="I29" s="13">
        <f t="shared" ref="I29:I30" si="5">H29*G29</f>
        <v>3</v>
      </c>
      <c r="J29" t="s">
        <v>159</v>
      </c>
    </row>
    <row r="30" spans="2:10" x14ac:dyDescent="0.25">
      <c r="B30">
        <v>19</v>
      </c>
      <c r="C30" t="s">
        <v>113</v>
      </c>
      <c r="D30" t="s">
        <v>51</v>
      </c>
      <c r="E30" t="s">
        <v>51</v>
      </c>
      <c r="F30">
        <v>1</v>
      </c>
      <c r="G30">
        <v>10</v>
      </c>
      <c r="H30" s="13">
        <v>1.57</v>
      </c>
      <c r="I30" s="13">
        <f t="shared" si="5"/>
        <v>15.700000000000001</v>
      </c>
      <c r="J30" t="s">
        <v>161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44"/>
  <sheetViews>
    <sheetView zoomScaleNormal="100" workbookViewId="0">
      <selection activeCell="AH5" sqref="AH5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48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7" x14ac:dyDescent="0.25">
      <c r="B17" s="2" t="s">
        <v>2</v>
      </c>
      <c r="C17" s="2">
        <v>0</v>
      </c>
      <c r="D17" s="2" t="s">
        <v>37</v>
      </c>
    </row>
    <row r="18" spans="2:7" x14ac:dyDescent="0.25">
      <c r="B18" s="2" t="s">
        <v>32</v>
      </c>
      <c r="C18" s="2">
        <f>(C15-C16)/C13</f>
        <v>120.00000000000001</v>
      </c>
      <c r="D18" s="2" t="s">
        <v>43</v>
      </c>
    </row>
    <row r="19" spans="2:7" x14ac:dyDescent="0.25">
      <c r="B19" s="4" t="s">
        <v>11</v>
      </c>
      <c r="C19" s="4">
        <f>(C16-C17)/C13</f>
        <v>300</v>
      </c>
      <c r="D19" s="4" t="s">
        <v>43</v>
      </c>
    </row>
    <row r="21" spans="2:7" x14ac:dyDescent="0.25">
      <c r="B21" s="7" t="s">
        <v>97</v>
      </c>
    </row>
    <row r="22" spans="2:7" x14ac:dyDescent="0.25">
      <c r="B22" s="1" t="s">
        <v>39</v>
      </c>
      <c r="C22" s="1" t="s">
        <v>41</v>
      </c>
      <c r="D22" s="1" t="s">
        <v>40</v>
      </c>
    </row>
    <row r="23" spans="2:7" x14ac:dyDescent="0.25">
      <c r="B23" s="2" t="s">
        <v>46</v>
      </c>
      <c r="C23" s="2">
        <f>C27/C24</f>
        <v>6.6666666666666671E-3</v>
      </c>
      <c r="D23" s="2" t="s">
        <v>18</v>
      </c>
    </row>
    <row r="24" spans="2:7" x14ac:dyDescent="0.25">
      <c r="B24" s="2" t="s">
        <v>47</v>
      </c>
      <c r="C24" s="2">
        <f>SUM(C25:C26)</f>
        <v>450</v>
      </c>
      <c r="D24" s="2" t="s">
        <v>43</v>
      </c>
    </row>
    <row r="25" spans="2:7" x14ac:dyDescent="0.25">
      <c r="B25" s="2" t="s">
        <v>32</v>
      </c>
      <c r="C25" s="2">
        <v>120</v>
      </c>
      <c r="D25" s="2" t="s">
        <v>43</v>
      </c>
    </row>
    <row r="26" spans="2:7" x14ac:dyDescent="0.25">
      <c r="B26" s="2" t="s">
        <v>11</v>
      </c>
      <c r="C26" s="2">
        <v>330</v>
      </c>
      <c r="D26" s="2" t="s">
        <v>43</v>
      </c>
    </row>
    <row r="27" spans="2:7" x14ac:dyDescent="0.25">
      <c r="B27" s="2" t="s">
        <v>44</v>
      </c>
      <c r="C27" s="2">
        <v>3</v>
      </c>
      <c r="D27" s="2" t="s">
        <v>37</v>
      </c>
    </row>
    <row r="28" spans="2:7" x14ac:dyDescent="0.25">
      <c r="B28" s="2" t="s">
        <v>45</v>
      </c>
      <c r="C28" s="2">
        <f>C27-C23*C25</f>
        <v>2.2000000000000002</v>
      </c>
      <c r="D28" s="2" t="s">
        <v>37</v>
      </c>
      <c r="G28" s="20">
        <f>C28/C27</f>
        <v>0.73333333333333339</v>
      </c>
    </row>
    <row r="29" spans="2:7" x14ac:dyDescent="0.25">
      <c r="B29" s="4" t="s">
        <v>2</v>
      </c>
      <c r="C29" s="4">
        <v>0</v>
      </c>
      <c r="D29" s="4" t="s">
        <v>37</v>
      </c>
    </row>
    <row r="31" spans="2:7" x14ac:dyDescent="0.25">
      <c r="B31" s="7" t="s">
        <v>98</v>
      </c>
    </row>
    <row r="32" spans="2:7" x14ac:dyDescent="0.25">
      <c r="B32" s="1" t="s">
        <v>39</v>
      </c>
      <c r="C32" s="1" t="s">
        <v>41</v>
      </c>
      <c r="D32" s="1" t="s">
        <v>40</v>
      </c>
    </row>
    <row r="33" spans="2:12" x14ac:dyDescent="0.25">
      <c r="B33" s="2" t="s">
        <v>46</v>
      </c>
      <c r="C33" s="2">
        <f>C37/C34</f>
        <v>9.3555555555555562E-3</v>
      </c>
      <c r="D33" s="2" t="s">
        <v>18</v>
      </c>
    </row>
    <row r="34" spans="2:12" x14ac:dyDescent="0.25">
      <c r="B34" s="2" t="s">
        <v>47</v>
      </c>
      <c r="C34" s="2">
        <f>SUM(C35:C36)</f>
        <v>450</v>
      </c>
      <c r="D34" s="2" t="s">
        <v>43</v>
      </c>
    </row>
    <row r="35" spans="2:12" x14ac:dyDescent="0.25">
      <c r="B35" s="2" t="s">
        <v>32</v>
      </c>
      <c r="C35" s="2">
        <v>120</v>
      </c>
      <c r="D35" s="2" t="s">
        <v>43</v>
      </c>
    </row>
    <row r="36" spans="2:12" x14ac:dyDescent="0.25">
      <c r="B36" s="2" t="s">
        <v>11</v>
      </c>
      <c r="C36" s="2">
        <v>330</v>
      </c>
      <c r="D36" s="2" t="s">
        <v>43</v>
      </c>
      <c r="L36" s="9" t="s">
        <v>1</v>
      </c>
    </row>
    <row r="37" spans="2:12" x14ac:dyDescent="0.25">
      <c r="B37" s="2" t="s">
        <v>44</v>
      </c>
      <c r="C37" s="2">
        <v>4.21</v>
      </c>
      <c r="D37" s="2" t="s">
        <v>37</v>
      </c>
    </row>
    <row r="38" spans="2:12" x14ac:dyDescent="0.25">
      <c r="B38" s="2" t="s">
        <v>2</v>
      </c>
      <c r="C38" s="2">
        <v>0</v>
      </c>
      <c r="D38" s="2" t="s">
        <v>37</v>
      </c>
    </row>
    <row r="39" spans="2:12" x14ac:dyDescent="0.25">
      <c r="B39" s="4" t="s">
        <v>45</v>
      </c>
      <c r="C39" s="19">
        <f>C37-C35*C33</f>
        <v>3.0873333333333335</v>
      </c>
      <c r="D39" s="4" t="s">
        <v>37</v>
      </c>
    </row>
    <row r="41" spans="2:12" x14ac:dyDescent="0.25">
      <c r="E41" s="7" t="s">
        <v>383</v>
      </c>
      <c r="F41" s="7" t="s">
        <v>384</v>
      </c>
    </row>
    <row r="42" spans="2:12" x14ac:dyDescent="0.25">
      <c r="E42" s="25">
        <v>0.97222222222222221</v>
      </c>
      <c r="F42">
        <v>97</v>
      </c>
    </row>
    <row r="43" spans="2:12" x14ac:dyDescent="0.25">
      <c r="E43" s="26">
        <v>0.52847222222222223</v>
      </c>
      <c r="F43">
        <v>84</v>
      </c>
    </row>
    <row r="44" spans="2:12" x14ac:dyDescent="0.25">
      <c r="E44" s="26">
        <v>4.6527777777777779E-2</v>
      </c>
      <c r="F44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94B3-4833-4B26-82CA-7DD2644755B7}">
  <dimension ref="B2:R209"/>
  <sheetViews>
    <sheetView workbookViewId="0">
      <selection activeCell="O8" sqref="O8"/>
    </sheetView>
  </sheetViews>
  <sheetFormatPr defaultRowHeight="15" x14ac:dyDescent="0.25"/>
  <cols>
    <col min="2" max="2" width="11.7109375" customWidth="1"/>
    <col min="21" max="21" width="10.28515625" bestFit="1" customWidth="1"/>
    <col min="22" max="22" width="12.5703125" bestFit="1" customWidth="1"/>
    <col min="23" max="23" width="11.5703125" bestFit="1" customWidth="1"/>
    <col min="24" max="24" width="11.28515625" customWidth="1"/>
  </cols>
  <sheetData>
    <row r="2" spans="2:18" x14ac:dyDescent="0.25">
      <c r="B2" t="s">
        <v>73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2:18" x14ac:dyDescent="0.25">
      <c r="B3" t="s">
        <v>382</v>
      </c>
    </row>
    <row r="4" spans="2:18" x14ac:dyDescent="0.25">
      <c r="C4" s="24" t="s">
        <v>0</v>
      </c>
      <c r="D4" s="24" t="s">
        <v>118</v>
      </c>
      <c r="E4" s="24" t="s">
        <v>105</v>
      </c>
      <c r="F4" s="24" t="s">
        <v>119</v>
      </c>
      <c r="G4" s="24" t="s">
        <v>120</v>
      </c>
      <c r="H4" s="24" t="s">
        <v>121</v>
      </c>
      <c r="I4" s="24" t="s">
        <v>122</v>
      </c>
      <c r="J4" s="24" t="s">
        <v>123</v>
      </c>
      <c r="K4" s="24" t="s">
        <v>124</v>
      </c>
      <c r="L4" s="24" t="s">
        <v>125</v>
      </c>
      <c r="M4" s="24" t="s">
        <v>126</v>
      </c>
      <c r="N4" s="24" t="s">
        <v>127</v>
      </c>
      <c r="O4" s="24" t="s">
        <v>128</v>
      </c>
      <c r="P4" s="24" t="s">
        <v>129</v>
      </c>
      <c r="Q4" s="24" t="s">
        <v>130</v>
      </c>
      <c r="R4" s="24" t="s">
        <v>95</v>
      </c>
    </row>
    <row r="5" spans="2:18" x14ac:dyDescent="0.25">
      <c r="B5" s="23" t="s">
        <v>381</v>
      </c>
      <c r="C5" s="2" t="s">
        <v>380</v>
      </c>
      <c r="D5" s="2" t="s">
        <v>379</v>
      </c>
      <c r="E5" s="2" t="s">
        <v>378</v>
      </c>
      <c r="F5" s="2" t="s">
        <v>377</v>
      </c>
      <c r="G5" s="2" t="s">
        <v>376</v>
      </c>
      <c r="H5" s="2" t="s">
        <v>375</v>
      </c>
      <c r="I5" s="2" t="s">
        <v>374</v>
      </c>
      <c r="J5" s="2" t="s">
        <v>373</v>
      </c>
      <c r="K5" s="2" t="s">
        <v>372</v>
      </c>
      <c r="L5" s="2" t="s">
        <v>371</v>
      </c>
      <c r="M5" s="2" t="s">
        <v>370</v>
      </c>
      <c r="N5" s="2" t="s">
        <v>369</v>
      </c>
      <c r="O5" s="2" t="s">
        <v>368</v>
      </c>
      <c r="P5" s="2" t="s">
        <v>367</v>
      </c>
      <c r="Q5" s="2" t="s">
        <v>366</v>
      </c>
      <c r="R5" s="2" t="s">
        <v>365</v>
      </c>
    </row>
    <row r="6" spans="2:18" x14ac:dyDescent="0.25">
      <c r="B6" s="22" t="s">
        <v>364</v>
      </c>
      <c r="C6" s="2" t="s">
        <v>163</v>
      </c>
      <c r="D6" s="2"/>
      <c r="E6" s="2"/>
      <c r="F6" s="2"/>
      <c r="G6" s="2" t="s">
        <v>162</v>
      </c>
      <c r="H6" s="2"/>
      <c r="I6" s="2"/>
      <c r="J6" s="2"/>
      <c r="K6" s="2"/>
      <c r="L6" s="2"/>
      <c r="M6" s="2"/>
      <c r="N6" s="2"/>
      <c r="O6" s="2"/>
      <c r="P6" s="2"/>
      <c r="Q6" s="2"/>
      <c r="R6" s="21"/>
    </row>
    <row r="7" spans="2:18" x14ac:dyDescent="0.25">
      <c r="B7" s="22" t="s">
        <v>363</v>
      </c>
      <c r="C7" s="2" t="s">
        <v>162</v>
      </c>
      <c r="D7" s="2"/>
      <c r="E7" s="2"/>
      <c r="F7" s="2"/>
      <c r="G7" s="2" t="s">
        <v>163</v>
      </c>
      <c r="H7" s="2"/>
      <c r="I7" s="2"/>
      <c r="J7" s="2"/>
      <c r="K7" s="2"/>
      <c r="L7" s="2"/>
      <c r="M7" s="2"/>
      <c r="N7" s="2"/>
      <c r="O7" s="2"/>
      <c r="P7" s="2"/>
      <c r="Q7" s="2"/>
      <c r="R7" s="21"/>
    </row>
    <row r="8" spans="2:18" x14ac:dyDescent="0.25">
      <c r="B8" s="22" t="s">
        <v>362</v>
      </c>
      <c r="C8" s="2"/>
      <c r="D8" s="2"/>
      <c r="E8" s="2"/>
      <c r="F8" s="2"/>
      <c r="G8" s="2" t="s">
        <v>163</v>
      </c>
      <c r="H8" s="2"/>
      <c r="I8" s="2" t="s">
        <v>162</v>
      </c>
      <c r="J8" s="2"/>
      <c r="K8" s="2"/>
      <c r="L8" s="2"/>
      <c r="M8" s="2"/>
      <c r="N8" s="2"/>
      <c r="O8" s="2"/>
      <c r="P8" s="2"/>
      <c r="Q8" s="2"/>
      <c r="R8" s="21"/>
    </row>
    <row r="9" spans="2:18" x14ac:dyDescent="0.25">
      <c r="B9" s="22" t="s">
        <v>361</v>
      </c>
      <c r="C9" s="2"/>
      <c r="D9" s="2"/>
      <c r="E9" s="2"/>
      <c r="F9" s="2"/>
      <c r="G9" s="2" t="s">
        <v>162</v>
      </c>
      <c r="H9" s="2"/>
      <c r="I9" s="2" t="s">
        <v>163</v>
      </c>
      <c r="J9" s="2"/>
      <c r="K9" s="2"/>
      <c r="L9" s="2"/>
      <c r="M9" s="2"/>
      <c r="N9" s="2"/>
      <c r="O9" s="2"/>
      <c r="P9" s="2"/>
      <c r="Q9" s="2"/>
      <c r="R9" s="21"/>
    </row>
    <row r="10" spans="2:18" x14ac:dyDescent="0.25">
      <c r="B10" s="22" t="s">
        <v>360</v>
      </c>
      <c r="C10" s="2"/>
      <c r="D10" s="2"/>
      <c r="E10" s="2"/>
      <c r="F10" s="2"/>
      <c r="G10" s="2"/>
      <c r="H10" s="2"/>
      <c r="I10" s="2" t="s">
        <v>163</v>
      </c>
      <c r="J10" s="2"/>
      <c r="K10" s="2" t="s">
        <v>162</v>
      </c>
      <c r="L10" s="2"/>
      <c r="M10" s="2"/>
      <c r="N10" s="2"/>
      <c r="O10" s="2"/>
      <c r="P10" s="2"/>
      <c r="Q10" s="2"/>
      <c r="R10" s="21"/>
    </row>
    <row r="11" spans="2:18" x14ac:dyDescent="0.25">
      <c r="B11" s="22" t="s">
        <v>359</v>
      </c>
      <c r="C11" s="2"/>
      <c r="D11" s="2"/>
      <c r="E11" s="2"/>
      <c r="F11" s="2"/>
      <c r="G11" s="2"/>
      <c r="H11" s="2"/>
      <c r="I11" s="2" t="s">
        <v>162</v>
      </c>
      <c r="J11" s="2"/>
      <c r="K11" s="2" t="s">
        <v>163</v>
      </c>
      <c r="L11" s="2"/>
      <c r="M11" s="2"/>
      <c r="N11" s="2"/>
      <c r="O11" s="2"/>
      <c r="P11" s="2"/>
      <c r="Q11" s="2"/>
      <c r="R11" s="21"/>
    </row>
    <row r="12" spans="2:18" x14ac:dyDescent="0.25">
      <c r="B12" s="22" t="s">
        <v>358</v>
      </c>
      <c r="C12" s="2"/>
      <c r="D12" s="2"/>
      <c r="E12" s="2"/>
      <c r="F12" s="2"/>
      <c r="G12" s="2"/>
      <c r="H12" s="2"/>
      <c r="I12" s="2"/>
      <c r="J12" s="2"/>
      <c r="K12" s="2" t="s">
        <v>163</v>
      </c>
      <c r="L12" s="2"/>
      <c r="M12" s="2" t="s">
        <v>162</v>
      </c>
      <c r="N12" s="2"/>
      <c r="O12" s="2"/>
      <c r="P12" s="2"/>
      <c r="Q12" s="2"/>
      <c r="R12" s="21"/>
    </row>
    <row r="13" spans="2:18" x14ac:dyDescent="0.25">
      <c r="B13" s="22" t="s">
        <v>357</v>
      </c>
      <c r="C13" s="2"/>
      <c r="D13" s="2"/>
      <c r="E13" s="2"/>
      <c r="F13" s="2"/>
      <c r="G13" s="2"/>
      <c r="H13" s="2"/>
      <c r="I13" s="2"/>
      <c r="J13" s="2"/>
      <c r="K13" s="2" t="s">
        <v>162</v>
      </c>
      <c r="L13" s="2"/>
      <c r="M13" s="2" t="s">
        <v>163</v>
      </c>
      <c r="N13" s="2"/>
      <c r="O13" s="2"/>
      <c r="P13" s="2"/>
      <c r="Q13" s="2"/>
      <c r="R13" s="21"/>
    </row>
    <row r="14" spans="2:18" x14ac:dyDescent="0.25">
      <c r="B14" s="22" t="s">
        <v>356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163</v>
      </c>
      <c r="N14" s="2"/>
      <c r="O14" s="2" t="s">
        <v>162</v>
      </c>
      <c r="P14" s="2"/>
      <c r="Q14" s="2"/>
      <c r="R14" s="21"/>
    </row>
    <row r="15" spans="2:18" x14ac:dyDescent="0.25">
      <c r="B15" s="22" t="s">
        <v>355</v>
      </c>
      <c r="C15" s="2"/>
      <c r="D15" s="2" t="s">
        <v>163</v>
      </c>
      <c r="E15" s="2"/>
      <c r="F15" s="2"/>
      <c r="G15" s="2" t="s">
        <v>162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1"/>
    </row>
    <row r="16" spans="2:18" x14ac:dyDescent="0.25">
      <c r="B16" s="22" t="s">
        <v>354</v>
      </c>
      <c r="C16" s="2"/>
      <c r="D16" s="2" t="s">
        <v>162</v>
      </c>
      <c r="E16" s="2"/>
      <c r="F16" s="2"/>
      <c r="G16" s="2" t="s">
        <v>163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1"/>
    </row>
    <row r="17" spans="2:18" x14ac:dyDescent="0.25">
      <c r="B17" s="22" t="s">
        <v>353</v>
      </c>
      <c r="C17" s="2" t="s">
        <v>163</v>
      </c>
      <c r="D17" s="2"/>
      <c r="E17" s="2"/>
      <c r="F17" s="2"/>
      <c r="G17" s="2"/>
      <c r="H17" s="2"/>
      <c r="I17" s="2" t="s">
        <v>162</v>
      </c>
      <c r="J17" s="2"/>
      <c r="K17" s="2"/>
      <c r="L17" s="2"/>
      <c r="M17" s="2"/>
      <c r="N17" s="2"/>
      <c r="O17" s="2"/>
      <c r="P17" s="2"/>
      <c r="Q17" s="2"/>
      <c r="R17" s="21"/>
    </row>
    <row r="18" spans="2:18" x14ac:dyDescent="0.25">
      <c r="B18" s="22" t="s">
        <v>352</v>
      </c>
      <c r="C18" s="2" t="s">
        <v>162</v>
      </c>
      <c r="D18" s="2"/>
      <c r="E18" s="2"/>
      <c r="F18" s="2"/>
      <c r="G18" s="2"/>
      <c r="H18" s="2"/>
      <c r="I18" s="2" t="s">
        <v>163</v>
      </c>
      <c r="J18" s="2"/>
      <c r="K18" s="2"/>
      <c r="L18" s="2"/>
      <c r="M18" s="2"/>
      <c r="N18" s="2"/>
      <c r="O18" s="2"/>
      <c r="P18" s="2"/>
      <c r="Q18" s="2"/>
      <c r="R18" s="21"/>
    </row>
    <row r="19" spans="2:18" x14ac:dyDescent="0.25">
      <c r="B19" s="22" t="s">
        <v>351</v>
      </c>
      <c r="C19" s="2"/>
      <c r="D19" s="2"/>
      <c r="E19" s="2"/>
      <c r="F19" s="2"/>
      <c r="G19" s="2" t="s">
        <v>163</v>
      </c>
      <c r="H19" s="2"/>
      <c r="I19" s="2"/>
      <c r="J19" s="2"/>
      <c r="K19" s="2" t="s">
        <v>162</v>
      </c>
      <c r="L19" s="2"/>
      <c r="M19" s="2"/>
      <c r="N19" s="2"/>
      <c r="O19" s="2"/>
      <c r="P19" s="2"/>
      <c r="Q19" s="2"/>
      <c r="R19" s="21"/>
    </row>
    <row r="20" spans="2:18" x14ac:dyDescent="0.25">
      <c r="B20" s="22" t="s">
        <v>350</v>
      </c>
      <c r="C20" s="2"/>
      <c r="D20" s="2"/>
      <c r="E20" s="2"/>
      <c r="F20" s="2"/>
      <c r="G20" s="2" t="s">
        <v>162</v>
      </c>
      <c r="H20" s="2"/>
      <c r="I20" s="2"/>
      <c r="J20" s="2"/>
      <c r="K20" s="2" t="s">
        <v>163</v>
      </c>
      <c r="L20" s="2"/>
      <c r="M20" s="2"/>
      <c r="N20" s="2"/>
      <c r="O20" s="2"/>
      <c r="P20" s="2"/>
      <c r="Q20" s="2"/>
      <c r="R20" s="21"/>
    </row>
    <row r="21" spans="2:18" x14ac:dyDescent="0.25">
      <c r="B21" s="22" t="s">
        <v>349</v>
      </c>
      <c r="C21" s="2"/>
      <c r="D21" s="2"/>
      <c r="E21" s="2"/>
      <c r="F21" s="2"/>
      <c r="G21" s="2"/>
      <c r="H21" s="2"/>
      <c r="I21" s="2" t="s">
        <v>163</v>
      </c>
      <c r="J21" s="2"/>
      <c r="K21" s="2"/>
      <c r="L21" s="2"/>
      <c r="M21" s="2" t="s">
        <v>162</v>
      </c>
      <c r="N21" s="2"/>
      <c r="O21" s="2"/>
      <c r="P21" s="2"/>
      <c r="Q21" s="2"/>
      <c r="R21" s="21"/>
    </row>
    <row r="22" spans="2:18" x14ac:dyDescent="0.25">
      <c r="B22" s="22" t="s">
        <v>348</v>
      </c>
      <c r="C22" s="2"/>
      <c r="D22" s="2"/>
      <c r="E22" s="2"/>
      <c r="F22" s="2"/>
      <c r="G22" s="2"/>
      <c r="H22" s="2"/>
      <c r="I22" s="2" t="s">
        <v>162</v>
      </c>
      <c r="J22" s="2"/>
      <c r="K22" s="2"/>
      <c r="L22" s="2"/>
      <c r="M22" s="2" t="s">
        <v>163</v>
      </c>
      <c r="N22" s="2"/>
      <c r="O22" s="2"/>
      <c r="P22" s="2"/>
      <c r="Q22" s="2"/>
      <c r="R22" s="21"/>
    </row>
    <row r="23" spans="2:18" x14ac:dyDescent="0.25">
      <c r="B23" s="22" t="s">
        <v>347</v>
      </c>
      <c r="C23" s="2"/>
      <c r="D23" s="2"/>
      <c r="E23" s="2"/>
      <c r="F23" s="2"/>
      <c r="G23" s="2"/>
      <c r="H23" s="2"/>
      <c r="I23" s="2"/>
      <c r="J23" s="2"/>
      <c r="K23" s="2" t="s">
        <v>163</v>
      </c>
      <c r="L23" s="2"/>
      <c r="M23" s="2"/>
      <c r="N23" s="2"/>
      <c r="O23" s="2" t="s">
        <v>162</v>
      </c>
      <c r="P23" s="2"/>
      <c r="Q23" s="2"/>
      <c r="R23" s="21"/>
    </row>
    <row r="24" spans="2:18" x14ac:dyDescent="0.25">
      <c r="B24" s="22" t="s">
        <v>346</v>
      </c>
      <c r="C24" s="2"/>
      <c r="D24" s="2"/>
      <c r="E24" s="2"/>
      <c r="F24" s="2"/>
      <c r="G24" s="2"/>
      <c r="H24" s="2"/>
      <c r="I24" s="2"/>
      <c r="J24" s="2"/>
      <c r="K24" s="2" t="s">
        <v>162</v>
      </c>
      <c r="L24" s="2"/>
      <c r="M24" s="2"/>
      <c r="N24" s="2"/>
      <c r="O24" s="2" t="s">
        <v>163</v>
      </c>
      <c r="P24" s="2"/>
      <c r="Q24" s="2"/>
      <c r="R24" s="21"/>
    </row>
    <row r="25" spans="2:18" x14ac:dyDescent="0.25">
      <c r="B25" s="22" t="s">
        <v>345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163</v>
      </c>
      <c r="N25" s="2"/>
      <c r="O25" s="2"/>
      <c r="P25" s="2" t="s">
        <v>162</v>
      </c>
      <c r="Q25" s="2"/>
      <c r="R25" s="21"/>
    </row>
    <row r="26" spans="2:18" x14ac:dyDescent="0.25">
      <c r="B26" s="22" t="s">
        <v>344</v>
      </c>
      <c r="C26" s="2"/>
      <c r="D26" s="2"/>
      <c r="E26" s="2" t="s">
        <v>163</v>
      </c>
      <c r="F26" s="2"/>
      <c r="G26" s="2" t="s">
        <v>162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1"/>
    </row>
    <row r="27" spans="2:18" x14ac:dyDescent="0.25">
      <c r="B27" s="22" t="s">
        <v>343</v>
      </c>
      <c r="C27" s="2"/>
      <c r="D27" s="2"/>
      <c r="E27" s="2" t="s">
        <v>162</v>
      </c>
      <c r="F27" s="2"/>
      <c r="G27" s="2" t="s">
        <v>163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1"/>
    </row>
    <row r="28" spans="2:18" x14ac:dyDescent="0.25">
      <c r="B28" s="22" t="s">
        <v>342</v>
      </c>
      <c r="C28" s="2"/>
      <c r="D28" s="2" t="s">
        <v>163</v>
      </c>
      <c r="E28" s="2"/>
      <c r="F28" s="2"/>
      <c r="G28" s="2"/>
      <c r="H28" s="2"/>
      <c r="I28" s="2" t="s">
        <v>162</v>
      </c>
      <c r="J28" s="2"/>
      <c r="K28" s="2"/>
      <c r="L28" s="2"/>
      <c r="M28" s="2"/>
      <c r="N28" s="2"/>
      <c r="O28" s="2"/>
      <c r="P28" s="2"/>
      <c r="Q28" s="2"/>
      <c r="R28" s="21"/>
    </row>
    <row r="29" spans="2:18" x14ac:dyDescent="0.25">
      <c r="B29" s="22" t="s">
        <v>341</v>
      </c>
      <c r="C29" s="2"/>
      <c r="D29" s="2" t="s">
        <v>162</v>
      </c>
      <c r="E29" s="2"/>
      <c r="F29" s="2"/>
      <c r="G29" s="2"/>
      <c r="H29" s="2"/>
      <c r="I29" s="2" t="s">
        <v>163</v>
      </c>
      <c r="J29" s="2"/>
      <c r="K29" s="2"/>
      <c r="L29" s="2"/>
      <c r="M29" s="2"/>
      <c r="N29" s="2"/>
      <c r="O29" s="2"/>
      <c r="P29" s="2"/>
      <c r="Q29" s="2"/>
      <c r="R29" s="21"/>
    </row>
    <row r="30" spans="2:18" x14ac:dyDescent="0.25">
      <c r="B30" s="22" t="s">
        <v>340</v>
      </c>
      <c r="C30" s="2" t="s">
        <v>163</v>
      </c>
      <c r="D30" s="2"/>
      <c r="E30" s="2"/>
      <c r="F30" s="2"/>
      <c r="G30" s="2"/>
      <c r="H30" s="2"/>
      <c r="I30" s="2"/>
      <c r="J30" s="2"/>
      <c r="K30" s="2" t="s">
        <v>162</v>
      </c>
      <c r="L30" s="2"/>
      <c r="M30" s="2"/>
      <c r="N30" s="2"/>
      <c r="O30" s="2"/>
      <c r="P30" s="2"/>
      <c r="Q30" s="2"/>
      <c r="R30" s="21"/>
    </row>
    <row r="31" spans="2:18" x14ac:dyDescent="0.25">
      <c r="B31" s="22" t="s">
        <v>339</v>
      </c>
      <c r="C31" s="2" t="s">
        <v>162</v>
      </c>
      <c r="D31" s="2"/>
      <c r="E31" s="2"/>
      <c r="F31" s="2"/>
      <c r="G31" s="2"/>
      <c r="H31" s="2"/>
      <c r="I31" s="2"/>
      <c r="J31" s="2"/>
      <c r="K31" s="2" t="s">
        <v>163</v>
      </c>
      <c r="L31" s="2"/>
      <c r="M31" s="2"/>
      <c r="N31" s="2"/>
      <c r="O31" s="2"/>
      <c r="P31" s="2"/>
      <c r="Q31" s="2"/>
      <c r="R31" s="21"/>
    </row>
    <row r="32" spans="2:18" x14ac:dyDescent="0.25">
      <c r="B32" s="22" t="s">
        <v>338</v>
      </c>
      <c r="C32" s="2"/>
      <c r="D32" s="2"/>
      <c r="E32" s="2"/>
      <c r="F32" s="2"/>
      <c r="G32" s="2" t="s">
        <v>163</v>
      </c>
      <c r="H32" s="2"/>
      <c r="I32" s="2"/>
      <c r="J32" s="2"/>
      <c r="K32" s="2"/>
      <c r="L32" s="2"/>
      <c r="M32" s="2" t="s">
        <v>162</v>
      </c>
      <c r="N32" s="2"/>
      <c r="O32" s="2"/>
      <c r="P32" s="2"/>
      <c r="Q32" s="2"/>
      <c r="R32" s="21"/>
    </row>
    <row r="33" spans="2:18" x14ac:dyDescent="0.25">
      <c r="B33" s="22" t="s">
        <v>337</v>
      </c>
      <c r="C33" s="2"/>
      <c r="D33" s="2"/>
      <c r="E33" s="2"/>
      <c r="F33" s="2"/>
      <c r="G33" s="2" t="s">
        <v>162</v>
      </c>
      <c r="H33" s="2"/>
      <c r="I33" s="2"/>
      <c r="J33" s="2"/>
      <c r="K33" s="2"/>
      <c r="L33" s="2"/>
      <c r="M33" s="2" t="s">
        <v>163</v>
      </c>
      <c r="N33" s="2"/>
      <c r="O33" s="2"/>
      <c r="P33" s="2"/>
      <c r="Q33" s="2"/>
      <c r="R33" s="21"/>
    </row>
    <row r="34" spans="2:18" x14ac:dyDescent="0.25">
      <c r="B34" s="22" t="s">
        <v>336</v>
      </c>
      <c r="C34" s="2"/>
      <c r="D34" s="2"/>
      <c r="E34" s="2"/>
      <c r="F34" s="2"/>
      <c r="G34" s="2"/>
      <c r="H34" s="2"/>
      <c r="I34" s="2" t="s">
        <v>163</v>
      </c>
      <c r="J34" s="2"/>
      <c r="K34" s="2"/>
      <c r="L34" s="2"/>
      <c r="M34" s="2"/>
      <c r="N34" s="2"/>
      <c r="O34" s="2" t="s">
        <v>162</v>
      </c>
      <c r="P34" s="2"/>
      <c r="Q34" s="2"/>
      <c r="R34" s="21"/>
    </row>
    <row r="35" spans="2:18" x14ac:dyDescent="0.25">
      <c r="B35" s="22" t="s">
        <v>335</v>
      </c>
      <c r="C35" s="2"/>
      <c r="D35" s="2"/>
      <c r="E35" s="2"/>
      <c r="F35" s="2"/>
      <c r="G35" s="2"/>
      <c r="H35" s="2"/>
      <c r="I35" s="2" t="s">
        <v>162</v>
      </c>
      <c r="J35" s="2"/>
      <c r="K35" s="2"/>
      <c r="L35" s="2"/>
      <c r="M35" s="2"/>
      <c r="N35" s="2"/>
      <c r="O35" s="2" t="s">
        <v>163</v>
      </c>
      <c r="P35" s="2"/>
      <c r="Q35" s="2"/>
      <c r="R35" s="21"/>
    </row>
    <row r="36" spans="2:18" x14ac:dyDescent="0.25">
      <c r="B36" s="22" t="s">
        <v>334</v>
      </c>
      <c r="C36" s="2"/>
      <c r="D36" s="2"/>
      <c r="E36" s="2"/>
      <c r="F36" s="2"/>
      <c r="G36" s="2"/>
      <c r="H36" s="2"/>
      <c r="I36" s="2"/>
      <c r="J36" s="2"/>
      <c r="K36" s="2" t="s">
        <v>163</v>
      </c>
      <c r="L36" s="2"/>
      <c r="M36" s="2"/>
      <c r="N36" s="2"/>
      <c r="O36" s="2"/>
      <c r="P36" s="2" t="s">
        <v>162</v>
      </c>
      <c r="Q36" s="2"/>
      <c r="R36" s="21"/>
    </row>
    <row r="37" spans="2:18" x14ac:dyDescent="0.25">
      <c r="B37" s="22" t="s">
        <v>333</v>
      </c>
      <c r="C37" s="2"/>
      <c r="D37" s="2"/>
      <c r="E37" s="2"/>
      <c r="F37" s="2"/>
      <c r="G37" s="2"/>
      <c r="H37" s="2"/>
      <c r="I37" s="2"/>
      <c r="J37" s="2"/>
      <c r="K37" s="2" t="s">
        <v>162</v>
      </c>
      <c r="L37" s="2"/>
      <c r="M37" s="2"/>
      <c r="N37" s="2"/>
      <c r="O37" s="2"/>
      <c r="P37" s="2" t="s">
        <v>163</v>
      </c>
      <c r="Q37" s="2"/>
      <c r="R37" s="21"/>
    </row>
    <row r="38" spans="2:18" x14ac:dyDescent="0.25">
      <c r="B38" s="22" t="s">
        <v>332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163</v>
      </c>
      <c r="N38" s="2"/>
      <c r="O38" s="2"/>
      <c r="P38" s="2"/>
      <c r="Q38" s="2" t="s">
        <v>162</v>
      </c>
      <c r="R38" s="21"/>
    </row>
    <row r="39" spans="2:18" x14ac:dyDescent="0.25">
      <c r="B39" s="22" t="s">
        <v>331</v>
      </c>
      <c r="C39" s="2"/>
      <c r="D39" s="2"/>
      <c r="E39" s="2"/>
      <c r="F39" s="2" t="s">
        <v>163</v>
      </c>
      <c r="G39" s="2" t="s">
        <v>162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1"/>
    </row>
    <row r="40" spans="2:18" x14ac:dyDescent="0.25">
      <c r="B40" s="22" t="s">
        <v>330</v>
      </c>
      <c r="C40" s="2"/>
      <c r="D40" s="2"/>
      <c r="E40" s="2"/>
      <c r="F40" s="2" t="s">
        <v>162</v>
      </c>
      <c r="G40" s="2" t="s">
        <v>163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1"/>
    </row>
    <row r="41" spans="2:18" x14ac:dyDescent="0.25">
      <c r="B41" s="22" t="s">
        <v>329</v>
      </c>
      <c r="C41" s="2"/>
      <c r="D41" s="2"/>
      <c r="E41" s="2" t="s">
        <v>163</v>
      </c>
      <c r="F41" s="2"/>
      <c r="G41" s="2"/>
      <c r="H41" s="2"/>
      <c r="I41" s="2" t="s">
        <v>162</v>
      </c>
      <c r="J41" s="2"/>
      <c r="K41" s="2"/>
      <c r="L41" s="2"/>
      <c r="M41" s="2"/>
      <c r="N41" s="2"/>
      <c r="O41" s="2"/>
      <c r="P41" s="2"/>
      <c r="Q41" s="2"/>
      <c r="R41" s="21"/>
    </row>
    <row r="42" spans="2:18" x14ac:dyDescent="0.25">
      <c r="B42" s="22" t="s">
        <v>328</v>
      </c>
      <c r="C42" s="2"/>
      <c r="D42" s="2"/>
      <c r="E42" s="2" t="s">
        <v>162</v>
      </c>
      <c r="F42" s="2"/>
      <c r="G42" s="2"/>
      <c r="H42" s="2"/>
      <c r="I42" s="2" t="s">
        <v>163</v>
      </c>
      <c r="J42" s="2"/>
      <c r="K42" s="2"/>
      <c r="L42" s="2"/>
      <c r="M42" s="2"/>
      <c r="N42" s="2"/>
      <c r="O42" s="2"/>
      <c r="P42" s="2"/>
      <c r="Q42" s="2"/>
      <c r="R42" s="21"/>
    </row>
    <row r="43" spans="2:18" x14ac:dyDescent="0.25">
      <c r="B43" s="22" t="s">
        <v>327</v>
      </c>
      <c r="C43" s="2"/>
      <c r="D43" s="2" t="s">
        <v>163</v>
      </c>
      <c r="E43" s="2"/>
      <c r="F43" s="2"/>
      <c r="G43" s="2"/>
      <c r="H43" s="2"/>
      <c r="I43" s="2"/>
      <c r="J43" s="2"/>
      <c r="K43" s="2" t="s">
        <v>162</v>
      </c>
      <c r="L43" s="2"/>
      <c r="M43" s="2"/>
      <c r="N43" s="2"/>
      <c r="O43" s="2"/>
      <c r="P43" s="2"/>
      <c r="Q43" s="2"/>
      <c r="R43" s="21"/>
    </row>
    <row r="44" spans="2:18" x14ac:dyDescent="0.25">
      <c r="B44" s="22" t="s">
        <v>326</v>
      </c>
      <c r="C44" s="2"/>
      <c r="D44" s="2" t="s">
        <v>162</v>
      </c>
      <c r="E44" s="2"/>
      <c r="F44" s="2"/>
      <c r="G44" s="2"/>
      <c r="H44" s="2"/>
      <c r="I44" s="2"/>
      <c r="J44" s="2"/>
      <c r="K44" s="2" t="s">
        <v>163</v>
      </c>
      <c r="L44" s="2"/>
      <c r="M44" s="2"/>
      <c r="N44" s="2"/>
      <c r="O44" s="2"/>
      <c r="P44" s="2"/>
      <c r="Q44" s="2"/>
      <c r="R44" s="21"/>
    </row>
    <row r="45" spans="2:18" x14ac:dyDescent="0.25">
      <c r="B45" s="22" t="s">
        <v>325</v>
      </c>
      <c r="C45" s="2" t="s">
        <v>163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162</v>
      </c>
      <c r="N45" s="2"/>
      <c r="O45" s="2"/>
      <c r="P45" s="2"/>
      <c r="Q45" s="2"/>
      <c r="R45" s="21"/>
    </row>
    <row r="46" spans="2:18" x14ac:dyDescent="0.25">
      <c r="B46" s="22" t="s">
        <v>324</v>
      </c>
      <c r="C46" s="2" t="s">
        <v>162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163</v>
      </c>
      <c r="N46" s="2"/>
      <c r="O46" s="2"/>
      <c r="P46" s="2"/>
      <c r="Q46" s="2"/>
      <c r="R46" s="21"/>
    </row>
    <row r="47" spans="2:18" x14ac:dyDescent="0.25">
      <c r="B47" s="22" t="s">
        <v>323</v>
      </c>
      <c r="C47" s="2"/>
      <c r="D47" s="2"/>
      <c r="E47" s="2"/>
      <c r="F47" s="2"/>
      <c r="G47" s="2" t="s">
        <v>163</v>
      </c>
      <c r="H47" s="2"/>
      <c r="I47" s="2"/>
      <c r="J47" s="2"/>
      <c r="K47" s="2"/>
      <c r="L47" s="2"/>
      <c r="M47" s="2"/>
      <c r="N47" s="2"/>
      <c r="O47" s="2" t="s">
        <v>162</v>
      </c>
      <c r="P47" s="2"/>
      <c r="Q47" s="2"/>
      <c r="R47" s="21"/>
    </row>
    <row r="48" spans="2:18" x14ac:dyDescent="0.25">
      <c r="B48" s="22" t="s">
        <v>322</v>
      </c>
      <c r="C48" s="2"/>
      <c r="D48" s="2"/>
      <c r="E48" s="2"/>
      <c r="F48" s="2"/>
      <c r="G48" s="2" t="s">
        <v>162</v>
      </c>
      <c r="H48" s="2"/>
      <c r="I48" s="2"/>
      <c r="J48" s="2"/>
      <c r="K48" s="2"/>
      <c r="L48" s="2"/>
      <c r="M48" s="2"/>
      <c r="N48" s="2"/>
      <c r="O48" s="2" t="s">
        <v>163</v>
      </c>
      <c r="P48" s="2"/>
      <c r="Q48" s="2"/>
      <c r="R48" s="21"/>
    </row>
    <row r="49" spans="2:18" x14ac:dyDescent="0.25">
      <c r="B49" s="22" t="s">
        <v>321</v>
      </c>
      <c r="C49" s="2"/>
      <c r="D49" s="2"/>
      <c r="E49" s="2"/>
      <c r="F49" s="2"/>
      <c r="G49" s="2"/>
      <c r="H49" s="2"/>
      <c r="I49" s="2" t="s">
        <v>163</v>
      </c>
      <c r="J49" s="2"/>
      <c r="K49" s="2"/>
      <c r="L49" s="2"/>
      <c r="M49" s="2"/>
      <c r="N49" s="2"/>
      <c r="O49" s="2"/>
      <c r="P49" s="2" t="s">
        <v>162</v>
      </c>
      <c r="Q49" s="2"/>
      <c r="R49" s="21"/>
    </row>
    <row r="50" spans="2:18" x14ac:dyDescent="0.25">
      <c r="B50" s="22" t="s">
        <v>320</v>
      </c>
      <c r="C50" s="2"/>
      <c r="D50" s="2"/>
      <c r="E50" s="2"/>
      <c r="F50" s="2"/>
      <c r="G50" s="2"/>
      <c r="H50" s="2"/>
      <c r="I50" s="2" t="s">
        <v>162</v>
      </c>
      <c r="J50" s="2"/>
      <c r="K50" s="2"/>
      <c r="L50" s="2"/>
      <c r="M50" s="2"/>
      <c r="N50" s="2"/>
      <c r="O50" s="2"/>
      <c r="P50" s="2" t="s">
        <v>163</v>
      </c>
      <c r="Q50" s="2"/>
      <c r="R50" s="21"/>
    </row>
    <row r="51" spans="2:18" x14ac:dyDescent="0.25">
      <c r="B51" s="22" t="s">
        <v>319</v>
      </c>
      <c r="C51" s="2"/>
      <c r="D51" s="2"/>
      <c r="E51" s="2"/>
      <c r="F51" s="2"/>
      <c r="G51" s="2"/>
      <c r="H51" s="2"/>
      <c r="I51" s="2"/>
      <c r="J51" s="2"/>
      <c r="K51" s="2" t="s">
        <v>163</v>
      </c>
      <c r="L51" s="2"/>
      <c r="M51" s="2"/>
      <c r="N51" s="2"/>
      <c r="O51" s="2"/>
      <c r="P51" s="2"/>
      <c r="Q51" s="2" t="s">
        <v>162</v>
      </c>
      <c r="R51" s="21"/>
    </row>
    <row r="52" spans="2:18" x14ac:dyDescent="0.25">
      <c r="B52" s="22" t="s">
        <v>318</v>
      </c>
      <c r="C52" s="2"/>
      <c r="D52" s="2"/>
      <c r="E52" s="2"/>
      <c r="F52" s="2"/>
      <c r="G52" s="2"/>
      <c r="H52" s="2"/>
      <c r="I52" s="2"/>
      <c r="J52" s="2"/>
      <c r="K52" s="2" t="s">
        <v>162</v>
      </c>
      <c r="L52" s="2"/>
      <c r="M52" s="2"/>
      <c r="N52" s="2"/>
      <c r="O52" s="2"/>
      <c r="P52" s="2"/>
      <c r="Q52" s="2" t="s">
        <v>163</v>
      </c>
      <c r="R52" s="21"/>
    </row>
    <row r="53" spans="2:18" x14ac:dyDescent="0.25">
      <c r="B53" s="22" t="s">
        <v>317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163</v>
      </c>
      <c r="N53" s="2"/>
      <c r="O53" s="2"/>
      <c r="P53" s="2"/>
      <c r="Q53" s="2"/>
      <c r="R53" s="21" t="s">
        <v>162</v>
      </c>
    </row>
    <row r="54" spans="2:18" x14ac:dyDescent="0.25">
      <c r="B54" s="22" t="s">
        <v>316</v>
      </c>
      <c r="C54" s="2"/>
      <c r="D54" s="2"/>
      <c r="E54" s="2"/>
      <c r="F54" s="2"/>
      <c r="G54" s="2" t="s">
        <v>163</v>
      </c>
      <c r="H54" s="2" t="s">
        <v>162</v>
      </c>
      <c r="I54" s="2"/>
      <c r="J54" s="2"/>
      <c r="K54" s="2"/>
      <c r="L54" s="2"/>
      <c r="M54" s="2"/>
      <c r="N54" s="2"/>
      <c r="O54" s="2"/>
      <c r="P54" s="2"/>
      <c r="Q54" s="2"/>
      <c r="R54" s="21"/>
    </row>
    <row r="55" spans="2:18" x14ac:dyDescent="0.25">
      <c r="B55" s="22" t="s">
        <v>315</v>
      </c>
      <c r="C55" s="2"/>
      <c r="D55" s="2"/>
      <c r="E55" s="2"/>
      <c r="F55" s="2" t="s">
        <v>163</v>
      </c>
      <c r="G55" s="2"/>
      <c r="H55" s="2"/>
      <c r="I55" s="2" t="s">
        <v>162</v>
      </c>
      <c r="J55" s="2"/>
      <c r="K55" s="2"/>
      <c r="L55" s="2"/>
      <c r="M55" s="2"/>
      <c r="N55" s="2"/>
      <c r="O55" s="2"/>
      <c r="P55" s="2"/>
      <c r="Q55" s="2"/>
      <c r="R55" s="21"/>
    </row>
    <row r="56" spans="2:18" x14ac:dyDescent="0.25">
      <c r="B56" s="22" t="s">
        <v>314</v>
      </c>
      <c r="C56" s="2"/>
      <c r="D56" s="2"/>
      <c r="E56" s="2"/>
      <c r="F56" s="2" t="s">
        <v>162</v>
      </c>
      <c r="G56" s="2"/>
      <c r="H56" s="2"/>
      <c r="I56" s="2" t="s">
        <v>163</v>
      </c>
      <c r="J56" s="2"/>
      <c r="K56" s="2"/>
      <c r="L56" s="2"/>
      <c r="M56" s="2"/>
      <c r="N56" s="2"/>
      <c r="O56" s="2"/>
      <c r="P56" s="2"/>
      <c r="Q56" s="2"/>
      <c r="R56" s="21"/>
    </row>
    <row r="57" spans="2:18" x14ac:dyDescent="0.25">
      <c r="B57" s="22" t="s">
        <v>313</v>
      </c>
      <c r="C57" s="2"/>
      <c r="D57" s="2"/>
      <c r="E57" s="2" t="s">
        <v>163</v>
      </c>
      <c r="F57" s="2"/>
      <c r="G57" s="2"/>
      <c r="H57" s="2"/>
      <c r="I57" s="2"/>
      <c r="J57" s="2"/>
      <c r="K57" s="2" t="s">
        <v>162</v>
      </c>
      <c r="L57" s="2"/>
      <c r="M57" s="2"/>
      <c r="N57" s="2"/>
      <c r="O57" s="2"/>
      <c r="P57" s="2"/>
      <c r="Q57" s="2"/>
      <c r="R57" s="21"/>
    </row>
    <row r="58" spans="2:18" x14ac:dyDescent="0.25">
      <c r="B58" s="22" t="s">
        <v>312</v>
      </c>
      <c r="C58" s="2"/>
      <c r="D58" s="2"/>
      <c r="E58" s="2" t="s">
        <v>162</v>
      </c>
      <c r="F58" s="2"/>
      <c r="G58" s="2"/>
      <c r="H58" s="2"/>
      <c r="I58" s="2"/>
      <c r="J58" s="2"/>
      <c r="K58" s="2" t="s">
        <v>163</v>
      </c>
      <c r="L58" s="2"/>
      <c r="M58" s="2"/>
      <c r="N58" s="2"/>
      <c r="O58" s="2"/>
      <c r="P58" s="2"/>
      <c r="Q58" s="2"/>
      <c r="R58" s="21"/>
    </row>
    <row r="59" spans="2:18" x14ac:dyDescent="0.25">
      <c r="B59" s="22" t="s">
        <v>311</v>
      </c>
      <c r="C59" s="2"/>
      <c r="D59" s="2" t="s">
        <v>163</v>
      </c>
      <c r="E59" s="2"/>
      <c r="F59" s="2"/>
      <c r="G59" s="2"/>
      <c r="H59" s="2"/>
      <c r="I59" s="2"/>
      <c r="J59" s="2"/>
      <c r="K59" s="2"/>
      <c r="L59" s="2"/>
      <c r="M59" s="2" t="s">
        <v>162</v>
      </c>
      <c r="N59" s="2"/>
      <c r="O59" s="2"/>
      <c r="P59" s="2"/>
      <c r="Q59" s="2"/>
      <c r="R59" s="21"/>
    </row>
    <row r="60" spans="2:18" x14ac:dyDescent="0.25">
      <c r="B60" s="22" t="s">
        <v>310</v>
      </c>
      <c r="C60" s="2"/>
      <c r="D60" s="2" t="s">
        <v>162</v>
      </c>
      <c r="E60" s="2"/>
      <c r="F60" s="2"/>
      <c r="G60" s="2"/>
      <c r="H60" s="2"/>
      <c r="I60" s="2"/>
      <c r="J60" s="2"/>
      <c r="K60" s="2"/>
      <c r="L60" s="2"/>
      <c r="M60" s="2" t="s">
        <v>163</v>
      </c>
      <c r="N60" s="2"/>
      <c r="O60" s="2"/>
      <c r="P60" s="2"/>
      <c r="Q60" s="2"/>
      <c r="R60" s="21"/>
    </row>
    <row r="61" spans="2:18" x14ac:dyDescent="0.25">
      <c r="B61" s="22" t="s">
        <v>309</v>
      </c>
      <c r="C61" s="2" t="s">
        <v>163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162</v>
      </c>
      <c r="P61" s="2"/>
      <c r="Q61" s="2"/>
      <c r="R61" s="21"/>
    </row>
    <row r="62" spans="2:18" x14ac:dyDescent="0.25">
      <c r="B62" s="22" t="s">
        <v>308</v>
      </c>
      <c r="C62" s="2" t="s">
        <v>162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163</v>
      </c>
      <c r="P62" s="2"/>
      <c r="Q62" s="2"/>
      <c r="R62" s="21"/>
    </row>
    <row r="63" spans="2:18" x14ac:dyDescent="0.25">
      <c r="B63" s="22" t="s">
        <v>307</v>
      </c>
      <c r="C63" s="2"/>
      <c r="D63" s="2"/>
      <c r="E63" s="2"/>
      <c r="F63" s="2"/>
      <c r="G63" s="2" t="s">
        <v>163</v>
      </c>
      <c r="H63" s="2"/>
      <c r="I63" s="2"/>
      <c r="J63" s="2"/>
      <c r="K63" s="2"/>
      <c r="L63" s="2"/>
      <c r="M63" s="2"/>
      <c r="N63" s="2"/>
      <c r="O63" s="2"/>
      <c r="P63" s="2" t="s">
        <v>162</v>
      </c>
      <c r="Q63" s="2"/>
      <c r="R63" s="21"/>
    </row>
    <row r="64" spans="2:18" x14ac:dyDescent="0.25">
      <c r="B64" s="22" t="s">
        <v>306</v>
      </c>
      <c r="C64" s="2"/>
      <c r="D64" s="2"/>
      <c r="E64" s="2"/>
      <c r="F64" s="2"/>
      <c r="G64" s="2" t="s">
        <v>162</v>
      </c>
      <c r="H64" s="2"/>
      <c r="I64" s="2"/>
      <c r="J64" s="2"/>
      <c r="K64" s="2"/>
      <c r="L64" s="2"/>
      <c r="M64" s="2"/>
      <c r="N64" s="2"/>
      <c r="O64" s="2"/>
      <c r="P64" s="2" t="s">
        <v>163</v>
      </c>
      <c r="Q64" s="2"/>
      <c r="R64" s="21"/>
    </row>
    <row r="65" spans="2:18" x14ac:dyDescent="0.25">
      <c r="B65" s="22" t="s">
        <v>305</v>
      </c>
      <c r="C65" s="2"/>
      <c r="D65" s="2"/>
      <c r="E65" s="2"/>
      <c r="F65" s="2"/>
      <c r="G65" s="2"/>
      <c r="H65" s="2"/>
      <c r="I65" s="2" t="s">
        <v>163</v>
      </c>
      <c r="J65" s="2"/>
      <c r="K65" s="2"/>
      <c r="L65" s="2"/>
      <c r="M65" s="2"/>
      <c r="N65" s="2"/>
      <c r="O65" s="2"/>
      <c r="P65" s="2"/>
      <c r="Q65" s="2" t="s">
        <v>162</v>
      </c>
      <c r="R65" s="21"/>
    </row>
    <row r="66" spans="2:18" x14ac:dyDescent="0.25">
      <c r="B66" s="22" t="s">
        <v>304</v>
      </c>
      <c r="C66" s="2"/>
      <c r="D66" s="2"/>
      <c r="E66" s="2"/>
      <c r="F66" s="2"/>
      <c r="G66" s="2"/>
      <c r="H66" s="2"/>
      <c r="I66" s="2" t="s">
        <v>162</v>
      </c>
      <c r="J66" s="2"/>
      <c r="K66" s="2"/>
      <c r="L66" s="2"/>
      <c r="M66" s="2"/>
      <c r="N66" s="2"/>
      <c r="O66" s="2"/>
      <c r="P66" s="2"/>
      <c r="Q66" s="2" t="s">
        <v>163</v>
      </c>
      <c r="R66" s="21"/>
    </row>
    <row r="67" spans="2:18" x14ac:dyDescent="0.25">
      <c r="B67" s="22" t="s">
        <v>303</v>
      </c>
      <c r="C67" s="2"/>
      <c r="D67" s="2"/>
      <c r="E67" s="2"/>
      <c r="F67" s="2"/>
      <c r="G67" s="2"/>
      <c r="H67" s="2"/>
      <c r="I67" s="2"/>
      <c r="J67" s="2"/>
      <c r="K67" s="2" t="s">
        <v>163</v>
      </c>
      <c r="L67" s="2"/>
      <c r="M67" s="2"/>
      <c r="N67" s="2"/>
      <c r="O67" s="2"/>
      <c r="P67" s="2"/>
      <c r="Q67" s="2"/>
      <c r="R67" s="21" t="s">
        <v>162</v>
      </c>
    </row>
    <row r="68" spans="2:18" x14ac:dyDescent="0.25">
      <c r="B68" s="22" t="s">
        <v>302</v>
      </c>
      <c r="C68" s="2"/>
      <c r="D68" s="2"/>
      <c r="E68" s="2"/>
      <c r="F68" s="2"/>
      <c r="G68" s="2"/>
      <c r="H68" s="2"/>
      <c r="I68" s="2"/>
      <c r="J68" s="2"/>
      <c r="K68" s="2" t="s">
        <v>162</v>
      </c>
      <c r="L68" s="2"/>
      <c r="M68" s="2"/>
      <c r="N68" s="2"/>
      <c r="O68" s="2"/>
      <c r="P68" s="2"/>
      <c r="Q68" s="2"/>
      <c r="R68" s="21" t="s">
        <v>163</v>
      </c>
    </row>
    <row r="69" spans="2:18" x14ac:dyDescent="0.25">
      <c r="B69" s="22" t="s">
        <v>301</v>
      </c>
      <c r="C69" s="2"/>
      <c r="D69" s="2"/>
      <c r="E69" s="2"/>
      <c r="F69" s="2"/>
      <c r="G69" s="2"/>
      <c r="H69" s="2" t="s">
        <v>163</v>
      </c>
      <c r="I69" s="2" t="s">
        <v>162</v>
      </c>
      <c r="J69" s="2"/>
      <c r="K69" s="2"/>
      <c r="L69" s="2"/>
      <c r="M69" s="2"/>
      <c r="N69" s="2"/>
      <c r="O69" s="2"/>
      <c r="P69" s="2"/>
      <c r="Q69" s="2"/>
      <c r="R69" s="21"/>
    </row>
    <row r="70" spans="2:18" x14ac:dyDescent="0.25">
      <c r="B70" s="22" t="s">
        <v>300</v>
      </c>
      <c r="C70" s="2"/>
      <c r="D70" s="2"/>
      <c r="E70" s="2"/>
      <c r="F70" s="2"/>
      <c r="G70" s="2"/>
      <c r="H70" s="2" t="s">
        <v>162</v>
      </c>
      <c r="I70" s="2" t="s">
        <v>163</v>
      </c>
      <c r="J70" s="2"/>
      <c r="K70" s="2"/>
      <c r="L70" s="2"/>
      <c r="M70" s="2"/>
      <c r="N70" s="2"/>
      <c r="O70" s="2"/>
      <c r="P70" s="2"/>
      <c r="Q70" s="2"/>
      <c r="R70" s="21"/>
    </row>
    <row r="71" spans="2:18" x14ac:dyDescent="0.25">
      <c r="B71" s="22" t="s">
        <v>299</v>
      </c>
      <c r="C71" s="2"/>
      <c r="D71" s="2"/>
      <c r="E71" s="2"/>
      <c r="F71" s="2" t="s">
        <v>163</v>
      </c>
      <c r="G71" s="2"/>
      <c r="H71" s="2"/>
      <c r="I71" s="2"/>
      <c r="J71" s="2"/>
      <c r="K71" s="2" t="s">
        <v>162</v>
      </c>
      <c r="L71" s="2"/>
      <c r="M71" s="2"/>
      <c r="N71" s="2"/>
      <c r="O71" s="2"/>
      <c r="P71" s="2"/>
      <c r="Q71" s="2"/>
      <c r="R71" s="21"/>
    </row>
    <row r="72" spans="2:18" x14ac:dyDescent="0.25">
      <c r="B72" s="22" t="s">
        <v>298</v>
      </c>
      <c r="C72" s="2"/>
      <c r="D72" s="2"/>
      <c r="E72" s="2"/>
      <c r="F72" s="2" t="s">
        <v>162</v>
      </c>
      <c r="G72" s="2"/>
      <c r="H72" s="2"/>
      <c r="I72" s="2"/>
      <c r="J72" s="2"/>
      <c r="K72" s="2" t="s">
        <v>163</v>
      </c>
      <c r="L72" s="2"/>
      <c r="M72" s="2"/>
      <c r="N72" s="2"/>
      <c r="O72" s="2"/>
      <c r="P72" s="2"/>
      <c r="Q72" s="2"/>
      <c r="R72" s="21"/>
    </row>
    <row r="73" spans="2:18" x14ac:dyDescent="0.25">
      <c r="B73" s="22" t="s">
        <v>297</v>
      </c>
      <c r="C73" s="2"/>
      <c r="D73" s="2"/>
      <c r="E73" s="2" t="s">
        <v>163</v>
      </c>
      <c r="F73" s="2"/>
      <c r="G73" s="2"/>
      <c r="H73" s="2"/>
      <c r="I73" s="2"/>
      <c r="J73" s="2"/>
      <c r="K73" s="2"/>
      <c r="L73" s="2"/>
      <c r="M73" s="2" t="s">
        <v>162</v>
      </c>
      <c r="N73" s="2"/>
      <c r="O73" s="2"/>
      <c r="P73" s="2"/>
      <c r="Q73" s="2"/>
      <c r="R73" s="21"/>
    </row>
    <row r="74" spans="2:18" x14ac:dyDescent="0.25">
      <c r="B74" s="22" t="s">
        <v>296</v>
      </c>
      <c r="C74" s="2"/>
      <c r="D74" s="2"/>
      <c r="E74" s="2" t="s">
        <v>162</v>
      </c>
      <c r="F74" s="2"/>
      <c r="G74" s="2"/>
      <c r="H74" s="2"/>
      <c r="I74" s="2"/>
      <c r="J74" s="2"/>
      <c r="K74" s="2"/>
      <c r="L74" s="2"/>
      <c r="M74" s="2" t="s">
        <v>163</v>
      </c>
      <c r="N74" s="2"/>
      <c r="O74" s="2"/>
      <c r="P74" s="2"/>
      <c r="Q74" s="2"/>
      <c r="R74" s="21"/>
    </row>
    <row r="75" spans="2:18" x14ac:dyDescent="0.25">
      <c r="B75" s="22" t="s">
        <v>295</v>
      </c>
      <c r="C75" s="2"/>
      <c r="D75" s="2" t="s">
        <v>163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 t="s">
        <v>162</v>
      </c>
      <c r="P75" s="2"/>
      <c r="Q75" s="2"/>
      <c r="R75" s="21"/>
    </row>
    <row r="76" spans="2:18" x14ac:dyDescent="0.25">
      <c r="B76" s="22" t="s">
        <v>294</v>
      </c>
      <c r="C76" s="2"/>
      <c r="D76" s="2" t="s">
        <v>162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163</v>
      </c>
      <c r="P76" s="2"/>
      <c r="Q76" s="2"/>
      <c r="R76" s="21"/>
    </row>
    <row r="77" spans="2:18" x14ac:dyDescent="0.25">
      <c r="B77" s="22" t="s">
        <v>293</v>
      </c>
      <c r="C77" s="2" t="s">
        <v>163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 t="s">
        <v>162</v>
      </c>
      <c r="Q77" s="2"/>
      <c r="R77" s="21"/>
    </row>
    <row r="78" spans="2:18" x14ac:dyDescent="0.25">
      <c r="B78" s="22" t="s">
        <v>292</v>
      </c>
      <c r="C78" s="2" t="s">
        <v>162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 t="s">
        <v>163</v>
      </c>
      <c r="Q78" s="2"/>
      <c r="R78" s="21"/>
    </row>
    <row r="79" spans="2:18" x14ac:dyDescent="0.25">
      <c r="B79" s="22" t="s">
        <v>291</v>
      </c>
      <c r="C79" s="2"/>
      <c r="D79" s="2"/>
      <c r="E79" s="2"/>
      <c r="F79" s="2"/>
      <c r="G79" s="2" t="s">
        <v>163</v>
      </c>
      <c r="H79" s="2"/>
      <c r="I79" s="2"/>
      <c r="J79" s="2"/>
      <c r="K79" s="2"/>
      <c r="L79" s="2"/>
      <c r="M79" s="2"/>
      <c r="N79" s="2"/>
      <c r="O79" s="2"/>
      <c r="P79" s="2"/>
      <c r="Q79" s="2" t="s">
        <v>162</v>
      </c>
      <c r="R79" s="21"/>
    </row>
    <row r="80" spans="2:18" x14ac:dyDescent="0.25">
      <c r="B80" s="22" t="s">
        <v>290</v>
      </c>
      <c r="C80" s="2"/>
      <c r="D80" s="2"/>
      <c r="E80" s="2"/>
      <c r="F80" s="2"/>
      <c r="G80" s="2" t="s">
        <v>162</v>
      </c>
      <c r="H80" s="2"/>
      <c r="I80" s="2"/>
      <c r="J80" s="2"/>
      <c r="K80" s="2"/>
      <c r="L80" s="2"/>
      <c r="M80" s="2"/>
      <c r="N80" s="2"/>
      <c r="O80" s="2"/>
      <c r="P80" s="2"/>
      <c r="Q80" s="2" t="s">
        <v>163</v>
      </c>
      <c r="R80" s="21"/>
    </row>
    <row r="81" spans="2:18" x14ac:dyDescent="0.25">
      <c r="B81" s="22" t="s">
        <v>289</v>
      </c>
      <c r="C81" s="2"/>
      <c r="D81" s="2"/>
      <c r="E81" s="2"/>
      <c r="F81" s="2"/>
      <c r="G81" s="2"/>
      <c r="H81" s="2"/>
      <c r="I81" s="2" t="s">
        <v>163</v>
      </c>
      <c r="J81" s="2"/>
      <c r="K81" s="2"/>
      <c r="L81" s="2"/>
      <c r="M81" s="2"/>
      <c r="N81" s="2"/>
      <c r="O81" s="2"/>
      <c r="P81" s="2"/>
      <c r="Q81" s="2"/>
      <c r="R81" s="21" t="s">
        <v>162</v>
      </c>
    </row>
    <row r="82" spans="2:18" x14ac:dyDescent="0.25">
      <c r="B82" s="22" t="s">
        <v>288</v>
      </c>
      <c r="C82" s="2"/>
      <c r="D82" s="2"/>
      <c r="E82" s="2"/>
      <c r="F82" s="2"/>
      <c r="G82" s="2"/>
      <c r="H82" s="2"/>
      <c r="I82" s="2" t="s">
        <v>162</v>
      </c>
      <c r="J82" s="2"/>
      <c r="K82" s="2"/>
      <c r="L82" s="2"/>
      <c r="M82" s="2"/>
      <c r="N82" s="2"/>
      <c r="O82" s="2"/>
      <c r="P82" s="2"/>
      <c r="Q82" s="2"/>
      <c r="R82" s="21" t="s">
        <v>163</v>
      </c>
    </row>
    <row r="83" spans="2:18" x14ac:dyDescent="0.25">
      <c r="B83" s="22" t="s">
        <v>287</v>
      </c>
      <c r="C83" s="2"/>
      <c r="D83" s="2"/>
      <c r="E83" s="2"/>
      <c r="F83" s="2"/>
      <c r="G83" s="2"/>
      <c r="H83" s="2"/>
      <c r="I83" s="2"/>
      <c r="J83" s="2"/>
      <c r="K83" s="2" t="s">
        <v>163</v>
      </c>
      <c r="L83" s="2"/>
      <c r="M83" s="2"/>
      <c r="N83" s="2" t="s">
        <v>162</v>
      </c>
      <c r="O83" s="2"/>
      <c r="P83" s="2"/>
      <c r="Q83" s="2"/>
      <c r="R83" s="21"/>
    </row>
    <row r="84" spans="2:18" x14ac:dyDescent="0.25">
      <c r="B84" s="22" t="s">
        <v>286</v>
      </c>
      <c r="C84" s="2"/>
      <c r="D84" s="2"/>
      <c r="E84" s="2"/>
      <c r="F84" s="2"/>
      <c r="G84" s="2"/>
      <c r="H84" s="2"/>
      <c r="I84" s="2" t="s">
        <v>163</v>
      </c>
      <c r="J84" s="2" t="s">
        <v>162</v>
      </c>
      <c r="K84" s="2"/>
      <c r="L84" s="2"/>
      <c r="M84" s="2"/>
      <c r="N84" s="2"/>
      <c r="O84" s="2"/>
      <c r="P84" s="2"/>
      <c r="Q84" s="2"/>
      <c r="R84" s="21"/>
    </row>
    <row r="85" spans="2:18" x14ac:dyDescent="0.25">
      <c r="B85" s="22" t="s">
        <v>285</v>
      </c>
      <c r="C85" s="2"/>
      <c r="D85" s="2"/>
      <c r="E85" s="2"/>
      <c r="F85" s="2"/>
      <c r="G85" s="2"/>
      <c r="H85" s="2" t="s">
        <v>163</v>
      </c>
      <c r="I85" s="2"/>
      <c r="J85" s="2"/>
      <c r="K85" s="2" t="s">
        <v>162</v>
      </c>
      <c r="L85" s="2"/>
      <c r="M85" s="2"/>
      <c r="N85" s="2"/>
      <c r="O85" s="2"/>
      <c r="P85" s="2"/>
      <c r="Q85" s="2"/>
      <c r="R85" s="21"/>
    </row>
    <row r="86" spans="2:18" x14ac:dyDescent="0.25">
      <c r="B86" s="22" t="s">
        <v>284</v>
      </c>
      <c r="C86" s="2"/>
      <c r="D86" s="2"/>
      <c r="E86" s="2"/>
      <c r="F86" s="2"/>
      <c r="G86" s="2"/>
      <c r="H86" s="2" t="s">
        <v>162</v>
      </c>
      <c r="I86" s="2"/>
      <c r="J86" s="2"/>
      <c r="K86" s="2" t="s">
        <v>163</v>
      </c>
      <c r="L86" s="2"/>
      <c r="M86" s="2"/>
      <c r="N86" s="2"/>
      <c r="O86" s="2"/>
      <c r="P86" s="2"/>
      <c r="Q86" s="2"/>
      <c r="R86" s="21"/>
    </row>
    <row r="87" spans="2:18" x14ac:dyDescent="0.25">
      <c r="B87" s="22" t="s">
        <v>283</v>
      </c>
      <c r="C87" s="2"/>
      <c r="D87" s="2"/>
      <c r="E87" s="2"/>
      <c r="F87" s="2" t="s">
        <v>163</v>
      </c>
      <c r="G87" s="2"/>
      <c r="H87" s="2"/>
      <c r="I87" s="2"/>
      <c r="J87" s="2"/>
      <c r="K87" s="2"/>
      <c r="L87" s="2"/>
      <c r="M87" s="2" t="s">
        <v>162</v>
      </c>
      <c r="N87" s="2"/>
      <c r="O87" s="2"/>
      <c r="P87" s="2"/>
      <c r="Q87" s="2"/>
      <c r="R87" s="21"/>
    </row>
    <row r="88" spans="2:18" x14ac:dyDescent="0.25">
      <c r="B88" s="22" t="s">
        <v>282</v>
      </c>
      <c r="C88" s="2"/>
      <c r="D88" s="2"/>
      <c r="E88" s="2"/>
      <c r="F88" s="2" t="s">
        <v>162</v>
      </c>
      <c r="G88" s="2"/>
      <c r="H88" s="2"/>
      <c r="I88" s="2"/>
      <c r="J88" s="2"/>
      <c r="K88" s="2"/>
      <c r="L88" s="2"/>
      <c r="M88" s="2" t="s">
        <v>163</v>
      </c>
      <c r="N88" s="2"/>
      <c r="O88" s="2"/>
      <c r="P88" s="2"/>
      <c r="Q88" s="2"/>
      <c r="R88" s="21"/>
    </row>
    <row r="89" spans="2:18" x14ac:dyDescent="0.25">
      <c r="B89" s="22" t="s">
        <v>281</v>
      </c>
      <c r="C89" s="2"/>
      <c r="D89" s="2"/>
      <c r="E89" s="2" t="s">
        <v>163</v>
      </c>
      <c r="F89" s="2"/>
      <c r="G89" s="2"/>
      <c r="H89" s="2"/>
      <c r="I89" s="2"/>
      <c r="J89" s="2"/>
      <c r="K89" s="2"/>
      <c r="L89" s="2"/>
      <c r="M89" s="2"/>
      <c r="N89" s="2"/>
      <c r="O89" s="2" t="s">
        <v>162</v>
      </c>
      <c r="P89" s="2"/>
      <c r="Q89" s="2"/>
      <c r="R89" s="21"/>
    </row>
    <row r="90" spans="2:18" x14ac:dyDescent="0.25">
      <c r="B90" s="22" t="s">
        <v>280</v>
      </c>
      <c r="C90" s="2"/>
      <c r="D90" s="2"/>
      <c r="E90" s="2" t="s">
        <v>162</v>
      </c>
      <c r="F90" s="2"/>
      <c r="G90" s="2"/>
      <c r="H90" s="2"/>
      <c r="I90" s="2"/>
      <c r="J90" s="2"/>
      <c r="K90" s="2"/>
      <c r="L90" s="2"/>
      <c r="M90" s="2"/>
      <c r="N90" s="2"/>
      <c r="O90" s="2" t="s">
        <v>163</v>
      </c>
      <c r="P90" s="2"/>
      <c r="Q90" s="2"/>
      <c r="R90" s="21"/>
    </row>
    <row r="91" spans="2:18" x14ac:dyDescent="0.25">
      <c r="B91" s="22" t="s">
        <v>279</v>
      </c>
      <c r="C91" s="2"/>
      <c r="D91" s="2" t="s">
        <v>163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 t="s">
        <v>162</v>
      </c>
      <c r="Q91" s="2"/>
      <c r="R91" s="21"/>
    </row>
    <row r="92" spans="2:18" x14ac:dyDescent="0.25">
      <c r="B92" s="22" t="s">
        <v>278</v>
      </c>
      <c r="C92" s="2"/>
      <c r="D92" s="2" t="s">
        <v>162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 t="s">
        <v>163</v>
      </c>
      <c r="Q92" s="2"/>
      <c r="R92" s="21"/>
    </row>
    <row r="93" spans="2:18" x14ac:dyDescent="0.25">
      <c r="B93" s="22" t="s">
        <v>277</v>
      </c>
      <c r="C93" s="2" t="s">
        <v>163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162</v>
      </c>
      <c r="R93" s="21"/>
    </row>
    <row r="94" spans="2:18" x14ac:dyDescent="0.25">
      <c r="B94" s="22" t="s">
        <v>276</v>
      </c>
      <c r="C94" s="2" t="s">
        <v>162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163</v>
      </c>
      <c r="R94" s="21"/>
    </row>
    <row r="95" spans="2:18" x14ac:dyDescent="0.25">
      <c r="B95" s="22" t="s">
        <v>275</v>
      </c>
      <c r="C95" s="2"/>
      <c r="D95" s="2"/>
      <c r="E95" s="2"/>
      <c r="F95" s="2"/>
      <c r="G95" s="2" t="s">
        <v>163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1" t="s">
        <v>162</v>
      </c>
    </row>
    <row r="96" spans="2:18" x14ac:dyDescent="0.25">
      <c r="B96" s="22" t="s">
        <v>274</v>
      </c>
      <c r="C96" s="2"/>
      <c r="D96" s="2"/>
      <c r="E96" s="2"/>
      <c r="F96" s="2"/>
      <c r="G96" s="2" t="s">
        <v>162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1" t="s">
        <v>163</v>
      </c>
    </row>
    <row r="97" spans="2:18" x14ac:dyDescent="0.25">
      <c r="B97" s="22" t="s">
        <v>273</v>
      </c>
      <c r="C97" s="2"/>
      <c r="D97" s="2"/>
      <c r="E97" s="2"/>
      <c r="F97" s="2"/>
      <c r="G97" s="2"/>
      <c r="H97" s="2"/>
      <c r="I97" s="2" t="s">
        <v>163</v>
      </c>
      <c r="J97" s="2"/>
      <c r="K97" s="2"/>
      <c r="L97" s="2"/>
      <c r="M97" s="2"/>
      <c r="N97" s="2" t="s">
        <v>162</v>
      </c>
      <c r="O97" s="2"/>
      <c r="P97" s="2"/>
      <c r="Q97" s="2"/>
      <c r="R97" s="21"/>
    </row>
    <row r="98" spans="2:18" x14ac:dyDescent="0.25">
      <c r="B98" s="22" t="s">
        <v>272</v>
      </c>
      <c r="C98" s="2"/>
      <c r="D98" s="2"/>
      <c r="E98" s="2"/>
      <c r="F98" s="2"/>
      <c r="G98" s="2"/>
      <c r="H98" s="2"/>
      <c r="I98" s="2" t="s">
        <v>162</v>
      </c>
      <c r="J98" s="2"/>
      <c r="K98" s="2"/>
      <c r="L98" s="2"/>
      <c r="M98" s="2"/>
      <c r="N98" s="2" t="s">
        <v>163</v>
      </c>
      <c r="O98" s="2"/>
      <c r="P98" s="2"/>
      <c r="Q98" s="2"/>
      <c r="R98" s="21"/>
    </row>
    <row r="99" spans="2:18" x14ac:dyDescent="0.25">
      <c r="B99" s="22" t="s">
        <v>271</v>
      </c>
      <c r="C99" s="2"/>
      <c r="D99" s="2"/>
      <c r="E99" s="2"/>
      <c r="F99" s="2"/>
      <c r="G99" s="2"/>
      <c r="H99" s="2"/>
      <c r="I99" s="2"/>
      <c r="J99" s="2" t="s">
        <v>163</v>
      </c>
      <c r="K99" s="2" t="s">
        <v>162</v>
      </c>
      <c r="L99" s="2"/>
      <c r="M99" s="2"/>
      <c r="N99" s="2"/>
      <c r="O99" s="2"/>
      <c r="P99" s="2"/>
      <c r="Q99" s="2"/>
      <c r="R99" s="21"/>
    </row>
    <row r="100" spans="2:18" x14ac:dyDescent="0.25">
      <c r="B100" s="22" t="s">
        <v>270</v>
      </c>
      <c r="C100" s="2"/>
      <c r="D100" s="2"/>
      <c r="E100" s="2"/>
      <c r="F100" s="2"/>
      <c r="G100" s="2"/>
      <c r="H100" s="2"/>
      <c r="I100" s="2"/>
      <c r="J100" s="2" t="s">
        <v>162</v>
      </c>
      <c r="K100" s="2" t="s">
        <v>163</v>
      </c>
      <c r="L100" s="2"/>
      <c r="M100" s="2"/>
      <c r="N100" s="2"/>
      <c r="O100" s="2"/>
      <c r="P100" s="2"/>
      <c r="Q100" s="2"/>
      <c r="R100" s="21"/>
    </row>
    <row r="101" spans="2:18" x14ac:dyDescent="0.25">
      <c r="B101" s="22" t="s">
        <v>269</v>
      </c>
      <c r="C101" s="2"/>
      <c r="D101" s="2"/>
      <c r="E101" s="2"/>
      <c r="F101" s="2"/>
      <c r="G101" s="2"/>
      <c r="H101" s="2" t="s">
        <v>163</v>
      </c>
      <c r="I101" s="2"/>
      <c r="J101" s="2"/>
      <c r="K101" s="2"/>
      <c r="L101" s="2"/>
      <c r="M101" s="2" t="s">
        <v>162</v>
      </c>
      <c r="N101" s="2"/>
      <c r="O101" s="2"/>
      <c r="P101" s="2"/>
      <c r="Q101" s="2"/>
      <c r="R101" s="21"/>
    </row>
    <row r="102" spans="2:18" x14ac:dyDescent="0.25">
      <c r="B102" s="22" t="s">
        <v>268</v>
      </c>
      <c r="C102" s="2"/>
      <c r="D102" s="2"/>
      <c r="E102" s="2"/>
      <c r="F102" s="2"/>
      <c r="G102" s="2"/>
      <c r="H102" s="2" t="s">
        <v>162</v>
      </c>
      <c r="I102" s="2"/>
      <c r="J102" s="2"/>
      <c r="K102" s="2"/>
      <c r="L102" s="2"/>
      <c r="M102" s="2" t="s">
        <v>163</v>
      </c>
      <c r="N102" s="2"/>
      <c r="O102" s="2"/>
      <c r="P102" s="2"/>
      <c r="Q102" s="2"/>
      <c r="R102" s="21"/>
    </row>
    <row r="103" spans="2:18" x14ac:dyDescent="0.25">
      <c r="B103" s="22" t="s">
        <v>267</v>
      </c>
      <c r="C103" s="2"/>
      <c r="D103" s="2"/>
      <c r="E103" s="2"/>
      <c r="F103" s="2" t="s">
        <v>163</v>
      </c>
      <c r="G103" s="2"/>
      <c r="H103" s="2"/>
      <c r="I103" s="2"/>
      <c r="J103" s="2"/>
      <c r="K103" s="2"/>
      <c r="L103" s="2"/>
      <c r="M103" s="2"/>
      <c r="N103" s="2"/>
      <c r="O103" s="2" t="s">
        <v>162</v>
      </c>
      <c r="P103" s="2"/>
      <c r="Q103" s="2"/>
      <c r="R103" s="21"/>
    </row>
    <row r="104" spans="2:18" x14ac:dyDescent="0.25">
      <c r="B104" s="22" t="s">
        <v>266</v>
      </c>
      <c r="C104" s="2"/>
      <c r="D104" s="2"/>
      <c r="E104" s="2"/>
      <c r="F104" s="2" t="s">
        <v>162</v>
      </c>
      <c r="G104" s="2"/>
      <c r="H104" s="2"/>
      <c r="I104" s="2"/>
      <c r="J104" s="2"/>
      <c r="K104" s="2"/>
      <c r="L104" s="2"/>
      <c r="M104" s="2"/>
      <c r="N104" s="2"/>
      <c r="O104" s="2" t="s">
        <v>163</v>
      </c>
      <c r="P104" s="2"/>
      <c r="Q104" s="2"/>
      <c r="R104" s="21"/>
    </row>
    <row r="105" spans="2:18" x14ac:dyDescent="0.25">
      <c r="B105" s="22" t="s">
        <v>265</v>
      </c>
      <c r="C105" s="2"/>
      <c r="D105" s="2"/>
      <c r="E105" s="2" t="s">
        <v>163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 t="s">
        <v>162</v>
      </c>
      <c r="Q105" s="2"/>
      <c r="R105" s="21"/>
    </row>
    <row r="106" spans="2:18" x14ac:dyDescent="0.25">
      <c r="B106" s="22" t="s">
        <v>264</v>
      </c>
      <c r="C106" s="2"/>
      <c r="D106" s="2"/>
      <c r="E106" s="2" t="s">
        <v>162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 t="s">
        <v>163</v>
      </c>
      <c r="Q106" s="2"/>
      <c r="R106" s="21"/>
    </row>
    <row r="107" spans="2:18" x14ac:dyDescent="0.25">
      <c r="B107" s="22" t="s">
        <v>263</v>
      </c>
      <c r="C107" s="2"/>
      <c r="D107" s="2" t="s">
        <v>163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162</v>
      </c>
      <c r="R107" s="21"/>
    </row>
    <row r="108" spans="2:18" x14ac:dyDescent="0.25">
      <c r="B108" s="22" t="s">
        <v>262</v>
      </c>
      <c r="C108" s="2"/>
      <c r="D108" s="2" t="s">
        <v>162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163</v>
      </c>
      <c r="R108" s="21"/>
    </row>
    <row r="109" spans="2:18" x14ac:dyDescent="0.25">
      <c r="B109" s="22" t="s">
        <v>261</v>
      </c>
      <c r="C109" s="2" t="s">
        <v>163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1" t="s">
        <v>162</v>
      </c>
    </row>
    <row r="110" spans="2:18" x14ac:dyDescent="0.25">
      <c r="B110" s="22" t="s">
        <v>260</v>
      </c>
      <c r="C110" s="2" t="s">
        <v>162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1" t="s">
        <v>163</v>
      </c>
    </row>
    <row r="111" spans="2:18" x14ac:dyDescent="0.25">
      <c r="B111" s="22" t="s">
        <v>259</v>
      </c>
      <c r="C111" s="2"/>
      <c r="D111" s="2"/>
      <c r="E111" s="2"/>
      <c r="F111" s="2"/>
      <c r="G111" s="2" t="s">
        <v>163</v>
      </c>
      <c r="H111" s="2"/>
      <c r="I111" s="2"/>
      <c r="J111" s="2"/>
      <c r="K111" s="2"/>
      <c r="L111" s="2"/>
      <c r="M111" s="2"/>
      <c r="N111" s="2" t="s">
        <v>162</v>
      </c>
      <c r="O111" s="2"/>
      <c r="P111" s="2"/>
      <c r="Q111" s="2"/>
      <c r="R111" s="21"/>
    </row>
    <row r="112" spans="2:18" x14ac:dyDescent="0.25">
      <c r="B112" s="22" t="s">
        <v>258</v>
      </c>
      <c r="C112" s="2"/>
      <c r="D112" s="2"/>
      <c r="E112" s="2"/>
      <c r="F112" s="2"/>
      <c r="G112" s="2" t="s">
        <v>162</v>
      </c>
      <c r="H112" s="2"/>
      <c r="I112" s="2"/>
      <c r="J112" s="2"/>
      <c r="K112" s="2"/>
      <c r="L112" s="2"/>
      <c r="M112" s="2"/>
      <c r="N112" s="2" t="s">
        <v>163</v>
      </c>
      <c r="O112" s="2"/>
      <c r="P112" s="2"/>
      <c r="Q112" s="2"/>
      <c r="R112" s="21"/>
    </row>
    <row r="113" spans="2:18" x14ac:dyDescent="0.25">
      <c r="B113" s="22" t="s">
        <v>257</v>
      </c>
      <c r="C113" s="2"/>
      <c r="D113" s="2"/>
      <c r="E113" s="2"/>
      <c r="F113" s="2"/>
      <c r="G113" s="2"/>
      <c r="H113" s="2"/>
      <c r="I113" s="2" t="s">
        <v>163</v>
      </c>
      <c r="J113" s="2"/>
      <c r="K113" s="2"/>
      <c r="L113" s="2" t="s">
        <v>162</v>
      </c>
      <c r="M113" s="2"/>
      <c r="N113" s="2"/>
      <c r="O113" s="2"/>
      <c r="P113" s="2"/>
      <c r="Q113" s="2"/>
      <c r="R113" s="21"/>
    </row>
    <row r="114" spans="2:18" x14ac:dyDescent="0.25">
      <c r="B114" s="22" t="s">
        <v>256</v>
      </c>
      <c r="C114" s="2"/>
      <c r="D114" s="2"/>
      <c r="E114" s="2"/>
      <c r="F114" s="2"/>
      <c r="G114" s="2"/>
      <c r="H114" s="2"/>
      <c r="I114" s="2"/>
      <c r="J114" s="2"/>
      <c r="K114" s="2" t="s">
        <v>163</v>
      </c>
      <c r="L114" s="2" t="s">
        <v>162</v>
      </c>
      <c r="M114" s="2"/>
      <c r="N114" s="2"/>
      <c r="O114" s="2"/>
      <c r="P114" s="2"/>
      <c r="Q114" s="2"/>
      <c r="R114" s="21"/>
    </row>
    <row r="115" spans="2:18" x14ac:dyDescent="0.25">
      <c r="B115" s="22" t="s">
        <v>255</v>
      </c>
      <c r="C115" s="2"/>
      <c r="D115" s="2"/>
      <c r="E115" s="2"/>
      <c r="F115" s="2"/>
      <c r="G115" s="2"/>
      <c r="H115" s="2"/>
      <c r="I115" s="2"/>
      <c r="J115" s="2" t="s">
        <v>163</v>
      </c>
      <c r="K115" s="2"/>
      <c r="L115" s="2"/>
      <c r="M115" s="2" t="s">
        <v>162</v>
      </c>
      <c r="N115" s="2"/>
      <c r="O115" s="2"/>
      <c r="P115" s="2"/>
      <c r="Q115" s="2"/>
      <c r="R115" s="21"/>
    </row>
    <row r="116" spans="2:18" x14ac:dyDescent="0.25">
      <c r="B116" s="22" t="s">
        <v>254</v>
      </c>
      <c r="C116" s="2"/>
      <c r="D116" s="2"/>
      <c r="E116" s="2"/>
      <c r="F116" s="2"/>
      <c r="G116" s="2"/>
      <c r="H116" s="2"/>
      <c r="I116" s="2"/>
      <c r="J116" s="2" t="s">
        <v>162</v>
      </c>
      <c r="K116" s="2"/>
      <c r="L116" s="2"/>
      <c r="M116" s="2" t="s">
        <v>163</v>
      </c>
      <c r="N116" s="2"/>
      <c r="O116" s="2"/>
      <c r="P116" s="2"/>
      <c r="Q116" s="2"/>
      <c r="R116" s="21"/>
    </row>
    <row r="117" spans="2:18" x14ac:dyDescent="0.25">
      <c r="B117" s="22" t="s">
        <v>253</v>
      </c>
      <c r="C117" s="2"/>
      <c r="D117" s="2"/>
      <c r="E117" s="2"/>
      <c r="F117" s="2"/>
      <c r="G117" s="2"/>
      <c r="H117" s="2" t="s">
        <v>163</v>
      </c>
      <c r="I117" s="2"/>
      <c r="J117" s="2"/>
      <c r="K117" s="2"/>
      <c r="L117" s="2"/>
      <c r="M117" s="2"/>
      <c r="N117" s="2"/>
      <c r="O117" s="2" t="s">
        <v>162</v>
      </c>
      <c r="P117" s="2"/>
      <c r="Q117" s="2"/>
      <c r="R117" s="21"/>
    </row>
    <row r="118" spans="2:18" x14ac:dyDescent="0.25">
      <c r="B118" s="22" t="s">
        <v>252</v>
      </c>
      <c r="C118" s="2"/>
      <c r="D118" s="2"/>
      <c r="E118" s="2"/>
      <c r="F118" s="2"/>
      <c r="G118" s="2"/>
      <c r="H118" s="2" t="s">
        <v>162</v>
      </c>
      <c r="I118" s="2"/>
      <c r="J118" s="2"/>
      <c r="K118" s="2"/>
      <c r="L118" s="2"/>
      <c r="M118" s="2"/>
      <c r="N118" s="2"/>
      <c r="O118" s="2" t="s">
        <v>163</v>
      </c>
      <c r="P118" s="2"/>
      <c r="Q118" s="2"/>
      <c r="R118" s="21"/>
    </row>
    <row r="119" spans="2:18" x14ac:dyDescent="0.25">
      <c r="B119" s="22" t="s">
        <v>251</v>
      </c>
      <c r="C119" s="2"/>
      <c r="D119" s="2"/>
      <c r="E119" s="2"/>
      <c r="F119" s="2" t="s">
        <v>163</v>
      </c>
      <c r="G119" s="2"/>
      <c r="H119" s="2"/>
      <c r="I119" s="2"/>
      <c r="J119" s="2"/>
      <c r="K119" s="2"/>
      <c r="L119" s="2"/>
      <c r="M119" s="2"/>
      <c r="N119" s="2"/>
      <c r="O119" s="2"/>
      <c r="P119" s="2" t="s">
        <v>162</v>
      </c>
      <c r="Q119" s="2"/>
      <c r="R119" s="21"/>
    </row>
    <row r="120" spans="2:18" x14ac:dyDescent="0.25">
      <c r="B120" s="22" t="s">
        <v>250</v>
      </c>
      <c r="C120" s="2"/>
      <c r="D120" s="2"/>
      <c r="E120" s="2"/>
      <c r="F120" s="2" t="s">
        <v>162</v>
      </c>
      <c r="G120" s="2"/>
      <c r="H120" s="2"/>
      <c r="I120" s="2"/>
      <c r="J120" s="2"/>
      <c r="K120" s="2"/>
      <c r="L120" s="2"/>
      <c r="M120" s="2"/>
      <c r="N120" s="2"/>
      <c r="O120" s="2"/>
      <c r="P120" s="2" t="s">
        <v>163</v>
      </c>
      <c r="Q120" s="2"/>
      <c r="R120" s="21"/>
    </row>
    <row r="121" spans="2:18" x14ac:dyDescent="0.25">
      <c r="B121" s="22" t="s">
        <v>249</v>
      </c>
      <c r="C121" s="2"/>
      <c r="D121" s="2"/>
      <c r="E121" s="2" t="s">
        <v>163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162</v>
      </c>
      <c r="R121" s="21"/>
    </row>
    <row r="122" spans="2:18" x14ac:dyDescent="0.25">
      <c r="B122" s="22" t="s">
        <v>248</v>
      </c>
      <c r="C122" s="2"/>
      <c r="D122" s="2"/>
      <c r="E122" s="2" t="s">
        <v>162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163</v>
      </c>
      <c r="R122" s="21"/>
    </row>
    <row r="123" spans="2:18" x14ac:dyDescent="0.25">
      <c r="B123" s="22" t="s">
        <v>247</v>
      </c>
      <c r="C123" s="2"/>
      <c r="D123" s="2" t="s">
        <v>163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1" t="s">
        <v>162</v>
      </c>
    </row>
    <row r="124" spans="2:18" x14ac:dyDescent="0.25">
      <c r="B124" s="22" t="s">
        <v>246</v>
      </c>
      <c r="C124" s="2"/>
      <c r="D124" s="2" t="s">
        <v>162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1" t="s">
        <v>163</v>
      </c>
    </row>
    <row r="125" spans="2:18" x14ac:dyDescent="0.25">
      <c r="B125" s="22" t="s">
        <v>245</v>
      </c>
      <c r="C125" s="2" t="s">
        <v>163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">
        <v>162</v>
      </c>
      <c r="O125" s="2"/>
      <c r="P125" s="2"/>
      <c r="Q125" s="2"/>
      <c r="R125" s="21"/>
    </row>
    <row r="126" spans="2:18" x14ac:dyDescent="0.25">
      <c r="B126" s="22" t="s">
        <v>244</v>
      </c>
      <c r="C126" s="2" t="s">
        <v>162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163</v>
      </c>
      <c r="O126" s="2"/>
      <c r="P126" s="2"/>
      <c r="Q126" s="2"/>
      <c r="R126" s="21"/>
    </row>
    <row r="127" spans="2:18" x14ac:dyDescent="0.25">
      <c r="B127" s="22" t="s">
        <v>243</v>
      </c>
      <c r="C127" s="2"/>
      <c r="D127" s="2"/>
      <c r="E127" s="2"/>
      <c r="F127" s="2"/>
      <c r="G127" s="2" t="s">
        <v>163</v>
      </c>
      <c r="H127" s="2"/>
      <c r="I127" s="2"/>
      <c r="J127" s="2"/>
      <c r="K127" s="2"/>
      <c r="L127" s="2" t="s">
        <v>162</v>
      </c>
      <c r="M127" s="2"/>
      <c r="N127" s="2"/>
      <c r="O127" s="2"/>
      <c r="P127" s="2"/>
      <c r="Q127" s="2"/>
      <c r="R127" s="21"/>
    </row>
    <row r="128" spans="2:18" x14ac:dyDescent="0.25">
      <c r="B128" s="22" t="s">
        <v>242</v>
      </c>
      <c r="C128" s="2"/>
      <c r="D128" s="2"/>
      <c r="E128" s="2"/>
      <c r="F128" s="2"/>
      <c r="G128" s="2" t="s">
        <v>162</v>
      </c>
      <c r="H128" s="2"/>
      <c r="I128" s="2"/>
      <c r="J128" s="2"/>
      <c r="K128" s="2"/>
      <c r="L128" s="2" t="s">
        <v>163</v>
      </c>
      <c r="M128" s="2"/>
      <c r="N128" s="2"/>
      <c r="O128" s="2"/>
      <c r="P128" s="2"/>
      <c r="Q128" s="2"/>
      <c r="R128" s="21"/>
    </row>
    <row r="129" spans="2:18" x14ac:dyDescent="0.25">
      <c r="B129" s="22" t="s">
        <v>241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163</v>
      </c>
      <c r="M129" s="2" t="s">
        <v>162</v>
      </c>
      <c r="N129" s="2"/>
      <c r="O129" s="2"/>
      <c r="P129" s="2"/>
      <c r="Q129" s="2"/>
      <c r="R129" s="21"/>
    </row>
    <row r="130" spans="2:18" x14ac:dyDescent="0.25">
      <c r="B130" s="22" t="s">
        <v>240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162</v>
      </c>
      <c r="M130" s="2" t="s">
        <v>163</v>
      </c>
      <c r="N130" s="2"/>
      <c r="O130" s="2"/>
      <c r="P130" s="2"/>
      <c r="Q130" s="2"/>
      <c r="R130" s="21"/>
    </row>
    <row r="131" spans="2:18" x14ac:dyDescent="0.25">
      <c r="B131" s="22" t="s">
        <v>239</v>
      </c>
      <c r="C131" s="2"/>
      <c r="D131" s="2"/>
      <c r="E131" s="2"/>
      <c r="F131" s="2"/>
      <c r="G131" s="2"/>
      <c r="H131" s="2"/>
      <c r="I131" s="2"/>
      <c r="J131" s="2" t="s">
        <v>163</v>
      </c>
      <c r="K131" s="2"/>
      <c r="L131" s="2"/>
      <c r="M131" s="2"/>
      <c r="N131" s="2"/>
      <c r="O131" s="2" t="s">
        <v>162</v>
      </c>
      <c r="P131" s="2"/>
      <c r="Q131" s="2"/>
      <c r="R131" s="21"/>
    </row>
    <row r="132" spans="2:18" x14ac:dyDescent="0.25">
      <c r="B132" s="22" t="s">
        <v>238</v>
      </c>
      <c r="C132" s="2"/>
      <c r="D132" s="2"/>
      <c r="E132" s="2"/>
      <c r="F132" s="2"/>
      <c r="G132" s="2"/>
      <c r="H132" s="2"/>
      <c r="I132" s="2"/>
      <c r="J132" s="2" t="s">
        <v>162</v>
      </c>
      <c r="K132" s="2"/>
      <c r="L132" s="2"/>
      <c r="M132" s="2"/>
      <c r="N132" s="2"/>
      <c r="O132" s="2" t="s">
        <v>163</v>
      </c>
      <c r="P132" s="2"/>
      <c r="Q132" s="2"/>
      <c r="R132" s="21"/>
    </row>
    <row r="133" spans="2:18" x14ac:dyDescent="0.25">
      <c r="B133" s="22" t="s">
        <v>237</v>
      </c>
      <c r="C133" s="2"/>
      <c r="D133" s="2"/>
      <c r="E133" s="2"/>
      <c r="F133" s="2"/>
      <c r="G133" s="2"/>
      <c r="H133" s="2" t="s">
        <v>163</v>
      </c>
      <c r="I133" s="2"/>
      <c r="J133" s="2"/>
      <c r="K133" s="2"/>
      <c r="L133" s="2"/>
      <c r="M133" s="2"/>
      <c r="N133" s="2"/>
      <c r="O133" s="2"/>
      <c r="P133" s="2" t="s">
        <v>162</v>
      </c>
      <c r="Q133" s="2"/>
      <c r="R133" s="21"/>
    </row>
    <row r="134" spans="2:18" x14ac:dyDescent="0.25">
      <c r="B134" s="22" t="s">
        <v>236</v>
      </c>
      <c r="C134" s="2"/>
      <c r="D134" s="2"/>
      <c r="E134" s="2"/>
      <c r="F134" s="2"/>
      <c r="G134" s="2"/>
      <c r="H134" s="2" t="s">
        <v>162</v>
      </c>
      <c r="I134" s="2"/>
      <c r="J134" s="2"/>
      <c r="K134" s="2"/>
      <c r="L134" s="2"/>
      <c r="M134" s="2"/>
      <c r="N134" s="2"/>
      <c r="O134" s="2"/>
      <c r="P134" s="2" t="s">
        <v>163</v>
      </c>
      <c r="Q134" s="2"/>
      <c r="R134" s="21"/>
    </row>
    <row r="135" spans="2:18" x14ac:dyDescent="0.25">
      <c r="B135" s="22" t="s">
        <v>235</v>
      </c>
      <c r="C135" s="2"/>
      <c r="D135" s="2"/>
      <c r="E135" s="2"/>
      <c r="F135" s="2" t="s">
        <v>163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162</v>
      </c>
      <c r="R135" s="21"/>
    </row>
    <row r="136" spans="2:18" x14ac:dyDescent="0.25">
      <c r="B136" s="22" t="s">
        <v>234</v>
      </c>
      <c r="C136" s="2"/>
      <c r="D136" s="2"/>
      <c r="E136" s="2"/>
      <c r="F136" s="2" t="s">
        <v>162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163</v>
      </c>
      <c r="R136" s="21"/>
    </row>
    <row r="137" spans="2:18" x14ac:dyDescent="0.25">
      <c r="B137" s="22" t="s">
        <v>233</v>
      </c>
      <c r="C137" s="2"/>
      <c r="D137" s="2"/>
      <c r="E137" s="2" t="s">
        <v>163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1" t="s">
        <v>162</v>
      </c>
    </row>
    <row r="138" spans="2:18" x14ac:dyDescent="0.25">
      <c r="B138" s="22" t="s">
        <v>232</v>
      </c>
      <c r="C138" s="2"/>
      <c r="D138" s="2"/>
      <c r="E138" s="2" t="s">
        <v>162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1" t="s">
        <v>163</v>
      </c>
    </row>
    <row r="139" spans="2:18" x14ac:dyDescent="0.25">
      <c r="B139" s="22" t="s">
        <v>231</v>
      </c>
      <c r="C139" s="2"/>
      <c r="D139" s="2" t="s">
        <v>163</v>
      </c>
      <c r="E139" s="2"/>
      <c r="F139" s="2"/>
      <c r="G139" s="2"/>
      <c r="H139" s="2"/>
      <c r="I139" s="2"/>
      <c r="J139" s="2"/>
      <c r="K139" s="2"/>
      <c r="L139" s="2"/>
      <c r="M139" s="2"/>
      <c r="N139" s="2" t="s">
        <v>162</v>
      </c>
      <c r="O139" s="2"/>
      <c r="P139" s="2"/>
      <c r="Q139" s="2"/>
      <c r="R139" s="21"/>
    </row>
    <row r="140" spans="2:18" x14ac:dyDescent="0.25">
      <c r="B140" s="22" t="s">
        <v>230</v>
      </c>
      <c r="C140" s="2"/>
      <c r="D140" s="2" t="s">
        <v>162</v>
      </c>
      <c r="E140" s="2"/>
      <c r="F140" s="2"/>
      <c r="G140" s="2"/>
      <c r="H140" s="2"/>
      <c r="I140" s="2"/>
      <c r="J140" s="2"/>
      <c r="K140" s="2"/>
      <c r="L140" s="2"/>
      <c r="M140" s="2"/>
      <c r="N140" s="2" t="s">
        <v>163</v>
      </c>
      <c r="O140" s="2"/>
      <c r="P140" s="2"/>
      <c r="Q140" s="2"/>
      <c r="R140" s="21"/>
    </row>
    <row r="141" spans="2:18" x14ac:dyDescent="0.25">
      <c r="B141" s="22" t="s">
        <v>229</v>
      </c>
      <c r="C141" s="2" t="s">
        <v>163</v>
      </c>
      <c r="D141" s="2"/>
      <c r="E141" s="2"/>
      <c r="F141" s="2"/>
      <c r="G141" s="2"/>
      <c r="H141" s="2"/>
      <c r="I141" s="2"/>
      <c r="J141" s="2"/>
      <c r="K141" s="2"/>
      <c r="L141" s="2" t="s">
        <v>162</v>
      </c>
      <c r="M141" s="2"/>
      <c r="N141" s="2"/>
      <c r="O141" s="2"/>
      <c r="P141" s="2"/>
      <c r="Q141" s="2"/>
      <c r="R141" s="21"/>
    </row>
    <row r="142" spans="2:18" x14ac:dyDescent="0.25">
      <c r="B142" s="22" t="s">
        <v>228</v>
      </c>
      <c r="C142" s="2" t="s">
        <v>162</v>
      </c>
      <c r="D142" s="2"/>
      <c r="E142" s="2"/>
      <c r="F142" s="2"/>
      <c r="G142" s="2"/>
      <c r="H142" s="2"/>
      <c r="I142" s="2"/>
      <c r="J142" s="2"/>
      <c r="K142" s="2"/>
      <c r="L142" s="2" t="s">
        <v>163</v>
      </c>
      <c r="M142" s="2"/>
      <c r="N142" s="2"/>
      <c r="O142" s="2"/>
      <c r="P142" s="2"/>
      <c r="Q142" s="2"/>
      <c r="R142" s="21"/>
    </row>
    <row r="143" spans="2:18" x14ac:dyDescent="0.25">
      <c r="B143" s="22" t="s">
        <v>227</v>
      </c>
      <c r="C143" s="2"/>
      <c r="D143" s="2"/>
      <c r="E143" s="2"/>
      <c r="F143" s="2"/>
      <c r="G143" s="2" t="s">
        <v>163</v>
      </c>
      <c r="H143" s="2"/>
      <c r="I143" s="2"/>
      <c r="J143" s="2" t="s">
        <v>162</v>
      </c>
      <c r="K143" s="2"/>
      <c r="L143" s="2"/>
      <c r="M143" s="2"/>
      <c r="N143" s="2"/>
      <c r="O143" s="2"/>
      <c r="P143" s="2"/>
      <c r="Q143" s="2"/>
      <c r="R143" s="21"/>
    </row>
    <row r="144" spans="2:18" x14ac:dyDescent="0.25">
      <c r="B144" s="22" t="s">
        <v>226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163</v>
      </c>
      <c r="N144" s="2" t="s">
        <v>162</v>
      </c>
      <c r="O144" s="2"/>
      <c r="P144" s="2"/>
      <c r="Q144" s="2"/>
      <c r="R144" s="21"/>
    </row>
    <row r="145" spans="2:18" x14ac:dyDescent="0.25">
      <c r="B145" s="22" t="s">
        <v>225</v>
      </c>
      <c r="C145" s="2"/>
      <c r="D145" s="2"/>
      <c r="E145" s="2"/>
      <c r="F145" s="2"/>
      <c r="G145" s="2"/>
      <c r="H145" s="2"/>
      <c r="I145" s="2"/>
      <c r="J145" s="2"/>
      <c r="K145" s="2"/>
      <c r="L145" s="2" t="s">
        <v>163</v>
      </c>
      <c r="M145" s="2"/>
      <c r="N145" s="2"/>
      <c r="O145" s="2" t="s">
        <v>162</v>
      </c>
      <c r="P145" s="2"/>
      <c r="Q145" s="2"/>
      <c r="R145" s="21"/>
    </row>
    <row r="146" spans="2:18" x14ac:dyDescent="0.25">
      <c r="B146" s="22" t="s">
        <v>224</v>
      </c>
      <c r="C146" s="2"/>
      <c r="D146" s="2"/>
      <c r="E146" s="2"/>
      <c r="F146" s="2"/>
      <c r="G146" s="2"/>
      <c r="H146" s="2"/>
      <c r="I146" s="2"/>
      <c r="J146" s="2"/>
      <c r="K146" s="2"/>
      <c r="L146" s="2" t="s">
        <v>162</v>
      </c>
      <c r="M146" s="2"/>
      <c r="N146" s="2"/>
      <c r="O146" s="2" t="s">
        <v>163</v>
      </c>
      <c r="P146" s="2"/>
      <c r="Q146" s="2"/>
      <c r="R146" s="21"/>
    </row>
    <row r="147" spans="2:18" x14ac:dyDescent="0.25">
      <c r="B147" s="22" t="s">
        <v>223</v>
      </c>
      <c r="C147" s="2"/>
      <c r="D147" s="2"/>
      <c r="E147" s="2"/>
      <c r="F147" s="2"/>
      <c r="G147" s="2"/>
      <c r="H147" s="2"/>
      <c r="I147" s="2"/>
      <c r="J147" s="2" t="s">
        <v>163</v>
      </c>
      <c r="K147" s="2"/>
      <c r="L147" s="2"/>
      <c r="M147" s="2"/>
      <c r="N147" s="2"/>
      <c r="O147" s="2"/>
      <c r="P147" s="2" t="s">
        <v>162</v>
      </c>
      <c r="Q147" s="2"/>
      <c r="R147" s="21"/>
    </row>
    <row r="148" spans="2:18" x14ac:dyDescent="0.25">
      <c r="B148" s="22" t="s">
        <v>222</v>
      </c>
      <c r="C148" s="2"/>
      <c r="D148" s="2"/>
      <c r="E148" s="2"/>
      <c r="F148" s="2"/>
      <c r="G148" s="2"/>
      <c r="H148" s="2"/>
      <c r="I148" s="2"/>
      <c r="J148" s="2" t="s">
        <v>162</v>
      </c>
      <c r="K148" s="2"/>
      <c r="L148" s="2"/>
      <c r="M148" s="2"/>
      <c r="N148" s="2"/>
      <c r="O148" s="2"/>
      <c r="P148" s="2" t="s">
        <v>163</v>
      </c>
      <c r="Q148" s="2"/>
      <c r="R148" s="21"/>
    </row>
    <row r="149" spans="2:18" x14ac:dyDescent="0.25">
      <c r="B149" s="22" t="s">
        <v>221</v>
      </c>
      <c r="C149" s="2"/>
      <c r="D149" s="2"/>
      <c r="E149" s="2"/>
      <c r="F149" s="2"/>
      <c r="G149" s="2"/>
      <c r="H149" s="2" t="s">
        <v>163</v>
      </c>
      <c r="I149" s="2"/>
      <c r="J149" s="2"/>
      <c r="K149" s="2"/>
      <c r="L149" s="2"/>
      <c r="M149" s="2"/>
      <c r="N149" s="2"/>
      <c r="O149" s="2"/>
      <c r="P149" s="2"/>
      <c r="Q149" s="2" t="s">
        <v>162</v>
      </c>
      <c r="R149" s="21"/>
    </row>
    <row r="150" spans="2:18" x14ac:dyDescent="0.25">
      <c r="B150" s="22" t="s">
        <v>220</v>
      </c>
      <c r="C150" s="2"/>
      <c r="D150" s="2"/>
      <c r="E150" s="2"/>
      <c r="F150" s="2"/>
      <c r="G150" s="2"/>
      <c r="H150" s="2" t="s">
        <v>162</v>
      </c>
      <c r="I150" s="2"/>
      <c r="J150" s="2"/>
      <c r="K150" s="2"/>
      <c r="L150" s="2"/>
      <c r="M150" s="2"/>
      <c r="N150" s="2"/>
      <c r="O150" s="2"/>
      <c r="P150" s="2"/>
      <c r="Q150" s="2" t="s">
        <v>163</v>
      </c>
      <c r="R150" s="21"/>
    </row>
    <row r="151" spans="2:18" x14ac:dyDescent="0.25">
      <c r="B151" s="22" t="s">
        <v>219</v>
      </c>
      <c r="C151" s="2"/>
      <c r="D151" s="2"/>
      <c r="E151" s="2"/>
      <c r="F151" s="2" t="s">
        <v>163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1" t="s">
        <v>162</v>
      </c>
    </row>
    <row r="152" spans="2:18" x14ac:dyDescent="0.25">
      <c r="B152" s="22" t="s">
        <v>218</v>
      </c>
      <c r="C152" s="2"/>
      <c r="D152" s="2"/>
      <c r="E152" s="2"/>
      <c r="F152" s="2" t="s">
        <v>162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1" t="s">
        <v>163</v>
      </c>
    </row>
    <row r="153" spans="2:18" x14ac:dyDescent="0.25">
      <c r="B153" s="22" t="s">
        <v>217</v>
      </c>
      <c r="C153" s="2"/>
      <c r="D153" s="2"/>
      <c r="E153" s="2" t="s">
        <v>163</v>
      </c>
      <c r="F153" s="2"/>
      <c r="G153" s="2"/>
      <c r="H153" s="2"/>
      <c r="I153" s="2"/>
      <c r="J153" s="2"/>
      <c r="K153" s="2"/>
      <c r="L153" s="2"/>
      <c r="M153" s="2"/>
      <c r="N153" s="2" t="s">
        <v>162</v>
      </c>
      <c r="O153" s="2"/>
      <c r="P153" s="2"/>
      <c r="Q153" s="2"/>
      <c r="R153" s="21"/>
    </row>
    <row r="154" spans="2:18" x14ac:dyDescent="0.25">
      <c r="B154" s="22" t="s">
        <v>216</v>
      </c>
      <c r="C154" s="2"/>
      <c r="D154" s="2"/>
      <c r="E154" s="2" t="s">
        <v>162</v>
      </c>
      <c r="F154" s="2"/>
      <c r="G154" s="2"/>
      <c r="H154" s="2"/>
      <c r="I154" s="2"/>
      <c r="J154" s="2"/>
      <c r="K154" s="2"/>
      <c r="L154" s="2"/>
      <c r="M154" s="2"/>
      <c r="N154" s="2" t="s">
        <v>163</v>
      </c>
      <c r="O154" s="2"/>
      <c r="P154" s="2"/>
      <c r="Q154" s="2"/>
      <c r="R154" s="21"/>
    </row>
    <row r="155" spans="2:18" x14ac:dyDescent="0.25">
      <c r="B155" s="22" t="s">
        <v>215</v>
      </c>
      <c r="C155" s="2"/>
      <c r="D155" s="2" t="s">
        <v>163</v>
      </c>
      <c r="E155" s="2"/>
      <c r="F155" s="2"/>
      <c r="G155" s="2"/>
      <c r="H155" s="2"/>
      <c r="I155" s="2"/>
      <c r="J155" s="2"/>
      <c r="K155" s="2"/>
      <c r="L155" s="2" t="s">
        <v>162</v>
      </c>
      <c r="M155" s="2"/>
      <c r="N155" s="2"/>
      <c r="O155" s="2"/>
      <c r="P155" s="2"/>
      <c r="Q155" s="2"/>
      <c r="R155" s="21"/>
    </row>
    <row r="156" spans="2:18" x14ac:dyDescent="0.25">
      <c r="B156" s="22" t="s">
        <v>214</v>
      </c>
      <c r="C156" s="2"/>
      <c r="D156" s="2" t="s">
        <v>162</v>
      </c>
      <c r="E156" s="2"/>
      <c r="F156" s="2"/>
      <c r="G156" s="2"/>
      <c r="H156" s="2"/>
      <c r="I156" s="2"/>
      <c r="J156" s="2"/>
      <c r="K156" s="2"/>
      <c r="L156" s="2" t="s">
        <v>163</v>
      </c>
      <c r="M156" s="2"/>
      <c r="N156" s="2"/>
      <c r="O156" s="2"/>
      <c r="P156" s="2"/>
      <c r="Q156" s="2"/>
      <c r="R156" s="21"/>
    </row>
    <row r="157" spans="2:18" x14ac:dyDescent="0.25">
      <c r="B157" s="22" t="s">
        <v>213</v>
      </c>
      <c r="C157" s="2" t="s">
        <v>163</v>
      </c>
      <c r="D157" s="2"/>
      <c r="E157" s="2"/>
      <c r="F157" s="2"/>
      <c r="G157" s="2"/>
      <c r="H157" s="2"/>
      <c r="I157" s="2"/>
      <c r="J157" s="2" t="s">
        <v>162</v>
      </c>
      <c r="K157" s="2"/>
      <c r="L157" s="2"/>
      <c r="M157" s="2"/>
      <c r="N157" s="2"/>
      <c r="O157" s="2"/>
      <c r="P157" s="2"/>
      <c r="Q157" s="2"/>
      <c r="R157" s="21"/>
    </row>
    <row r="158" spans="2:18" x14ac:dyDescent="0.25">
      <c r="B158" s="22" t="s">
        <v>212</v>
      </c>
      <c r="C158" s="2" t="s">
        <v>162</v>
      </c>
      <c r="D158" s="2"/>
      <c r="E158" s="2"/>
      <c r="F158" s="2"/>
      <c r="G158" s="2"/>
      <c r="H158" s="2"/>
      <c r="I158" s="2"/>
      <c r="J158" s="2" t="s">
        <v>163</v>
      </c>
      <c r="K158" s="2"/>
      <c r="L158" s="2"/>
      <c r="M158" s="2"/>
      <c r="N158" s="2"/>
      <c r="O158" s="2"/>
      <c r="P158" s="2"/>
      <c r="Q158" s="2"/>
      <c r="R158" s="21"/>
    </row>
    <row r="159" spans="2:18" x14ac:dyDescent="0.25">
      <c r="B159" s="22" t="s">
        <v>211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">
        <v>163</v>
      </c>
      <c r="O159" s="2" t="s">
        <v>162</v>
      </c>
      <c r="P159" s="2"/>
      <c r="Q159" s="2"/>
      <c r="R159" s="21"/>
    </row>
    <row r="160" spans="2:18" x14ac:dyDescent="0.25">
      <c r="B160" s="22" t="s">
        <v>210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">
        <v>162</v>
      </c>
      <c r="O160" s="2" t="s">
        <v>163</v>
      </c>
      <c r="P160" s="2"/>
      <c r="Q160" s="2"/>
      <c r="R160" s="21"/>
    </row>
    <row r="161" spans="2:18" x14ac:dyDescent="0.25">
      <c r="B161" s="22" t="s">
        <v>209</v>
      </c>
      <c r="C161" s="2"/>
      <c r="D161" s="2"/>
      <c r="E161" s="2"/>
      <c r="F161" s="2"/>
      <c r="G161" s="2"/>
      <c r="H161" s="2"/>
      <c r="I161" s="2"/>
      <c r="J161" s="2"/>
      <c r="K161" s="2"/>
      <c r="L161" s="2" t="s">
        <v>163</v>
      </c>
      <c r="M161" s="2"/>
      <c r="N161" s="2"/>
      <c r="O161" s="2"/>
      <c r="P161" s="2" t="s">
        <v>162</v>
      </c>
      <c r="Q161" s="2"/>
      <c r="R161" s="21"/>
    </row>
    <row r="162" spans="2:18" x14ac:dyDescent="0.25">
      <c r="B162" s="22" t="s">
        <v>208</v>
      </c>
      <c r="C162" s="2"/>
      <c r="D162" s="2"/>
      <c r="E162" s="2"/>
      <c r="F162" s="2"/>
      <c r="G162" s="2"/>
      <c r="H162" s="2"/>
      <c r="I162" s="2"/>
      <c r="J162" s="2"/>
      <c r="K162" s="2"/>
      <c r="L162" s="2" t="s">
        <v>162</v>
      </c>
      <c r="M162" s="2"/>
      <c r="N162" s="2"/>
      <c r="O162" s="2"/>
      <c r="P162" s="2" t="s">
        <v>163</v>
      </c>
      <c r="Q162" s="2"/>
      <c r="R162" s="21"/>
    </row>
    <row r="163" spans="2:18" x14ac:dyDescent="0.25">
      <c r="B163" s="22" t="s">
        <v>207</v>
      </c>
      <c r="C163" s="2"/>
      <c r="D163" s="2"/>
      <c r="E163" s="2"/>
      <c r="F163" s="2"/>
      <c r="G163" s="2"/>
      <c r="H163" s="2"/>
      <c r="I163" s="2"/>
      <c r="J163" s="2" t="s">
        <v>163</v>
      </c>
      <c r="K163" s="2"/>
      <c r="L163" s="2"/>
      <c r="M163" s="2"/>
      <c r="N163" s="2"/>
      <c r="O163" s="2"/>
      <c r="P163" s="2"/>
      <c r="Q163" s="2" t="s">
        <v>162</v>
      </c>
      <c r="R163" s="21"/>
    </row>
    <row r="164" spans="2:18" x14ac:dyDescent="0.25">
      <c r="B164" s="22" t="s">
        <v>206</v>
      </c>
      <c r="C164" s="2"/>
      <c r="D164" s="2"/>
      <c r="E164" s="2"/>
      <c r="F164" s="2"/>
      <c r="G164" s="2"/>
      <c r="H164" s="2"/>
      <c r="I164" s="2"/>
      <c r="J164" s="2" t="s">
        <v>162</v>
      </c>
      <c r="K164" s="2"/>
      <c r="L164" s="2"/>
      <c r="M164" s="2"/>
      <c r="N164" s="2"/>
      <c r="O164" s="2"/>
      <c r="P164" s="2"/>
      <c r="Q164" s="2" t="s">
        <v>163</v>
      </c>
      <c r="R164" s="21"/>
    </row>
    <row r="165" spans="2:18" x14ac:dyDescent="0.25">
      <c r="B165" s="22" t="s">
        <v>205</v>
      </c>
      <c r="C165" s="2"/>
      <c r="D165" s="2"/>
      <c r="E165" s="2"/>
      <c r="F165" s="2"/>
      <c r="G165" s="2"/>
      <c r="H165" s="2" t="s">
        <v>163</v>
      </c>
      <c r="I165" s="2"/>
      <c r="J165" s="2"/>
      <c r="K165" s="2"/>
      <c r="L165" s="2"/>
      <c r="M165" s="2"/>
      <c r="N165" s="2"/>
      <c r="O165" s="2"/>
      <c r="P165" s="2"/>
      <c r="Q165" s="2"/>
      <c r="R165" s="21" t="s">
        <v>162</v>
      </c>
    </row>
    <row r="166" spans="2:18" x14ac:dyDescent="0.25">
      <c r="B166" s="22" t="s">
        <v>204</v>
      </c>
      <c r="C166" s="2"/>
      <c r="D166" s="2"/>
      <c r="E166" s="2"/>
      <c r="F166" s="2"/>
      <c r="G166" s="2"/>
      <c r="H166" s="2" t="s">
        <v>162</v>
      </c>
      <c r="I166" s="2"/>
      <c r="J166" s="2"/>
      <c r="K166" s="2"/>
      <c r="L166" s="2"/>
      <c r="M166" s="2"/>
      <c r="N166" s="2"/>
      <c r="O166" s="2"/>
      <c r="P166" s="2"/>
      <c r="Q166" s="2"/>
      <c r="R166" s="21" t="s">
        <v>163</v>
      </c>
    </row>
    <row r="167" spans="2:18" x14ac:dyDescent="0.25">
      <c r="B167" s="22" t="s">
        <v>203</v>
      </c>
      <c r="C167" s="2"/>
      <c r="D167" s="2"/>
      <c r="E167" s="2"/>
      <c r="F167" s="2" t="s">
        <v>163</v>
      </c>
      <c r="G167" s="2"/>
      <c r="H167" s="2"/>
      <c r="I167" s="2"/>
      <c r="J167" s="2"/>
      <c r="K167" s="2"/>
      <c r="L167" s="2"/>
      <c r="M167" s="2"/>
      <c r="N167" s="2" t="s">
        <v>162</v>
      </c>
      <c r="O167" s="2"/>
      <c r="P167" s="2"/>
      <c r="Q167" s="2"/>
      <c r="R167" s="21"/>
    </row>
    <row r="168" spans="2:18" x14ac:dyDescent="0.25">
      <c r="B168" s="22" t="s">
        <v>202</v>
      </c>
      <c r="C168" s="2"/>
      <c r="D168" s="2"/>
      <c r="E168" s="2"/>
      <c r="F168" s="2" t="s">
        <v>162</v>
      </c>
      <c r="G168" s="2"/>
      <c r="H168" s="2"/>
      <c r="I168" s="2"/>
      <c r="J168" s="2"/>
      <c r="K168" s="2"/>
      <c r="L168" s="2"/>
      <c r="M168" s="2"/>
      <c r="N168" s="2" t="s">
        <v>163</v>
      </c>
      <c r="O168" s="2"/>
      <c r="P168" s="2"/>
      <c r="Q168" s="2"/>
      <c r="R168" s="21"/>
    </row>
    <row r="169" spans="2:18" x14ac:dyDescent="0.25">
      <c r="B169" s="22" t="s">
        <v>201</v>
      </c>
      <c r="C169" s="2"/>
      <c r="D169" s="2"/>
      <c r="E169" s="2" t="s">
        <v>163</v>
      </c>
      <c r="F169" s="2"/>
      <c r="G169" s="2"/>
      <c r="H169" s="2"/>
      <c r="I169" s="2"/>
      <c r="J169" s="2"/>
      <c r="K169" s="2"/>
      <c r="L169" s="2" t="s">
        <v>162</v>
      </c>
      <c r="M169" s="2"/>
      <c r="N169" s="2"/>
      <c r="O169" s="2"/>
      <c r="P169" s="2"/>
      <c r="Q169" s="2"/>
      <c r="R169" s="21"/>
    </row>
    <row r="170" spans="2:18" x14ac:dyDescent="0.25">
      <c r="B170" s="22" t="s">
        <v>200</v>
      </c>
      <c r="C170" s="2"/>
      <c r="D170" s="2"/>
      <c r="E170" s="2" t="s">
        <v>162</v>
      </c>
      <c r="F170" s="2"/>
      <c r="G170" s="2"/>
      <c r="H170" s="2"/>
      <c r="I170" s="2"/>
      <c r="J170" s="2"/>
      <c r="K170" s="2"/>
      <c r="L170" s="2" t="s">
        <v>163</v>
      </c>
      <c r="M170" s="2"/>
      <c r="N170" s="2"/>
      <c r="O170" s="2"/>
      <c r="P170" s="2"/>
      <c r="Q170" s="2"/>
      <c r="R170" s="21"/>
    </row>
    <row r="171" spans="2:18" x14ac:dyDescent="0.25">
      <c r="B171" s="22" t="s">
        <v>199</v>
      </c>
      <c r="C171" s="2"/>
      <c r="D171" s="2" t="s">
        <v>163</v>
      </c>
      <c r="E171" s="2"/>
      <c r="F171" s="2"/>
      <c r="G171" s="2"/>
      <c r="H171" s="2"/>
      <c r="I171" s="2"/>
      <c r="J171" s="2" t="s">
        <v>162</v>
      </c>
      <c r="K171" s="2"/>
      <c r="L171" s="2"/>
      <c r="M171" s="2"/>
      <c r="N171" s="2"/>
      <c r="O171" s="2"/>
      <c r="P171" s="2"/>
      <c r="Q171" s="2"/>
      <c r="R171" s="21"/>
    </row>
    <row r="172" spans="2:18" x14ac:dyDescent="0.25">
      <c r="B172" s="22" t="s">
        <v>198</v>
      </c>
      <c r="C172" s="2"/>
      <c r="D172" s="2" t="s">
        <v>162</v>
      </c>
      <c r="E172" s="2"/>
      <c r="F172" s="2"/>
      <c r="G172" s="2"/>
      <c r="H172" s="2"/>
      <c r="I172" s="2"/>
      <c r="J172" s="2" t="s">
        <v>163</v>
      </c>
      <c r="K172" s="2"/>
      <c r="L172" s="2"/>
      <c r="M172" s="2"/>
      <c r="N172" s="2"/>
      <c r="O172" s="2"/>
      <c r="P172" s="2"/>
      <c r="Q172" s="2"/>
      <c r="R172" s="21"/>
    </row>
    <row r="173" spans="2:18" x14ac:dyDescent="0.25">
      <c r="B173" s="22" t="s">
        <v>197</v>
      </c>
      <c r="C173" s="2" t="s">
        <v>163</v>
      </c>
      <c r="D173" s="2"/>
      <c r="E173" s="2"/>
      <c r="F173" s="2"/>
      <c r="G173" s="2"/>
      <c r="H173" s="2" t="s">
        <v>162</v>
      </c>
      <c r="I173" s="2"/>
      <c r="J173" s="2"/>
      <c r="K173" s="2"/>
      <c r="L173" s="2"/>
      <c r="M173" s="2"/>
      <c r="N173" s="2"/>
      <c r="O173" s="2"/>
      <c r="P173" s="2"/>
      <c r="Q173" s="2"/>
      <c r="R173" s="21"/>
    </row>
    <row r="174" spans="2:18" x14ac:dyDescent="0.25">
      <c r="B174" s="22" t="s">
        <v>196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">
        <v>163</v>
      </c>
      <c r="O174" s="2"/>
      <c r="P174" s="2" t="s">
        <v>162</v>
      </c>
      <c r="Q174" s="2"/>
      <c r="R174" s="21"/>
    </row>
    <row r="175" spans="2:18" x14ac:dyDescent="0.25">
      <c r="B175" s="22" t="s">
        <v>195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">
        <v>162</v>
      </c>
      <c r="O175" s="2"/>
      <c r="P175" s="2" t="s">
        <v>163</v>
      </c>
      <c r="Q175" s="2"/>
      <c r="R175" s="21"/>
    </row>
    <row r="176" spans="2:18" x14ac:dyDescent="0.25">
      <c r="B176" s="22" t="s">
        <v>194</v>
      </c>
      <c r="C176" s="2"/>
      <c r="D176" s="2"/>
      <c r="E176" s="2"/>
      <c r="F176" s="2"/>
      <c r="G176" s="2"/>
      <c r="H176" s="2"/>
      <c r="I176" s="2"/>
      <c r="J176" s="2"/>
      <c r="K176" s="2"/>
      <c r="L176" s="2" t="s">
        <v>163</v>
      </c>
      <c r="M176" s="2"/>
      <c r="N176" s="2"/>
      <c r="O176" s="2"/>
      <c r="P176" s="2"/>
      <c r="Q176" s="2" t="s">
        <v>162</v>
      </c>
      <c r="R176" s="21"/>
    </row>
    <row r="177" spans="2:18" x14ac:dyDescent="0.25">
      <c r="B177" s="22" t="s">
        <v>193</v>
      </c>
      <c r="C177" s="2"/>
      <c r="D177" s="2"/>
      <c r="E177" s="2"/>
      <c r="F177" s="2"/>
      <c r="G177" s="2"/>
      <c r="H177" s="2"/>
      <c r="I177" s="2"/>
      <c r="J177" s="2"/>
      <c r="K177" s="2"/>
      <c r="L177" s="2" t="s">
        <v>162</v>
      </c>
      <c r="M177" s="2"/>
      <c r="N177" s="2"/>
      <c r="O177" s="2"/>
      <c r="P177" s="2"/>
      <c r="Q177" s="2" t="s">
        <v>163</v>
      </c>
      <c r="R177" s="21"/>
    </row>
    <row r="178" spans="2:18" x14ac:dyDescent="0.25">
      <c r="B178" s="22" t="s">
        <v>192</v>
      </c>
      <c r="C178" s="2"/>
      <c r="D178" s="2"/>
      <c r="E178" s="2"/>
      <c r="F178" s="2"/>
      <c r="G178" s="2"/>
      <c r="H178" s="2"/>
      <c r="I178" s="2"/>
      <c r="J178" s="2" t="s">
        <v>163</v>
      </c>
      <c r="K178" s="2"/>
      <c r="L178" s="2"/>
      <c r="M178" s="2"/>
      <c r="N178" s="2"/>
      <c r="O178" s="2"/>
      <c r="P178" s="2"/>
      <c r="Q178" s="2"/>
      <c r="R178" s="21" t="s">
        <v>162</v>
      </c>
    </row>
    <row r="179" spans="2:18" x14ac:dyDescent="0.25">
      <c r="B179" s="22" t="s">
        <v>191</v>
      </c>
      <c r="C179" s="2"/>
      <c r="D179" s="2"/>
      <c r="E179" s="2"/>
      <c r="F179" s="2"/>
      <c r="G179" s="2"/>
      <c r="H179" s="2"/>
      <c r="I179" s="2"/>
      <c r="J179" s="2" t="s">
        <v>162</v>
      </c>
      <c r="K179" s="2"/>
      <c r="L179" s="2"/>
      <c r="M179" s="2"/>
      <c r="N179" s="2"/>
      <c r="O179" s="2"/>
      <c r="P179" s="2"/>
      <c r="Q179" s="2"/>
      <c r="R179" s="21" t="s">
        <v>163</v>
      </c>
    </row>
    <row r="180" spans="2:18" x14ac:dyDescent="0.25">
      <c r="B180" s="22" t="s">
        <v>190</v>
      </c>
      <c r="C180" s="2"/>
      <c r="D180" s="2"/>
      <c r="E180" s="2"/>
      <c r="F180" s="2"/>
      <c r="G180" s="2"/>
      <c r="H180" s="2" t="s">
        <v>163</v>
      </c>
      <c r="I180" s="2"/>
      <c r="J180" s="2"/>
      <c r="K180" s="2"/>
      <c r="L180" s="2"/>
      <c r="M180" s="2"/>
      <c r="N180" s="2" t="s">
        <v>162</v>
      </c>
      <c r="O180" s="2"/>
      <c r="P180" s="2"/>
      <c r="Q180" s="2"/>
      <c r="R180" s="21"/>
    </row>
    <row r="181" spans="2:18" x14ac:dyDescent="0.25">
      <c r="B181" s="22" t="s">
        <v>189</v>
      </c>
      <c r="C181" s="2"/>
      <c r="D181" s="2"/>
      <c r="E181" s="2"/>
      <c r="F181" s="2"/>
      <c r="G181" s="2"/>
      <c r="H181" s="2" t="s">
        <v>162</v>
      </c>
      <c r="I181" s="2"/>
      <c r="J181" s="2"/>
      <c r="K181" s="2"/>
      <c r="L181" s="2"/>
      <c r="M181" s="2"/>
      <c r="N181" s="2" t="s">
        <v>163</v>
      </c>
      <c r="O181" s="2"/>
      <c r="P181" s="2"/>
      <c r="Q181" s="2"/>
      <c r="R181" s="21"/>
    </row>
    <row r="182" spans="2:18" x14ac:dyDescent="0.25">
      <c r="B182" s="22" t="s">
        <v>188</v>
      </c>
      <c r="C182" s="2"/>
      <c r="D182" s="2"/>
      <c r="E182" s="2"/>
      <c r="F182" s="2" t="s">
        <v>163</v>
      </c>
      <c r="G182" s="2"/>
      <c r="H182" s="2"/>
      <c r="I182" s="2"/>
      <c r="J182" s="2"/>
      <c r="K182" s="2"/>
      <c r="L182" s="2" t="s">
        <v>162</v>
      </c>
      <c r="M182" s="2"/>
      <c r="N182" s="2"/>
      <c r="O182" s="2"/>
      <c r="P182" s="2"/>
      <c r="Q182" s="2"/>
      <c r="R182" s="21"/>
    </row>
    <row r="183" spans="2:18" x14ac:dyDescent="0.25">
      <c r="B183" s="22" t="s">
        <v>187</v>
      </c>
      <c r="C183" s="2"/>
      <c r="D183" s="2"/>
      <c r="E183" s="2"/>
      <c r="F183" s="2" t="s">
        <v>162</v>
      </c>
      <c r="G183" s="2"/>
      <c r="H183" s="2"/>
      <c r="I183" s="2"/>
      <c r="J183" s="2"/>
      <c r="K183" s="2"/>
      <c r="L183" s="2" t="s">
        <v>163</v>
      </c>
      <c r="M183" s="2"/>
      <c r="N183" s="2"/>
      <c r="O183" s="2"/>
      <c r="P183" s="2"/>
      <c r="Q183" s="2"/>
      <c r="R183" s="21"/>
    </row>
    <row r="184" spans="2:18" x14ac:dyDescent="0.25">
      <c r="B184" s="22" t="s">
        <v>186</v>
      </c>
      <c r="C184" s="2"/>
      <c r="D184" s="2"/>
      <c r="E184" s="2" t="s">
        <v>163</v>
      </c>
      <c r="F184" s="2"/>
      <c r="G184" s="2"/>
      <c r="H184" s="2"/>
      <c r="I184" s="2"/>
      <c r="J184" s="2" t="s">
        <v>162</v>
      </c>
      <c r="K184" s="2"/>
      <c r="L184" s="2"/>
      <c r="M184" s="2"/>
      <c r="N184" s="2"/>
      <c r="O184" s="2"/>
      <c r="P184" s="2"/>
      <c r="Q184" s="2"/>
      <c r="R184" s="21"/>
    </row>
    <row r="185" spans="2:18" x14ac:dyDescent="0.25">
      <c r="B185" s="22" t="s">
        <v>185</v>
      </c>
      <c r="C185" s="2"/>
      <c r="D185" s="2"/>
      <c r="E185" s="2" t="s">
        <v>162</v>
      </c>
      <c r="F185" s="2"/>
      <c r="G185" s="2"/>
      <c r="H185" s="2"/>
      <c r="I185" s="2"/>
      <c r="J185" s="2" t="s">
        <v>163</v>
      </c>
      <c r="K185" s="2"/>
      <c r="L185" s="2"/>
      <c r="M185" s="2"/>
      <c r="N185" s="2"/>
      <c r="O185" s="2"/>
      <c r="P185" s="2"/>
      <c r="Q185" s="2"/>
      <c r="R185" s="21"/>
    </row>
    <row r="186" spans="2:18" x14ac:dyDescent="0.25">
      <c r="B186" s="22" t="s">
        <v>184</v>
      </c>
      <c r="C186" s="2"/>
      <c r="D186" s="2" t="s">
        <v>163</v>
      </c>
      <c r="E186" s="2"/>
      <c r="F186" s="2"/>
      <c r="G186" s="2"/>
      <c r="H186" s="2" t="s">
        <v>162</v>
      </c>
      <c r="I186" s="2"/>
      <c r="J186" s="2"/>
      <c r="K186" s="2"/>
      <c r="L186" s="2"/>
      <c r="M186" s="2"/>
      <c r="N186" s="2"/>
      <c r="O186" s="2"/>
      <c r="P186" s="2"/>
      <c r="Q186" s="2"/>
      <c r="R186" s="21"/>
    </row>
    <row r="187" spans="2:18" x14ac:dyDescent="0.25">
      <c r="B187" s="22" t="s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">
        <v>163</v>
      </c>
      <c r="O187" s="2"/>
      <c r="P187" s="2"/>
      <c r="Q187" s="2" t="s">
        <v>162</v>
      </c>
      <c r="R187" s="21"/>
    </row>
    <row r="188" spans="2:18" x14ac:dyDescent="0.25">
      <c r="B188" s="22" t="s">
        <v>182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">
        <v>162</v>
      </c>
      <c r="O188" s="2"/>
      <c r="P188" s="2"/>
      <c r="Q188" s="2" t="s">
        <v>163</v>
      </c>
      <c r="R188" s="21"/>
    </row>
    <row r="189" spans="2:18" x14ac:dyDescent="0.25">
      <c r="B189" s="22" t="s">
        <v>181</v>
      </c>
      <c r="C189" s="2"/>
      <c r="D189" s="2"/>
      <c r="E189" s="2"/>
      <c r="F189" s="2"/>
      <c r="G189" s="2"/>
      <c r="H189" s="2"/>
      <c r="I189" s="2"/>
      <c r="J189" s="2"/>
      <c r="K189" s="2"/>
      <c r="L189" s="2" t="s">
        <v>163</v>
      </c>
      <c r="M189" s="2"/>
      <c r="N189" s="2"/>
      <c r="O189" s="2"/>
      <c r="P189" s="2"/>
      <c r="Q189" s="2"/>
      <c r="R189" s="21" t="s">
        <v>162</v>
      </c>
    </row>
    <row r="190" spans="2:18" x14ac:dyDescent="0.25">
      <c r="B190" s="22" t="s">
        <v>180</v>
      </c>
      <c r="C190" s="2"/>
      <c r="D190" s="2"/>
      <c r="E190" s="2"/>
      <c r="F190" s="2"/>
      <c r="G190" s="2"/>
      <c r="H190" s="2"/>
      <c r="I190" s="2"/>
      <c r="J190" s="2"/>
      <c r="K190" s="2"/>
      <c r="L190" s="2" t="s">
        <v>162</v>
      </c>
      <c r="M190" s="2"/>
      <c r="N190" s="2"/>
      <c r="O190" s="2"/>
      <c r="P190" s="2"/>
      <c r="Q190" s="2"/>
      <c r="R190" s="21" t="s">
        <v>163</v>
      </c>
    </row>
    <row r="191" spans="2:18" x14ac:dyDescent="0.25">
      <c r="B191" s="22" t="s">
        <v>179</v>
      </c>
      <c r="C191" s="2"/>
      <c r="D191" s="2"/>
      <c r="E191" s="2"/>
      <c r="F191" s="2"/>
      <c r="G191" s="2"/>
      <c r="H191" s="2"/>
      <c r="I191" s="2"/>
      <c r="J191" s="2" t="s">
        <v>163</v>
      </c>
      <c r="K191" s="2"/>
      <c r="L191" s="2"/>
      <c r="M191" s="2"/>
      <c r="N191" s="2" t="s">
        <v>162</v>
      </c>
      <c r="O191" s="2"/>
      <c r="P191" s="2"/>
      <c r="Q191" s="2"/>
      <c r="R191" s="21"/>
    </row>
    <row r="192" spans="2:18" x14ac:dyDescent="0.25">
      <c r="B192" s="22" t="s">
        <v>178</v>
      </c>
      <c r="C192" s="2"/>
      <c r="D192" s="2"/>
      <c r="E192" s="2"/>
      <c r="F192" s="2"/>
      <c r="G192" s="2"/>
      <c r="H192" s="2"/>
      <c r="I192" s="2"/>
      <c r="J192" s="2" t="s">
        <v>162</v>
      </c>
      <c r="K192" s="2"/>
      <c r="L192" s="2"/>
      <c r="M192" s="2"/>
      <c r="N192" s="2" t="s">
        <v>163</v>
      </c>
      <c r="O192" s="2"/>
      <c r="P192" s="2"/>
      <c r="Q192" s="2"/>
      <c r="R192" s="21"/>
    </row>
    <row r="193" spans="2:18" x14ac:dyDescent="0.25">
      <c r="B193" s="22" t="s">
        <v>177</v>
      </c>
      <c r="C193" s="2"/>
      <c r="D193" s="2"/>
      <c r="E193" s="2"/>
      <c r="F193" s="2"/>
      <c r="G193" s="2"/>
      <c r="H193" s="2" t="s">
        <v>163</v>
      </c>
      <c r="I193" s="2"/>
      <c r="J193" s="2"/>
      <c r="K193" s="2"/>
      <c r="L193" s="2" t="s">
        <v>162</v>
      </c>
      <c r="M193" s="2"/>
      <c r="N193" s="2"/>
      <c r="O193" s="2"/>
      <c r="P193" s="2"/>
      <c r="Q193" s="2"/>
      <c r="R193" s="21"/>
    </row>
    <row r="194" spans="2:18" x14ac:dyDescent="0.25">
      <c r="B194" s="22" t="s">
        <v>176</v>
      </c>
      <c r="C194" s="2"/>
      <c r="D194" s="2"/>
      <c r="E194" s="2"/>
      <c r="F194" s="2"/>
      <c r="G194" s="2"/>
      <c r="H194" s="2" t="s">
        <v>162</v>
      </c>
      <c r="I194" s="2"/>
      <c r="J194" s="2"/>
      <c r="K194" s="2"/>
      <c r="L194" s="2" t="s">
        <v>163</v>
      </c>
      <c r="M194" s="2"/>
      <c r="N194" s="2"/>
      <c r="O194" s="2"/>
      <c r="P194" s="2"/>
      <c r="Q194" s="2"/>
      <c r="R194" s="21"/>
    </row>
    <row r="195" spans="2:18" x14ac:dyDescent="0.25">
      <c r="B195" s="22" t="s">
        <v>175</v>
      </c>
      <c r="C195" s="2"/>
      <c r="D195" s="2"/>
      <c r="E195" s="2"/>
      <c r="F195" s="2" t="s">
        <v>163</v>
      </c>
      <c r="G195" s="2"/>
      <c r="H195" s="2"/>
      <c r="I195" s="2"/>
      <c r="J195" s="2" t="s">
        <v>162</v>
      </c>
      <c r="K195" s="2"/>
      <c r="L195" s="2"/>
      <c r="M195" s="2"/>
      <c r="N195" s="2"/>
      <c r="O195" s="2"/>
      <c r="P195" s="2"/>
      <c r="Q195" s="2"/>
      <c r="R195" s="21"/>
    </row>
    <row r="196" spans="2:18" x14ac:dyDescent="0.25">
      <c r="B196" s="22" t="s">
        <v>174</v>
      </c>
      <c r="C196" s="2"/>
      <c r="D196" s="2"/>
      <c r="E196" s="2"/>
      <c r="F196" s="2" t="s">
        <v>162</v>
      </c>
      <c r="G196" s="2"/>
      <c r="H196" s="2"/>
      <c r="I196" s="2"/>
      <c r="J196" s="2" t="s">
        <v>163</v>
      </c>
      <c r="K196" s="2"/>
      <c r="L196" s="2"/>
      <c r="M196" s="2"/>
      <c r="N196" s="2"/>
      <c r="O196" s="2"/>
      <c r="P196" s="2"/>
      <c r="Q196" s="2"/>
      <c r="R196" s="21"/>
    </row>
    <row r="197" spans="2:18" x14ac:dyDescent="0.25">
      <c r="B197" s="22" t="s">
        <v>173</v>
      </c>
      <c r="C197" s="2"/>
      <c r="D197" s="2"/>
      <c r="E197" s="2" t="s">
        <v>163</v>
      </c>
      <c r="F197" s="2"/>
      <c r="G197" s="2"/>
      <c r="H197" s="2" t="s">
        <v>162</v>
      </c>
      <c r="I197" s="2"/>
      <c r="J197" s="2"/>
      <c r="K197" s="2"/>
      <c r="L197" s="2"/>
      <c r="M197" s="2"/>
      <c r="N197" s="2"/>
      <c r="O197" s="2"/>
      <c r="P197" s="2"/>
      <c r="Q197" s="2"/>
      <c r="R197" s="21"/>
    </row>
    <row r="198" spans="2:18" x14ac:dyDescent="0.25">
      <c r="B198" s="22" t="s">
        <v>172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">
        <v>163</v>
      </c>
      <c r="O198" s="2"/>
      <c r="P198" s="2"/>
      <c r="Q198" s="2"/>
      <c r="R198" s="21" t="s">
        <v>162</v>
      </c>
    </row>
    <row r="199" spans="2:18" x14ac:dyDescent="0.25">
      <c r="B199" s="22" t="s">
        <v>171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">
        <v>162</v>
      </c>
      <c r="O199" s="2"/>
      <c r="P199" s="2"/>
      <c r="Q199" s="2"/>
      <c r="R199" s="21" t="s">
        <v>163</v>
      </c>
    </row>
    <row r="200" spans="2:18" x14ac:dyDescent="0.25">
      <c r="B200" s="22" t="s">
        <v>170</v>
      </c>
      <c r="C200" s="2"/>
      <c r="D200" s="2"/>
      <c r="E200" s="2"/>
      <c r="F200" s="2"/>
      <c r="G200" s="2"/>
      <c r="H200" s="2"/>
      <c r="I200" s="2"/>
      <c r="J200" s="2"/>
      <c r="K200" s="2"/>
      <c r="L200" s="2" t="s">
        <v>163</v>
      </c>
      <c r="M200" s="2"/>
      <c r="N200" s="2" t="s">
        <v>162</v>
      </c>
      <c r="O200" s="2"/>
      <c r="P200" s="2"/>
      <c r="Q200" s="2"/>
      <c r="R200" s="21"/>
    </row>
    <row r="201" spans="2:18" x14ac:dyDescent="0.25">
      <c r="B201" s="22" t="s">
        <v>169</v>
      </c>
      <c r="C201" s="2"/>
      <c r="D201" s="2"/>
      <c r="E201" s="2"/>
      <c r="F201" s="2"/>
      <c r="G201" s="2"/>
      <c r="H201" s="2"/>
      <c r="I201" s="2"/>
      <c r="J201" s="2"/>
      <c r="K201" s="2"/>
      <c r="L201" s="2" t="s">
        <v>162</v>
      </c>
      <c r="M201" s="2"/>
      <c r="N201" s="2" t="s">
        <v>163</v>
      </c>
      <c r="O201" s="2"/>
      <c r="P201" s="2"/>
      <c r="Q201" s="2"/>
      <c r="R201" s="21"/>
    </row>
    <row r="202" spans="2:18" x14ac:dyDescent="0.25">
      <c r="B202" s="22" t="s">
        <v>168</v>
      </c>
      <c r="C202" s="2"/>
      <c r="D202" s="2"/>
      <c r="E202" s="2"/>
      <c r="F202" s="2"/>
      <c r="G202" s="2"/>
      <c r="H202" s="2"/>
      <c r="I202" s="2"/>
      <c r="J202" s="2" t="s">
        <v>163</v>
      </c>
      <c r="K202" s="2"/>
      <c r="L202" s="2" t="s">
        <v>162</v>
      </c>
      <c r="M202" s="2"/>
      <c r="N202" s="2"/>
      <c r="O202" s="2"/>
      <c r="P202" s="2"/>
      <c r="Q202" s="2"/>
      <c r="R202" s="21"/>
    </row>
    <row r="203" spans="2:18" x14ac:dyDescent="0.25">
      <c r="B203" s="22" t="s">
        <v>167</v>
      </c>
      <c r="C203" s="2"/>
      <c r="D203" s="2"/>
      <c r="E203" s="2"/>
      <c r="F203" s="2"/>
      <c r="G203" s="2"/>
      <c r="H203" s="2"/>
      <c r="I203" s="2"/>
      <c r="J203" s="2" t="s">
        <v>162</v>
      </c>
      <c r="K203" s="2"/>
      <c r="L203" s="2" t="s">
        <v>163</v>
      </c>
      <c r="M203" s="2"/>
      <c r="N203" s="2"/>
      <c r="O203" s="2"/>
      <c r="P203" s="2"/>
      <c r="Q203" s="2"/>
      <c r="R203" s="21"/>
    </row>
    <row r="204" spans="2:18" x14ac:dyDescent="0.25">
      <c r="B204" s="22" t="s">
        <v>166</v>
      </c>
      <c r="C204" s="2"/>
      <c r="D204" s="2"/>
      <c r="E204" s="2"/>
      <c r="F204" s="2"/>
      <c r="G204" s="2"/>
      <c r="H204" s="2" t="s">
        <v>163</v>
      </c>
      <c r="I204" s="2"/>
      <c r="J204" s="2" t="s">
        <v>162</v>
      </c>
      <c r="K204" s="2"/>
      <c r="L204" s="2"/>
      <c r="M204" s="2"/>
      <c r="N204" s="2"/>
      <c r="O204" s="2"/>
      <c r="P204" s="2"/>
      <c r="Q204" s="2"/>
      <c r="R204" s="21"/>
    </row>
    <row r="205" spans="2:18" x14ac:dyDescent="0.25">
      <c r="B205" s="22" t="s">
        <v>165</v>
      </c>
      <c r="C205" s="2"/>
      <c r="D205" s="2"/>
      <c r="E205" s="2"/>
      <c r="F205" s="2"/>
      <c r="G205" s="2"/>
      <c r="H205" s="2" t="s">
        <v>162</v>
      </c>
      <c r="I205" s="2"/>
      <c r="J205" s="2" t="s">
        <v>163</v>
      </c>
      <c r="K205" s="2"/>
      <c r="L205" s="2"/>
      <c r="M205" s="2"/>
      <c r="N205" s="2"/>
      <c r="O205" s="2"/>
      <c r="P205" s="2"/>
      <c r="Q205" s="2"/>
      <c r="R205" s="21"/>
    </row>
    <row r="206" spans="2:18" x14ac:dyDescent="0.25">
      <c r="B206" s="22" t="s">
        <v>164</v>
      </c>
      <c r="C206" s="2"/>
      <c r="D206" s="2"/>
      <c r="E206" s="2"/>
      <c r="F206" s="2" t="s">
        <v>163</v>
      </c>
      <c r="G206" s="2"/>
      <c r="H206" s="2" t="s">
        <v>162</v>
      </c>
      <c r="I206" s="2"/>
      <c r="J206" s="2"/>
      <c r="K206" s="2"/>
      <c r="L206" s="2"/>
      <c r="M206" s="2"/>
      <c r="N206" s="2"/>
      <c r="O206" s="2"/>
      <c r="P206" s="2"/>
      <c r="Q206" s="2"/>
      <c r="R206" s="21"/>
    </row>
    <row r="208" spans="2:18" x14ac:dyDescent="0.25">
      <c r="B208" t="s">
        <v>163</v>
      </c>
      <c r="C208">
        <f>COUNTIF(Table15[1],$B$208)</f>
        <v>12</v>
      </c>
      <c r="D208">
        <f>COUNTIF(Table15[2],$B$208)</f>
        <v>12</v>
      </c>
      <c r="E208">
        <f>COUNTIF(Table15[3],$B$208)</f>
        <v>12</v>
      </c>
      <c r="F208">
        <f>COUNTIF(Table15[4],$B$208)</f>
        <v>12</v>
      </c>
      <c r="G208">
        <f>COUNTIF(Table15[5],$B$208)</f>
        <v>15</v>
      </c>
      <c r="H208">
        <f>COUNTIF(Table15[6],$B$208)</f>
        <v>10</v>
      </c>
      <c r="I208">
        <f>COUNTIF(Table15[7],$B$208)</f>
        <v>15</v>
      </c>
      <c r="J208">
        <f>COUNTIF(Table15[8],$B$208)</f>
        <v>13</v>
      </c>
      <c r="K208">
        <f>COUNTIF(Table15[9],$B$208)</f>
        <v>15</v>
      </c>
      <c r="L208">
        <f>COUNTIF(Table15[10],$B$208)</f>
        <v>13</v>
      </c>
      <c r="M208">
        <f>COUNTIF(Table15[11],$B$208)</f>
        <v>15</v>
      </c>
      <c r="N208">
        <f>COUNTIF(Table15[12],$B$208)</f>
        <v>13</v>
      </c>
      <c r="O208">
        <f>COUNTIF(Table15[13],$B$208)</f>
        <v>11</v>
      </c>
      <c r="P208">
        <f>COUNTIF(Table15[14],$B$208)</f>
        <v>11</v>
      </c>
      <c r="Q208">
        <f>COUNTIF(Table15[15],$B$208)</f>
        <v>11</v>
      </c>
      <c r="R208">
        <f>COUNTIF(Table15[16],$B$208)</f>
        <v>11</v>
      </c>
    </row>
    <row r="209" spans="2:18" x14ac:dyDescent="0.25">
      <c r="B209" t="s">
        <v>162</v>
      </c>
      <c r="C209">
        <f>COUNTIF(Table15[1],$B$209)</f>
        <v>11</v>
      </c>
      <c r="D209">
        <f>COUNTIF(Table15[2],$B$209)</f>
        <v>11</v>
      </c>
      <c r="E209">
        <f>COUNTIF(Table15[3],$B$209)</f>
        <v>11</v>
      </c>
      <c r="F209">
        <f>COUNTIF(Table15[4],$B$209)</f>
        <v>11</v>
      </c>
      <c r="G209">
        <f>COUNTIF(Table15[5],$B$209)</f>
        <v>13</v>
      </c>
      <c r="H209">
        <f>COUNTIF(Table15[6],$B$209)</f>
        <v>15</v>
      </c>
      <c r="I209">
        <f>COUNTIF(Table15[7],$B$209)</f>
        <v>13</v>
      </c>
      <c r="J209">
        <f>COUNTIF(Table15[8],$B$209)</f>
        <v>15</v>
      </c>
      <c r="K209">
        <f>COUNTIF(Table15[9],$B$209)</f>
        <v>13</v>
      </c>
      <c r="L209">
        <f>COUNTIF(Table15[10],$B$209)</f>
        <v>15</v>
      </c>
      <c r="M209">
        <f>COUNTIF(Table15[11],$B$209)</f>
        <v>10</v>
      </c>
      <c r="N209">
        <f>COUNTIF(Table15[12],$B$209)</f>
        <v>15</v>
      </c>
      <c r="O209">
        <f>COUNTIF(Table15[13],$B$209)</f>
        <v>12</v>
      </c>
      <c r="P209">
        <f>COUNTIF(Table15[14],$B$209)</f>
        <v>12</v>
      </c>
      <c r="Q209">
        <f>COUNTIF(Table15[15],$B$209)</f>
        <v>12</v>
      </c>
      <c r="R209">
        <f>COUNTIF(Table15[16],$B$209)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Connections</vt:lpstr>
      <vt:lpstr>Parts</vt:lpstr>
      <vt:lpstr>Math</vt:lpstr>
      <vt:lpstr>LED_Pins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2025-08-05T18:30:20Z</dcterms:modified>
</cp:coreProperties>
</file>