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na/Desktop/data-homework/"/>
    </mc:Choice>
  </mc:AlternateContent>
  <xr:revisionPtr revIDLastSave="0" documentId="8_{EA99A523-1C9B-0245-A8FF-B23DF214E062}" xr6:coauthVersionLast="43" xr6:coauthVersionMax="43" xr10:uidLastSave="{00000000-0000-0000-0000-000000000000}"/>
  <bookViews>
    <workbookView xWindow="0" yWindow="460" windowWidth="27060" windowHeight="16060" activeTab="4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5" l="1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0" i="5" l="1"/>
  <c r="G10" i="5" s="1"/>
  <c r="E6" i="5"/>
  <c r="F6" i="5" s="1"/>
  <c r="E2" i="5"/>
  <c r="F2" i="5" s="1"/>
  <c r="G2" i="5"/>
  <c r="G6" i="5"/>
  <c r="H2" i="5"/>
  <c r="H6" i="5"/>
  <c r="H9" i="5"/>
  <c r="E5" i="5"/>
  <c r="G5" i="5" s="1"/>
  <c r="E9" i="5"/>
  <c r="G9" i="5" s="1"/>
  <c r="E13" i="5"/>
  <c r="F13" i="5" s="1"/>
  <c r="E4" i="5"/>
  <c r="F4" i="5" s="1"/>
  <c r="E8" i="5"/>
  <c r="G8" i="5" s="1"/>
  <c r="E12" i="5"/>
  <c r="F12" i="5" s="1"/>
  <c r="E3" i="5"/>
  <c r="G3" i="5" s="1"/>
  <c r="E7" i="5"/>
  <c r="H7" i="5" s="1"/>
  <c r="E11" i="5"/>
  <c r="G11" i="5" s="1"/>
  <c r="H12" i="5" l="1"/>
  <c r="H11" i="5"/>
  <c r="F10" i="5"/>
  <c r="H10" i="5"/>
  <c r="F8" i="5"/>
  <c r="G13" i="5"/>
  <c r="G12" i="5"/>
  <c r="F9" i="5"/>
  <c r="H8" i="5"/>
  <c r="F11" i="5"/>
  <c r="F7" i="5"/>
  <c r="F5" i="5"/>
  <c r="H3" i="5"/>
  <c r="H4" i="5"/>
  <c r="H5" i="5"/>
  <c r="G4" i="5"/>
  <c r="G7" i="5"/>
  <c r="H13" i="5"/>
  <c r="F3" i="5"/>
</calcChain>
</file>

<file path=xl/sharedStrings.xml><?xml version="1.0" encoding="utf-8"?>
<sst xmlns="http://schemas.openxmlformats.org/spreadsheetml/2006/main" count="24820" uniqueCount="8400">
  <si>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</si>
  <si>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</si>
  <si>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</si>
  <si>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</si>
  <si>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</si>
  <si>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</si>
  <si>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</si>
  <si>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</si>
  <si>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</si>
  <si>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</si>
  <si>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</si>
  <si>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</si>
  <si>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</si>
  <si>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</si>
  <si>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</si>
  <si>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</si>
  <si>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</si>
  <si>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</si>
  <si>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</si>
  <si>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</si>
  <si>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</si>
  <si>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</si>
  <si>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</si>
  <si>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</si>
  <si>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</si>
  <si>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</si>
  <si>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</si>
  <si>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</si>
  <si>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</si>
  <si>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</si>
  <si>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</si>
  <si>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</si>
  <si>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</si>
  <si>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</si>
  <si>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</si>
  <si>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</si>
  <si>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</si>
  <si>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</si>
  <si>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</si>
  <si>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</si>
  <si>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</si>
  <si>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</si>
  <si>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</si>
  <si>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</si>
  <si>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</si>
  <si>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</si>
  <si>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</si>
  <si>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</si>
  <si>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</si>
  <si>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</si>
  <si>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</si>
  <si>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</si>
  <si>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</si>
  <si>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</si>
  <si>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</si>
  <si>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</si>
  <si>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</si>
  <si>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</si>
  <si>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</si>
  <si>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</si>
  <si>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</si>
  <si>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</si>
  <si>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</si>
  <si>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</si>
  <si>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</si>
  <si>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</si>
  <si>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</si>
  <si>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</si>
  <si>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</si>
  <si>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</si>
  <si>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</si>
  <si>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</si>
  <si>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</si>
  <si>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</si>
  <si>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</si>
  <si>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</si>
  <si>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</si>
  <si>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</si>
  <si>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</si>
  <si>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</si>
  <si>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</si>
  <si>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</si>
  <si>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</si>
  <si>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</si>
  <si>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</si>
  <si>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</si>
  <si>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</si>
  <si>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</si>
  <si>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</si>
  <si>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</si>
  <si>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</si>
  <si>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</si>
  <si>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</si>
  <si>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</si>
  <si>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</si>
  <si>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</si>
  <si>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</si>
  <si>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</si>
  <si>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</si>
  <si>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</si>
  <si>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</si>
  <si>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</si>
  <si>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</si>
  <si>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</si>
  <si>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</si>
  <si>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</si>
  <si>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</si>
  <si>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</si>
  <si>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</si>
  <si>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</si>
  <si>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</si>
  <si>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</si>
  <si>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</si>
  <si>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</si>
  <si>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</si>
  <si>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</si>
  <si>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</si>
  <si>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</si>
  <si>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</si>
  <si>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</si>
  <si>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</si>
  <si>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</si>
  <si>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</si>
  <si>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</si>
  <si>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</si>
  <si>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</si>
  <si>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</si>
  <si>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</si>
  <si>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</si>
  <si>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</si>
  <si>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</si>
  <si>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</si>
  <si>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</si>
  <si>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</si>
  <si>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</si>
  <si>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</si>
  <si>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</si>
  <si>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</si>
  <si>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</si>
  <si>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</si>
  <si>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</si>
  <si>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</si>
  <si>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</si>
  <si>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</si>
  <si>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</si>
  <si>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</si>
  <si>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</si>
  <si>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</si>
  <si>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</si>
  <si>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</si>
  <si>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</si>
  <si>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</si>
  <si>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</si>
  <si>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</si>
  <si>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</si>
  <si>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</si>
  <si>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</si>
  <si>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</si>
  <si>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</si>
  <si>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</si>
  <si>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</si>
  <si>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</si>
  <si>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</si>
  <si>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</si>
  <si>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</si>
  <si>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</si>
  <si>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</si>
  <si>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</si>
  <si>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</si>
  <si>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</si>
  <si>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</si>
  <si>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</si>
  <si>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</si>
  <si>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</si>
  <si>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</si>
  <si>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</si>
  <si>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</si>
  <si>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</si>
  <si>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</si>
  <si>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</si>
  <si>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</si>
  <si>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</si>
  <si>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</si>
  <si>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</si>
  <si>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</si>
  <si>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</si>
  <si>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</si>
  <si>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</si>
  <si>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</si>
  <si>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</si>
  <si>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</si>
  <si>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</si>
  <si>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</si>
  <si>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</si>
  <si>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</si>
  <si>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</si>
  <si>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</si>
  <si>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</si>
  <si>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</si>
  <si>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</si>
  <si>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</si>
  <si>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</si>
  <si>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</si>
  <si>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</si>
  <si>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</si>
  <si>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</si>
  <si>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</si>
  <si>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</si>
  <si>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</si>
  <si>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</si>
  <si>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</si>
  <si>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</si>
  <si>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</si>
  <si>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</si>
  <si>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</si>
  <si>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</si>
  <si>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</si>
  <si>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</si>
  <si>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</si>
  <si>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</si>
  <si>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</si>
  <si>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</si>
  <si>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</si>
  <si>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</si>
  <si>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</si>
  <si>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</si>
  <si>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</si>
  <si>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</si>
  <si>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</si>
  <si>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</si>
  <si>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</si>
  <si>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</si>
  <si>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</si>
  <si>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</si>
  <si>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</si>
  <si>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</si>
  <si>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</si>
  <si>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</si>
  <si>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</si>
  <si>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</si>
  <si>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</si>
  <si>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</si>
  <si>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</si>
  <si>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</si>
  <si>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</si>
  <si>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</si>
  <si>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</si>
  <si>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</si>
  <si>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</si>
  <si>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</si>
  <si>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</si>
  <si>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</si>
  <si>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</si>
  <si>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</si>
  <si>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</si>
  <si>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</si>
  <si>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</si>
  <si>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</si>
  <si>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</si>
  <si>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</si>
  <si>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</si>
  <si>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</si>
  <si>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</si>
  <si>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</si>
  <si>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</si>
  <si>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</si>
  <si>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</si>
  <si>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</si>
  <si>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</si>
  <si>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</si>
  <si>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</si>
  <si>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</si>
  <si>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</si>
  <si>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</si>
  <si>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</si>
  <si>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</si>
  <si>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</si>
  <si>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</si>
  <si>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</si>
  <si>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</si>
  <si>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</si>
  <si>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</si>
  <si>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</si>
  <si>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</si>
  <si>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</si>
  <si>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</si>
  <si>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</si>
  <si>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</si>
  <si>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</si>
  <si>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</si>
  <si>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</si>
  <si>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</si>
  <si>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</si>
  <si>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</si>
  <si>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</si>
  <si>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</si>
  <si>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</si>
  <si>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</si>
  <si>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</si>
  <si>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</si>
  <si>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</si>
  <si>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</si>
  <si>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</si>
  <si>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</si>
  <si>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</si>
  <si>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</si>
  <si>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</si>
  <si>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</si>
  <si>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</si>
  <si>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</si>
  <si>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</si>
  <si>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</si>
  <si>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</si>
  <si>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</si>
  <si>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</si>
  <si>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</si>
  <si>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</si>
  <si>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</si>
  <si>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</si>
  <si>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</si>
  <si>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</si>
  <si>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</si>
  <si>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</si>
  <si>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</si>
  <si>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</si>
  <si>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</si>
  <si>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</si>
  <si>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</si>
  <si>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</si>
  <si>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</si>
  <si>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</si>
  <si>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</si>
  <si>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</si>
  <si>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</si>
  <si>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</si>
  <si>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</si>
  <si>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</si>
  <si>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</si>
  <si>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</si>
  <si>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</si>
  <si>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</si>
  <si>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</si>
  <si>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</si>
  <si>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</si>
  <si>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</si>
  <si>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</si>
  <si>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</si>
  <si>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</si>
  <si>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</si>
  <si>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</si>
  <si>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</si>
  <si>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</si>
  <si>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</si>
  <si>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</si>
  <si>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</si>
  <si>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</si>
  <si>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</si>
  <si>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</si>
  <si>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</si>
  <si>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</si>
  <si>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</si>
  <si>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</si>
  <si>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</si>
  <si>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</si>
  <si>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</si>
  <si>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</si>
  <si>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</si>
  <si>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</si>
  <si>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</si>
  <si>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</si>
  <si>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</si>
  <si>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</si>
  <si>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</si>
  <si>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</si>
  <si>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</si>
  <si>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</si>
  <si>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</si>
  <si>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</si>
  <si>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</si>
  <si>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</si>
  <si>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</si>
  <si>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</si>
  <si>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</si>
  <si>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</si>
  <si>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</si>
  <si>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</si>
  <si>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</si>
  <si>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</si>
  <si>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</si>
  <si>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</si>
  <si>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</si>
  <si>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</si>
  <si>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</si>
  <si>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</si>
  <si>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</si>
  <si>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</si>
  <si>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</si>
  <si>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</si>
  <si>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</si>
  <si>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</si>
  <si>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</si>
  <si>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</si>
  <si>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</si>
  <si>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</si>
  <si>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</si>
  <si>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</si>
  <si>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</si>
  <si>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</si>
  <si>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</si>
  <si>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</si>
  <si>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</si>
  <si>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</si>
  <si>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</si>
  <si>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</si>
  <si>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</si>
  <si>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</si>
  <si>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</si>
  <si>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</si>
  <si>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</si>
  <si>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</si>
  <si>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</si>
  <si>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</si>
  <si>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</si>
  <si>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</si>
  <si>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</si>
  <si>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</si>
  <si>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</si>
  <si>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</si>
  <si>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</si>
  <si>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</si>
  <si>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</si>
  <si>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</si>
  <si>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</si>
  <si>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</si>
  <si>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</si>
  <si>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</si>
  <si>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</si>
  <si>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</si>
  <si>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</si>
  <si>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</si>
  <si>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</si>
  <si>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</si>
  <si>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</si>
  <si>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</si>
  <si>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</si>
  <si>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</si>
  <si>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</si>
  <si>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</si>
  <si>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</si>
  <si>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</si>
  <si>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</si>
  <si>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</si>
  <si>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</si>
  <si>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</si>
  <si>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</si>
  <si>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</si>
  <si>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</si>
  <si>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</si>
  <si>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</si>
  <si>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</si>
  <si>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</si>
  <si>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</si>
  <si>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</si>
  <si>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</si>
  <si>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</si>
  <si>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</si>
  <si>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</si>
  <si>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</si>
  <si>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</si>
  <si>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</si>
  <si>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</si>
  <si>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</si>
  <si>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</si>
  <si>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</si>
  <si>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</si>
  <si>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</si>
  <si>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</si>
  <si>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</si>
  <si>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</si>
  <si>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</si>
  <si>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</si>
  <si>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</si>
  <si>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</si>
  <si>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</si>
  <si>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</si>
  <si>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</si>
  <si>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</si>
  <si>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</si>
  <si>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</si>
  <si>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</si>
  <si>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</si>
  <si>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</si>
  <si>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</si>
  <si>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</si>
  <si>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</si>
  <si>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</si>
  <si>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</si>
  <si>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</si>
  <si>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</si>
  <si>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</si>
  <si>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</si>
  <si>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</si>
  <si>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</si>
  <si>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</si>
  <si>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</si>
  <si>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</si>
  <si>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</si>
  <si>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</si>
  <si>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</si>
  <si>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</si>
  <si>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</si>
  <si>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</si>
  <si>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</si>
  <si>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</si>
  <si>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</si>
  <si>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</si>
  <si>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</si>
  <si>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</si>
  <si>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</si>
  <si>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</si>
  <si>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</si>
  <si>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</si>
  <si>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</si>
  <si>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</si>
  <si>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</si>
  <si>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</si>
  <si>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</si>
  <si>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</si>
  <si>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</si>
  <si>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</si>
  <si>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</si>
  <si>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</si>
  <si>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</si>
  <si>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</si>
  <si>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</si>
  <si>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</si>
  <si>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</si>
  <si>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</si>
  <si>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</si>
  <si>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</si>
  <si>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</si>
  <si>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</si>
  <si>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</si>
  <si>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</si>
  <si>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</si>
  <si>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</si>
  <si>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</si>
  <si>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</si>
  <si>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</si>
  <si>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</si>
  <si>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</si>
  <si>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</si>
  <si>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</si>
  <si>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</si>
  <si>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</si>
  <si>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</si>
  <si>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</si>
  <si>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</si>
  <si>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</si>
  <si>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</si>
  <si>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</si>
  <si>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</si>
  <si>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</si>
  <si>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</si>
  <si>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</si>
  <si>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</si>
  <si>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</si>
  <si>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</si>
  <si>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</si>
  <si>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</si>
  <si>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</si>
  <si>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</si>
  <si>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</si>
  <si>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</si>
  <si>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</si>
  <si>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</si>
  <si>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</si>
  <si>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</si>
  <si>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</si>
  <si>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</si>
  <si>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</si>
  <si>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</si>
  <si>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</si>
  <si>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</si>
  <si>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</si>
  <si>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</si>
  <si>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</si>
  <si>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</si>
  <si>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</si>
  <si>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</si>
  <si>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</si>
  <si>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</si>
  <si>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</si>
  <si>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</si>
  <si>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</si>
  <si>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</si>
  <si>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</si>
  <si>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</si>
  <si>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</si>
  <si>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</si>
  <si>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</si>
  <si>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</si>
  <si>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</si>
  <si>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</si>
  <si>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</si>
  <si>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</si>
  <si>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</si>
  <si>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</si>
  <si>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</si>
  <si>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</si>
  <si>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</si>
  <si>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</si>
  <si>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</si>
  <si>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</si>
  <si>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</si>
  <si>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</si>
  <si>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</si>
  <si>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</si>
  <si>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</si>
  <si>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</si>
  <si>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</si>
  <si>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</si>
  <si>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</si>
  <si>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</si>
  <si>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</si>
  <si>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</si>
  <si>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</si>
  <si>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</si>
  <si>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</si>
  <si>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</si>
  <si>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</si>
  <si>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</si>
  <si>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</si>
  <si>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</si>
  <si>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</si>
  <si>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</si>
  <si>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</si>
  <si>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</si>
  <si>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</si>
  <si>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</si>
  <si>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</si>
  <si>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</si>
  <si>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</si>
  <si>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</si>
  <si>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</si>
  <si>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</si>
  <si>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</si>
  <si>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</si>
  <si>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</si>
  <si>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</si>
  <si>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</si>
  <si>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</si>
  <si>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</si>
  <si>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</si>
  <si>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</si>
  <si>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</si>
  <si>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</si>
  <si>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</si>
  <si>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</si>
  <si>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</si>
  <si>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</si>
  <si>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</si>
  <si>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</si>
  <si>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</si>
  <si>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</si>
  <si>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</si>
  <si>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</si>
  <si>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</si>
  <si>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</si>
  <si>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</si>
  <si>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</si>
  <si>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</si>
  <si>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</si>
  <si>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</si>
  <si>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</si>
  <si>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</si>
  <si>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</si>
  <si>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</si>
  <si>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</si>
  <si>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</si>
  <si>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</si>
  <si>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</si>
  <si>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</si>
  <si>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</si>
  <si>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</si>
  <si>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</si>
  <si>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</si>
  <si>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</si>
  <si>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</si>
  <si>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</si>
  <si>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</si>
  <si>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</si>
  <si>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</si>
  <si>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</si>
  <si>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</si>
  <si>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</si>
  <si>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</si>
  <si>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</si>
  <si>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</si>
  <si>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</si>
  <si>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</si>
  <si>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</si>
  <si>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</si>
  <si>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</si>
  <si>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</si>
  <si>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</si>
  <si>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</si>
  <si>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</si>
  <si>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</si>
  <si>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</si>
  <si>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</si>
  <si>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</si>
  <si>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</si>
  <si>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</si>
  <si>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</si>
  <si>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</si>
  <si>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</si>
  <si>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</si>
  <si>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</si>
  <si>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</si>
  <si>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</si>
  <si>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</si>
  <si>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</si>
  <si>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</si>
  <si>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</si>
  <si>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</si>
  <si>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</si>
  <si>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</si>
  <si>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</si>
  <si>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</si>
  <si>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</si>
  <si>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</si>
  <si>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</si>
  <si>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</si>
  <si>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</si>
  <si>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</si>
  <si>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</si>
  <si>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</si>
  <si>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</si>
  <si>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</si>
  <si>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</si>
  <si>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</si>
  <si>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</si>
  <si>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</si>
  <si>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</si>
  <si>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</si>
  <si>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</si>
  <si>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</si>
  <si>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</si>
  <si>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</si>
  <si>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</si>
  <si>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</si>
  <si>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</si>
  <si>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</si>
  <si>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</si>
  <si>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</si>
  <si>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</si>
  <si>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</si>
  <si>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</si>
  <si>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</si>
  <si>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</si>
  <si>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</si>
  <si>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</si>
  <si>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</si>
  <si>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</si>
  <si>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</si>
  <si>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</si>
  <si>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</si>
  <si>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</si>
  <si>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</si>
  <si>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</si>
  <si>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</si>
  <si>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</si>
  <si>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</si>
  <si>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</si>
  <si>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</si>
  <si>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</si>
  <si>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</si>
  <si>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</si>
  <si>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</si>
  <si>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</si>
  <si>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</si>
  <si>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</si>
  <si>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</si>
  <si>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</si>
  <si>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</si>
  <si>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</si>
  <si>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</si>
  <si>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</si>
  <si>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</si>
  <si>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</si>
  <si>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</si>
  <si>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</si>
  <si>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</si>
  <si>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</si>
  <si>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</si>
  <si>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</si>
  <si>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</si>
  <si>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</si>
  <si>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</si>
  <si>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</si>
  <si>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</si>
  <si>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</si>
  <si>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</si>
  <si>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</si>
  <si>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</si>
  <si>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</si>
  <si>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</si>
  <si>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</si>
  <si>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</si>
  <si>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</si>
  <si>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</si>
  <si>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</si>
  <si>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</si>
  <si>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</si>
  <si>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</si>
  <si>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</si>
  <si>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</si>
  <si>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</si>
  <si>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</si>
  <si>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</si>
  <si>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</si>
  <si>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</si>
  <si>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</si>
  <si>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</si>
  <si>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</si>
  <si>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</si>
  <si>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</si>
  <si>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</si>
  <si>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</si>
  <si>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</si>
  <si>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</si>
  <si>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</si>
  <si>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</si>
  <si>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</si>
  <si>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</si>
  <si>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</si>
  <si>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</si>
  <si>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</si>
  <si>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</si>
  <si>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</si>
  <si>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</si>
  <si>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</si>
  <si>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</si>
  <si>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</si>
  <si>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</si>
  <si>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</si>
  <si>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</si>
  <si>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</si>
  <si>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</si>
  <si>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</si>
  <si>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</si>
  <si>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</si>
  <si>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</si>
  <si>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</si>
  <si>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</si>
  <si>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</si>
  <si>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</si>
  <si>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</si>
  <si>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</si>
  <si>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</si>
  <si>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</si>
  <si>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</si>
  <si>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</si>
  <si>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</si>
  <si>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</si>
  <si>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</si>
  <si>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</si>
  <si>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</si>
  <si>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</si>
  <si>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</si>
  <si>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</si>
  <si>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</si>
  <si>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</si>
  <si>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</si>
  <si>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</si>
  <si>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</si>
  <si>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</si>
  <si>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</si>
  <si>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</si>
  <si>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</si>
  <si>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</si>
  <si>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</si>
  <si>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</si>
  <si>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</si>
  <si>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</si>
  <si>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</si>
  <si>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</si>
  <si>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</si>
  <si>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</si>
  <si>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</si>
  <si>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</si>
  <si>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</si>
  <si>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</si>
  <si>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</si>
  <si>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</si>
  <si>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</si>
  <si>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</si>
  <si>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</si>
  <si>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</si>
  <si>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</si>
  <si>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</si>
  <si>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</si>
  <si>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</si>
  <si>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</si>
  <si>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</si>
  <si>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</si>
  <si>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</si>
  <si>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</si>
  <si>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</si>
  <si>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</si>
  <si>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</si>
  <si>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</si>
  <si>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</si>
  <si>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</si>
  <si>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</si>
  <si>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</si>
  <si>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</si>
  <si>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</si>
  <si>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</si>
  <si>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</si>
  <si>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</si>
  <si>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</si>
  <si>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</si>
  <si>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</si>
  <si>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</si>
  <si>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</si>
  <si>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</si>
  <si>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</si>
  <si>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</si>
  <si>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</si>
  <si>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</si>
  <si>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</si>
  <si>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</si>
  <si>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</si>
  <si>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</si>
  <si>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</si>
  <si>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</si>
  <si>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</si>
  <si>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</si>
  <si>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</si>
  <si>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</si>
  <si>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</si>
  <si>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</si>
  <si>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</si>
  <si>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</si>
  <si>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</si>
  <si>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</si>
  <si>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</si>
  <si>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</si>
  <si>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</si>
  <si>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</si>
  <si>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</si>
  <si>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</si>
  <si>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</si>
  <si>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</si>
  <si>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</si>
  <si>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</si>
  <si>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</si>
  <si>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</si>
  <si>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</si>
  <si>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</si>
  <si>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</si>
  <si>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</si>
  <si>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</si>
  <si>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</si>
  <si>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</si>
  <si>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</si>
  <si>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</si>
  <si>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</si>
  <si>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</si>
  <si>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</si>
  <si>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</si>
  <si>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</si>
  <si>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</si>
  <si>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</si>
  <si>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</si>
  <si>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</si>
  <si>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</si>
  <si>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</si>
  <si>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</si>
  <si>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</si>
  <si>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</si>
  <si>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</si>
  <si>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</si>
  <si>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</si>
  <si>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</si>
  <si>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</si>
  <si>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</si>
  <si>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</si>
  <si>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</si>
  <si>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</si>
  <si>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</si>
  <si>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</si>
  <si>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</si>
  <si>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</si>
  <si>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</si>
  <si>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</si>
  <si>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</si>
  <si>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</si>
  <si>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</si>
  <si>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</si>
  <si>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</si>
  <si>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</si>
  <si>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</si>
  <si>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</si>
  <si>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</si>
  <si>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</si>
  <si>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</si>
  <si>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</si>
  <si>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</si>
  <si>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</si>
  <si>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</si>
  <si>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</si>
  <si>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</si>
  <si>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</si>
  <si>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</si>
  <si>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</si>
  <si>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</si>
  <si>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</si>
  <si>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</si>
  <si>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</si>
  <si>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</si>
  <si>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</si>
  <si>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</si>
  <si>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</si>
  <si>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</si>
  <si>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</si>
  <si>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</si>
  <si>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</si>
  <si>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</si>
  <si>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</si>
  <si>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</si>
  <si>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</si>
  <si>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</si>
  <si>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</si>
  <si>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</si>
  <si>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</si>
  <si>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</si>
  <si>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</si>
  <si>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</si>
  <si>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</si>
  <si>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</si>
  <si>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</si>
  <si>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</si>
  <si>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</si>
  <si>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</si>
  <si>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</si>
  <si>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</si>
  <si>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</si>
  <si>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</si>
  <si>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</si>
  <si>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</si>
  <si>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</si>
  <si>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</si>
  <si>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</si>
  <si>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</si>
  <si>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</si>
  <si>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</si>
  <si>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</si>
  <si>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</si>
  <si>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</si>
  <si>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</si>
  <si>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</si>
  <si>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</si>
  <si>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</si>
  <si>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</si>
  <si>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</si>
  <si>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</si>
  <si>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</si>
  <si>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</si>
  <si>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</si>
  <si>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</si>
  <si>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</si>
  <si>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</si>
  <si>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</si>
  <si>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</si>
  <si>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</si>
  <si>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</si>
  <si>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</si>
  <si>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</si>
  <si>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</si>
  <si>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</si>
  <si>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</si>
  <si>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</si>
  <si>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</si>
  <si>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</si>
  <si>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</si>
  <si>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</si>
  <si>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</si>
  <si>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</si>
  <si>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</si>
  <si>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</si>
  <si>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</si>
  <si>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</si>
  <si>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</si>
  <si>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</si>
  <si>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</si>
  <si>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</si>
  <si>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</si>
  <si>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</si>
  <si>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</si>
  <si>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</si>
  <si>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</si>
  <si>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</si>
  <si>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</si>
  <si>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</si>
  <si>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</si>
  <si>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</si>
  <si>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</si>
  <si>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</si>
  <si>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</si>
  <si>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</si>
  <si>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</si>
  <si>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</si>
  <si>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</si>
  <si>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</si>
  <si>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</si>
  <si>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</si>
  <si>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</si>
  <si>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</si>
  <si>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</si>
  <si>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</si>
  <si>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</si>
  <si>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</si>
  <si>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</si>
  <si>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</si>
  <si>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</si>
  <si>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</si>
  <si>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</si>
  <si>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</si>
  <si>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</si>
  <si>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</si>
  <si>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</si>
  <si>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</si>
  <si>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</si>
  <si>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</si>
  <si>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</si>
  <si>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</si>
  <si>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</si>
  <si>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</si>
  <si>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</si>
  <si>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</si>
  <si>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</si>
  <si>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</si>
  <si>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</si>
  <si>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</si>
  <si>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</si>
  <si>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</si>
  <si>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</si>
  <si>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</si>
  <si>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</si>
  <si>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</si>
  <si>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</si>
  <si>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</si>
  <si>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</si>
  <si>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</si>
  <si>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</si>
  <si>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</si>
  <si>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</si>
  <si>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</si>
  <si>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</si>
  <si>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</si>
  <si>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</si>
  <si>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</si>
  <si>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</si>
  <si>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</si>
  <si>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</si>
  <si>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</si>
  <si>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</si>
  <si>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</si>
  <si>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</si>
  <si>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</si>
  <si>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</si>
  <si>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</si>
  <si>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</si>
  <si>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</si>
  <si>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</si>
  <si>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</si>
  <si>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</si>
  <si>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</si>
  <si>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</si>
  <si>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</si>
  <si>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</si>
  <si>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</si>
  <si>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</si>
  <si>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</si>
  <si>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</si>
  <si>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</si>
  <si>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</si>
  <si>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</si>
  <si>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</si>
  <si>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</si>
  <si>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</si>
  <si>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</si>
  <si>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</si>
  <si>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</si>
  <si>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</si>
  <si>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</si>
  <si>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</si>
  <si>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</si>
  <si>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</si>
  <si>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</si>
  <si>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</si>
  <si>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</si>
  <si>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</si>
  <si>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</si>
  <si>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</si>
  <si>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</si>
  <si>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</si>
  <si>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</si>
  <si>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</si>
  <si>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</si>
  <si>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</si>
  <si>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</si>
  <si>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</si>
  <si>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</si>
  <si>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</si>
  <si>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</si>
  <si>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</si>
  <si>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</si>
  <si>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</si>
  <si>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</si>
  <si>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</si>
  <si>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</si>
  <si>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</si>
  <si>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</si>
  <si>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</si>
  <si>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</si>
  <si>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</si>
  <si>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</si>
  <si>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</si>
  <si>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</si>
  <si>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</si>
  <si>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</si>
  <si>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</si>
  <si>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</si>
  <si>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</si>
  <si>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</si>
  <si>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</si>
  <si>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</si>
  <si>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</si>
  <si>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</si>
  <si>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</si>
  <si>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</si>
  <si>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</si>
  <si>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</si>
  <si>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</si>
  <si>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</si>
  <si>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</si>
  <si>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</si>
  <si>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</si>
  <si>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</si>
  <si>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</si>
  <si>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</si>
  <si>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</si>
  <si>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</si>
  <si>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</si>
  <si>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</si>
  <si>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</si>
  <si>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</si>
  <si>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</si>
  <si>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</si>
  <si>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</si>
  <si>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</si>
  <si>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</si>
  <si>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</si>
  <si>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</si>
  <si>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</si>
  <si>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</si>
  <si>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</si>
  <si>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</si>
  <si>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</si>
  <si>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</si>
  <si>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</si>
  <si>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</si>
  <si>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</si>
  <si>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</si>
  <si>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</si>
  <si>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</si>
  <si>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</si>
  <si>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</si>
  <si>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</si>
  <si>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</si>
  <si>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</si>
  <si>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</si>
  <si>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</si>
  <si>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</si>
  <si>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</si>
  <si>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</si>
  <si>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</si>
  <si>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</si>
  <si>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</si>
  <si>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</si>
  <si>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</si>
  <si>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</si>
  <si>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</si>
  <si>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</si>
  <si>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</si>
  <si>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</si>
  <si>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</si>
  <si>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</si>
  <si>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</si>
  <si>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</si>
  <si>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</si>
  <si>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</si>
  <si>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</si>
  <si>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</si>
  <si>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</si>
  <si>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</si>
  <si>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</si>
  <si>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</si>
  <si>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</si>
  <si>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</si>
  <si>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</si>
  <si>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</si>
  <si>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</si>
  <si>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</si>
  <si>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</si>
  <si>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</si>
  <si>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</si>
  <si>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</si>
  <si>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</si>
  <si>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</si>
  <si>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</si>
  <si>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</si>
  <si>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</si>
  <si>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</si>
  <si>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</si>
  <si>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</si>
  <si>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</si>
  <si>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</si>
  <si>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</si>
  <si>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</si>
  <si>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</si>
  <si>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</si>
  <si>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</si>
  <si>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</si>
  <si>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</si>
  <si>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</si>
  <si>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</si>
  <si>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</si>
  <si>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</si>
  <si>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</si>
  <si>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</si>
  <si>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</si>
  <si>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</si>
  <si>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</si>
  <si>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</si>
  <si>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</si>
  <si>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</si>
  <si>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</si>
  <si>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</si>
  <si>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</si>
  <si>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</si>
  <si>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</si>
  <si>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</si>
  <si>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</si>
  <si>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</si>
  <si>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</si>
  <si>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</si>
  <si>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</si>
  <si>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</si>
  <si>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</si>
  <si>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</si>
  <si>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</si>
  <si>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</si>
  <si>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</si>
  <si>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</si>
  <si>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</si>
  <si>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</si>
  <si>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</si>
  <si>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</si>
  <si>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</si>
  <si>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</si>
  <si>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</si>
  <si>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</si>
  <si>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</si>
  <si>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</si>
  <si>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</si>
  <si>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</si>
  <si>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</si>
  <si>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</si>
  <si>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</si>
  <si>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</si>
  <si>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</si>
  <si>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</si>
  <si>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</si>
  <si>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</si>
  <si>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</si>
  <si>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</si>
  <si>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</si>
  <si>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</si>
  <si>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</si>
  <si>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</si>
  <si>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</si>
  <si>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</si>
  <si>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</si>
  <si>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</si>
  <si>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</si>
  <si>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</si>
  <si>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</si>
  <si>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</si>
  <si>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</si>
  <si>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</si>
  <si>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</si>
  <si>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</si>
  <si>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</si>
  <si>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</si>
  <si>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</si>
  <si>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</si>
  <si>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</si>
  <si>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</si>
  <si>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</si>
  <si>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</si>
  <si>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</si>
  <si>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</si>
  <si>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</si>
  <si>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</si>
  <si>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</si>
  <si>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</si>
  <si>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</si>
  <si>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</si>
  <si>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</si>
  <si>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</si>
  <si>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</si>
  <si>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</si>
  <si>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</si>
  <si>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</si>
  <si>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</si>
  <si>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</si>
  <si>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</si>
  <si>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</si>
  <si>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</si>
  <si>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</si>
  <si>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</si>
  <si>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</si>
  <si>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</si>
  <si>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</si>
  <si>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</si>
  <si>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</si>
  <si>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</si>
  <si>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</si>
  <si>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</si>
  <si>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</si>
  <si>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</si>
  <si>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</si>
  <si>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</si>
  <si>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</si>
  <si>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</si>
  <si>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</si>
  <si>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</si>
  <si>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</si>
  <si>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</si>
  <si>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</si>
  <si>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</si>
  <si>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</si>
  <si>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</si>
  <si>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</si>
  <si>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</si>
  <si>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</si>
  <si>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</si>
  <si>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</si>
  <si>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</si>
  <si>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</si>
  <si>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</si>
  <si>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</si>
  <si>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</si>
  <si>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</si>
  <si>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</si>
  <si>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</si>
  <si>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</si>
  <si>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</si>
  <si>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</si>
  <si>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</si>
  <si>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</si>
  <si>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</si>
  <si>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</si>
  <si>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</si>
  <si>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</si>
  <si>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</si>
  <si>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</si>
  <si>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</si>
  <si>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</si>
  <si>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</si>
  <si>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</si>
  <si>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</si>
  <si>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</si>
  <si>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</si>
  <si>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</si>
  <si>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</si>
  <si>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</si>
  <si>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</si>
  <si>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</si>
  <si>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</si>
  <si>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</si>
  <si>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</si>
  <si>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</si>
  <si>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</si>
  <si>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</si>
  <si>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</si>
  <si>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</si>
  <si>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</si>
  <si>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</si>
  <si>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</si>
  <si>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</si>
  <si>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</si>
  <si>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</si>
  <si>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</si>
  <si>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</si>
  <si>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</si>
  <si>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</si>
  <si>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</si>
  <si>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</si>
  <si>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</si>
  <si>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</si>
  <si>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</si>
  <si>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</si>
  <si>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</si>
  <si>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</si>
  <si>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</si>
  <si>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</si>
  <si>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</si>
  <si>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</si>
  <si>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</si>
  <si>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</si>
  <si>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</si>
  <si>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</si>
  <si>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</si>
  <si>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</si>
  <si>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</si>
  <si>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</si>
  <si>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</si>
  <si>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</si>
  <si>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</si>
  <si>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</si>
  <si>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</si>
  <si>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</si>
  <si>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</si>
  <si>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</si>
  <si>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</si>
  <si>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</si>
  <si>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</si>
  <si>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</si>
  <si>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</si>
  <si>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</si>
  <si>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</si>
  <si>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</si>
  <si>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</si>
  <si>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</si>
  <si>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</si>
  <si>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</si>
  <si>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</si>
  <si>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</si>
  <si>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</si>
  <si>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</si>
  <si>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</si>
  <si>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</si>
  <si>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</si>
  <si>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</si>
  <si>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</si>
  <si>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</si>
  <si>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</si>
  <si>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</si>
  <si>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</si>
  <si>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</si>
  <si>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</si>
  <si>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</si>
  <si>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</si>
  <si>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</si>
  <si>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</si>
  <si>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</si>
  <si>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</si>
  <si>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</si>
  <si>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</si>
  <si>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</si>
  <si>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</si>
  <si>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</si>
  <si>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</si>
  <si>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</si>
  <si>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</si>
  <si>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</si>
  <si>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</si>
  <si>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</si>
  <si>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</si>
  <si>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</si>
  <si>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</si>
  <si>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</si>
  <si>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</si>
  <si>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</si>
  <si>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</si>
  <si>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</si>
  <si>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</si>
  <si>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</si>
  <si>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</si>
  <si>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</si>
  <si>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</si>
  <si>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</si>
  <si>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</si>
  <si>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</si>
  <si>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</si>
  <si>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</si>
  <si>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</si>
  <si>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</si>
  <si>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</si>
  <si>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</si>
  <si>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</si>
  <si>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</si>
  <si>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</si>
  <si>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</si>
  <si>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</si>
  <si>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</si>
  <si>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</si>
  <si>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</si>
  <si>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</si>
  <si>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</si>
  <si>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</si>
  <si>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</si>
  <si>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</si>
  <si>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</si>
  <si>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</si>
  <si>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</si>
  <si>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</si>
  <si>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</si>
  <si>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</si>
  <si>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</si>
  <si>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</si>
  <si>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</si>
  <si>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</si>
  <si>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</si>
  <si>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</si>
  <si>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</si>
  <si>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</si>
  <si>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</si>
  <si>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</si>
  <si>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</si>
  <si>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</si>
  <si>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</si>
  <si>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</si>
  <si>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</si>
  <si>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</si>
  <si>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</si>
  <si>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</si>
  <si>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</si>
  <si>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</si>
  <si>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</si>
  <si>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</si>
  <si>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</si>
  <si>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</si>
  <si>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</si>
  <si>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</si>
  <si>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</si>
  <si>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</si>
  <si>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</si>
  <si>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</si>
  <si>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</si>
  <si>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</si>
  <si>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</si>
  <si>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</si>
  <si>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</si>
  <si>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</si>
  <si>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</si>
  <si>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</si>
  <si>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</si>
  <si>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</si>
  <si>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</si>
  <si>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</si>
  <si>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</si>
  <si>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</si>
  <si>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</si>
  <si>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</si>
  <si>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</si>
  <si>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</si>
  <si>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</si>
  <si>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</si>
  <si>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</si>
  <si>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</si>
  <si>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</si>
  <si>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</si>
  <si>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</si>
  <si>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</si>
  <si>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</si>
  <si>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</si>
  <si>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</si>
  <si>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</si>
  <si>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</si>
  <si>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</si>
  <si>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</si>
  <si>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</si>
  <si>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</si>
  <si>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</si>
  <si>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</si>
  <si>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</si>
  <si>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</si>
  <si>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</si>
  <si>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</si>
  <si>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</si>
  <si>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</si>
  <si>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</si>
  <si>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</si>
  <si>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</si>
  <si>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</si>
  <si>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</si>
  <si>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</si>
  <si>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</si>
  <si>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</si>
  <si>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</si>
  <si>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</si>
  <si>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</si>
  <si>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</si>
  <si>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</si>
  <si>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</si>
  <si>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</si>
  <si>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</si>
  <si>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</si>
  <si>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</si>
  <si>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</si>
  <si>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</si>
  <si>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</si>
  <si>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</si>
  <si>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</si>
  <si>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</si>
  <si>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</si>
  <si>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</si>
  <si>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</si>
  <si>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</si>
  <si>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</si>
  <si>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</si>
  <si>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</si>
  <si>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</si>
  <si>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</si>
  <si>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</si>
  <si>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</si>
  <si>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</si>
  <si>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</si>
  <si>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</si>
  <si>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</si>
  <si>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</si>
  <si>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</si>
  <si>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</si>
  <si>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</si>
  <si>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</si>
  <si>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</si>
  <si>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</si>
  <si>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</si>
  <si>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</si>
  <si>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</si>
  <si>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</si>
  <si>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</si>
  <si>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</si>
  <si>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</si>
  <si>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</si>
  <si>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</si>
  <si>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</si>
  <si>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</si>
  <si>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</si>
  <si>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</si>
  <si>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</si>
  <si>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</si>
  <si>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</si>
  <si>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</si>
  <si>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</si>
  <si>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</si>
  <si>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</si>
  <si>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</si>
  <si>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</si>
  <si>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</si>
  <si>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</si>
  <si>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</si>
  <si>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</si>
  <si>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</si>
  <si>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</si>
  <si>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</si>
  <si>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</si>
  <si>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</si>
  <si>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</si>
  <si>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</si>
  <si>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</si>
  <si>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</si>
  <si>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</si>
  <si>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</si>
  <si>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</si>
  <si>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</si>
  <si>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</si>
  <si>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</si>
  <si>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</si>
  <si>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</si>
  <si>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</si>
  <si>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</si>
  <si>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</si>
  <si>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</si>
  <si>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</si>
  <si>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</si>
  <si>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</si>
  <si>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</si>
  <si>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</si>
  <si>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</si>
  <si>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</si>
  <si>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</si>
  <si>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</si>
  <si>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</si>
  <si>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</si>
  <si>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</si>
  <si>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</si>
  <si>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</si>
  <si>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</si>
  <si>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</si>
  <si>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</si>
  <si>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</si>
  <si>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</si>
  <si>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</si>
  <si>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</si>
  <si>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</si>
  <si>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</si>
  <si>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</si>
  <si>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</si>
  <si>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</si>
  <si>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</si>
  <si>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</si>
  <si>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</si>
  <si>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</si>
  <si>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</si>
  <si>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</si>
  <si>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</si>
  <si>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</si>
  <si>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</si>
  <si>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</si>
  <si>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</si>
  <si>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</si>
  <si>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</si>
  <si>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</si>
  <si>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</si>
  <si>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</si>
  <si>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</si>
  <si>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</si>
  <si>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</si>
  <si>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</si>
  <si>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</si>
  <si>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</si>
  <si>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</si>
  <si>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</si>
  <si>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</si>
  <si>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</si>
  <si>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</si>
  <si>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</si>
  <si>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</si>
  <si>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</si>
  <si>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</si>
  <si>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</si>
  <si>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</si>
  <si>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</si>
  <si>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</si>
  <si>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</si>
  <si>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</si>
  <si>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</si>
  <si>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</si>
  <si>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</si>
  <si>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</si>
  <si>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</si>
  <si>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</si>
  <si>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</si>
  <si>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</si>
  <si>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</si>
  <si>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</si>
  <si>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</si>
  <si>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</si>
  <si>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</si>
  <si>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</si>
  <si>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</si>
  <si>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</si>
  <si>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</si>
  <si>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</si>
  <si>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</si>
  <si>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</si>
  <si>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</si>
  <si>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</si>
  <si>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</si>
  <si>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</si>
  <si>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</si>
  <si>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</si>
  <si>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</si>
  <si>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</si>
  <si>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</si>
  <si>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</si>
  <si>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</si>
  <si>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</si>
  <si>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</si>
  <si>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</si>
  <si>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</si>
  <si>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</si>
  <si>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</si>
  <si>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</si>
  <si>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</si>
  <si>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</si>
  <si>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</si>
  <si>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</si>
  <si>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</si>
  <si>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</si>
  <si>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</si>
  <si>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</si>
  <si>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</si>
  <si>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</si>
  <si>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</si>
  <si>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</si>
  <si>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</si>
  <si>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</si>
  <si>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</si>
  <si>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</si>
  <si>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</si>
  <si>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</si>
  <si>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</si>
  <si>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</si>
  <si>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</si>
  <si>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</si>
  <si>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</si>
  <si>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</si>
  <si>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</si>
  <si>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</si>
  <si>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</si>
  <si>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</si>
  <si>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</si>
  <si>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</si>
  <si>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</si>
  <si>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</si>
  <si>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</si>
  <si>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</si>
  <si>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</si>
  <si>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</si>
  <si>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</si>
  <si>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</si>
  <si>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</si>
  <si>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</si>
  <si>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</si>
  <si>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</si>
  <si>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</si>
  <si>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</si>
  <si>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</si>
  <si>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</si>
  <si>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</si>
  <si>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</si>
  <si>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</si>
  <si>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</si>
  <si>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</si>
  <si>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</si>
  <si>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</si>
  <si>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</si>
  <si>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</si>
  <si>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</si>
  <si>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</si>
  <si>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</si>
  <si>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</si>
  <si>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</si>
  <si>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</si>
  <si>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</si>
  <si>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</si>
  <si>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</si>
  <si>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</si>
  <si>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</si>
  <si>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</si>
  <si>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</si>
  <si>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</si>
  <si>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</si>
  <si>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</si>
  <si>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</si>
  <si>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</si>
  <si>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</si>
  <si>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</si>
  <si>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</si>
  <si>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</si>
  <si>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</si>
  <si>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</si>
  <si>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</si>
  <si>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</si>
  <si>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</si>
  <si>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</si>
  <si>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</si>
  <si>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</si>
  <si>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</si>
  <si>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</si>
  <si>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</si>
  <si>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</si>
  <si>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</si>
  <si>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</si>
  <si>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</si>
  <si>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</si>
  <si>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</si>
  <si>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</si>
  <si>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</si>
  <si>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</si>
  <si>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</si>
  <si>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</si>
  <si>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</si>
  <si>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</si>
  <si>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</si>
  <si>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</si>
  <si>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</si>
  <si>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</si>
  <si>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</si>
  <si>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</si>
  <si>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</si>
  <si>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</si>
  <si>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</si>
  <si>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</si>
  <si>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</si>
  <si>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</si>
  <si>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</si>
  <si>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</si>
  <si>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</si>
  <si>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</si>
  <si>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</si>
  <si>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</si>
  <si>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</si>
  <si>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</si>
  <si>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</si>
  <si>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</si>
  <si>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</si>
  <si>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</si>
  <si>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</si>
  <si>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</si>
  <si>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</si>
  <si>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</si>
  <si>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</si>
  <si>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</si>
  <si>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</si>
  <si>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</si>
  <si>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</si>
  <si>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</si>
  <si>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</si>
  <si>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</si>
  <si>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</si>
  <si>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</si>
  <si>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</si>
  <si>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</si>
  <si>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</si>
  <si>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</si>
  <si>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</si>
  <si>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</si>
  <si>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</si>
  <si>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</si>
  <si>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</si>
  <si>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</si>
  <si>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</si>
  <si>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</si>
  <si>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</si>
  <si>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</si>
  <si>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</si>
  <si>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</si>
  <si>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</si>
  <si>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</si>
  <si>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</si>
  <si>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</si>
  <si>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</si>
  <si>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</si>
  <si>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</si>
  <si>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</si>
  <si>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</si>
  <si>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</si>
  <si>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</si>
  <si>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</si>
  <si>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</si>
  <si>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</si>
  <si>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</si>
  <si>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</si>
  <si>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</si>
  <si>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</si>
  <si>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</si>
  <si>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</si>
  <si>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</si>
  <si>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</si>
  <si>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</si>
  <si>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</si>
  <si>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</si>
  <si>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</si>
  <si>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</si>
  <si>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</si>
  <si>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</si>
  <si>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</si>
  <si>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</si>
  <si>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</si>
  <si>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</si>
  <si>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</si>
  <si>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</si>
  <si>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</si>
  <si>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</si>
  <si>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</si>
  <si>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</si>
  <si>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</si>
  <si>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</si>
  <si>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</si>
  <si>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</si>
  <si>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</si>
  <si>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</si>
  <si>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</si>
  <si>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</si>
  <si>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</si>
  <si>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</si>
  <si>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</si>
  <si>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</si>
  <si>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</si>
  <si>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</si>
  <si>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</si>
  <si>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</si>
  <si>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</si>
  <si>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</si>
  <si>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</si>
  <si>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</si>
  <si>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</si>
  <si>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</si>
  <si>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</si>
  <si>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</si>
  <si>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</si>
  <si>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</si>
  <si>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</si>
  <si>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</si>
  <si>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</si>
  <si>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</si>
  <si>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</si>
  <si>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</si>
  <si>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</si>
  <si>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</si>
  <si>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</si>
  <si>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</si>
  <si>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</si>
  <si>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</si>
  <si>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</si>
  <si>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</si>
  <si>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</si>
  <si>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</si>
  <si>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</si>
  <si>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</si>
  <si>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</si>
  <si>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</si>
  <si>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</si>
  <si>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</si>
  <si>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</si>
  <si>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</si>
  <si>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</si>
  <si>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</si>
  <si>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</si>
  <si>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</si>
  <si>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</si>
  <si>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</si>
  <si>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</si>
  <si>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</si>
  <si>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</si>
  <si>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</si>
  <si>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</si>
  <si>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</si>
  <si>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</si>
  <si>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</si>
  <si>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</si>
  <si>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</si>
  <si>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</si>
  <si>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</si>
  <si>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</si>
  <si>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</si>
  <si>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</si>
  <si>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</si>
  <si>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</si>
  <si>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</si>
  <si>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</si>
  <si>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</si>
  <si>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</si>
  <si>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</si>
  <si>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</si>
  <si>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</si>
  <si>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</si>
  <si>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</si>
  <si>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</si>
  <si>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</si>
  <si>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</si>
  <si>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</si>
  <si>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</si>
  <si>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</si>
  <si>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</si>
  <si>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</si>
  <si>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</si>
  <si>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</si>
  <si>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</si>
  <si>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</si>
  <si>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</si>
  <si>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</si>
  <si>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</si>
  <si>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</si>
  <si>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</si>
  <si>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</si>
  <si>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</si>
  <si>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</si>
  <si>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</si>
  <si>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</si>
  <si>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</si>
  <si>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</si>
  <si>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</si>
  <si>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</si>
  <si>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</si>
  <si>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</si>
  <si>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</si>
  <si>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</si>
  <si>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</si>
  <si>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</si>
  <si>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</si>
  <si>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</si>
  <si>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</si>
  <si>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</si>
  <si>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</si>
  <si>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</si>
  <si>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</si>
  <si>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</si>
  <si>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</si>
  <si>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</si>
  <si>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</si>
  <si>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</si>
  <si>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</si>
  <si>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</si>
  <si>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</si>
  <si>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</si>
  <si>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</si>
  <si>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</si>
  <si>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</si>
  <si>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</si>
  <si>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</si>
  <si>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</si>
  <si>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</si>
  <si>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</si>
  <si>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</si>
  <si>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</si>
  <si>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</si>
  <si>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</si>
  <si>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</si>
  <si>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</si>
  <si>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</si>
  <si>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</si>
  <si>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</si>
  <si>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</si>
  <si>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</si>
  <si>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</si>
  <si>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</si>
  <si>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</si>
  <si>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</si>
  <si>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</si>
  <si>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</si>
  <si>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</si>
  <si>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</si>
  <si>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</si>
  <si>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</si>
  <si>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</si>
  <si>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</si>
  <si>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</si>
  <si>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</si>
  <si>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</si>
  <si>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</si>
  <si>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</si>
  <si>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</si>
  <si>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</si>
  <si>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</si>
  <si>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</si>
  <si>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</si>
  <si>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</si>
  <si>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</si>
  <si>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</si>
  <si>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</si>
  <si>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</si>
  <si>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</si>
  <si>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</si>
  <si>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</si>
  <si>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</si>
  <si>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</si>
  <si>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</si>
  <si>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</si>
  <si>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</si>
  <si>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</si>
  <si>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</si>
  <si>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</si>
  <si>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</si>
  <si>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</si>
  <si>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</si>
  <si>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</si>
  <si>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</si>
  <si>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</si>
  <si>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</si>
  <si>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</si>
  <si>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</si>
  <si>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</si>
  <si>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</si>
  <si>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</si>
  <si>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</si>
  <si>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</si>
  <si>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</si>
  <si>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</si>
  <si>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</si>
  <si>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</si>
  <si>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</si>
  <si>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</si>
  <si>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</si>
  <si>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</si>
  <si>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</si>
  <si>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</si>
  <si>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</si>
  <si>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</si>
  <si>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</si>
  <si>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</si>
  <si>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</si>
  <si>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</si>
  <si>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</si>
  <si>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</si>
  <si>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</si>
  <si>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</si>
  <si>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</si>
  <si>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</si>
  <si>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</si>
  <si>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</si>
  <si>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</si>
  <si>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</si>
  <si>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</si>
  <si>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</si>
  <si>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</si>
  <si>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</si>
  <si>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</si>
  <si>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</si>
  <si>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</si>
  <si>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</si>
  <si>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</si>
  <si>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</si>
  <si>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</si>
  <si>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</si>
  <si>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</si>
  <si>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</si>
  <si>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</si>
  <si>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</si>
  <si>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</si>
  <si>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</si>
  <si>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</si>
  <si>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</si>
  <si>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</si>
  <si>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</si>
  <si>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</si>
  <si>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</si>
  <si>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</si>
  <si>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</si>
  <si>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</si>
  <si>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</si>
  <si>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</si>
  <si>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</si>
  <si>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</si>
  <si>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</si>
  <si>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</si>
  <si>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</si>
  <si>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</si>
  <si>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</si>
  <si>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</si>
  <si>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</si>
  <si>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</si>
  <si>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</si>
  <si>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</si>
  <si>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</si>
  <si>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</si>
  <si>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</si>
  <si>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</si>
  <si>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</si>
  <si>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</si>
  <si>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</si>
  <si>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</si>
  <si>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</si>
  <si>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</si>
  <si>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</si>
  <si>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</si>
  <si>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</si>
  <si>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</si>
  <si>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</si>
  <si>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</si>
  <si>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</si>
  <si>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</si>
  <si>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</si>
  <si>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</si>
  <si>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</si>
  <si>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</si>
  <si>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</si>
  <si>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</si>
  <si>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</si>
  <si>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</si>
  <si>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</si>
  <si>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</si>
  <si>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</si>
  <si>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</si>
  <si>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</si>
  <si>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</si>
  <si>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</si>
  <si>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</si>
  <si>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</si>
  <si>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</si>
  <si>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</si>
  <si>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</si>
  <si>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</si>
  <si>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</si>
  <si>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</si>
  <si>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</si>
  <si>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</si>
  <si>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</si>
  <si>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</si>
  <si>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</si>
  <si>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</si>
  <si>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</si>
  <si>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</si>
  <si>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</si>
  <si>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</si>
  <si>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</si>
  <si>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</si>
  <si>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</si>
  <si>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</si>
  <si>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</si>
  <si>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</si>
  <si>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</si>
  <si>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</si>
  <si>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</si>
  <si>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</si>
  <si>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</si>
  <si>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</si>
  <si>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</si>
  <si>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</si>
  <si>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</si>
  <si>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</si>
  <si>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</si>
  <si>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</si>
  <si>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</si>
  <si>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</si>
  <si>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</si>
  <si>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</si>
  <si>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</si>
  <si>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</si>
  <si>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</si>
  <si>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</si>
  <si>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</si>
  <si>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</si>
  <si>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</si>
  <si>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</si>
  <si>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</si>
  <si>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</si>
  <si>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</si>
  <si>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</si>
  <si>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</si>
  <si>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</si>
  <si>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</si>
  <si>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</si>
  <si>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</si>
  <si>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</si>
  <si>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</si>
  <si>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</si>
  <si>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</si>
  <si>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</si>
  <si>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</si>
  <si>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</si>
  <si>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</si>
  <si>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</si>
  <si>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</si>
  <si>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</si>
  <si>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</si>
  <si>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</si>
  <si>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</si>
  <si>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</si>
  <si>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</si>
  <si>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</si>
  <si>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</si>
  <si>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</si>
  <si>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</si>
  <si>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</si>
  <si>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</si>
  <si>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</si>
  <si>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</si>
  <si>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</si>
  <si>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</si>
  <si>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</si>
  <si>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</si>
  <si>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</si>
  <si>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</si>
  <si>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</si>
  <si>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</si>
  <si>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</si>
  <si>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</si>
  <si>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</si>
  <si>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</si>
  <si>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</si>
  <si>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</si>
  <si>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</si>
  <si>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</si>
  <si>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</si>
  <si>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</si>
  <si>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</si>
  <si>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</si>
  <si>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</si>
  <si>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</si>
  <si>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</si>
  <si>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</si>
  <si>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</si>
  <si>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</si>
  <si>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</si>
  <si>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</si>
  <si>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</si>
  <si>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</si>
  <si>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</si>
  <si>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</si>
  <si>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</si>
  <si>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</si>
  <si>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</si>
  <si>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</si>
  <si>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</si>
  <si>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</si>
  <si>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</si>
  <si>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</si>
  <si>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</si>
  <si>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</si>
  <si>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</si>
  <si>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</si>
  <si>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</si>
  <si>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</si>
  <si>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</si>
  <si>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</si>
  <si>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</si>
  <si>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</si>
  <si>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</si>
  <si>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</si>
  <si>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</si>
  <si>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</si>
  <si>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</si>
  <si>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</si>
  <si>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</si>
  <si>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</si>
  <si>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</si>
  <si>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</si>
  <si>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</si>
  <si>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</si>
  <si>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</si>
  <si>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</si>
  <si>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</si>
  <si>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</si>
  <si>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</si>
  <si>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</si>
  <si>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</si>
  <si>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</si>
  <si>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</si>
  <si>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</si>
  <si>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</si>
  <si>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</si>
  <si>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</si>
  <si>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</si>
  <si>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</si>
  <si>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</si>
  <si>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</si>
  <si>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</si>
  <si>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</si>
  <si>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</si>
  <si>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</si>
  <si>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</si>
  <si>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</si>
  <si>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</si>
  <si>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</si>
  <si>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</si>
  <si>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</si>
  <si>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</si>
  <si>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</si>
  <si>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</si>
  <si>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</si>
  <si>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</si>
  <si>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</si>
  <si>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</si>
  <si>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</si>
  <si>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</si>
  <si>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</si>
  <si>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</si>
  <si>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</si>
  <si>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</si>
  <si>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</si>
  <si>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</si>
  <si>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</si>
  <si>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</si>
  <si>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</si>
  <si>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</si>
  <si>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</si>
  <si>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</si>
  <si>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</si>
  <si>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</si>
  <si>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</si>
  <si>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</si>
  <si>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</si>
  <si>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</si>
  <si>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</si>
  <si>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</si>
  <si>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</si>
  <si>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</si>
  <si>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</si>
  <si>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</si>
  <si>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</si>
  <si>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</si>
  <si>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</si>
  <si>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</si>
  <si>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</si>
  <si>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</si>
  <si>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</si>
  <si>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</si>
  <si>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</si>
  <si>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</si>
  <si>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</si>
  <si>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</si>
  <si>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</si>
  <si>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</si>
  <si>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</si>
  <si>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</si>
  <si>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</si>
  <si>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</si>
  <si>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</si>
  <si>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</si>
  <si>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</si>
  <si>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</si>
  <si>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</si>
  <si>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</si>
  <si>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</si>
  <si>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</si>
  <si>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</si>
  <si>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</si>
  <si>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</si>
  <si>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</si>
  <si>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</si>
  <si>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</si>
  <si>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</si>
  <si>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</si>
  <si>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</si>
  <si>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</si>
  <si>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</si>
  <si>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</si>
  <si>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</si>
  <si>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</si>
  <si>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</si>
  <si>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</si>
  <si>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</si>
  <si>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</si>
  <si>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</si>
  <si>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</si>
  <si>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</si>
  <si>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</si>
  <si>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</si>
  <si>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</si>
  <si>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</si>
  <si>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</si>
  <si>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</si>
  <si>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</si>
  <si>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</si>
  <si>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</si>
  <si>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</si>
  <si>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</si>
  <si>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</si>
  <si>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</si>
  <si>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</si>
  <si>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</si>
  <si>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</si>
  <si>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</si>
  <si>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</si>
  <si>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</si>
  <si>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</si>
  <si>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</si>
  <si>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</si>
  <si>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</si>
  <si>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</si>
  <si>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</si>
  <si>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</si>
  <si>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</si>
  <si>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</si>
  <si>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</si>
  <si>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</si>
  <si>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</si>
  <si>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</si>
  <si>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</si>
  <si>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</si>
  <si>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</si>
  <si>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</si>
  <si>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</si>
  <si>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</si>
  <si>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</si>
  <si>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</si>
  <si>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</si>
  <si>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</si>
  <si>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</si>
  <si>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</si>
  <si>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</si>
  <si>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</si>
  <si>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</si>
  <si>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</si>
  <si>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</si>
  <si>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</si>
  <si>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</si>
  <si>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</si>
  <si>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</si>
  <si>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</si>
  <si>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</si>
  <si>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</si>
  <si>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</si>
  <si>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</si>
  <si>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</si>
  <si>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</si>
  <si>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</si>
  <si>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</si>
  <si>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</si>
  <si>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</si>
  <si>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</si>
  <si>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</si>
  <si>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</si>
  <si>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</si>
  <si>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</si>
  <si>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</si>
  <si>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</si>
  <si>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</si>
  <si>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</si>
  <si>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</si>
  <si>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</si>
  <si>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</si>
  <si>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</si>
  <si>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</si>
  <si>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</si>
  <si>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</si>
  <si>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</si>
  <si>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</si>
  <si>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</si>
  <si>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</si>
  <si>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</si>
  <si>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</si>
  <si>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</si>
  <si>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</si>
  <si>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</si>
  <si>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</si>
  <si>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</si>
  <si>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</si>
  <si>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</si>
  <si>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</si>
  <si>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</si>
  <si>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</si>
  <si>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</si>
  <si>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</si>
  <si>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</si>
  <si>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</si>
  <si>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</si>
  <si>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</si>
  <si>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</si>
  <si>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</si>
  <si>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</si>
  <si>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</si>
  <si>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</si>
  <si>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</si>
  <si>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</si>
  <si>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</si>
  <si>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</si>
  <si>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</si>
  <si>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</si>
  <si>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</si>
  <si>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</si>
  <si>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</si>
  <si>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</si>
  <si>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</si>
  <si>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</si>
  <si>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</si>
  <si>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</si>
  <si>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</si>
  <si>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</si>
  <si>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</si>
  <si>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</si>
  <si>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</si>
  <si>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</si>
  <si>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</si>
  <si>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</si>
  <si>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</si>
  <si>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</si>
  <si>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</si>
  <si>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</si>
  <si>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</si>
  <si>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</si>
  <si>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</si>
  <si>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</si>
  <si>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</si>
  <si>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</si>
  <si>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</si>
  <si>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</si>
  <si>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</si>
  <si>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</si>
  <si>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</si>
  <si>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</si>
  <si>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</si>
  <si>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</si>
  <si>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</si>
  <si>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</si>
  <si>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</si>
  <si>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</si>
  <si>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</si>
  <si>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</si>
  <si>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</si>
  <si>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</si>
  <si>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</si>
  <si>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</si>
  <si>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</si>
  <si>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</si>
  <si>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</si>
  <si>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</si>
  <si>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</si>
  <si>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</si>
  <si>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</si>
  <si>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</si>
  <si>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</si>
  <si>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</si>
  <si>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</si>
  <si>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</si>
  <si>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</si>
  <si>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</si>
  <si>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</si>
  <si>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</si>
  <si>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</si>
  <si>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</si>
  <si>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</si>
  <si>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</si>
  <si>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</si>
  <si>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</si>
  <si>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</si>
  <si>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</si>
  <si>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</si>
  <si>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</si>
  <si>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</si>
  <si>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</si>
  <si>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</si>
  <si>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</si>
  <si>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</si>
  <si>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</si>
  <si>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</si>
  <si>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</si>
  <si>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</si>
  <si>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</si>
  <si>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</si>
  <si>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</si>
  <si>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</si>
  <si>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</si>
  <si>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</si>
  <si>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</si>
  <si>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</si>
  <si>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</si>
  <si>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</si>
  <si>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</si>
  <si>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</si>
  <si>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</si>
  <si>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</si>
  <si>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</si>
  <si>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</si>
  <si>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</si>
  <si>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</si>
  <si>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</si>
  <si>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</si>
  <si>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</si>
  <si>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</si>
  <si>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</si>
  <si>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</si>
  <si>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</si>
  <si>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</si>
  <si>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</si>
  <si>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</si>
  <si>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</si>
  <si>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</si>
  <si>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</si>
  <si>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</si>
  <si>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</si>
  <si>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</si>
  <si>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</si>
  <si>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</si>
  <si>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</si>
  <si>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</si>
  <si>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</si>
  <si>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</si>
  <si>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</si>
  <si>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</si>
  <si>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</si>
  <si>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</si>
  <si>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</si>
  <si>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</si>
  <si>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</si>
  <si>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</si>
  <si>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</si>
  <si>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</si>
  <si>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</si>
  <si>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</si>
  <si>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</si>
  <si>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</si>
  <si>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</si>
  <si>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</si>
  <si>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</si>
  <si>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</si>
  <si>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</si>
  <si>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</si>
  <si>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</si>
  <si>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</si>
  <si>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</si>
  <si>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</si>
  <si>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</si>
  <si>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</si>
  <si>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</si>
  <si>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</si>
  <si>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</si>
  <si>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</si>
  <si>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</si>
  <si>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</si>
  <si>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</si>
  <si>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</si>
  <si>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</si>
  <si>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</si>
  <si>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</si>
  <si>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</si>
  <si>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</si>
  <si>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</si>
  <si>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</si>
  <si>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</si>
  <si>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</si>
  <si>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</si>
  <si>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</si>
  <si>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</si>
  <si>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</si>
  <si>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</si>
  <si>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</si>
  <si>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</si>
  <si>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</si>
  <si>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</si>
  <si>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</si>
  <si>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</si>
  <si>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</si>
  <si>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</si>
  <si>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</si>
  <si>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</si>
  <si>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</si>
  <si>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</si>
  <si>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</si>
  <si>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</si>
  <si>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</si>
  <si>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</si>
  <si>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</si>
  <si>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</si>
  <si>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</si>
  <si>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</si>
  <si>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</si>
  <si>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</si>
  <si>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</si>
  <si>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</si>
  <si>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</si>
  <si>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</si>
  <si>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</si>
  <si>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</si>
  <si>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</si>
  <si>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</si>
  <si>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</si>
  <si>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</si>
  <si>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</si>
  <si>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</si>
  <si>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</si>
  <si>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</si>
  <si>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</si>
  <si>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</si>
  <si>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</si>
  <si>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</si>
  <si>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</si>
  <si>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</si>
  <si>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</si>
  <si>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</si>
  <si>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</si>
  <si>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</si>
  <si>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</si>
  <si>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</si>
  <si>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</si>
  <si>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</si>
  <si>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</si>
  <si>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</si>
  <si>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</si>
  <si>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</si>
  <si>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</si>
  <si>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</si>
  <si>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</si>
  <si>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</si>
  <si>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</si>
  <si>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</si>
  <si>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</si>
  <si>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</si>
  <si>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</si>
  <si>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</si>
  <si>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</si>
  <si>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</si>
  <si>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</si>
  <si>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</si>
  <si>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</si>
  <si>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</si>
  <si>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</si>
  <si>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</si>
  <si>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</si>
  <si>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</si>
  <si>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</si>
  <si>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</si>
  <si>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</si>
  <si>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</si>
  <si>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</si>
  <si>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</si>
  <si>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</si>
  <si>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</si>
  <si>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</si>
  <si>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</si>
  <si>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</si>
  <si>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</si>
  <si>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</si>
  <si>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</si>
  <si>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</si>
  <si>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</si>
  <si>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</si>
  <si>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</si>
  <si>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</si>
  <si>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</si>
  <si>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</si>
  <si>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</si>
  <si>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</si>
  <si>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</si>
  <si>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</si>
  <si>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</si>
  <si>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</si>
  <si>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</si>
  <si>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</si>
  <si>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</si>
  <si>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</si>
  <si>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</si>
  <si>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</si>
  <si>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</si>
  <si>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</si>
  <si>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</si>
  <si>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</si>
  <si>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</si>
  <si>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</si>
  <si>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</si>
  <si>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</si>
  <si>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</si>
  <si>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</si>
  <si>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</si>
  <si>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</si>
  <si>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</si>
  <si>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</si>
  <si>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</si>
  <si>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</si>
  <si>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</si>
  <si>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</si>
  <si>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</si>
  <si>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</si>
  <si>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</si>
  <si>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</si>
  <si>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</si>
  <si>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</si>
  <si>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</si>
  <si>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</si>
  <si>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</si>
  <si>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</si>
  <si>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</si>
  <si>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</si>
  <si>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</si>
  <si>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</si>
  <si>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</si>
  <si>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</si>
  <si>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</si>
  <si>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</si>
  <si>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</si>
  <si>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</si>
  <si>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</si>
  <si>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</si>
  <si>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</si>
  <si>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</si>
  <si>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</si>
  <si>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</si>
  <si>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</si>
  <si>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</si>
  <si>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</si>
  <si>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</si>
  <si>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</si>
  <si>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</si>
  <si>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</si>
  <si>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</si>
  <si>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</si>
  <si>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</si>
  <si>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</si>
  <si>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</si>
  <si>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</si>
  <si>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</si>
  <si>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</si>
  <si>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</si>
  <si>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</si>
  <si>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</si>
  <si>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</si>
  <si>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</si>
  <si>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</si>
  <si>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</si>
  <si>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</si>
  <si>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</si>
  <si>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</si>
  <si>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</si>
  <si>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</si>
  <si>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</si>
  <si>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</si>
  <si>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</si>
  <si>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</si>
  <si>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</si>
  <si>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</si>
  <si>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</si>
  <si>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</si>
  <si>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</si>
  <si>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</si>
  <si>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</si>
  <si>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</si>
  <si>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</si>
  <si>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</si>
  <si>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</si>
  <si>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</si>
  <si>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</si>
  <si>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</si>
  <si>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</si>
  <si>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</si>
  <si>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</si>
  <si>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</si>
  <si>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</si>
  <si>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</si>
  <si>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</si>
  <si>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</si>
  <si>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</si>
  <si>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</si>
  <si>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</si>
  <si>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</si>
  <si>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</si>
  <si>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</si>
  <si>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</si>
  <si>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</si>
  <si>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</si>
  <si>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</si>
  <si>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</si>
  <si>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</si>
  <si>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</si>
  <si>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</si>
  <si>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</si>
  <si>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</si>
  <si>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</si>
  <si>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</si>
  <si>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</si>
  <si>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</si>
  <si>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</si>
  <si>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</si>
  <si>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</si>
  <si>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</si>
  <si>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</si>
  <si>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</si>
  <si>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</si>
  <si>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</si>
  <si>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</si>
  <si>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</si>
  <si>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</si>
  <si>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</si>
  <si>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</si>
  <si>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</si>
  <si>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</si>
  <si>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</si>
  <si>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</si>
  <si>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</si>
  <si>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</si>
  <si>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</si>
  <si>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</si>
  <si>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</si>
  <si>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</si>
  <si>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</si>
  <si>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</si>
  <si>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</si>
  <si>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</si>
  <si>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</si>
  <si>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</si>
  <si>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</si>
  <si>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</si>
  <si>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</si>
  <si>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</si>
  <si>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</si>
  <si>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</si>
  <si>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</si>
  <si>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</si>
  <si>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</si>
  <si>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</si>
  <si>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</si>
  <si>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</si>
  <si>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</si>
  <si>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</si>
  <si>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</si>
  <si>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</si>
  <si>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</si>
  <si>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</si>
  <si>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</si>
  <si>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</si>
  <si>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</si>
  <si>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</si>
  <si>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</si>
  <si>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</si>
  <si>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</si>
  <si>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</si>
  <si>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</si>
  <si>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</si>
  <si>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</si>
  <si>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</si>
  <si>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</si>
  <si>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</si>
  <si>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</si>
  <si>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</si>
  <si>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</si>
  <si>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</si>
  <si>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</si>
  <si>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</si>
  <si>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</si>
  <si>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</si>
  <si>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</si>
  <si>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</si>
  <si>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</si>
  <si>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</si>
  <si>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</si>
  <si>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</si>
  <si>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</si>
  <si>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</si>
  <si>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</si>
  <si>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</si>
  <si>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</si>
  <si>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</si>
  <si>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</si>
  <si>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</si>
  <si>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</si>
  <si>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</si>
  <si>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</si>
  <si>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</si>
  <si>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</si>
  <si>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</si>
  <si>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</si>
  <si>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</si>
  <si>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</si>
  <si>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</si>
  <si>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</si>
  <si>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</si>
  <si>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</si>
  <si>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</si>
  <si>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</si>
  <si>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</si>
  <si>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</si>
  <si>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</si>
  <si>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</si>
  <si>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</si>
  <si>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</si>
  <si>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</si>
  <si>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</si>
  <si>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</si>
  <si>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</si>
  <si>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</si>
  <si>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</si>
  <si>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</si>
  <si>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</si>
  <si>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</si>
  <si>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</si>
  <si>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</si>
  <si>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</si>
  <si>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</si>
  <si>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</si>
  <si>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</si>
  <si>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</si>
  <si>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</si>
  <si>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</si>
  <si>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</si>
  <si>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</si>
  <si>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</si>
  <si>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</si>
  <si>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</si>
  <si>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</si>
  <si>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</si>
  <si>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</si>
  <si>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</si>
  <si>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</si>
  <si>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</si>
  <si>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</si>
  <si>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</si>
  <si>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</si>
  <si>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</si>
  <si>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</si>
  <si>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</si>
  <si>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</si>
  <si>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</si>
  <si>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</si>
  <si>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</si>
  <si>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</si>
  <si>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</si>
  <si>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</si>
  <si>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</si>
  <si>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</si>
  <si>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</si>
  <si>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</si>
  <si>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</si>
  <si>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</si>
  <si>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</si>
  <si>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</si>
  <si>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</si>
  <si>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</si>
  <si>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</si>
  <si>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</si>
  <si>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</si>
  <si>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</si>
  <si>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</si>
  <si>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</si>
  <si>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</si>
  <si>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</si>
  <si>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</si>
  <si>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</si>
  <si>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</si>
  <si>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</si>
  <si>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</si>
  <si>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</si>
  <si>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</si>
  <si>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</si>
  <si>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</si>
  <si>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</si>
  <si>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</si>
  <si>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</si>
  <si>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</si>
  <si>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</si>
  <si>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</si>
  <si>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</si>
  <si>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</si>
  <si>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</si>
  <si>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</si>
  <si>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</si>
  <si>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</si>
  <si>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</si>
  <si>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</si>
  <si>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</si>
  <si>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</si>
  <si>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</si>
  <si>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</si>
  <si>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</si>
  <si>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</si>
  <si>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</si>
  <si>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</si>
  <si>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</si>
  <si>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</si>
  <si>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</si>
  <si>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</si>
  <si>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</si>
  <si>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</si>
  <si>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</si>
  <si>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</si>
  <si>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</si>
  <si>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</si>
  <si>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</si>
  <si>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</si>
  <si>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</si>
  <si>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</si>
  <si>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</si>
  <si>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</si>
  <si>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</si>
  <si>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</si>
  <si>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</si>
  <si>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</si>
  <si>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</si>
  <si>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</si>
  <si>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</si>
  <si>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</si>
  <si>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</si>
  <si>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</si>
  <si>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</si>
  <si>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</si>
  <si>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</si>
  <si>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</si>
  <si>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</si>
  <si>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</si>
  <si>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</si>
  <si>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</si>
  <si>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</si>
  <si>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</si>
  <si>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</si>
  <si>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</si>
  <si>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</si>
  <si>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</si>
  <si>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</si>
  <si>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</si>
  <si>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</si>
  <si>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</si>
  <si>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</si>
  <si>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</si>
  <si>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</si>
  <si>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</si>
  <si>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</si>
  <si>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</si>
  <si>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</si>
  <si>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</si>
  <si>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</si>
  <si>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</si>
  <si>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</si>
  <si>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</si>
  <si>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</si>
  <si>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</si>
  <si>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</si>
  <si>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</si>
  <si>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</si>
  <si>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</si>
  <si>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</si>
  <si>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</si>
  <si>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</si>
  <si>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</si>
  <si>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</si>
  <si>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</si>
  <si>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</si>
  <si>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</si>
  <si>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</si>
  <si>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</si>
  <si>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</si>
  <si>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</si>
  <si>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</si>
  <si>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</si>
  <si>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</si>
  <si>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</si>
  <si>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</si>
  <si>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</si>
  <si>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</si>
  <si>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</si>
  <si>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</si>
  <si>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</si>
  <si>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</si>
  <si>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</si>
  <si>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</si>
  <si>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</si>
  <si>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</si>
  <si>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</si>
  <si>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</si>
  <si>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</si>
  <si>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</si>
  <si>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</si>
  <si>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</si>
  <si>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</si>
  <si>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</si>
  <si>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</si>
  <si>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</si>
  <si>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</si>
  <si>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</si>
  <si>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</si>
  <si>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</si>
  <si>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</si>
  <si>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</si>
  <si>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</si>
  <si>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</si>
  <si>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</si>
  <si>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</si>
  <si>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</si>
  <si>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</si>
  <si>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</si>
  <si>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</si>
  <si>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</si>
  <si>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</si>
  <si>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</si>
  <si>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</si>
  <si>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</si>
  <si>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</si>
  <si>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</si>
  <si>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</si>
  <si>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</si>
  <si>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</si>
  <si>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</si>
  <si>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</si>
  <si>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</si>
  <si>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</si>
  <si>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</si>
  <si>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</si>
  <si>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</si>
  <si>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</si>
  <si>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</si>
  <si>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</si>
  <si>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</si>
  <si>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</si>
  <si>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</si>
  <si>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</si>
  <si>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</si>
  <si>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</si>
  <si>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</si>
  <si>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</si>
  <si>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</si>
  <si>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</si>
  <si>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</si>
  <si>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</si>
  <si>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</si>
  <si>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</si>
  <si>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</si>
  <si>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</si>
  <si>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</si>
  <si>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</si>
  <si>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</si>
  <si>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</si>
  <si>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</si>
  <si>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</si>
  <si>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</si>
  <si>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</si>
  <si>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</si>
  <si>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</si>
  <si>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</si>
  <si>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</si>
  <si>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</si>
  <si>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</si>
  <si>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</si>
  <si>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</si>
  <si>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</si>
  <si>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</si>
  <si>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</si>
  <si>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</si>
  <si>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</si>
  <si>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</si>
  <si>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</si>
  <si>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</si>
  <si>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</si>
  <si>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</si>
  <si>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</si>
  <si>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</si>
  <si>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</si>
  <si>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</si>
  <si>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</si>
  <si>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</si>
  <si>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</si>
  <si>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</si>
  <si>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</si>
  <si>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</si>
  <si>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</si>
  <si>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</si>
  <si>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</si>
  <si>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</si>
  <si>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</si>
  <si>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</si>
  <si>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</si>
  <si>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</si>
  <si>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</si>
  <si>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</si>
  <si>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</si>
  <si>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</si>
  <si>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</si>
  <si>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</si>
  <si>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</si>
  <si>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</si>
  <si>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</si>
  <si>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</si>
  <si>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</si>
  <si>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</si>
  <si>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</si>
  <si>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</si>
  <si>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</si>
  <si>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</si>
  <si>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</si>
  <si>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</si>
  <si>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</si>
  <si>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</si>
  <si>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</si>
  <si>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</si>
  <si>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</si>
  <si>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</si>
  <si>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</si>
  <si>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</si>
  <si>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</si>
  <si>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</si>
  <si>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</si>
  <si>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</si>
  <si>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</si>
  <si>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</si>
  <si>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</si>
  <si>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</si>
  <si>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</si>
  <si>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</si>
  <si>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</si>
  <si>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</si>
  <si>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</si>
  <si>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</si>
  <si>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</si>
  <si>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</si>
  <si>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</si>
  <si>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</si>
  <si>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</si>
  <si>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</si>
  <si>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</si>
  <si>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</si>
  <si>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</si>
  <si>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</si>
  <si>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</si>
  <si>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</si>
  <si>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</si>
  <si>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</si>
  <si>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</si>
  <si>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</si>
  <si>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</si>
  <si>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</si>
  <si>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</si>
  <si>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</si>
  <si>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</si>
  <si>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</si>
  <si>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</si>
  <si>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</si>
  <si>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</si>
  <si>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</si>
  <si>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</si>
  <si>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</si>
  <si>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</si>
  <si>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</si>
  <si>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</si>
  <si>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</si>
  <si>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</si>
  <si>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</si>
  <si>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</si>
  <si>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</si>
  <si>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</si>
  <si>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</si>
  <si>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</si>
  <si>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</si>
  <si>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</si>
  <si>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</si>
  <si>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</si>
  <si>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</si>
  <si>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</si>
  <si>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</si>
  <si>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</si>
  <si>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</si>
  <si>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</si>
  <si>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</si>
  <si>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</si>
  <si>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</si>
  <si>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</si>
  <si>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</si>
  <si>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</si>
  <si>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</si>
  <si>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</si>
  <si>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</si>
  <si>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</si>
  <si>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</si>
  <si>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</si>
  <si>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</si>
  <si>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</si>
  <si>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</si>
  <si>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</si>
  <si>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</si>
  <si>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</si>
  <si>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</si>
  <si>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</si>
  <si>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</si>
  <si>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</si>
  <si>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</si>
  <si>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</si>
  <si>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</si>
  <si>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</si>
  <si>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</si>
  <si>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</si>
  <si>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</si>
  <si>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</si>
  <si>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</si>
  <si>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</si>
  <si>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</si>
  <si>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</si>
  <si>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</si>
  <si>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</si>
  <si>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</si>
  <si>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</si>
  <si>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</si>
  <si>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</si>
  <si>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</si>
  <si>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</si>
  <si>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</si>
  <si>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</si>
  <si>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</si>
  <si>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</si>
  <si>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</si>
  <si>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</si>
  <si>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</si>
  <si>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</si>
  <si>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</si>
  <si>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</si>
  <si>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</si>
  <si>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</si>
  <si>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</si>
  <si>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</si>
  <si>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</si>
  <si>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</si>
  <si>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</si>
  <si>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</si>
  <si>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</si>
  <si>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</si>
  <si>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</si>
  <si>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</si>
  <si>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</si>
  <si>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</si>
  <si>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</si>
  <si>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</si>
  <si>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</si>
  <si>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</si>
  <si>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</si>
  <si>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</si>
  <si>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</si>
  <si>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</si>
  <si>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</si>
  <si>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</si>
  <si>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</si>
  <si>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</si>
  <si>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</si>
  <si>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</si>
  <si>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</si>
  <si>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</si>
  <si>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</si>
  <si>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</si>
  <si>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</si>
  <si>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</si>
  <si>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</si>
  <si>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</si>
  <si>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</si>
  <si>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</si>
  <si>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</si>
  <si>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</si>
  <si>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</si>
  <si>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</si>
  <si>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</si>
  <si>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</si>
  <si>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</si>
  <si>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</si>
  <si>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</si>
  <si>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</si>
  <si>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</si>
  <si>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</si>
  <si>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</si>
  <si>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</si>
  <si>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</si>
  <si>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</si>
  <si>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</si>
  <si>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</si>
  <si>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</si>
  <si>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</si>
  <si>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</si>
  <si>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</si>
  <si>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</si>
  <si>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</si>
  <si>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</si>
  <si>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</si>
  <si>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</si>
  <si>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</si>
  <si>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</si>
  <si>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</si>
  <si>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</si>
  <si>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</si>
  <si>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</si>
  <si>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</si>
  <si>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</si>
  <si>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</si>
  <si>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</si>
  <si>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</si>
  <si>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</si>
  <si>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</si>
  <si>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</si>
  <si>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</si>
  <si>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</si>
  <si>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</si>
  <si>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</si>
  <si>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</si>
  <si>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</si>
  <si>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</si>
  <si>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</si>
  <si>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</si>
  <si>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</si>
  <si>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</si>
  <si>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</si>
  <si>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</si>
  <si>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</si>
  <si>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</si>
  <si>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</si>
  <si>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</si>
  <si>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</si>
  <si>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</si>
  <si>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</si>
  <si>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</si>
  <si>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</si>
  <si>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</si>
  <si>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</si>
  <si>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</si>
  <si>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</si>
  <si>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</si>
  <si>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</si>
  <si>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</si>
  <si>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</si>
  <si>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</si>
  <si>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</si>
  <si>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</si>
  <si>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</si>
  <si>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</si>
  <si>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</si>
  <si>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</si>
  <si>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</si>
  <si>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</si>
  <si>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</si>
  <si>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</si>
  <si>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</si>
  <si>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</si>
  <si>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</si>
  <si>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</si>
  <si>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</si>
  <si>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</si>
  <si>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</si>
  <si>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</si>
  <si>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</si>
  <si>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</si>
  <si>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</si>
  <si>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</si>
  <si>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</si>
  <si>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</si>
  <si>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</si>
  <si>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</si>
  <si>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</si>
  <si>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</si>
  <si>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</si>
  <si>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</si>
  <si>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</si>
  <si>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</si>
  <si>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</si>
  <si>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</si>
  <si>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</si>
  <si>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</si>
  <si>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</si>
  <si>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</si>
  <si>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</si>
  <si>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</si>
  <si>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</si>
  <si>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</si>
  <si>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</si>
  <si>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</si>
  <si>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</si>
  <si>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</si>
  <si>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</si>
  <si>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</si>
  <si>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</si>
  <si>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</si>
  <si>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</si>
  <si>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</si>
  <si>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</si>
  <si>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</si>
  <si>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</si>
  <si>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</si>
  <si>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</si>
  <si>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</si>
  <si>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</si>
  <si>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</si>
  <si>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</si>
  <si>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</si>
  <si>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</si>
  <si>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</si>
  <si>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</si>
  <si>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</si>
  <si>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</si>
  <si>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</si>
  <si>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</si>
  <si>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</si>
  <si>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</si>
  <si>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</si>
  <si>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</si>
  <si>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</si>
  <si>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</si>
  <si>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</si>
  <si>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</si>
  <si>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</si>
  <si>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</si>
  <si>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</si>
  <si>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</si>
  <si>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</si>
  <si>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</si>
  <si>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</si>
  <si>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</si>
  <si>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</si>
  <si>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</si>
  <si>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</si>
  <si>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</si>
  <si>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</si>
  <si>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</si>
  <si>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</si>
  <si>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</si>
  <si>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</si>
  <si>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</si>
  <si>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</si>
  <si>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</si>
  <si>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</si>
  <si>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</si>
  <si>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</si>
  <si>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</si>
  <si>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</si>
  <si>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</si>
  <si>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</si>
  <si>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</si>
  <si>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</si>
  <si>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</si>
  <si>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</si>
  <si>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</si>
  <si>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</si>
  <si>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</si>
  <si>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</si>
  <si>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</si>
  <si>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</si>
  <si>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</si>
  <si>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</si>
  <si>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</si>
  <si>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</si>
  <si>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</si>
  <si>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</si>
  <si>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</si>
  <si>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</si>
  <si>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</si>
  <si>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</si>
  <si>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</si>
  <si>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</si>
  <si>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</si>
  <si>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</si>
  <si>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</si>
  <si>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</si>
  <si>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</si>
  <si>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</si>
  <si>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</si>
  <si>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</si>
  <si>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</si>
  <si>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</si>
  <si>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</si>
  <si>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</si>
  <si>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</si>
  <si>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</si>
  <si>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</si>
  <si>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</si>
  <si>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</si>
  <si>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</si>
  <si>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</si>
  <si>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</si>
  <si>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</si>
  <si>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</si>
  <si>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</si>
  <si>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</si>
  <si>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</si>
  <si>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</si>
  <si>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</si>
  <si>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</si>
  <si>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</si>
  <si>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</si>
  <si>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</si>
  <si>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</si>
  <si>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</si>
  <si>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</si>
  <si>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</si>
  <si>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</si>
  <si>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</si>
  <si>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</si>
  <si>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</si>
  <si>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</si>
  <si>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</si>
  <si>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</si>
  <si>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</si>
  <si>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</si>
  <si>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</si>
  <si>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</si>
  <si>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</si>
  <si>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</si>
  <si>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</si>
  <si>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</si>
  <si>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</si>
  <si>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</si>
  <si>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</si>
  <si>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</si>
  <si>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</si>
  <si>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</si>
  <si>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</si>
  <si>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</si>
  <si>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</si>
  <si>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</si>
  <si>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</si>
  <si>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</si>
  <si>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</si>
  <si>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</si>
  <si>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</si>
  <si>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</si>
  <si>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</si>
  <si>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</si>
  <si>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</si>
  <si>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</si>
  <si>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</si>
  <si>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</si>
  <si>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</si>
  <si>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</si>
  <si>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</si>
  <si>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</si>
  <si>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</si>
  <si>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</si>
  <si>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</si>
  <si>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</si>
  <si>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</si>
  <si>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</si>
  <si>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</si>
  <si>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</si>
  <si>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</si>
  <si>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</si>
  <si>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</si>
  <si>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</si>
  <si>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</si>
  <si>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</si>
  <si>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</si>
  <si>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</si>
  <si>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</si>
  <si>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</si>
  <si>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</si>
  <si>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</si>
  <si>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</si>
  <si>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</si>
  <si>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</si>
  <si>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</si>
  <si>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</si>
  <si>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</si>
  <si>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</si>
  <si>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</si>
  <si>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</si>
  <si>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</si>
  <si>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</si>
  <si>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</si>
  <si>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</si>
  <si>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</si>
  <si>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</si>
  <si>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</si>
  <si>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</si>
  <si>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</si>
  <si>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</si>
  <si>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</si>
  <si>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</si>
  <si>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</si>
  <si>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</si>
  <si>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</si>
  <si>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</si>
  <si>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</si>
  <si>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</si>
  <si>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</si>
  <si>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</si>
  <si>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</si>
  <si>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</si>
  <si>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</si>
  <si>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</si>
  <si>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</si>
  <si>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</si>
  <si>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</si>
  <si>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</si>
  <si>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</si>
  <si>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</si>
  <si>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</si>
  <si>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</si>
  <si>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</si>
  <si>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</si>
  <si>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</si>
  <si>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</si>
  <si>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</si>
  <si>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</si>
  <si>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</si>
  <si>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</si>
  <si>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</si>
  <si>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</si>
  <si>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</si>
  <si>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</si>
  <si>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</si>
  <si>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</si>
  <si>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</si>
  <si>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</si>
  <si>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</si>
  <si>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</si>
  <si>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</si>
  <si>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</si>
  <si>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</si>
  <si>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</si>
  <si>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</si>
  <si>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</si>
  <si>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</si>
  <si>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</si>
  <si>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</si>
  <si>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</si>
  <si>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</si>
  <si>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</si>
  <si>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</si>
  <si>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</si>
  <si>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</si>
  <si>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</si>
  <si>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</si>
  <si>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</si>
  <si>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</si>
  <si>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</si>
  <si>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</si>
  <si>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</si>
  <si>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</si>
  <si>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</si>
  <si>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</si>
  <si>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</si>
  <si>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</si>
  <si>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</si>
  <si>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</si>
  <si>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</si>
  <si>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</si>
  <si>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</si>
  <si>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</si>
  <si>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</si>
  <si>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</si>
  <si>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</si>
  <si>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</si>
  <si>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</si>
  <si>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</si>
  <si>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</si>
  <si>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</si>
  <si>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</si>
  <si>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</si>
  <si>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</si>
  <si>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</si>
  <si>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</si>
  <si>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</si>
  <si>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</si>
  <si>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</si>
  <si>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</si>
  <si>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</si>
  <si>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</si>
  <si>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</si>
  <si>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</si>
  <si>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</si>
  <si>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</si>
  <si>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</si>
  <si>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</si>
  <si>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</si>
  <si>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</si>
  <si>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</si>
  <si>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</si>
  <si>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</si>
  <si>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</si>
  <si>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</si>
  <si>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</si>
  <si>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</si>
  <si>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</si>
  <si>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</si>
  <si>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</si>
  <si>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</si>
  <si>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</si>
  <si>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</si>
  <si>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</si>
  <si>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</si>
  <si>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</si>
  <si>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</si>
  <si>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</si>
  <si>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</si>
  <si>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</si>
  <si>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</si>
  <si>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</si>
  <si>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</si>
  <si>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</si>
  <si>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</si>
  <si>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</si>
  <si>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</si>
  <si>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</si>
  <si>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</si>
  <si>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</si>
  <si>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</si>
  <si>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</si>
  <si>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</si>
  <si>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</si>
  <si>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</si>
  <si>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</si>
  <si>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</si>
  <si>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</si>
  <si>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</si>
  <si>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</si>
  <si>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</si>
  <si>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</si>
  <si>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</si>
  <si>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</si>
  <si>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</si>
  <si>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</si>
  <si>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</si>
  <si>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</si>
  <si>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</si>
  <si>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</si>
  <si>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</si>
  <si>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</si>
  <si>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</si>
  <si>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</si>
  <si>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</si>
  <si>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</si>
  <si>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</si>
  <si>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</si>
  <si>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</si>
  <si>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</si>
  <si>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</si>
  <si>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</si>
  <si>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</si>
  <si>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</si>
  <si>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</si>
  <si>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</si>
  <si>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</si>
  <si>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</si>
  <si>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</si>
  <si>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</si>
  <si>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</si>
  <si>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</si>
  <si>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</si>
  <si>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</si>
  <si>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</si>
  <si>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</si>
  <si>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</si>
  <si>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</si>
  <si>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</si>
  <si>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</si>
  <si>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</si>
  <si>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</si>
  <si>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</si>
  <si>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</si>
  <si>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</si>
  <si>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</si>
  <si>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</si>
  <si>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</si>
  <si>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</si>
  <si>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</si>
  <si>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</si>
  <si>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</si>
  <si>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</si>
  <si>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</si>
  <si>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</si>
  <si>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</si>
  <si>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</si>
  <si>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</si>
  <si>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</si>
  <si>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</si>
  <si>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</si>
  <si>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</si>
  <si>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</si>
  <si>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</si>
  <si>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</si>
  <si>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</si>
  <si>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</si>
  <si>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</si>
  <si>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</si>
  <si>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</si>
  <si>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</si>
  <si>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</si>
  <si>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</si>
  <si>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</si>
  <si>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</si>
  <si>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</si>
  <si>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</si>
  <si>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</si>
  <si>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</si>
  <si>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</si>
  <si>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</si>
  <si>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</si>
  <si>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</si>
  <si>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</si>
  <si>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</si>
  <si>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</si>
  <si>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</si>
  <si>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</si>
  <si>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</si>
  <si>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</si>
  <si>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</si>
  <si>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</si>
  <si>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</si>
  <si>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</si>
  <si>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</si>
  <si>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</si>
  <si>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</si>
  <si>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</si>
  <si>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</si>
  <si>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</si>
  <si>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</si>
  <si>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</si>
  <si>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</si>
  <si>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</si>
  <si>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</si>
  <si>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</si>
  <si>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</si>
  <si>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</si>
  <si>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</si>
  <si>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</si>
  <si>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</si>
  <si>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</si>
  <si>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</si>
  <si>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</si>
  <si>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</si>
  <si>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</si>
  <si>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</si>
  <si>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</si>
  <si>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</si>
  <si>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</si>
  <si>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</si>
  <si>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</si>
  <si>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</si>
  <si>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</si>
  <si>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</si>
  <si>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</si>
  <si>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</si>
  <si>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</si>
  <si>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</si>
  <si>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</si>
  <si>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</si>
  <si>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</si>
  <si>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</si>
  <si>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</si>
  <si>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</si>
  <si>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</si>
  <si>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</si>
  <si>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</si>
  <si>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</si>
  <si>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</si>
  <si>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</si>
  <si>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</si>
  <si>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</si>
  <si>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</si>
  <si>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</si>
  <si>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</si>
  <si>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</si>
  <si>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</si>
  <si>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</si>
  <si>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</si>
  <si>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</si>
  <si>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</si>
  <si>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</si>
  <si>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</si>
  <si>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</si>
  <si>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</si>
  <si>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</si>
  <si>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</si>
  <si>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</si>
  <si>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</si>
  <si>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</si>
  <si>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</si>
  <si>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</si>
  <si>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</si>
  <si>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</si>
  <si>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</si>
  <si>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</si>
  <si>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</si>
  <si>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</si>
  <si>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</si>
  <si>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</si>
  <si>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</si>
  <si>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</si>
  <si>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</si>
  <si>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</si>
  <si>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</si>
  <si>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</si>
  <si>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</si>
  <si>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</si>
  <si>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</si>
  <si>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</si>
  <si>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</si>
  <si>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</si>
  <si>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</si>
  <si>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</si>
  <si>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</si>
  <si>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</si>
  <si>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</si>
  <si>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</si>
  <si>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</si>
  <si>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</si>
  <si>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</si>
  <si>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</si>
  <si>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</si>
  <si>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</si>
  <si>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</si>
  <si>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</si>
  <si>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</si>
  <si>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</si>
  <si>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</si>
  <si>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</si>
  <si>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</si>
  <si>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</si>
  <si>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</si>
  <si>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</si>
  <si>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</si>
  <si>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</si>
  <si>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</si>
  <si>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</si>
  <si>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</si>
  <si>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</si>
  <si>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</si>
  <si>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</si>
  <si>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</si>
  <si>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</si>
  <si>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</si>
  <si>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</si>
  <si>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</si>
  <si>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</si>
  <si>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</si>
  <si>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</si>
  <si>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</si>
  <si>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</si>
  <si>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</si>
  <si>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</si>
  <si>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</si>
  <si>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</si>
  <si>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</si>
  <si>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</si>
  <si>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</si>
  <si>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</si>
  <si>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</si>
  <si>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</si>
  <si>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</si>
  <si>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</si>
  <si>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</si>
  <si>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</si>
  <si>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</si>
  <si>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</si>
  <si>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</si>
  <si>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</si>
  <si>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</si>
  <si>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</si>
  <si>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</si>
  <si>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</si>
  <si>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</si>
  <si>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</si>
  <si>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</si>
  <si>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</si>
  <si>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</si>
  <si>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</si>
  <si>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</si>
  <si>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</si>
  <si>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</si>
  <si>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</si>
  <si>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</si>
  <si>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</si>
  <si>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</si>
  <si>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</si>
  <si>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</si>
  <si>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</si>
  <si>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</si>
  <si>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</si>
  <si>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</si>
  <si>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</si>
  <si>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</si>
  <si>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</si>
  <si>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</si>
  <si>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</si>
  <si>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</si>
  <si>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</si>
  <si>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</si>
  <si>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</si>
  <si>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</si>
  <si>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</si>
  <si>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</si>
  <si>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</si>
  <si>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</si>
  <si>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</si>
  <si>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</si>
  <si>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</si>
  <si>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</si>
  <si>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</si>
  <si>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</si>
  <si>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</si>
  <si>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</si>
  <si>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</si>
  <si>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</si>
  <si>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</si>
  <si>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</si>
  <si>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</si>
  <si>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</si>
  <si>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</si>
  <si>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</si>
  <si>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</si>
  <si>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</si>
  <si>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</si>
  <si>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</si>
  <si>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</si>
  <si>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</si>
  <si>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</si>
  <si>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</si>
  <si>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</si>
  <si>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</si>
  <si>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</si>
  <si>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</si>
  <si>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</si>
  <si>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</si>
  <si>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</si>
  <si>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</si>
  <si>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</si>
  <si>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</si>
  <si>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</si>
  <si>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</si>
  <si>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</si>
  <si>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</si>
  <si>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</si>
  <si>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</si>
  <si>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</si>
  <si>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</si>
  <si>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</si>
  <si>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</si>
  <si>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</si>
  <si>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</si>
  <si>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</si>
  <si>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</si>
  <si>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</si>
  <si>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</si>
  <si>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</si>
  <si>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</si>
  <si>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</si>
  <si>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</si>
  <si>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</si>
  <si>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</si>
  <si>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</si>
  <si>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</si>
  <si>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</si>
  <si>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</si>
  <si>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</si>
  <si>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</si>
  <si>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</si>
  <si>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</si>
  <si>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</si>
  <si>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</si>
  <si>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</si>
  <si>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</si>
  <si>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</si>
  <si>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</si>
  <si>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</si>
  <si>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</si>
  <si>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</si>
  <si>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</si>
  <si>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</si>
  <si>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</si>
  <si>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</si>
  <si>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</si>
  <si>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</si>
  <si>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</si>
  <si>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</si>
  <si>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</si>
  <si>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</si>
  <si>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</si>
  <si>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</si>
  <si>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</si>
  <si>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</si>
  <si>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</si>
  <si>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</si>
  <si>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</si>
  <si>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</si>
  <si>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</si>
  <si>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</si>
  <si>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</si>
  <si>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</si>
  <si>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</si>
  <si>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</si>
  <si>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</si>
  <si>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</si>
  <si>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</si>
  <si>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</si>
  <si>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</si>
  <si>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</si>
  <si>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</si>
  <si>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</si>
  <si>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</si>
  <si>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</si>
  <si>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</si>
  <si>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</si>
  <si>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</si>
  <si>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</si>
  <si>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</si>
  <si>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</si>
  <si>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</si>
  <si>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</si>
  <si>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</si>
  <si>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</si>
  <si>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</si>
  <si>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</si>
  <si>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</si>
  <si>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</si>
  <si>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</si>
  <si>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</si>
  <si>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</si>
  <si>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</si>
  <si>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</si>
  <si>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</si>
  <si>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</si>
  <si>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</si>
  <si>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</si>
  <si>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</si>
  <si>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</si>
  <si>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</si>
  <si>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</si>
  <si>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</si>
  <si>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</si>
  <si>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</si>
  <si>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</si>
  <si>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</si>
  <si>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</si>
  <si>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</si>
  <si>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</si>
  <si>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</si>
  <si>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</si>
  <si>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</si>
  <si>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</si>
  <si>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</si>
  <si>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</si>
  <si>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</si>
  <si>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</si>
  <si>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</si>
  <si>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</si>
  <si>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</si>
  <si>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</si>
  <si>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</si>
  <si>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</si>
  <si>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</si>
  <si>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</si>
  <si>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</si>
  <si>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</si>
  <si>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</si>
  <si>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</si>
  <si>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</si>
  <si>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</si>
  <si>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</si>
  <si>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</si>
  <si>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</si>
  <si>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</si>
  <si>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</si>
  <si>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</si>
  <si>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</si>
  <si>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</si>
  <si>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</si>
  <si>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</si>
  <si>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</si>
  <si>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</si>
  <si>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</si>
  <si>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</si>
  <si>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</si>
  <si>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</si>
  <si>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</si>
  <si>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</si>
  <si>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</si>
  <si>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</si>
  <si>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</si>
  <si>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</si>
  <si>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</si>
  <si>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</si>
  <si>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</si>
  <si>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</si>
  <si>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</si>
  <si>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</si>
  <si>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</si>
  <si>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</si>
  <si>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</si>
  <si>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</si>
  <si>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</si>
  <si>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</si>
  <si>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</si>
  <si>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</si>
  <si>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</si>
  <si>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</si>
  <si>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</si>
  <si>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</si>
  <si>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</si>
  <si>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</si>
  <si>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</si>
  <si>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</si>
  <si>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</si>
  <si>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</si>
  <si>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</si>
  <si>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</si>
  <si>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</si>
  <si>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</si>
  <si>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</si>
  <si>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</si>
  <si>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</si>
  <si>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</si>
  <si>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</si>
  <si>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</si>
  <si>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</si>
  <si>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</si>
  <si>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</si>
  <si>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</si>
  <si>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</si>
  <si>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</si>
  <si>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</si>
  <si>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</si>
  <si>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</si>
  <si>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</si>
  <si>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</si>
  <si>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</si>
  <si>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</si>
  <si>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</si>
  <si>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</si>
  <si>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</si>
  <si>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</si>
  <si>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</si>
  <si>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</si>
  <si>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</si>
  <si>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</si>
  <si>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</si>
  <si>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</si>
  <si>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</si>
  <si>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</si>
  <si>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</si>
  <si>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</si>
  <si>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</si>
  <si>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</si>
  <si>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</si>
  <si>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</si>
  <si>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</si>
  <si>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</si>
  <si>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</si>
  <si>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</si>
  <si>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</si>
  <si>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</si>
  <si>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</si>
  <si>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</si>
  <si>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</si>
  <si>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</si>
  <si>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</si>
  <si>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</si>
  <si>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</si>
  <si>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</si>
  <si>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</si>
  <si>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</si>
  <si>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</si>
  <si>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</si>
  <si>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</si>
  <si>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</si>
  <si>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</si>
  <si>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</si>
  <si>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</si>
  <si>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</si>
  <si>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</si>
  <si>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</si>
  <si>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</si>
  <si>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</si>
  <si>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</si>
  <si>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</si>
  <si>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</si>
  <si>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</si>
  <si>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</si>
  <si>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</si>
  <si>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</si>
  <si>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</si>
  <si>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</si>
  <si>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</si>
  <si>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</si>
  <si>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</si>
  <si>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</si>
  <si>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</si>
  <si>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</si>
  <si>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</si>
  <si>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</si>
  <si>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</si>
  <si>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</si>
  <si>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</si>
  <si>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</si>
  <si>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</si>
  <si>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</si>
  <si>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</si>
  <si>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</si>
  <si>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</si>
  <si>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</si>
  <si>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</si>
  <si>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</si>
  <si>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</si>
  <si>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</si>
  <si>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</si>
  <si>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</si>
  <si>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</si>
  <si>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</si>
  <si>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</si>
  <si>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</si>
  <si>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</si>
  <si>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</si>
  <si>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</si>
  <si>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</si>
  <si>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</si>
  <si>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</si>
  <si>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</si>
  <si>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</si>
  <si>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</si>
  <si>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</si>
  <si>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</si>
  <si>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</si>
  <si>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</si>
  <si>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</si>
  <si>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</si>
  <si>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</si>
  <si>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</si>
  <si>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</si>
  <si>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</si>
  <si>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</si>
  <si>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</si>
  <si>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</si>
  <si>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</si>
  <si>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</si>
  <si>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</si>
  <si>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</si>
  <si>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</si>
  <si>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</si>
  <si>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</si>
  <si>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</si>
  <si>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</si>
  <si>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</si>
  <si>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</si>
  <si>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</si>
  <si>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</si>
  <si>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</si>
  <si>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</si>
  <si>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</si>
  <si>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</si>
  <si>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</si>
  <si>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</si>
  <si>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</si>
  <si>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</si>
  <si>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</si>
  <si>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</si>
  <si>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</si>
  <si>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</si>
  <si>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</si>
  <si>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</si>
  <si>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</si>
  <si>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</si>
  <si>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</si>
  <si>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</si>
  <si>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</si>
  <si>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</si>
  <si>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</si>
  <si>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</si>
  <si>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</si>
  <si>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</si>
  <si>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</si>
  <si>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</si>
  <si>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</si>
  <si>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</si>
  <si>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</si>
  <si>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</si>
  <si>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</si>
  <si>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</si>
  <si>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</si>
  <si>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</si>
  <si>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</si>
  <si>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</si>
  <si>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</si>
  <si>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</si>
  <si>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</si>
  <si>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</si>
  <si>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</si>
  <si>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</si>
  <si>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</si>
  <si>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</si>
  <si>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</si>
  <si>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</si>
  <si>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</si>
  <si>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</si>
  <si>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</si>
  <si>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</si>
  <si>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</si>
  <si>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</si>
  <si>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</si>
  <si>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</si>
  <si>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</si>
  <si>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</si>
  <si>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</si>
  <si>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</si>
  <si>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</si>
  <si>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</si>
  <si>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</si>
  <si>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</si>
  <si>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</si>
  <si>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</si>
  <si>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</si>
  <si>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</si>
  <si>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</si>
  <si>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</si>
  <si>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</si>
  <si>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</si>
  <si>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</si>
  <si>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</si>
  <si>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</si>
  <si>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</si>
  <si>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</si>
  <si>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</si>
  <si>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</si>
  <si>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</si>
  <si>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</si>
  <si>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</si>
  <si>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</si>
  <si>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</si>
  <si>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</si>
  <si>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</si>
  <si>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</si>
  <si>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</si>
  <si>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</si>
  <si>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</si>
  <si>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</si>
  <si>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</si>
  <si>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</si>
  <si>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</si>
  <si>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</si>
  <si>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</si>
  <si>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</si>
  <si>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</si>
  <si>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</si>
  <si>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</si>
  <si>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</si>
  <si>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</si>
  <si>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</si>
  <si>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</si>
  <si>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</si>
  <si>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</si>
  <si>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</si>
  <si>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</si>
  <si>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</si>
  <si>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</si>
  <si>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</si>
  <si>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</si>
  <si>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</si>
  <si>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</si>
  <si>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</si>
  <si>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</si>
  <si>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</si>
  <si>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</si>
  <si>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</si>
  <si>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</si>
  <si>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</si>
  <si>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</si>
  <si>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</si>
  <si>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</si>
  <si>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</si>
  <si>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</si>
  <si>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</si>
  <si>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</si>
  <si>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</si>
  <si>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</si>
  <si>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</si>
  <si>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</si>
  <si>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</si>
  <si>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</si>
  <si>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</si>
  <si>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</si>
  <si>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</si>
  <si>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</si>
  <si>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</si>
  <si>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</si>
  <si>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</si>
  <si>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</si>
  <si>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</si>
  <si>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</si>
  <si>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</si>
  <si>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</si>
  <si>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</si>
  <si>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</si>
  <si>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</si>
  <si>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</si>
  <si>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</si>
  <si>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</si>
  <si>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</si>
  <si>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</si>
  <si>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</si>
  <si>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</si>
  <si>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</si>
  <si>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</si>
  <si>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</si>
  <si>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</si>
  <si>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</si>
  <si>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</si>
  <si>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</si>
  <si>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</si>
  <si>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</si>
  <si>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</si>
  <si>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</si>
  <si>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</si>
  <si>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</si>
  <si>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</si>
  <si>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</si>
  <si>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</si>
  <si>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</si>
  <si>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</si>
  <si>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</si>
  <si>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</si>
  <si>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</si>
  <si>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</si>
  <si>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</si>
  <si>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</si>
  <si>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</si>
  <si>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</si>
  <si>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</si>
  <si>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</si>
  <si>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</si>
  <si>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</si>
  <si>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</si>
  <si>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</si>
  <si>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</si>
  <si>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</si>
  <si>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</si>
  <si>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</si>
  <si>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</si>
  <si>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</si>
  <si>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</si>
  <si>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</si>
  <si>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</si>
  <si>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</si>
  <si>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</si>
  <si>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</si>
  <si>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</si>
  <si>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</si>
  <si>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</si>
  <si>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</si>
  <si>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</si>
  <si>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</si>
  <si>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</si>
  <si>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</si>
  <si>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</si>
  <si>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</si>
  <si>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</si>
  <si>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</si>
  <si>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</si>
  <si>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</si>
  <si>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</si>
  <si>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</si>
  <si>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</si>
  <si>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</si>
  <si>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</si>
  <si>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</si>
  <si>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</si>
  <si>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</si>
  <si>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</si>
  <si>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</si>
  <si>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</si>
  <si>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</si>
  <si>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</si>
  <si>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</si>
  <si>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</si>
  <si>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</si>
  <si>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</si>
  <si>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</si>
  <si>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</si>
  <si>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</si>
  <si>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</si>
  <si>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</si>
  <si>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</si>
  <si>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</si>
  <si>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</si>
  <si>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</si>
  <si>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</si>
  <si>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</si>
  <si>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</si>
  <si>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</si>
  <si>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</si>
  <si>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</si>
  <si>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</si>
  <si>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</si>
  <si>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</si>
  <si>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</si>
  <si>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</si>
  <si>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</si>
  <si>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</si>
  <si>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</si>
  <si>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</si>
  <si>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</si>
  <si>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</si>
  <si>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</si>
  <si>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</si>
  <si>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</si>
  <si>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</si>
  <si>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</si>
  <si>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</si>
  <si>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</si>
  <si>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</si>
  <si>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</si>
  <si>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</si>
  <si>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</si>
  <si>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</si>
  <si>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</si>
  <si>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</si>
  <si>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</si>
  <si>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</si>
  <si>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</si>
  <si>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</si>
  <si>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</si>
  <si>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</si>
  <si>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</si>
  <si>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</si>
  <si>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</si>
  <si>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</si>
  <si>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</si>
  <si>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</si>
  <si>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</si>
  <si>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</si>
  <si>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</si>
  <si>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</si>
  <si>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</si>
  <si>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</si>
  <si>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</si>
  <si>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</si>
  <si>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</si>
  <si>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</si>
  <si>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</si>
  <si>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</si>
  <si>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</si>
  <si>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</si>
  <si>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</si>
  <si>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</si>
  <si>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</si>
  <si>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</si>
  <si>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</si>
  <si>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</si>
  <si>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</si>
  <si>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</si>
  <si>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</si>
  <si>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</si>
  <si>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</si>
  <si>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</si>
  <si>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</si>
  <si>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</si>
  <si>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</si>
  <si>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</si>
  <si>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</si>
  <si>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</si>
  <si>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</si>
  <si>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</si>
  <si>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</si>
  <si>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</si>
  <si>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</si>
  <si>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</si>
  <si>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</si>
  <si>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</si>
  <si>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</si>
  <si>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</si>
  <si>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</si>
  <si>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</si>
  <si>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</si>
  <si>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</si>
  <si>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</si>
  <si>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</si>
  <si>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</si>
  <si>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</si>
  <si>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</si>
  <si>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</si>
  <si>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</si>
  <si>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</si>
  <si>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</si>
  <si>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</si>
  <si>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</si>
  <si>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</si>
  <si>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</si>
  <si>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</si>
  <si>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</si>
  <si>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</si>
  <si>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</si>
  <si>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</si>
  <si>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</si>
  <si>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</si>
  <si>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</si>
  <si>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</si>
  <si>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</si>
  <si>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</si>
  <si>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</si>
  <si>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</si>
  <si>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</si>
  <si>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</si>
  <si>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</si>
  <si>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</si>
  <si>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</si>
  <si>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</si>
  <si>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</si>
  <si>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</si>
  <si>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</si>
  <si>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</si>
  <si>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</si>
  <si>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</si>
  <si>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</si>
  <si>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</si>
  <si>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</si>
  <si>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</si>
  <si>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</si>
  <si>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</si>
  <si>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</si>
  <si>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</si>
  <si>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</si>
  <si>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</si>
  <si>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</si>
  <si>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</si>
  <si>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</si>
  <si>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</si>
  <si>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</si>
  <si>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</si>
  <si>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</si>
  <si>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</si>
  <si>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</si>
  <si>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</si>
  <si>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</si>
  <si>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</si>
  <si>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</si>
  <si>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</si>
  <si>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</si>
  <si>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</si>
  <si>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</si>
  <si>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</si>
  <si>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</si>
  <si>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</si>
  <si>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</si>
  <si>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</si>
  <si>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</si>
  <si>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</si>
  <si>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</si>
  <si>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</si>
  <si>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</si>
  <si>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</si>
  <si>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</si>
  <si>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</si>
  <si>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</si>
  <si>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</si>
  <si>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</si>
  <si>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</si>
  <si>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</si>
  <si>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</si>
  <si>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</si>
  <si>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</si>
  <si>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</si>
  <si>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</si>
  <si>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</si>
  <si>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</si>
  <si>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</si>
  <si>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</si>
  <si>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</si>
  <si>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</si>
  <si>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</si>
  <si>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</si>
  <si>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</si>
  <si>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</si>
  <si>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</si>
  <si>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</si>
  <si>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</si>
  <si>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</si>
  <si>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</si>
  <si>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</si>
  <si>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</si>
  <si>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</si>
  <si>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</si>
  <si>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</si>
  <si>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</si>
  <si>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</si>
  <si>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</si>
  <si>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</si>
  <si>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</si>
  <si>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</si>
  <si>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</si>
  <si>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</si>
  <si>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</si>
  <si>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</si>
  <si>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</si>
  <si>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</si>
  <si>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</si>
  <si>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</si>
  <si>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</si>
  <si>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</si>
  <si>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</si>
  <si>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</si>
  <si>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</si>
  <si>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</si>
  <si>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</si>
  <si>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</si>
  <si>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</si>
  <si>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</si>
  <si>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</si>
  <si>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</si>
  <si>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</si>
  <si>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</si>
  <si>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</si>
  <si>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</si>
  <si>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</si>
  <si>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</si>
  <si>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</si>
  <si>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</si>
  <si>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</si>
  <si>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</si>
  <si>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</si>
  <si>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</si>
  <si>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</si>
  <si>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</si>
  <si>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</si>
  <si>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</si>
  <si>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</si>
  <si>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</si>
  <si>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</si>
  <si>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</si>
  <si>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</si>
  <si>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</si>
  <si>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</si>
  <si>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</si>
  <si>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</si>
  <si>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</si>
  <si>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</si>
  <si>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</si>
  <si>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</si>
  <si>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</si>
  <si>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</si>
  <si>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</si>
  <si>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</si>
  <si>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</si>
  <si>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</si>
  <si>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</si>
  <si>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</si>
  <si>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</si>
  <si>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</si>
  <si>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</si>
  <si>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</si>
  <si>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</si>
  <si>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</si>
  <si>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</si>
  <si>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</si>
  <si>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</si>
  <si>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</si>
  <si>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</si>
  <si>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</si>
  <si>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</si>
  <si>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</si>
  <si>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</si>
  <si>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</si>
  <si>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</si>
  <si>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</si>
  <si>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</si>
  <si>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</si>
  <si>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</si>
  <si>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</si>
  <si>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</si>
  <si>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</si>
  <si>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</si>
  <si>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</si>
  <si>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</si>
  <si>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</si>
  <si>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</si>
  <si>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</si>
  <si>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</si>
  <si>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</si>
  <si>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</si>
  <si>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</si>
  <si>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</si>
  <si>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</si>
  <si>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</si>
  <si>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</si>
  <si>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</si>
  <si>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</si>
  <si>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</si>
  <si>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</si>
  <si>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</si>
  <si>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</si>
  <si>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</si>
  <si>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</si>
  <si>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</si>
  <si>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</si>
  <si>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</si>
  <si>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</si>
  <si>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</si>
  <si>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</si>
  <si>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</si>
  <si>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</si>
  <si>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</si>
  <si>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</si>
  <si>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</si>
  <si>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</si>
  <si>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</si>
  <si>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</si>
  <si>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</si>
  <si>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</si>
  <si>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</si>
  <si>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</si>
  <si>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</si>
  <si>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</si>
  <si>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</si>
  <si>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</si>
  <si>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</si>
  <si>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</si>
  <si>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</si>
  <si>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</si>
  <si>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</si>
  <si>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</si>
  <si>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</si>
  <si>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</si>
  <si>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</si>
  <si>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</si>
  <si>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</si>
  <si>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</si>
  <si>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</si>
  <si>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</si>
  <si>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</si>
  <si>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</si>
  <si>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</si>
  <si>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</si>
  <si>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</si>
  <si>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</si>
  <si>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</si>
  <si>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</si>
  <si>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</si>
  <si>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</si>
  <si>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</si>
  <si>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</si>
  <si>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</si>
  <si>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</si>
  <si>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</si>
  <si>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</si>
  <si>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</si>
  <si>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</si>
  <si>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</si>
  <si>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</si>
  <si>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</si>
  <si>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</si>
  <si>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</si>
  <si>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</si>
  <si>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</si>
  <si>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</si>
  <si>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</si>
  <si>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</si>
  <si>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</si>
  <si>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</si>
  <si>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</si>
  <si>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</si>
  <si>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</si>
  <si>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</si>
  <si>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</si>
  <si>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</si>
  <si>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</si>
  <si>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</si>
  <si>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</si>
  <si>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</si>
  <si>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</si>
  <si>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</si>
  <si>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</si>
  <si>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</si>
  <si>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</si>
  <si>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</si>
  <si>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</si>
  <si>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</si>
  <si>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</si>
  <si>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</si>
  <si>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</si>
  <si>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</si>
  <si>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</si>
  <si>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</si>
  <si>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</si>
  <si>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</si>
  <si>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</si>
  <si>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</si>
  <si>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</si>
  <si>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</si>
  <si>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</si>
  <si>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</si>
  <si>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</si>
  <si>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</si>
  <si>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</si>
  <si>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</si>
  <si>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</si>
  <si>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</si>
  <si>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</si>
  <si>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</si>
  <si>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</si>
  <si>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</si>
  <si>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</si>
  <si>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</si>
  <si>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</si>
  <si>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</si>
  <si>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</si>
  <si>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</si>
  <si>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</si>
  <si>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</si>
  <si>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</si>
  <si>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</si>
  <si>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</si>
  <si>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</si>
  <si>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</si>
  <si>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</si>
  <si>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</si>
  <si>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</si>
  <si>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</si>
  <si>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</si>
  <si>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</si>
  <si>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</si>
  <si>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</si>
  <si>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</si>
  <si>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</si>
  <si>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</si>
  <si>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</si>
  <si>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</si>
  <si>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</si>
  <si>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</si>
  <si>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</si>
  <si>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</si>
  <si>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</si>
  <si>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</si>
  <si>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</si>
  <si>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</si>
  <si>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</si>
  <si>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</si>
  <si>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</si>
  <si>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</si>
  <si>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</si>
  <si>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</si>
  <si>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</si>
  <si>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</si>
  <si>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</si>
  <si>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</si>
  <si>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</si>
  <si>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</si>
  <si>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</si>
  <si>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</si>
  <si>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</si>
  <si>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</si>
  <si>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</si>
  <si>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</si>
  <si>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</si>
  <si>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</si>
  <si>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</si>
  <si>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</si>
  <si>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</si>
  <si>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</si>
  <si>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</si>
  <si>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</si>
  <si>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</si>
  <si>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</si>
  <si>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</si>
  <si>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</si>
  <si>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</si>
  <si>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</si>
  <si>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</si>
  <si>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</si>
  <si>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</si>
  <si>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</si>
  <si>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</si>
  <si>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</si>
  <si>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</si>
  <si>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</si>
  <si>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</si>
  <si>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</si>
  <si>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</si>
  <si>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</si>
  <si>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</si>
  <si>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</si>
  <si>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</si>
  <si>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</si>
  <si>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</si>
  <si>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</si>
  <si>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</si>
  <si>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</si>
  <si>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</si>
  <si>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</si>
  <si>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</si>
  <si>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</si>
  <si>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</si>
  <si>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</si>
  <si>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</si>
  <si>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</si>
  <si>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</si>
  <si>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</si>
  <si>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</si>
  <si>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</si>
  <si>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</si>
  <si>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</si>
  <si>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</si>
  <si>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</si>
  <si>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</si>
  <si>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</si>
  <si>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</si>
  <si>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</si>
  <si>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</si>
  <si>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</si>
  <si>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</si>
  <si>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</si>
  <si>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</si>
  <si>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</si>
  <si>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</si>
  <si>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</si>
  <si>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</si>
  <si>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</si>
  <si>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</si>
  <si>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</si>
  <si>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</si>
  <si>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</si>
  <si>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</si>
  <si>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</si>
  <si>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</si>
  <si>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</si>
  <si>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</si>
  <si>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</si>
  <si>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</si>
  <si>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</si>
  <si>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</si>
  <si>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</si>
  <si>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</si>
  <si>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</si>
  <si>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</si>
  <si>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</si>
  <si>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</si>
  <si>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</si>
  <si>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</si>
  <si>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</si>
  <si>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</si>
  <si>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</si>
  <si>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</si>
  <si>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</si>
  <si>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</si>
  <si>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</si>
  <si>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</si>
  <si>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</si>
  <si>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</si>
  <si>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</si>
  <si>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</si>
  <si>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</si>
  <si>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</si>
  <si>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</si>
  <si>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</si>
  <si>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</si>
  <si>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</si>
  <si>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</si>
  <si>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</si>
  <si>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</si>
  <si>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</si>
  <si>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</si>
  <si>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</si>
  <si>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</si>
  <si>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</si>
  <si>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</si>
  <si>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</si>
  <si>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</si>
  <si>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</si>
  <si>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</si>
  <si>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</si>
  <si>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</si>
  <si>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</si>
  <si>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</si>
  <si>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</si>
  <si>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</si>
  <si>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</si>
  <si>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</si>
  <si>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</si>
  <si>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</si>
  <si>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</si>
  <si>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</si>
  <si>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</si>
  <si>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</si>
  <si>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</si>
  <si>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</si>
  <si>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</si>
  <si>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</si>
  <si>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</si>
  <si>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</si>
  <si>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</si>
  <si>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</si>
  <si>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</si>
  <si>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</si>
  <si>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</si>
  <si>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</si>
  <si>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</si>
  <si>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</si>
  <si>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</si>
  <si>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</si>
  <si>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</si>
  <si>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</si>
  <si>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</si>
  <si>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</si>
  <si>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</si>
  <si>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</si>
  <si>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</si>
  <si>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</si>
  <si>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</si>
  <si>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</si>
  <si>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</si>
  <si>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</si>
  <si>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</si>
  <si>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</si>
  <si>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</si>
  <si>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</si>
  <si>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</si>
  <si>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</si>
  <si>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</si>
  <si>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</si>
  <si>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</si>
  <si>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</si>
  <si>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</si>
  <si>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</si>
  <si>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</si>
  <si>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</si>
  <si>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</si>
  <si>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</si>
  <si>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</si>
  <si>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</si>
  <si>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</si>
  <si>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</si>
  <si>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</si>
  <si>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</si>
  <si>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</si>
  <si>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</si>
  <si>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</si>
  <si>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</si>
  <si>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</si>
  <si>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</si>
  <si>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</si>
  <si>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</si>
  <si>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</si>
  <si>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</si>
  <si>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</si>
  <si>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</si>
  <si>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</si>
  <si>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</si>
  <si>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</si>
  <si>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</si>
  <si>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</si>
  <si>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</si>
  <si>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</si>
  <si>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</si>
  <si>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</si>
  <si>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</si>
  <si>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</si>
  <si>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</si>
  <si>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</si>
  <si>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</si>
  <si>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</si>
  <si>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</si>
  <si>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</si>
  <si>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</si>
  <si>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</si>
  <si>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</si>
  <si>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</si>
  <si>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</si>
  <si>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</si>
  <si>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</si>
  <si>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</si>
  <si>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</si>
  <si>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</si>
  <si>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</si>
  <si>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</si>
  <si>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</si>
  <si>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</si>
  <si>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</si>
  <si>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</si>
  <si>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</si>
  <si>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</si>
  <si>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</si>
  <si>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</si>
  <si>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</si>
  <si>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</si>
  <si>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</si>
  <si>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</si>
  <si>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</si>
  <si>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</si>
  <si>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</si>
  <si>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</si>
  <si>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</si>
  <si>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</si>
  <si>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</si>
  <si>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</si>
  <si>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</si>
  <si>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</si>
  <si>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</si>
  <si>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</si>
  <si>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</si>
  <si>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</si>
  <si>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</si>
  <si>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</si>
  <si>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</si>
  <si>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</si>
  <si>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</si>
  <si>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</si>
  <si>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</si>
  <si>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</si>
  <si>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</si>
  <si>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</si>
  <si>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</si>
  <si>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</si>
  <si>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</si>
  <si>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</si>
  <si>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</si>
  <si>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</si>
  <si>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</si>
  <si>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</si>
  <si>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</si>
  <si>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</si>
  <si>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</si>
  <si>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</si>
  <si>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</si>
  <si>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</si>
  <si>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</si>
  <si>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</si>
  <si>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</si>
  <si>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</si>
  <si>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</si>
  <si>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</si>
  <si>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</si>
  <si>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</si>
  <si>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</si>
  <si>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</si>
  <si>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</si>
  <si>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</si>
  <si>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</si>
  <si>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</si>
  <si>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</si>
  <si>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</si>
  <si>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</si>
  <si>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</si>
  <si>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</si>
  <si>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</si>
  <si>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</si>
  <si>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</si>
  <si>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</si>
  <si>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</si>
  <si>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</si>
  <si>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</si>
  <si>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</si>
  <si>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</si>
  <si>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</si>
  <si>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</si>
  <si>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</si>
  <si>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</si>
  <si>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</si>
  <si>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</si>
  <si>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</si>
  <si>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</si>
  <si>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</si>
  <si>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</si>
  <si>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</si>
  <si>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</si>
  <si>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</si>
  <si>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</si>
  <si>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</si>
  <si>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</si>
  <si>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</si>
  <si>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</si>
  <si>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</si>
  <si>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</si>
  <si>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</si>
  <si>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</si>
  <si>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</si>
  <si>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</si>
  <si>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</si>
  <si>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</si>
  <si>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</si>
  <si>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</si>
  <si>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</si>
  <si>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</si>
  <si>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</si>
  <si>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</si>
  <si>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</si>
  <si>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</si>
  <si>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</si>
  <si>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</si>
  <si>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</si>
  <si>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</si>
  <si>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</si>
  <si>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</si>
  <si>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</si>
  <si>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</si>
  <si>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</si>
  <si>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</si>
  <si>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</si>
  <si>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</si>
  <si>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</si>
  <si>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</si>
  <si>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</si>
  <si>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</si>
  <si>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</si>
  <si>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</si>
  <si>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</si>
  <si>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</si>
  <si>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</si>
  <si>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</si>
  <si>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</si>
  <si>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</si>
  <si>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</si>
  <si>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</si>
  <si>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</si>
  <si>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</si>
  <si>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</si>
  <si>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</si>
  <si>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</si>
  <si>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</si>
  <si>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</si>
  <si>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</si>
  <si>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</si>
  <si>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</si>
  <si>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</si>
  <si>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</si>
  <si>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</si>
  <si>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</si>
  <si>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</si>
  <si>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</si>
  <si>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</si>
  <si>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</si>
  <si>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</si>
  <si>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</si>
  <si>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</si>
  <si>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</si>
  <si>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</si>
  <si>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</si>
  <si>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</si>
  <si>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</si>
  <si>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</si>
  <si>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</si>
  <si>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</si>
  <si>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</si>
  <si>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</si>
  <si>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</si>
  <si>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</si>
  <si>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</si>
  <si>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</si>
  <si>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</si>
  <si>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</si>
  <si>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</si>
  <si>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</si>
  <si>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</si>
  <si>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</si>
  <si>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</si>
  <si>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</si>
  <si>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</si>
  <si>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</si>
  <si>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</si>
  <si>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</si>
  <si>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</si>
  <si>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</si>
  <si>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</si>
  <si>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</si>
  <si>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</si>
  <si>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</si>
  <si>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</si>
  <si>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</si>
  <si>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</si>
  <si>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</si>
  <si>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</si>
  <si>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</si>
  <si>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</si>
  <si>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</si>
  <si>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</si>
  <si>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</si>
  <si>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</si>
  <si>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</si>
  <si>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</si>
  <si>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</si>
  <si>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</si>
  <si>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</si>
  <si>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</si>
  <si>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</si>
  <si>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</si>
  <si>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</si>
  <si>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</si>
  <si>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</si>
  <si>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</si>
  <si>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</si>
  <si>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</si>
  <si>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</si>
  <si>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</si>
  <si>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</si>
  <si>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</si>
  <si>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</si>
  <si>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</si>
  <si>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</si>
  <si>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</si>
  <si>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</si>
  <si>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</si>
  <si>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</si>
  <si>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</si>
  <si>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</si>
  <si>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</si>
  <si>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</si>
  <si>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</si>
  <si>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</si>
  <si>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</si>
  <si>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</si>
  <si>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</si>
  <si>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</si>
  <si>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</si>
  <si>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</si>
  <si>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</si>
  <si>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</si>
  <si>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</si>
  <si>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</si>
  <si>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</si>
  <si>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</si>
  <si>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</si>
  <si>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</si>
  <si>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</si>
  <si>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</si>
  <si>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</si>
  <si>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</si>
  <si>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</si>
  <si>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</si>
  <si>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</si>
  <si>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</si>
  <si>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</si>
  <si>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</si>
  <si>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</si>
  <si>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</si>
  <si>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</si>
  <si>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</si>
  <si>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</si>
  <si>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</si>
  <si>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</si>
  <si>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</si>
  <si>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</si>
  <si>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</si>
  <si>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</si>
  <si>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</si>
  <si>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</si>
  <si>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</si>
  <si>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</si>
  <si>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</si>
  <si>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</si>
  <si>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</si>
  <si>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</si>
  <si>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</si>
  <si>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</si>
  <si>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</si>
  <si>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</si>
  <si>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</si>
  <si>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</si>
  <si>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</si>
  <si>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</si>
  <si>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</si>
  <si>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</si>
  <si>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</si>
  <si>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</si>
  <si>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</si>
  <si>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</si>
  <si>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</si>
  <si>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</si>
  <si>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</si>
  <si>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</si>
  <si>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</si>
  <si>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</si>
  <si>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</si>
  <si>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</si>
  <si>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</si>
  <si>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</si>
  <si>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</si>
  <si>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</si>
  <si>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</si>
  <si>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</si>
  <si>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</si>
  <si>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</si>
  <si>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</si>
  <si>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</si>
  <si>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</si>
  <si>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</si>
  <si>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</si>
  <si>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</si>
  <si>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</si>
  <si>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</si>
  <si>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</si>
  <si>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</si>
  <si>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</si>
  <si>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</si>
  <si>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</si>
  <si>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</si>
  <si>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</si>
  <si>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</si>
  <si>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</si>
  <si>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</si>
  <si>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</si>
  <si>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</si>
  <si>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</si>
  <si>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</si>
  <si>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</si>
  <si>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</si>
  <si>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</si>
  <si>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</si>
  <si>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</si>
  <si>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</si>
  <si>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</si>
  <si>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</si>
  <si>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</si>
  <si>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</si>
  <si>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</si>
  <si>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</si>
  <si>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</si>
  <si>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</si>
  <si>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</si>
  <si>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</si>
  <si>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</si>
  <si>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</si>
  <si>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</si>
  <si>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</si>
  <si>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</si>
  <si>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</si>
  <si>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</si>
  <si>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</si>
  <si>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</si>
  <si>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</si>
  <si>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</si>
  <si>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</si>
  <si>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</si>
  <si>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</si>
  <si>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</si>
  <si>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</si>
  <si>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</si>
  <si>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</si>
  <si>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</si>
  <si>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</si>
  <si>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</si>
  <si>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</si>
  <si>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</si>
  <si>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</si>
  <si>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</si>
  <si>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</si>
  <si>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</si>
  <si>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</si>
  <si>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</si>
  <si>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</si>
  <si>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</si>
  <si>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</si>
  <si>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</si>
  <si>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</si>
  <si>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</si>
  <si>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</si>
  <si>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</si>
  <si>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</si>
  <si>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</si>
  <si>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</si>
  <si>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</si>
  <si>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</si>
  <si>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</si>
  <si>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</si>
  <si>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</si>
  <si>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</si>
  <si>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</si>
  <si>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</si>
  <si>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</si>
  <si>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</si>
  <si>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</si>
  <si>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</si>
  <si>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</si>
  <si>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</si>
  <si>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</si>
  <si>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</si>
  <si>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</si>
  <si>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</si>
  <si>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</si>
  <si>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</si>
  <si>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</si>
  <si>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</si>
  <si>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</si>
  <si>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</si>
  <si>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</si>
  <si>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</si>
  <si>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</si>
  <si>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</si>
  <si>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</si>
  <si>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</si>
  <si>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</si>
  <si>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</si>
  <si>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</si>
  <si>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</si>
  <si>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</si>
  <si>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</si>
  <si>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</si>
  <si>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</si>
  <si>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</si>
  <si>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</si>
  <si>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</si>
  <si>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</si>
  <si>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</si>
  <si>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</si>
  <si>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</si>
  <si>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</si>
  <si>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</si>
  <si>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</si>
  <si>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</si>
  <si>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</si>
  <si>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</si>
  <si>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</si>
  <si>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</si>
  <si>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</si>
  <si>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</si>
  <si>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</si>
  <si>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</si>
  <si>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</si>
  <si>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</si>
  <si>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</si>
  <si>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</si>
  <si>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</si>
  <si>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</si>
  <si>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</si>
  <si>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</si>
  <si>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</si>
  <si>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</si>
  <si>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</si>
  <si>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</si>
  <si>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</si>
  <si>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</si>
  <si>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</si>
  <si>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</si>
  <si>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</si>
  <si>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</si>
  <si>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</si>
  <si>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</si>
  <si>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</si>
  <si>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</si>
  <si>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</si>
  <si>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</si>
  <si>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</si>
  <si>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</si>
  <si>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</si>
  <si>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</si>
  <si>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</si>
  <si>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</si>
  <si>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</si>
  <si>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</si>
  <si>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</si>
  <si>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</si>
  <si>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</si>
  <si>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</si>
  <si>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</si>
  <si>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</si>
  <si>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</si>
  <si>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</si>
  <si>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</si>
  <si>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</si>
  <si>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</si>
  <si>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</si>
  <si>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</si>
  <si>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</si>
  <si>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</si>
  <si>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</si>
  <si>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</si>
  <si>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</si>
  <si>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</si>
  <si>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</si>
  <si>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</si>
  <si>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</si>
  <si>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</si>
  <si>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</si>
  <si>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</si>
  <si>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</si>
  <si>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</si>
  <si>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</si>
  <si>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</si>
  <si>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</si>
  <si>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</si>
  <si>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</si>
  <si>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</si>
  <si>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</si>
  <si>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</si>
  <si>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</si>
  <si>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</si>
  <si>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</si>
  <si>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</si>
  <si>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</si>
  <si>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</si>
  <si>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</si>
  <si>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</si>
  <si>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</si>
  <si>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</si>
  <si>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</si>
  <si>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</si>
  <si>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</si>
  <si>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</si>
  <si>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</si>
  <si>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</si>
  <si>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</si>
  <si>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</si>
  <si>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</si>
  <si>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</si>
  <si>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</si>
  <si>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</si>
  <si>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</si>
  <si>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</si>
  <si>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</si>
  <si>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</si>
  <si>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</si>
  <si>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</si>
  <si>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</si>
  <si>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</si>
  <si>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</si>
  <si>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</si>
  <si>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</si>
  <si>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</si>
  <si>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</si>
  <si>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</si>
  <si>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</si>
  <si>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</si>
  <si>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</si>
  <si>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</si>
  <si>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</si>
  <si>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</si>
  <si>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</si>
  <si>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</si>
  <si>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</si>
  <si>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</si>
  <si>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</si>
  <si>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</si>
  <si>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</si>
  <si>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</si>
  <si>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</si>
  <si>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</si>
  <si>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</si>
  <si>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</si>
  <si>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</si>
  <si>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</si>
  <si>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</si>
  <si>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</si>
  <si>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</si>
  <si>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</si>
  <si>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</si>
  <si>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</si>
  <si>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</si>
  <si>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</si>
  <si>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</si>
  <si>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</si>
  <si>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</si>
  <si>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</si>
  <si>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</si>
  <si>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</si>
  <si>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</si>
  <si>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</si>
  <si>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</si>
  <si>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</si>
  <si>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</si>
  <si>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</si>
  <si>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</si>
  <si>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</si>
  <si>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</si>
  <si>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</si>
  <si>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</si>
  <si>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</si>
  <si>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</si>
  <si>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</si>
  <si>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</si>
  <si>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</si>
  <si>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</si>
  <si>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</si>
  <si>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</si>
  <si>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</si>
  <si>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</si>
  <si>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</si>
  <si>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</si>
  <si>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</si>
  <si>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</si>
  <si>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</si>
  <si>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</si>
  <si>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</si>
  <si>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</si>
  <si>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</si>
  <si>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</si>
  <si>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</si>
  <si>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</si>
  <si>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</si>
  <si>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</si>
  <si>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</si>
  <si>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</si>
  <si>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</si>
  <si>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</si>
  <si>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</si>
  <si>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</si>
  <si>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</si>
  <si>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</si>
  <si>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</si>
  <si>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</si>
  <si>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</si>
  <si>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</si>
  <si>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</si>
  <si>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</si>
  <si>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</si>
  <si>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</si>
  <si>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</si>
  <si>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</si>
  <si>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</si>
  <si>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</si>
  <si>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</si>
  <si>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</si>
  <si>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</si>
  <si>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</si>
  <si>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</si>
  <si>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</si>
  <si>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</si>
  <si>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</si>
  <si>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</si>
  <si>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</si>
  <si>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</si>
  <si>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</si>
  <si>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</si>
  <si>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</si>
  <si>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</si>
  <si>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</si>
  <si>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</si>
  <si>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</si>
  <si>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</si>
  <si>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</si>
  <si>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</si>
  <si>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</si>
  <si>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</si>
  <si>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</si>
  <si>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</si>
  <si>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</si>
  <si>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</si>
  <si>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</si>
  <si>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</si>
  <si>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</si>
  <si>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</si>
  <si>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</si>
  <si>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</si>
  <si>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</si>
  <si>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</si>
  <si>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</si>
  <si>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</si>
  <si>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</si>
  <si>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</si>
  <si>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</si>
  <si>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</si>
  <si>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</si>
  <si>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</si>
  <si>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</si>
  <si>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</si>
  <si>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</si>
  <si>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</si>
  <si>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</si>
  <si>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</si>
  <si>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</si>
  <si>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</si>
  <si>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</si>
  <si>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</si>
  <si>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</si>
  <si>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</si>
  <si>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</si>
  <si>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</si>
  <si>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</si>
  <si>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</si>
  <si>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</si>
  <si>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</si>
  <si>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</si>
  <si>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</si>
  <si>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</si>
  <si>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</si>
  <si>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</si>
  <si>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</si>
  <si>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</si>
  <si>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</si>
  <si>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</si>
  <si>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</si>
  <si>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</si>
  <si>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</si>
  <si>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</si>
  <si>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</si>
  <si>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</si>
  <si>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</si>
  <si>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</si>
  <si>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</si>
  <si>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</si>
  <si>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</si>
  <si>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</si>
  <si>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</si>
  <si>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</si>
  <si>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</si>
  <si>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</si>
  <si>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</si>
  <si>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</si>
  <si>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</si>
  <si>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</si>
  <si>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</si>
  <si>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</si>
  <si>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</si>
  <si>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</si>
  <si>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</si>
  <si>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</si>
  <si>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</si>
  <si>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</si>
  <si>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</si>
  <si>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</si>
  <si>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</si>
  <si>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</si>
  <si>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</si>
  <si>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</si>
  <si>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</si>
  <si>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</si>
  <si>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</si>
  <si>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</si>
  <si>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</si>
  <si>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</si>
  <si>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</si>
  <si>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</si>
  <si>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</si>
  <si>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</si>
  <si>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</si>
  <si>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</si>
  <si>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</si>
  <si>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</si>
  <si>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</si>
  <si>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</si>
  <si>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</si>
  <si>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</si>
  <si>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</si>
  <si>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</si>
  <si>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</si>
  <si>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</si>
  <si>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</si>
  <si>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</si>
  <si>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</si>
  <si>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</si>
  <si>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</si>
  <si>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</si>
  <si>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</si>
  <si>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</si>
  <si>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</si>
  <si>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</si>
  <si>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</si>
  <si>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</si>
  <si>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</si>
  <si>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</si>
  <si>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</si>
  <si>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</si>
  <si>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</si>
  <si>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</si>
  <si>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</si>
  <si>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</si>
  <si>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</si>
  <si>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</si>
  <si>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</si>
  <si>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</si>
  <si>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</si>
  <si>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</si>
  <si>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</si>
  <si>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</si>
  <si>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</si>
  <si>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</si>
  <si>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</si>
  <si>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</si>
  <si>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</si>
  <si>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</si>
  <si>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</si>
  <si>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</si>
  <si>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</si>
  <si>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</si>
  <si>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</si>
  <si>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</si>
  <si>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</si>
  <si>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</si>
  <si>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</si>
  <si>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</si>
  <si>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</si>
  <si>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</si>
  <si>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</si>
  <si>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</si>
  <si>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</si>
  <si>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</si>
  <si>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</si>
  <si>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</si>
  <si>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</si>
  <si>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</si>
  <si>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</si>
  <si>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</si>
  <si>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</si>
  <si>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</si>
  <si>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</si>
  <si>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</si>
  <si>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</si>
  <si>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</si>
  <si>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</si>
  <si>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</si>
  <si>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</si>
  <si>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</si>
  <si>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</si>
  <si>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</si>
  <si>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</si>
  <si>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</si>
  <si>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</si>
  <si>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</si>
  <si>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</si>
  <si>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</si>
  <si>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</si>
  <si>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</si>
  <si>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</si>
  <si>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</si>
  <si>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</si>
  <si>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</si>
  <si>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</si>
  <si>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</si>
  <si>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</si>
  <si>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</si>
  <si>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</si>
  <si>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</si>
  <si>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</si>
  <si>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</si>
  <si>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</si>
  <si>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</si>
  <si>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</si>
  <si>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</si>
  <si>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</si>
  <si>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</si>
  <si>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</si>
  <si>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</si>
  <si>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</si>
  <si>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</si>
  <si>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</si>
  <si>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</si>
  <si>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</si>
  <si>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</si>
  <si>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</si>
  <si>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</si>
  <si>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</si>
  <si>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</si>
  <si>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</si>
  <si>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</si>
  <si>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</si>
  <si>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</si>
  <si>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</si>
  <si>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</si>
  <si>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</si>
  <si>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</si>
  <si>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</si>
  <si>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</si>
  <si>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</si>
  <si>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</si>
  <si>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</si>
  <si>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</si>
  <si>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</si>
  <si>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</si>
  <si>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</si>
  <si>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</si>
  <si>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</si>
  <si>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</si>
  <si>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</si>
  <si>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</si>
  <si>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</si>
  <si>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</si>
  <si>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</si>
  <si>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</si>
  <si>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</si>
  <si>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</si>
  <si>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</si>
  <si>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</si>
  <si>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</si>
  <si>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</si>
  <si>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</si>
  <si>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</si>
  <si>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</si>
  <si>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</si>
  <si>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</si>
  <si>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</si>
  <si>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</si>
  <si>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</si>
  <si>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</si>
  <si>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</si>
  <si>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</si>
  <si>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</si>
  <si>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</si>
  <si>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</si>
  <si>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</si>
  <si>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</si>
  <si>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</si>
  <si>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</si>
  <si>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</si>
  <si>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</si>
  <si>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</si>
  <si>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</si>
  <si>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</si>
  <si>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</si>
  <si>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</si>
  <si>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</si>
  <si>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</si>
  <si>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</si>
  <si>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</si>
  <si>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</si>
  <si>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</si>
  <si>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</si>
  <si>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</si>
  <si>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</si>
  <si>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</si>
  <si>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</si>
  <si>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</si>
  <si>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</si>
  <si>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</si>
  <si>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</si>
  <si>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</si>
  <si>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</si>
  <si>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</si>
  <si>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</si>
  <si>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</si>
  <si>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</si>
  <si>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</si>
  <si>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</si>
  <si>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</si>
  <si>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</si>
  <si>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</si>
  <si>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</si>
  <si>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</si>
  <si>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</si>
  <si>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</si>
  <si>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</si>
  <si>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</si>
  <si>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</si>
  <si>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</si>
  <si>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</si>
  <si>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</si>
  <si>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</si>
  <si>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</si>
  <si>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</si>
  <si>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</si>
  <si>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</si>
  <si>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</si>
  <si>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</si>
  <si>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</si>
  <si>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</si>
  <si>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</si>
  <si>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</si>
  <si>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</si>
  <si>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</si>
  <si>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</si>
  <si>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</si>
  <si>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</si>
  <si>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</si>
  <si>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</si>
  <si>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</si>
  <si>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</si>
  <si>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</si>
  <si>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</si>
  <si>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</si>
  <si>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</si>
  <si>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</si>
  <si>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</si>
  <si>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</si>
  <si>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</si>
  <si>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</si>
  <si>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</si>
  <si>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</si>
  <si>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</si>
  <si>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</si>
  <si>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</si>
  <si>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</si>
  <si>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</si>
  <si>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</si>
  <si>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</si>
  <si>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</si>
  <si>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</si>
  <si>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</si>
  <si>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</si>
  <si>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</si>
  <si>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</si>
  <si>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</si>
  <si>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</si>
  <si>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</si>
  <si>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</si>
  <si>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</si>
  <si>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</si>
  <si>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</si>
  <si>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</si>
  <si>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</si>
  <si>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</si>
  <si>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</si>
  <si>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</si>
  <si>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</si>
  <si>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</si>
  <si>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</si>
  <si>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</si>
  <si>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</si>
  <si>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</si>
  <si>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</si>
  <si>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</si>
  <si>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</si>
  <si>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</si>
  <si>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</si>
  <si>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</si>
  <si>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</si>
  <si>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</si>
  <si>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</si>
  <si>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</si>
  <si>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</si>
  <si>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</si>
  <si>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</si>
  <si>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</si>
  <si>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</si>
  <si>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</si>
  <si>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</si>
  <si>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</si>
  <si>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</si>
  <si>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</si>
  <si>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</si>
  <si>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</si>
  <si>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</si>
  <si>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</si>
  <si>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</si>
  <si>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</si>
  <si>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</si>
  <si>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</si>
  <si>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</si>
  <si>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</si>
  <si>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</si>
  <si>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</si>
  <si>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</si>
  <si>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</si>
  <si>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</si>
  <si>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</si>
  <si>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</si>
  <si>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</si>
  <si>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</si>
  <si>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</si>
  <si>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</si>
  <si>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</si>
  <si>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</si>
  <si>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</si>
  <si>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</si>
  <si>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</si>
  <si>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</si>
  <si>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</si>
  <si>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</si>
  <si>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</si>
  <si>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</si>
  <si>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</si>
  <si>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</si>
  <si>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</si>
  <si>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</si>
  <si>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</si>
  <si>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</si>
  <si>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</si>
  <si>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</si>
  <si>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</si>
  <si>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</si>
  <si>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</si>
  <si>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</si>
  <si>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</si>
  <si>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</si>
  <si>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</si>
  <si>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</si>
  <si>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</si>
  <si>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</si>
  <si>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</si>
  <si>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</si>
  <si>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</si>
  <si>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</si>
  <si>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</si>
  <si>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</si>
  <si>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</si>
  <si>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</si>
  <si>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</si>
  <si>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</si>
  <si>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</si>
  <si>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</si>
  <si>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</si>
  <si>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</si>
  <si>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</si>
  <si>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</si>
  <si>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</si>
  <si>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</si>
  <si>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</si>
  <si>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</si>
  <si>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</si>
  <si>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</si>
  <si>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</si>
  <si>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</si>
  <si>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</si>
  <si>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</si>
  <si>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</si>
  <si>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</si>
  <si>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</si>
  <si>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</si>
  <si>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</si>
  <si>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</si>
  <si>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</si>
  <si>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</si>
  <si>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</si>
  <si>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</si>
  <si>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</si>
  <si>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</si>
  <si>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</si>
  <si>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</si>
  <si>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</si>
  <si>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</si>
  <si>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</si>
  <si>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</si>
  <si>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</si>
  <si>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</si>
  <si>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</si>
  <si>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</si>
  <si>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</si>
  <si>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</si>
  <si>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</si>
  <si>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</si>
  <si>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</si>
  <si>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</si>
  <si>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</si>
  <si>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</si>
  <si>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</si>
  <si>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</si>
  <si>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</si>
  <si>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</si>
  <si>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</si>
  <si>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</si>
  <si>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</si>
  <si>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</si>
  <si>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</si>
  <si>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</si>
  <si>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</si>
  <si>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</si>
  <si>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</si>
  <si>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</si>
  <si>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</si>
  <si>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</si>
  <si>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</si>
  <si>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</si>
  <si>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</si>
  <si>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</si>
  <si>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</si>
  <si>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</si>
  <si>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</si>
  <si>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</si>
  <si>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</si>
  <si>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</si>
  <si>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</si>
  <si>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</si>
  <si>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</si>
  <si>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</si>
  <si>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</si>
  <si>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</si>
  <si>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</si>
  <si>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</si>
  <si>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</si>
  <si>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</si>
  <si>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</si>
  <si>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</si>
  <si>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</si>
  <si>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</si>
  <si>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</si>
  <si>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</si>
  <si>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</si>
  <si>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</si>
  <si>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</si>
  <si>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</si>
  <si>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</si>
  <si>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</si>
  <si>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</si>
  <si>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</si>
  <si>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</si>
  <si>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</si>
  <si>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</si>
  <si>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</si>
  <si>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</si>
  <si>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</si>
  <si>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</si>
  <si>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</si>
  <si>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</si>
  <si>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</si>
  <si>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</si>
  <si>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</si>
  <si>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</si>
  <si>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</si>
  <si>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</si>
  <si>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</si>
  <si>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</si>
  <si>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</si>
  <si>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</si>
  <si>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</si>
  <si>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</si>
  <si>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</si>
  <si>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</si>
  <si>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</si>
  <si>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</si>
  <si>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</si>
  <si>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</si>
  <si>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</si>
  <si>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</si>
  <si>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</si>
  <si>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</si>
  <si>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</si>
  <si>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</si>
  <si>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</si>
  <si>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</si>
  <si>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</si>
  <si>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</si>
  <si>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</si>
  <si>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</si>
  <si>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</si>
  <si>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</si>
  <si>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</si>
  <si>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</si>
  <si>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</si>
  <si>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</si>
  <si>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</si>
  <si>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</si>
  <si>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</si>
  <si>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</si>
  <si>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</si>
  <si>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</si>
  <si>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</si>
  <si>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</si>
  <si>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</si>
  <si>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</si>
  <si>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</si>
  <si>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</si>
  <si>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</si>
  <si>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</si>
  <si>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</si>
  <si>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</si>
  <si>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</si>
  <si>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</si>
  <si>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</si>
  <si>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</si>
  <si>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</si>
  <si>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</si>
  <si>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</si>
  <si>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</si>
  <si>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</si>
  <si>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</si>
  <si>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</si>
  <si>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</si>
  <si>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</si>
  <si>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</si>
  <si>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</si>
  <si>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</si>
  <si>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</si>
  <si>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</si>
  <si>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</si>
  <si>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</si>
  <si>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</si>
  <si>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</si>
  <si>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</si>
  <si>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</si>
  <si>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</si>
  <si>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</si>
  <si>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</si>
  <si>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</si>
  <si>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</si>
  <si>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</si>
  <si>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</si>
  <si>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</si>
  <si>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</si>
  <si>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</si>
  <si>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</si>
  <si>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</si>
  <si>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</si>
  <si>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</si>
  <si>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</si>
  <si>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</si>
  <si>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</si>
  <si>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</si>
  <si>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</si>
  <si>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</si>
  <si>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</si>
  <si>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</si>
  <si>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</si>
  <si>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</si>
  <si>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</si>
  <si>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</si>
  <si>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</si>
  <si>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</si>
  <si>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</si>
  <si>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</si>
  <si>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</si>
  <si>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</si>
  <si>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</si>
  <si>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</si>
  <si>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</si>
  <si>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</si>
  <si>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</si>
  <si>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</si>
  <si>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</si>
  <si>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</si>
  <si>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</si>
  <si>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</si>
  <si>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</si>
  <si>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</si>
  <si>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</si>
  <si>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</si>
  <si>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</si>
  <si>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</si>
  <si>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</si>
  <si>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</si>
  <si>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</si>
  <si>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</si>
  <si>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</si>
  <si>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</si>
  <si>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</si>
  <si>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</si>
  <si>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</si>
  <si>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</si>
  <si>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</si>
  <si>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</si>
  <si>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</si>
  <si>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</si>
  <si>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</si>
  <si>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</si>
  <si>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</si>
  <si>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</si>
  <si>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</si>
  <si>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</si>
  <si>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</si>
  <si>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</si>
  <si>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</si>
  <si>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</si>
  <si>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</si>
  <si>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</si>
  <si>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</si>
  <si>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</si>
  <si>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</si>
  <si>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</si>
  <si>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</si>
  <si>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</si>
  <si>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</si>
  <si>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</si>
  <si>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</si>
  <si>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</si>
  <si>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</si>
  <si>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</si>
  <si>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</si>
  <si>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</si>
  <si>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</si>
  <si>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</si>
  <si>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</si>
  <si>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</si>
  <si>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</si>
  <si>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</si>
  <si>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</si>
  <si>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</si>
  <si>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</si>
  <si>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</si>
  <si>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</si>
  <si>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</si>
  <si>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</si>
  <si>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</si>
  <si>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</si>
  <si>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</si>
  <si>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</si>
  <si>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</si>
  <si>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</si>
  <si>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</si>
  <si>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</si>
  <si>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</si>
  <si>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</si>
  <si>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</si>
  <si>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</si>
  <si>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</si>
  <si>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</si>
  <si>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</si>
  <si>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</si>
  <si>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</si>
  <si>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</si>
  <si>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</si>
  <si>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</si>
  <si>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</si>
  <si>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</si>
  <si>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</si>
  <si>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</si>
  <si>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</si>
  <si>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</si>
  <si>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</si>
  <si>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</si>
  <si>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</si>
  <si>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</si>
  <si>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</si>
  <si>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</si>
  <si>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</si>
  <si>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</si>
  <si>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</si>
  <si>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</si>
  <si>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</si>
  <si>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</si>
  <si>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</si>
  <si>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</si>
  <si>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</si>
  <si>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</si>
  <si>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</si>
  <si>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</si>
  <si>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</si>
  <si>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</si>
  <si>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</si>
  <si>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</si>
  <si>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</si>
  <si>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</si>
  <si>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</si>
  <si>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</si>
  <si>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</si>
  <si>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</si>
  <si>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</si>
  <si>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</si>
  <si>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</si>
  <si>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</si>
  <si>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</si>
  <si>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</si>
  <si>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</si>
  <si>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</si>
  <si>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</si>
  <si>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</si>
  <si>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</si>
  <si>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</si>
  <si>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</si>
  <si>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</si>
  <si>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</si>
  <si>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</si>
  <si>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</si>
  <si>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</si>
  <si>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</si>
  <si>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</si>
  <si>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</si>
  <si>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</si>
  <si>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</si>
  <si>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</si>
  <si>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</si>
  <si>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</si>
  <si>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</si>
  <si>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</si>
  <si>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</si>
  <si>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</si>
  <si>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</si>
  <si>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</si>
  <si>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</si>
  <si>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</si>
  <si>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</si>
  <si>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</si>
  <si>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</si>
  <si>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</si>
  <si>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</si>
  <si>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</si>
  <si>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</si>
  <si>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</si>
  <si>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</si>
  <si>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</si>
  <si>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</si>
  <si>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</si>
  <si>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</si>
  <si>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</si>
  <si>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</si>
  <si>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</si>
  <si>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</si>
  <si>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</si>
  <si>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</si>
  <si>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</si>
  <si>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</si>
  <si>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</si>
  <si>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</si>
  <si>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</si>
  <si>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</si>
  <si>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</si>
  <si>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</si>
  <si>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</si>
  <si>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</si>
  <si>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</si>
  <si>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</si>
  <si>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</si>
  <si>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</si>
  <si>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</si>
  <si>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</si>
  <si>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</si>
  <si>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</si>
  <si>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</si>
  <si>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</si>
  <si>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</si>
  <si>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</si>
  <si>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</si>
  <si>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</si>
  <si>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</si>
  <si>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</si>
  <si>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</si>
  <si>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</si>
  <si>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</si>
  <si>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</si>
  <si>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</si>
  <si>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</si>
  <si>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</si>
  <si>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</si>
  <si>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</si>
  <si>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</si>
  <si>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</si>
  <si>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</si>
  <si>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</si>
  <si>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</si>
  <si>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</si>
  <si>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</si>
  <si>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</si>
  <si>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</si>
  <si>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</si>
  <si>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</si>
  <si>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</si>
  <si>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</si>
  <si>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</si>
  <si>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</si>
  <si>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</si>
  <si>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</si>
  <si>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</si>
  <si>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</si>
  <si>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</si>
  <si>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</si>
  <si>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</si>
  <si>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</si>
  <si>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</si>
  <si>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</si>
  <si>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</si>
  <si>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</si>
  <si>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</si>
  <si>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</si>
  <si>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</si>
  <si>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</si>
  <si>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</si>
  <si>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</si>
  <si>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</si>
  <si>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</si>
  <si>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</si>
  <si>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</si>
  <si>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</si>
  <si>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</si>
  <si>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</si>
  <si>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</si>
  <si>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</si>
  <si>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</si>
  <si>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</si>
  <si>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</si>
  <si>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</si>
  <si>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</si>
  <si>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</si>
  <si>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</si>
  <si>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</si>
  <si>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</si>
  <si>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</si>
  <si>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</si>
  <si>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</si>
  <si>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</si>
  <si>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</si>
  <si>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</si>
  <si>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</si>
  <si>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</si>
  <si>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</si>
  <si>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</si>
  <si>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</si>
  <si>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</si>
  <si>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</si>
  <si>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</si>
  <si>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</si>
  <si>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</si>
  <si>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</si>
  <si>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</si>
  <si>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</si>
  <si>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</si>
  <si>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</si>
  <si>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</si>
  <si>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</si>
  <si>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</si>
  <si>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</si>
  <si>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</si>
  <si>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</si>
  <si>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</si>
  <si>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</si>
  <si>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</si>
  <si>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</si>
  <si>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</si>
  <si>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</si>
  <si>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</si>
  <si>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</si>
  <si>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</si>
  <si>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</si>
  <si>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</si>
  <si>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</si>
  <si>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</si>
  <si>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</si>
  <si>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</si>
  <si>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</si>
  <si>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</si>
  <si>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</si>
  <si>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</si>
  <si>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</si>
  <si>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</si>
  <si>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</si>
  <si>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</si>
  <si>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</si>
  <si>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</si>
  <si>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</si>
  <si>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</si>
  <si>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</si>
  <si>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</si>
  <si>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</si>
  <si>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</si>
  <si>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</si>
  <si>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</si>
  <si>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</si>
  <si>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</si>
  <si>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</si>
  <si>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</si>
  <si>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</si>
  <si>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</si>
  <si>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</si>
  <si>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</si>
  <si>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</si>
  <si>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</si>
  <si>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</si>
  <si>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</si>
  <si>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</si>
  <si>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</si>
  <si>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</si>
  <si>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</si>
  <si>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</si>
  <si>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</si>
  <si>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</si>
  <si>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</si>
  <si>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</si>
  <si>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</si>
  <si>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</si>
  <si>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</si>
  <si>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</si>
  <si>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</si>
  <si>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</si>
  <si>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</si>
  <si>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</si>
  <si>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</si>
  <si>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</si>
  <si>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</si>
  <si>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</si>
  <si>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</si>
  <si>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</si>
  <si>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</si>
  <si>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</si>
  <si>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</si>
  <si>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</si>
  <si>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</si>
  <si>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</si>
  <si>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</si>
  <si>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</si>
  <si>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</si>
  <si>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</si>
  <si>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</si>
  <si>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</si>
  <si>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</si>
  <si>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</si>
  <si>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</si>
  <si>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</si>
  <si>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</si>
  <si>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</si>
  <si>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</si>
  <si>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</si>
  <si>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</si>
  <si>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</si>
  <si>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</si>
  <si>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</si>
  <si>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</si>
  <si>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</si>
  <si>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</si>
  <si>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</si>
  <si>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</si>
  <si>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</si>
  <si>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</si>
  <si>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</si>
  <si>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</si>
  <si>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</si>
  <si>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</si>
  <si>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</si>
  <si>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</si>
  <si>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</si>
  <si>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</si>
  <si>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</si>
  <si>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</si>
  <si>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</si>
  <si>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</si>
  <si>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</si>
  <si>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</si>
  <si>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</si>
  <si>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</si>
  <si>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</si>
  <si>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</si>
  <si>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</si>
  <si>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</si>
  <si>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</si>
  <si>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</si>
  <si>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</si>
  <si>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</si>
  <si>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</si>
  <si>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</si>
  <si>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</si>
  <si>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</si>
  <si>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</si>
  <si>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</si>
  <si>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</si>
  <si>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</si>
  <si>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</si>
  <si>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</si>
  <si>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</si>
  <si>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</si>
  <si>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</si>
  <si>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</si>
  <si>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</si>
  <si>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</si>
  <si>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</si>
  <si>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</si>
  <si>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</si>
  <si>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</si>
  <si>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</si>
  <si>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</si>
  <si>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</si>
  <si>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</si>
  <si>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</si>
  <si>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</si>
  <si>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</si>
  <si>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</si>
  <si>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</si>
  <si>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</si>
  <si>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</si>
  <si>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</si>
  <si>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</si>
  <si>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</si>
  <si>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</si>
  <si>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</si>
  <si>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</si>
  <si>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</si>
  <si>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</si>
  <si>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</si>
  <si>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</si>
  <si>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</si>
  <si>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</si>
  <si>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</si>
  <si>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</si>
  <si>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</si>
  <si>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</si>
  <si>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</si>
  <si>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</si>
  <si>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</si>
  <si>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</si>
  <si>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</si>
  <si>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</si>
  <si>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</si>
  <si>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</si>
  <si>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</si>
  <si>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</si>
  <si>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</si>
  <si>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</si>
  <si>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</si>
  <si>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</si>
  <si>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</si>
  <si>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</si>
  <si>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</si>
  <si>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</si>
  <si>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</si>
  <si>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</si>
  <si>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</si>
  <si>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</si>
  <si>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</si>
  <si>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</si>
  <si>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</si>
  <si>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</si>
  <si>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</si>
  <si>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</si>
  <si>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</si>
  <si>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</si>
  <si>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</si>
  <si>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</si>
  <si>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</si>
  <si>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</si>
  <si>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</si>
  <si>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</si>
  <si>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</si>
  <si>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</si>
  <si>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</si>
  <si>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</si>
  <si>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</si>
  <si>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</si>
  <si>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</si>
  <si>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</si>
  <si>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</si>
  <si>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</si>
  <si>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</si>
  <si>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</si>
  <si>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</si>
  <si>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</si>
  <si>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</si>
  <si>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</si>
  <si>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</si>
  <si>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</si>
  <si>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</si>
  <si>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</si>
  <si>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</si>
  <si>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</si>
  <si>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</si>
  <si>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</si>
  <si>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</si>
  <si>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</si>
  <si>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</si>
  <si>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</si>
  <si>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</si>
  <si>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</si>
  <si>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</si>
  <si>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</si>
  <si>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</si>
  <si>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</si>
  <si>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</si>
  <si>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</si>
  <si>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</si>
  <si>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</si>
  <si>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</si>
  <si>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</si>
  <si>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</si>
  <si>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</si>
  <si>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</si>
  <si>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</si>
  <si>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</si>
  <si>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</si>
  <si>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</si>
  <si>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</si>
  <si>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</si>
  <si>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</si>
  <si>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</si>
  <si>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</si>
  <si>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</si>
  <si>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</si>
  <si>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</si>
  <si>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</si>
  <si>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</si>
  <si>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</si>
  <si>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</si>
  <si>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</si>
  <si>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</si>
  <si>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</si>
  <si>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</si>
  <si>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</si>
  <si>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</si>
  <si>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</si>
  <si>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</si>
  <si>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</si>
  <si>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</si>
  <si>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</si>
  <si>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</si>
  <si>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</si>
  <si>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</si>
  <si>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</si>
  <si>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</si>
  <si>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</si>
  <si>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</si>
  <si>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</si>
  <si>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</si>
  <si>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</si>
  <si>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</si>
  <si>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</si>
  <si>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</si>
  <si>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</si>
  <si>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</si>
  <si>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</si>
  <si>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</si>
  <si>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</si>
  <si>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</si>
  <si>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</si>
  <si>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</si>
  <si>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</si>
  <si>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</si>
  <si>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</si>
  <si>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</si>
  <si>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</si>
  <si>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</si>
  <si>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</si>
  <si>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</si>
  <si>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</si>
  <si>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</si>
  <si>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</si>
  <si>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</si>
  <si>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</si>
  <si>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</si>
  <si>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</si>
  <si>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</si>
  <si>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</si>
  <si>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</si>
  <si>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</si>
  <si>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</si>
  <si>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</si>
  <si>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</si>
  <si>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</si>
  <si>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</si>
  <si>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</si>
  <si>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</si>
  <si>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</si>
  <si>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</si>
  <si>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</si>
  <si>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</si>
  <si>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</si>
  <si>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</si>
  <si>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</si>
  <si>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</si>
  <si>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</si>
  <si>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</si>
  <si>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</si>
  <si>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</si>
  <si>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</si>
  <si>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</si>
  <si>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</si>
  <si>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</si>
  <si>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</si>
  <si>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</si>
  <si>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</si>
  <si>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</si>
  <si>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</si>
  <si>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</si>
  <si>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</si>
  <si>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</si>
  <si>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</si>
  <si>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</si>
  <si>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</si>
  <si>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</si>
  <si>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</si>
  <si>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</si>
  <si>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</si>
  <si>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</si>
  <si>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</si>
  <si>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</si>
  <si>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</si>
  <si>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</si>
  <si>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</si>
  <si>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</si>
  <si>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</si>
  <si>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</si>
  <si>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</si>
  <si>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</si>
  <si>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</si>
  <si>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</si>
  <si>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</si>
  <si>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</si>
  <si>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</si>
  <si>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</si>
  <si>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</si>
  <si>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</si>
  <si>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</si>
  <si>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</si>
  <si>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</si>
  <si>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</si>
  <si>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</si>
  <si>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</si>
  <si>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</si>
  <si>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</si>
  <si>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</si>
  <si>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</si>
  <si>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</si>
  <si>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</si>
  <si>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</si>
  <si>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</si>
  <si>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</si>
  <si>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</si>
  <si>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</si>
  <si>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</si>
  <si>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</si>
  <si>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</si>
  <si>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</si>
  <si>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</si>
  <si>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</si>
  <si>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</si>
  <si>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</si>
  <si>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</si>
  <si>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</si>
  <si>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</si>
  <si>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</si>
  <si>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</si>
  <si>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</si>
  <si>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</si>
  <si>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</si>
  <si>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</si>
  <si>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</si>
  <si>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</si>
  <si>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</si>
  <si>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</si>
  <si>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</si>
  <si>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</si>
  <si>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</si>
  <si>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</si>
  <si>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</si>
  <si>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</si>
  <si>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</si>
  <si>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</si>
  <si>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</si>
  <si>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</si>
  <si>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</si>
  <si>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</si>
  <si>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</si>
  <si>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</si>
  <si>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</si>
  <si>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</si>
  <si>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</si>
  <si>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</si>
  <si>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</si>
  <si>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</si>
  <si>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</si>
  <si>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</si>
  <si>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</si>
  <si>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</si>
  <si>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</si>
  <si>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</si>
  <si>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</si>
  <si>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</si>
  <si>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</si>
  <si>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</si>
  <si>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</si>
  <si>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</si>
  <si>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</si>
  <si>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</si>
  <si>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</si>
  <si>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</si>
  <si>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</si>
  <si>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</si>
  <si>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</si>
  <si>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</si>
  <si>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</si>
  <si>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</si>
  <si>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</si>
  <si>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</si>
  <si>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</si>
  <si>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</si>
  <si>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</si>
  <si>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</si>
  <si>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</si>
  <si>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</si>
  <si>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</si>
  <si>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</si>
  <si>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</si>
  <si>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</si>
  <si>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</si>
  <si>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</si>
  <si>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</si>
  <si>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</si>
  <si>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</si>
  <si>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</si>
  <si>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</si>
  <si>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</si>
  <si>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</si>
  <si>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</si>
  <si>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</si>
  <si>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</si>
  <si>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</si>
  <si>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</si>
  <si>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</si>
  <si>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</si>
  <si>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</si>
  <si>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</si>
  <si>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</si>
  <si>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</si>
  <si>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</si>
  <si>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</si>
  <si>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</si>
  <si>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</si>
  <si>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</si>
  <si>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</si>
  <si>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</si>
  <si>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</si>
  <si>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</si>
  <si>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</si>
  <si>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</si>
  <si>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</si>
  <si>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</si>
  <si>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</si>
  <si>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</si>
  <si>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</si>
  <si>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</si>
  <si>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</si>
  <si>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</si>
  <si>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</si>
  <si>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</si>
  <si>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</si>
  <si>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</si>
  <si>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</si>
  <si>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</si>
  <si>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</si>
  <si>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</si>
  <si>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</si>
  <si>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</si>
  <si>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</si>
  <si>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</si>
  <si>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</si>
  <si>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</si>
  <si>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</si>
  <si>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</si>
  <si>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</si>
  <si>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</si>
  <si>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</si>
  <si>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</si>
  <si>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</si>
  <si>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</si>
  <si>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</si>
  <si>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</si>
  <si>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</si>
  <si>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</si>
  <si>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</si>
  <si>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</si>
  <si>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</si>
  <si>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</si>
  <si>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</si>
  <si>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</si>
  <si>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</si>
  <si>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</si>
  <si>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</si>
  <si>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</si>
  <si>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</si>
  <si>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</si>
  <si>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</si>
  <si>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</si>
  <si>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</si>
  <si>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</si>
  <si>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</si>
  <si>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</si>
  <si>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</si>
  <si>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</si>
  <si>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</si>
  <si>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</si>
  <si>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</si>
  <si>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</si>
  <si>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</si>
  <si>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</si>
  <si>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</si>
  <si>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</si>
  <si>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</si>
  <si>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</si>
  <si>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</si>
  <si>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</si>
  <si>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</si>
  <si>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</si>
  <si>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</si>
  <si>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</si>
  <si>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</si>
  <si>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</si>
  <si>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</si>
  <si>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</si>
  <si>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</si>
  <si>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</si>
  <si>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</si>
  <si>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</si>
  <si>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</si>
  <si>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</si>
  <si>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</si>
  <si>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</si>
  <si>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</si>
  <si>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</si>
  <si>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</si>
  <si>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</si>
  <si>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</si>
  <si>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</si>
  <si>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</si>
  <si>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</si>
  <si>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</si>
  <si>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</si>
  <si>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</si>
  <si>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</si>
  <si>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</si>
  <si>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</si>
  <si>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</si>
  <si>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</si>
  <si>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</si>
  <si>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</si>
  <si>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</si>
  <si>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</si>
  <si>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</si>
  <si>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</si>
  <si>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</si>
  <si>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</si>
  <si>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</si>
  <si>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</si>
  <si>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</si>
  <si>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</si>
  <si>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</si>
  <si>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</si>
  <si>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</si>
  <si>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</si>
  <si>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</si>
  <si>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</si>
  <si>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</si>
  <si>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</si>
  <si>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</si>
  <si>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</si>
  <si>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</si>
  <si>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</si>
  <si>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</si>
  <si>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</si>
  <si>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</si>
  <si>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</si>
  <si>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</si>
  <si>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</si>
  <si>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</si>
  <si>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</si>
  <si>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</si>
  <si>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</si>
  <si>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</si>
  <si>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</si>
  <si>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</si>
  <si>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</si>
  <si>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</si>
  <si>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</si>
  <si>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</si>
  <si>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</si>
  <si>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</si>
  <si>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</si>
  <si>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</si>
  <si>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</si>
  <si>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</si>
  <si>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</si>
  <si>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</si>
  <si>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</si>
  <si>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</si>
  <si>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</si>
  <si>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</si>
  <si>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</si>
  <si>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</si>
  <si>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</si>
  <si>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</si>
  <si>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</si>
  <si>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</si>
  <si>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</si>
  <si>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</si>
  <si>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</si>
  <si>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</si>
  <si>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</si>
  <si>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</si>
  <si>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</si>
  <si>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</si>
  <si>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</si>
  <si>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</si>
  <si>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</si>
  <si>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</si>
  <si>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</si>
  <si>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</si>
  <si>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</si>
  <si>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</si>
  <si>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</si>
  <si>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</si>
  <si>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</si>
  <si>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</si>
  <si>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</si>
  <si>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</si>
  <si>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</si>
  <si>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</si>
  <si>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</si>
  <si>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</si>
  <si>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</si>
  <si>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</si>
  <si>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</si>
  <si>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</si>
  <si>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</si>
  <si>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</si>
  <si>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</si>
  <si>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</si>
  <si>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</si>
  <si>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</si>
  <si>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</si>
  <si>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</si>
  <si>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</si>
  <si>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</si>
  <si>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</si>
  <si>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</si>
  <si>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</si>
  <si>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</si>
  <si>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</si>
  <si>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</si>
  <si>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</si>
  <si>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</si>
  <si>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</si>
  <si>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</si>
  <si>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</si>
  <si>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</si>
  <si>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</si>
  <si>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</si>
  <si>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</si>
  <si>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</si>
  <si>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</si>
  <si>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</si>
  <si>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</si>
  <si>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</si>
  <si>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</si>
  <si>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</si>
  <si>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</si>
  <si>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</si>
  <si>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</si>
  <si>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</si>
  <si>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</si>
  <si>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</si>
  <si>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</si>
  <si>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</si>
  <si>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</si>
  <si>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</si>
  <si>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</si>
  <si>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</si>
  <si>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</si>
  <si>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</si>
  <si>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</si>
  <si>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</si>
  <si>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</si>
  <si>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</si>
  <si>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</si>
  <si>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</si>
  <si>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</si>
  <si>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</si>
  <si>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</si>
  <si>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</si>
  <si>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</si>
  <si>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</si>
  <si>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</si>
  <si>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</si>
  <si>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</si>
  <si>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</si>
  <si>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</si>
  <si>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</si>
  <si>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</si>
  <si>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</si>
  <si>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</si>
  <si>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</si>
  <si>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</si>
  <si>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</si>
  <si>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</si>
  <si>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</si>
  <si>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</si>
  <si>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</si>
  <si>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</si>
  <si>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</si>
  <si>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</si>
  <si>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</si>
  <si>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</si>
  <si>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</si>
  <si>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</si>
  <si>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</si>
  <si>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</si>
  <si>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</si>
  <si>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</si>
  <si>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</si>
  <si>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</si>
  <si>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</si>
  <si>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</si>
  <si>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</si>
  <si>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</si>
  <si>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</si>
  <si>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</si>
  <si>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</si>
  <si>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</si>
  <si>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</si>
  <si>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</si>
  <si>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</si>
  <si>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</si>
  <si>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</si>
  <si>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</si>
  <si>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</si>
  <si>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</si>
  <si>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</si>
  <si>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</si>
  <si>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</si>
  <si>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</si>
  <si>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</si>
  <si>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</si>
  <si>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</si>
  <si>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</si>
  <si>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</si>
  <si>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</si>
  <si>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</si>
  <si>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</si>
  <si>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</si>
  <si>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</si>
  <si>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</si>
  <si>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</si>
  <si>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</si>
  <si>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</si>
  <si>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</si>
  <si>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</si>
  <si>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</si>
  <si>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</si>
  <si>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</si>
  <si>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</si>
  <si>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</si>
  <si>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</si>
  <si>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</si>
  <si>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</si>
  <si>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</si>
  <si>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</si>
  <si>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</si>
  <si>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</si>
  <si>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</si>
  <si>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</si>
  <si>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</si>
  <si>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</si>
  <si>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</si>
  <si>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</si>
  <si>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</si>
  <si>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</si>
  <si>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</si>
  <si>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</si>
  <si>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</si>
  <si>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</si>
  <si>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</si>
  <si>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</si>
  <si>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</si>
  <si>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</si>
  <si>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</si>
  <si>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</si>
  <si>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</si>
  <si>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</si>
  <si>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</si>
  <si>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</si>
  <si>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</si>
  <si>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</si>
  <si>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</si>
  <si>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</si>
  <si>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</si>
  <si>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</si>
  <si>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</si>
  <si>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</si>
  <si>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</si>
  <si>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</si>
  <si>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</si>
  <si>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</si>
  <si>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</si>
  <si>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</si>
  <si>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</si>
  <si>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</si>
  <si>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</si>
  <si>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</si>
  <si>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</si>
  <si>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</si>
  <si>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</si>
  <si>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</si>
  <si>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</si>
  <si>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</si>
  <si>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</si>
  <si>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</si>
  <si>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</si>
  <si>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</si>
  <si>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</si>
  <si>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</si>
  <si>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</si>
  <si>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</si>
  <si>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</si>
  <si>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</si>
  <si>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</si>
  <si>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</si>
  <si>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</si>
  <si>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</si>
  <si>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</si>
  <si>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</si>
  <si>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</si>
  <si>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</si>
  <si>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</si>
  <si>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</si>
  <si>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</si>
  <si>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</si>
  <si>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</si>
  <si>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</si>
  <si>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</si>
  <si>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</si>
  <si>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</si>
  <si>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</si>
  <si>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</si>
  <si>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</si>
  <si>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</si>
  <si>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</si>
  <si>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</si>
  <si>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</si>
  <si>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</si>
  <si>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</si>
  <si>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</si>
  <si>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</si>
  <si>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</si>
  <si>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</si>
  <si>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</si>
  <si>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</si>
  <si>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</si>
  <si>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</si>
  <si>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</si>
  <si>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</si>
  <si>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</si>
  <si>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</si>
  <si>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</si>
  <si>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</si>
  <si>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</si>
  <si>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</si>
  <si>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</si>
  <si>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</si>
  <si>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</si>
  <si>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</si>
  <si>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</si>
  <si>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</si>
  <si>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</si>
  <si>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</si>
  <si>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</si>
  <si>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</si>
  <si>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</si>
  <si>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</si>
  <si>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</si>
  <si>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</si>
  <si>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</si>
  <si>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</si>
  <si>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</si>
  <si>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</si>
  <si>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</si>
  <si>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</si>
  <si>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</si>
  <si>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</si>
  <si>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</si>
  <si>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</si>
  <si>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</si>
  <si>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</si>
  <si>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</si>
  <si>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</si>
  <si>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</si>
  <si>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</si>
  <si>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</si>
  <si>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</si>
  <si>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</si>
  <si>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</si>
  <si>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</si>
  <si>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</si>
  <si>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</si>
  <si>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</si>
  <si>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</si>
  <si>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</si>
  <si>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</si>
  <si>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</si>
  <si>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</si>
  <si>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</si>
  <si>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</si>
  <si>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</si>
  <si>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</si>
  <si>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</si>
  <si>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</si>
  <si>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</si>
  <si>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</si>
  <si>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</si>
  <si>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</si>
  <si>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</si>
  <si>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</si>
  <si>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</si>
  <si>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</si>
  <si>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</si>
  <si>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</si>
  <si>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</si>
  <si>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</si>
  <si>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</si>
  <si>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</si>
  <si>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</si>
  <si>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</si>
  <si>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</si>
  <si>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</si>
  <si>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</si>
  <si>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</si>
  <si>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</si>
  <si>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</si>
  <si>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</si>
  <si>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</si>
  <si>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</si>
  <si>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</si>
  <si>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</si>
  <si>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</si>
  <si>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</si>
  <si>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Created Conversion</t>
  </si>
  <si>
    <t>Date Ended Coversion</t>
  </si>
  <si>
    <t>Column Labels</t>
  </si>
  <si>
    <t>Grand Total</t>
  </si>
  <si>
    <t>Count of state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</si>
  <si>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</si>
  <si>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</si>
  <si>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</si>
  <si>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</si>
  <si>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</si>
  <si>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</si>
  <si>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</si>
  <si>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</si>
  <si>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</si>
  <si>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</si>
  <si>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</si>
  <si>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</si>
  <si>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</si>
  <si>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</si>
  <si>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</si>
  <si>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</si>
  <si>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</si>
  <si>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</si>
  <si>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</si>
  <si>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</si>
  <si>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</si>
  <si>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</si>
  <si>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</si>
  <si>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</si>
  <si>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</si>
  <si>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</si>
  <si>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</si>
  <si>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</si>
  <si>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</si>
  <si>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</si>
  <si>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</si>
  <si>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</si>
  <si>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</si>
  <si>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</si>
  <si>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</si>
  <si>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</si>
  <si>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</si>
  <si>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</si>
  <si>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</si>
  <si>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</si>
  <si>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</si>
  <si>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</si>
  <si>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</si>
  <si>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</si>
  <si>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</si>
  <si>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</si>
  <si>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</si>
  <si>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</si>
  <si>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</si>
  <si>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</si>
  <si>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</si>
  <si>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</si>
  <si>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</si>
  <si>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</si>
  <si>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</si>
  <si>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</si>
  <si>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</si>
  <si>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</si>
  <si>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</si>
  <si>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</si>
  <si>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</si>
  <si>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</si>
  <si>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</si>
  <si>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</si>
  <si>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</si>
  <si>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`Goal`</t>
  </si>
  <si>
    <t xml:space="preserve">  `Number Successful`</t>
  </si>
  <si>
    <t>`Number Failed`</t>
  </si>
  <si>
    <t>`Number Canceled`</t>
  </si>
  <si>
    <t>`Total Projects`</t>
  </si>
  <si>
    <t>`Percentage Successful`</t>
  </si>
  <si>
    <t>`Percentage Failed`</t>
  </si>
  <si>
    <t>`Percentage Canceled`</t>
  </si>
  <si>
    <t>Less than 1000</t>
  </si>
  <si>
    <t xml:space="preserve">  * 1000 to 4999</t>
  </si>
  <si>
    <t xml:space="preserve">  * 5000 to 9999</t>
  </si>
  <si>
    <t xml:space="preserve">  * 10000 to 14999</t>
  </si>
  <si>
    <t xml:space="preserve">  * 15000 to 19999</t>
  </si>
  <si>
    <t xml:space="preserve">  * 20000 to 24999</t>
  </si>
  <si>
    <t xml:space="preserve">  * 25000 to 29999</t>
  </si>
  <si>
    <t xml:space="preserve">  * 30000 to 34999</t>
  </si>
  <si>
    <t xml:space="preserve">  * 35000 to 39999</t>
  </si>
  <si>
    <t xml:space="preserve">  * 40000 to 44999</t>
  </si>
  <si>
    <t xml:space="preserve">  * 45000 to 49999</t>
  </si>
  <si>
    <t xml:space="preserve">  * 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</si>
</sst>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ont>
        <b val="0"/>
        <i val="0"/>
      </font>
      <fill>
        <patternFill>
          <bgColor rgb="FFCD9CFF"/>
        </patternFill>
      </fill>
    </dxf>
    <dxf>
      <font>
        <b val="0"/>
        <i val="0"/>
      </font>
      <fill>
        <patternFill>
          <bgColor rgb="FFFFA6AB"/>
        </patternFill>
      </fill>
    </dxf>
    <dxf>
      <font>
        <b val="0"/>
        <i val="0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A6AB"/>
      <color rgb="FFCD9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[hw-excel.xlsx]Sheet2!PivotTable1</c:name>
    <c:fmtId val="0"/>
  </c:pivotSource>
  <c:chart>
    <c:autoTitleDeleted val="0"/>
    <c:pivotFmts>
      <c:pivotFmt>
        <c:idx val="0"/>
        <c:spPr>
          <a:solidFill>
            <a:srgbClr val="CD9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D9CFF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F-9A4B-B8CA-8932D7C585B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A6AB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F-9A4B-B8CA-8932D7C585B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F-9A4B-B8CA-8932D7C585B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F-9A4B-B8CA-8932D7C5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29774783"/>
        <c:axId val="329776511"/>
      </c:barChart>
      <c:catAx>
        <c:axId val="32977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76511"/>
        <c:crosses val="autoZero"/>
        <c:auto val="1"/>
        <c:lblAlgn val="ctr"/>
        <c:lblOffset val="100"/>
        <c:noMultiLvlLbl val="0"/>
      </c:catAx>
      <c:valAx>
        <c:axId val="3297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[hw-excel.xlsx]Sheet3!PivotTable2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8-AE46-AC6B-83627014047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8-AE46-AC6B-83627014047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8-AE46-AC6B-836270140475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78-AE46-AC6B-83627014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44489871"/>
        <c:axId val="344874367"/>
      </c:barChart>
      <c:catAx>
        <c:axId val="34448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74367"/>
        <c:crosses val="autoZero"/>
        <c:auto val="1"/>
        <c:lblAlgn val="ctr"/>
        <c:lblOffset val="100"/>
        <c:noMultiLvlLbl val="0"/>
      </c:catAx>
      <c:valAx>
        <c:axId val="3448743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Count of Outcome</a:t>
                </a:r>
              </a:p>
            </c:rich>
          </c:tx>
          <c:layout>
            <c:manualLayout>
              <c:xMode val="edge"/>
              <c:yMode val="edge"/>
              <c:x val="1.8691588785046728E-2"/>
              <c:y val="0.4151604086679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448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[hw-excel.xlsx]Sheet4!PivotTable3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5940-B826-D2BDE3B65DFE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2-5940-B826-D2BDE3B65DFE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42-5940-B826-D2BDE3B6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09023"/>
        <c:axId val="371609839"/>
      </c:lineChart>
      <c:catAx>
        <c:axId val="3716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9839"/>
        <c:crosses val="autoZero"/>
        <c:auto val="1"/>
        <c:lblAlgn val="ctr"/>
        <c:lblOffset val="100"/>
        <c:noMultiLvlLbl val="0"/>
      </c:catAx>
      <c:valAx>
        <c:axId val="371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`Percentage Successful`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  * 1000 to 4999</c:v>
                </c:pt>
                <c:pt idx="2">
                  <c:v>  * 5000 to 9999</c:v>
                </c:pt>
                <c:pt idx="3">
                  <c:v>  * 10000 to 14999</c:v>
                </c:pt>
                <c:pt idx="4">
                  <c:v>  * 15000 to 19999</c:v>
                </c:pt>
                <c:pt idx="5">
                  <c:v>  * 20000 to 24999</c:v>
                </c:pt>
                <c:pt idx="6">
                  <c:v>  * 25000 to 29999</c:v>
                </c:pt>
                <c:pt idx="7">
                  <c:v>  * 30000 to 34999</c:v>
                </c:pt>
                <c:pt idx="8">
                  <c:v>  * 35000 to 39999</c:v>
                </c:pt>
                <c:pt idx="9">
                  <c:v>  * 40000 to 44999</c:v>
                </c:pt>
                <c:pt idx="10">
                  <c:v>  * 45000 to 49999</c:v>
                </c:pt>
                <c:pt idx="11">
                  <c:v>  * Greater than or equal to 50000</c:v>
                </c:pt>
              </c:strCache>
            </c:strRef>
          </c:cat>
          <c:val>
            <c:numRef>
              <c:f>Sheet5!$F$2:$F$13</c:f>
              <c:numCache>
                <c:formatCode>0.0</c:formatCode>
                <c:ptCount val="12"/>
                <c:pt idx="0">
                  <c:v>71.081677704194263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47.727272727272727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48.837209302325576</c:v>
                </c:pt>
                <c:pt idx="10">
                  <c:v>28.571428571428569</c:v>
                </c:pt>
                <c:pt idx="11">
                  <c:v>19.36936936936937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8-224F-8AA3-FAB729769A8C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`Percentage Failed`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  * 1000 to 4999</c:v>
                </c:pt>
                <c:pt idx="2">
                  <c:v>  * 5000 to 9999</c:v>
                </c:pt>
                <c:pt idx="3">
                  <c:v>  * 10000 to 14999</c:v>
                </c:pt>
                <c:pt idx="4">
                  <c:v>  * 15000 to 19999</c:v>
                </c:pt>
                <c:pt idx="5">
                  <c:v>  * 20000 to 24999</c:v>
                </c:pt>
                <c:pt idx="6">
                  <c:v>  * 25000 to 29999</c:v>
                </c:pt>
                <c:pt idx="7">
                  <c:v>  * 30000 to 34999</c:v>
                </c:pt>
                <c:pt idx="8">
                  <c:v>  * 35000 to 39999</c:v>
                </c:pt>
                <c:pt idx="9">
                  <c:v>  * 40000 to 44999</c:v>
                </c:pt>
                <c:pt idx="10">
                  <c:v>  * 45000 to 49999</c:v>
                </c:pt>
                <c:pt idx="11">
                  <c:v>  * Greater than or equal to 50000</c:v>
                </c:pt>
              </c:strCache>
            </c:strRef>
          </c:cat>
          <c:val>
            <c:numRef>
              <c:f>Sheet5!$G$2:$G$13</c:f>
              <c:numCache>
                <c:formatCode>0.0</c:formatCode>
                <c:ptCount val="12"/>
                <c:pt idx="0">
                  <c:v>24.944812362030905</c:v>
                </c:pt>
                <c:pt idx="1">
                  <c:v>29.745042492917843</c:v>
                </c:pt>
                <c:pt idx="2">
                  <c:v>39.52513966480447</c:v>
                </c:pt>
                <c:pt idx="3">
                  <c:v>40.909090909090914</c:v>
                </c:pt>
                <c:pt idx="4">
                  <c:v>44.776119402985074</c:v>
                </c:pt>
                <c:pt idx="5">
                  <c:v>48.648648648648653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40</c:v>
                </c:pt>
                <c:pt idx="9">
                  <c:v>37.209302325581397</c:v>
                </c:pt>
                <c:pt idx="10">
                  <c:v>52.380952380952387</c:v>
                </c:pt>
                <c:pt idx="11">
                  <c:v>58.108108108108105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8-224F-8AA3-FAB729769A8C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`Percentage Canceled`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  * 1000 to 4999</c:v>
                </c:pt>
                <c:pt idx="2">
                  <c:v>  * 5000 to 9999</c:v>
                </c:pt>
                <c:pt idx="3">
                  <c:v>  * 10000 to 14999</c:v>
                </c:pt>
                <c:pt idx="4">
                  <c:v>  * 15000 to 19999</c:v>
                </c:pt>
                <c:pt idx="5">
                  <c:v>  * 20000 to 24999</c:v>
                </c:pt>
                <c:pt idx="6">
                  <c:v>  * 25000 to 29999</c:v>
                </c:pt>
                <c:pt idx="7">
                  <c:v>  * 30000 to 34999</c:v>
                </c:pt>
                <c:pt idx="8">
                  <c:v>  * 35000 to 39999</c:v>
                </c:pt>
                <c:pt idx="9">
                  <c:v>  * 40000 to 44999</c:v>
                </c:pt>
                <c:pt idx="10">
                  <c:v>  * 45000 to 49999</c:v>
                </c:pt>
                <c:pt idx="11">
                  <c:v>  * Greater than or equal to 50000</c:v>
                </c:pt>
              </c:strCache>
            </c:strRef>
          </c:cat>
          <c:val>
            <c:numRef>
              <c:f>Sheet5!$H$2:$H$13</c:f>
              <c:numCache>
                <c:formatCode>0.0</c:formatCode>
                <c:ptCount val="12"/>
                <c:pt idx="0">
                  <c:v>3.9735099337748347</c:v>
                </c:pt>
                <c:pt idx="1">
                  <c:v>4.2492917847025495</c:v>
                </c:pt>
                <c:pt idx="2">
                  <c:v>7.2625698324022352</c:v>
                </c:pt>
                <c:pt idx="3">
                  <c:v>11.363636363636363</c:v>
                </c:pt>
                <c:pt idx="4">
                  <c:v>8.4577114427860707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22.522522522522522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8-224F-8AA3-FAB72976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191903"/>
        <c:axId val="350096783"/>
      </c:lineChart>
      <c:catAx>
        <c:axId val="3461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96783"/>
        <c:crosses val="autoZero"/>
        <c:auto val="1"/>
        <c:lblAlgn val="ctr"/>
        <c:lblOffset val="100"/>
        <c:noMultiLvlLbl val="0"/>
      </c:catAx>
      <c:valAx>
        <c:axId val="3500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17</xdr:row>
      <xdr:rowOff>152400</xdr:rowOff>
    </xdr:from>
    <xdr:to>
      <xdr:col>15</xdr:col>
      <xdr:colOff>304800</xdr:colOff>
      <xdr:row>41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C0D1B-5BBE-EC4F-8E75-9D8FB65C2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177800</xdr:rowOff>
    </xdr:from>
    <xdr:to>
      <xdr:col>16</xdr:col>
      <xdr:colOff>50800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6EB4E-7D5A-AD48-B998-8FC8C7FB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8</xdr:row>
      <xdr:rowOff>25400</xdr:rowOff>
    </xdr:from>
    <xdr:to>
      <xdr:col>15</xdr:col>
      <xdr:colOff>88900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82BD-2D96-FC49-BE1E-D4A2BD37F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16</xdr:row>
      <xdr:rowOff>76200</xdr:rowOff>
    </xdr:from>
    <xdr:to>
      <xdr:col>10</xdr:col>
      <xdr:colOff>812800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C1CBF-287B-C243-BC17-DBB49679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10.919484375001" createdVersion="6" refreshedVersion="6" minRefreshableVersion="3" recordCount="4115" xr:uid="{0ED7A4C3-E6CD-CE4E-8402-E7F95FDDAA46}">
  <cacheSource type="worksheet">
    <worksheetSource ref="A1:T1048576" sheet="Sheet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14">
      <sharedItems containsNonDate="0" containsDate="1" containsString="0" containsBlank="1" minDate="2009-05-16T22:55:13" maxDate="2017-03-15T10:30:07" count="4115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  <m/>
      </sharedItems>
      <fieldGroup par="21" base="18">
        <rangePr groupBy="months" startDate="2009-05-16T22:55:13" endDate="2017-03-15T10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version" numFmtId="0">
      <sharedItems containsNonDate="0" containsDate="1" containsString="0" containsBlank="1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2T22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4T20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5T22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15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10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10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7T19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07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11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18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4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1T00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12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4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3T19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3T01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4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08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15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2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7T19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08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3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4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18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6T19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8-31T22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1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8-31T21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4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10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17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0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15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17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16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4T19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4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09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17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4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3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3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18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3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3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4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2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1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15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0T22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5T21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06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17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06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11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3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15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09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3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1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4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10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1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7T19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08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4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18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17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18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08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8T20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12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3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16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7T23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07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19T23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08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4T19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1-30T19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8T23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05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0T22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08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5T20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18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11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1T23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8-31T20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3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12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8T01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06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3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8T22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09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2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4T00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17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17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17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15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18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3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10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12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3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10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16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3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4T20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05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5T19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1T20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3T23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10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10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2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4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4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3T21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16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06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2-01T00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12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6T21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12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15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4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08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15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0-31T22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3T19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3-31T23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4T22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09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15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3T22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1-30T2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05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07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4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11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3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2T23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3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06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07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2T22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2-28T22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07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12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05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05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08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18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0T19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15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2T00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08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1T23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16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3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16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3T20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05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06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17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18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11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7T19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17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4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18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2T20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16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4T23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1T20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06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10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0T23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4T21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4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17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4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10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12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17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11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08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11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4T02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07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10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16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11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15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2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10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6T23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6T00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09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5T22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3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18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1T19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1T22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16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4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10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16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3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16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1-30T23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10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06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0T22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7T21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15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17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6T23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18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09T19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4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1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0T19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15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12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7T22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12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3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08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4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4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18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8T21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12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12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18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3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15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17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3T20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5T19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4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16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09T2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1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1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1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1T22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16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8T23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3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17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5T20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16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06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1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18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07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1T21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11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18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18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16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15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15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12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08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16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17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7T19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0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2T21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4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3T22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10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12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18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12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16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18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10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16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11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08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06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05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17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1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12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12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16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8T21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17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2T23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10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3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3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3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0-31T22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18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8T01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3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17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8T21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4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1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3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3T23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07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17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9T00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6T02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17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4T21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17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16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05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12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16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07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9T00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8-01T01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16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7T19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4T20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09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17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07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18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10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15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4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15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08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12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3T20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29T19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09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7T22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3T22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2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16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4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1T23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09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08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12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2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17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16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3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0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1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4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15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9T00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17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9T01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6T23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2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1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1T22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2T23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3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15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10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16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4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17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3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4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17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4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d v="2015-02-15T09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d v="2014-09-04T11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16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7T22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d v="2015-11-20T23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8T01:34:00"/>
  </r>
  <r>
    <m/>
    <m/>
    <m/>
    <m/>
    <m/>
    <x v="4"/>
    <x v="21"/>
    <m/>
    <m/>
    <m/>
    <m/>
    <m/>
    <m/>
    <m/>
    <m/>
    <m/>
    <x v="9"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FF69F-2AE5-3E49-B14F-6AE22C5572CE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C9DA7-93C7-1449-B479-28441F5BC3B2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C9F1B-FA13-F64F-ADDE-3397AA4C978B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111C-00B2-9E41-9CEE-CAAF84A142B1}">
  <dimension ref="A1:F14"/>
  <sheetViews>
    <sheetView topLeftCell="A3" workbookViewId="0">
      <selection activeCell="H11" sqref="H11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7" t="s">
        <v>8223</v>
      </c>
      <c r="B1" t="s">
        <v>8315</v>
      </c>
    </row>
    <row r="3" spans="1:6" x14ac:dyDescent="0.2">
      <c r="A3" s="7" t="s">
        <v>8314</v>
      </c>
      <c r="B3" s="7" t="s">
        <v>8312</v>
      </c>
    </row>
    <row r="4" spans="1:6" x14ac:dyDescent="0.2">
      <c r="A4" s="7" t="s">
        <v>8316</v>
      </c>
      <c r="B4" t="s">
        <v>8220</v>
      </c>
      <c r="C4" t="s">
        <v>8221</v>
      </c>
      <c r="D4" t="s">
        <v>8222</v>
      </c>
      <c r="E4" t="s">
        <v>8219</v>
      </c>
      <c r="F4" t="s">
        <v>8313</v>
      </c>
    </row>
    <row r="5" spans="1:6" x14ac:dyDescent="0.2">
      <c r="A5" s="9" t="s">
        <v>8317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">
      <c r="A6" s="9" t="s">
        <v>8318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">
      <c r="A7" s="9" t="s">
        <v>8319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">
      <c r="A8" s="9" t="s">
        <v>8320</v>
      </c>
      <c r="B8" s="8">
        <v>24</v>
      </c>
      <c r="C8" s="8"/>
      <c r="D8" s="8"/>
      <c r="E8" s="8"/>
      <c r="F8" s="8">
        <v>24</v>
      </c>
    </row>
    <row r="9" spans="1:6" x14ac:dyDescent="0.2">
      <c r="A9" s="9" t="s">
        <v>8321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">
      <c r="A10" s="9" t="s">
        <v>8322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">
      <c r="A11" s="9" t="s">
        <v>8323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">
      <c r="A12" s="9" t="s">
        <v>8324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">
      <c r="A13" s="9" t="s">
        <v>8325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">
      <c r="A14" s="9" t="s">
        <v>8313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01E4-694C-B84F-8D03-32C72034C780}">
  <dimension ref="A1:F47"/>
  <sheetViews>
    <sheetView workbookViewId="0">
      <selection activeCell="C43" sqref="C43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8223</v>
      </c>
      <c r="B1" t="s">
        <v>8315</v>
      </c>
    </row>
    <row r="2" spans="1:6" x14ac:dyDescent="0.2">
      <c r="A2" s="7" t="s">
        <v>8308</v>
      </c>
      <c r="B2" t="s">
        <v>8315</v>
      </c>
    </row>
    <row r="4" spans="1:6" x14ac:dyDescent="0.2">
      <c r="A4" s="7" t="s">
        <v>8314</v>
      </c>
      <c r="B4" s="7" t="s">
        <v>8312</v>
      </c>
    </row>
    <row r="5" spans="1:6" x14ac:dyDescent="0.2">
      <c r="A5" s="7" t="s">
        <v>8316</v>
      </c>
      <c r="B5" t="s">
        <v>8220</v>
      </c>
      <c r="C5" t="s">
        <v>8221</v>
      </c>
      <c r="D5" t="s">
        <v>8222</v>
      </c>
      <c r="E5" t="s">
        <v>8219</v>
      </c>
      <c r="F5" t="s">
        <v>8313</v>
      </c>
    </row>
    <row r="6" spans="1:6" x14ac:dyDescent="0.2">
      <c r="A6" s="9" t="s">
        <v>8326</v>
      </c>
      <c r="B6" s="8"/>
      <c r="C6" s="8">
        <v>100</v>
      </c>
      <c r="D6" s="8"/>
      <c r="E6" s="8"/>
      <c r="F6" s="8">
        <v>100</v>
      </c>
    </row>
    <row r="7" spans="1:6" x14ac:dyDescent="0.2">
      <c r="A7" s="9" t="s">
        <v>8327</v>
      </c>
      <c r="B7" s="8">
        <v>20</v>
      </c>
      <c r="C7" s="8"/>
      <c r="D7" s="8"/>
      <c r="E7" s="8"/>
      <c r="F7" s="8">
        <v>20</v>
      </c>
    </row>
    <row r="8" spans="1:6" x14ac:dyDescent="0.2">
      <c r="A8" s="9" t="s">
        <v>8328</v>
      </c>
      <c r="B8" s="8">
        <v>24</v>
      </c>
      <c r="C8" s="8"/>
      <c r="D8" s="8"/>
      <c r="E8" s="8"/>
      <c r="F8" s="8">
        <v>24</v>
      </c>
    </row>
    <row r="9" spans="1:6" x14ac:dyDescent="0.2">
      <c r="A9" s="9" t="s">
        <v>8329</v>
      </c>
      <c r="B9" s="8"/>
      <c r="C9" s="8">
        <v>40</v>
      </c>
      <c r="D9" s="8"/>
      <c r="E9" s="8"/>
      <c r="F9" s="8">
        <v>40</v>
      </c>
    </row>
    <row r="10" spans="1:6" x14ac:dyDescent="0.2">
      <c r="A10" s="9" t="s">
        <v>8330</v>
      </c>
      <c r="B10" s="8"/>
      <c r="C10" s="8"/>
      <c r="D10" s="8"/>
      <c r="E10" s="8">
        <v>40</v>
      </c>
      <c r="F10" s="8">
        <v>40</v>
      </c>
    </row>
    <row r="11" spans="1:6" x14ac:dyDescent="0.2">
      <c r="A11" s="9" t="s">
        <v>8331</v>
      </c>
      <c r="B11" s="8"/>
      <c r="C11" s="8"/>
      <c r="D11" s="8"/>
      <c r="E11" s="8">
        <v>180</v>
      </c>
      <c r="F11" s="8">
        <v>180</v>
      </c>
    </row>
    <row r="12" spans="1:6" x14ac:dyDescent="0.2">
      <c r="A12" s="9" t="s">
        <v>8332</v>
      </c>
      <c r="B12" s="8"/>
      <c r="C12" s="8">
        <v>80</v>
      </c>
      <c r="D12" s="8"/>
      <c r="E12" s="8"/>
      <c r="F12" s="8">
        <v>80</v>
      </c>
    </row>
    <row r="13" spans="1:6" x14ac:dyDescent="0.2">
      <c r="A13" s="9" t="s">
        <v>8333</v>
      </c>
      <c r="B13" s="8"/>
      <c r="C13" s="8"/>
      <c r="D13" s="8"/>
      <c r="E13" s="8">
        <v>40</v>
      </c>
      <c r="F13" s="8">
        <v>40</v>
      </c>
    </row>
    <row r="14" spans="1:6" x14ac:dyDescent="0.2">
      <c r="A14" s="9" t="s">
        <v>8334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2">
      <c r="A15" s="9" t="s">
        <v>8335</v>
      </c>
      <c r="B15" s="8"/>
      <c r="C15" s="8">
        <v>40</v>
      </c>
      <c r="D15" s="8"/>
      <c r="E15" s="8"/>
      <c r="F15" s="8">
        <v>40</v>
      </c>
    </row>
    <row r="16" spans="1:6" x14ac:dyDescent="0.2">
      <c r="A16" s="9" t="s">
        <v>8336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2">
      <c r="A17" s="9" t="s">
        <v>8337</v>
      </c>
      <c r="B17" s="8"/>
      <c r="C17" s="8">
        <v>20</v>
      </c>
      <c r="D17" s="8"/>
      <c r="E17" s="8"/>
      <c r="F17" s="8">
        <v>20</v>
      </c>
    </row>
    <row r="18" spans="1:6" x14ac:dyDescent="0.2">
      <c r="A18" s="9" t="s">
        <v>8338</v>
      </c>
      <c r="B18" s="8"/>
      <c r="C18" s="8"/>
      <c r="D18" s="8"/>
      <c r="E18" s="8">
        <v>140</v>
      </c>
      <c r="F18" s="8">
        <v>140</v>
      </c>
    </row>
    <row r="19" spans="1:6" x14ac:dyDescent="0.2">
      <c r="A19" s="9" t="s">
        <v>8339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2">
      <c r="A20" s="9" t="s">
        <v>8340</v>
      </c>
      <c r="B20" s="8"/>
      <c r="C20" s="8">
        <v>60</v>
      </c>
      <c r="D20" s="8"/>
      <c r="E20" s="8"/>
      <c r="F20" s="8">
        <v>60</v>
      </c>
    </row>
    <row r="21" spans="1:6" x14ac:dyDescent="0.2">
      <c r="A21" s="9" t="s">
        <v>8341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2">
      <c r="A22" s="9" t="s">
        <v>8342</v>
      </c>
      <c r="B22" s="8"/>
      <c r="C22" s="8"/>
      <c r="D22" s="8"/>
      <c r="E22" s="8">
        <v>20</v>
      </c>
      <c r="F22" s="8">
        <v>20</v>
      </c>
    </row>
    <row r="23" spans="1:6" x14ac:dyDescent="0.2">
      <c r="A23" s="9" t="s">
        <v>8343</v>
      </c>
      <c r="B23" s="8"/>
      <c r="C23" s="8">
        <v>40</v>
      </c>
      <c r="D23" s="8"/>
      <c r="E23" s="8"/>
      <c r="F23" s="8">
        <v>40</v>
      </c>
    </row>
    <row r="24" spans="1:6" x14ac:dyDescent="0.2">
      <c r="A24" s="9" t="s">
        <v>8344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2">
      <c r="A25" s="9" t="s">
        <v>8345</v>
      </c>
      <c r="B25" s="8"/>
      <c r="C25" s="8">
        <v>20</v>
      </c>
      <c r="D25" s="8"/>
      <c r="E25" s="8"/>
      <c r="F25" s="8">
        <v>20</v>
      </c>
    </row>
    <row r="26" spans="1:6" x14ac:dyDescent="0.2">
      <c r="A26" s="9" t="s">
        <v>8346</v>
      </c>
      <c r="B26" s="8"/>
      <c r="C26" s="8"/>
      <c r="D26" s="8"/>
      <c r="E26" s="8">
        <v>60</v>
      </c>
      <c r="F26" s="8">
        <v>60</v>
      </c>
    </row>
    <row r="27" spans="1:6" x14ac:dyDescent="0.2">
      <c r="A27" s="9" t="s">
        <v>8347</v>
      </c>
      <c r="B27" s="8"/>
      <c r="C27" s="8">
        <v>20</v>
      </c>
      <c r="D27" s="8"/>
      <c r="E27" s="8"/>
      <c r="F27" s="8">
        <v>20</v>
      </c>
    </row>
    <row r="28" spans="1:6" x14ac:dyDescent="0.2">
      <c r="A28" s="9" t="s">
        <v>8348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2">
      <c r="A29" s="9" t="s">
        <v>8349</v>
      </c>
      <c r="B29" s="8"/>
      <c r="C29" s="8">
        <v>20</v>
      </c>
      <c r="D29" s="8"/>
      <c r="E29" s="8"/>
      <c r="F29" s="8">
        <v>20</v>
      </c>
    </row>
    <row r="30" spans="1:6" x14ac:dyDescent="0.2">
      <c r="A30" s="9" t="s">
        <v>8350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2">
      <c r="A31" s="9" t="s">
        <v>8351</v>
      </c>
      <c r="B31" s="8"/>
      <c r="C31" s="8"/>
      <c r="D31" s="8"/>
      <c r="E31" s="8">
        <v>40</v>
      </c>
      <c r="F31" s="8">
        <v>40</v>
      </c>
    </row>
    <row r="32" spans="1:6" x14ac:dyDescent="0.2">
      <c r="A32" s="9" t="s">
        <v>8352</v>
      </c>
      <c r="B32" s="8"/>
      <c r="C32" s="8"/>
      <c r="D32" s="8"/>
      <c r="E32" s="8">
        <v>20</v>
      </c>
      <c r="F32" s="8">
        <v>20</v>
      </c>
    </row>
    <row r="33" spans="1:6" x14ac:dyDescent="0.2">
      <c r="A33" s="9" t="s">
        <v>8353</v>
      </c>
      <c r="B33" s="8"/>
      <c r="C33" s="8">
        <v>20</v>
      </c>
      <c r="D33" s="8"/>
      <c r="E33" s="8"/>
      <c r="F33" s="8">
        <v>20</v>
      </c>
    </row>
    <row r="34" spans="1:6" x14ac:dyDescent="0.2">
      <c r="A34" s="9" t="s">
        <v>8354</v>
      </c>
      <c r="B34" s="8"/>
      <c r="C34" s="8"/>
      <c r="D34" s="8"/>
      <c r="E34" s="8">
        <v>260</v>
      </c>
      <c r="F34" s="8">
        <v>260</v>
      </c>
    </row>
    <row r="35" spans="1:6" x14ac:dyDescent="0.2">
      <c r="A35" s="9" t="s">
        <v>8355</v>
      </c>
      <c r="B35" s="8">
        <v>40</v>
      </c>
      <c r="C35" s="8"/>
      <c r="D35" s="8"/>
      <c r="E35" s="8"/>
      <c r="F35" s="8">
        <v>40</v>
      </c>
    </row>
    <row r="36" spans="1:6" x14ac:dyDescent="0.2">
      <c r="A36" s="9" t="s">
        <v>8356</v>
      </c>
      <c r="B36" s="8"/>
      <c r="C36" s="8"/>
      <c r="D36" s="8"/>
      <c r="E36" s="8">
        <v>60</v>
      </c>
      <c r="F36" s="8">
        <v>60</v>
      </c>
    </row>
    <row r="37" spans="1:6" x14ac:dyDescent="0.2">
      <c r="A37" s="9" t="s">
        <v>8357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2">
      <c r="A38" s="9" t="s">
        <v>8358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2">
      <c r="A39" s="9" t="s">
        <v>8359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2">
      <c r="A40" s="9" t="s">
        <v>8360</v>
      </c>
      <c r="B40" s="8"/>
      <c r="C40" s="8"/>
      <c r="D40" s="8"/>
      <c r="E40" s="8">
        <v>80</v>
      </c>
      <c r="F40" s="8">
        <v>80</v>
      </c>
    </row>
    <row r="41" spans="1:6" x14ac:dyDescent="0.2">
      <c r="A41" s="9" t="s">
        <v>8361</v>
      </c>
      <c r="B41" s="8"/>
      <c r="C41" s="8"/>
      <c r="D41" s="8"/>
      <c r="E41" s="8">
        <v>60</v>
      </c>
      <c r="F41" s="8">
        <v>60</v>
      </c>
    </row>
    <row r="42" spans="1:6" x14ac:dyDescent="0.2">
      <c r="A42" s="9" t="s">
        <v>8362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2">
      <c r="A43" s="9" t="s">
        <v>8363</v>
      </c>
      <c r="B43" s="8"/>
      <c r="C43" s="8">
        <v>100</v>
      </c>
      <c r="D43" s="8"/>
      <c r="E43" s="8"/>
      <c r="F43" s="8">
        <v>100</v>
      </c>
    </row>
    <row r="44" spans="1:6" x14ac:dyDescent="0.2">
      <c r="A44" s="9" t="s">
        <v>8364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2">
      <c r="A45" s="9" t="s">
        <v>8365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2">
      <c r="A46" s="9" t="s">
        <v>8366</v>
      </c>
      <c r="B46" s="8">
        <v>20</v>
      </c>
      <c r="C46" s="8"/>
      <c r="D46" s="8"/>
      <c r="E46" s="8"/>
      <c r="F46" s="8">
        <v>20</v>
      </c>
    </row>
    <row r="47" spans="1:6" x14ac:dyDescent="0.2">
      <c r="A47" s="9" t="s">
        <v>8313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483F-E822-7E4B-955D-E78A708B8F13}">
  <dimension ref="A1:E18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7" width="10" bestFit="1" customWidth="1"/>
  </cols>
  <sheetData>
    <row r="1" spans="1:5" x14ac:dyDescent="0.2">
      <c r="A1" s="7" t="s">
        <v>8308</v>
      </c>
      <c r="B1" t="s">
        <v>8315</v>
      </c>
    </row>
    <row r="2" spans="1:5" x14ac:dyDescent="0.2">
      <c r="A2" s="7" t="s">
        <v>8379</v>
      </c>
      <c r="B2" t="s">
        <v>8315</v>
      </c>
    </row>
    <row r="4" spans="1:5" x14ac:dyDescent="0.2">
      <c r="A4" s="7" t="s">
        <v>8314</v>
      </c>
      <c r="B4" s="7" t="s">
        <v>8312</v>
      </c>
    </row>
    <row r="5" spans="1:5" x14ac:dyDescent="0.2">
      <c r="A5" s="7" t="s">
        <v>8316</v>
      </c>
      <c r="B5" t="s">
        <v>8220</v>
      </c>
      <c r="C5" t="s">
        <v>8221</v>
      </c>
      <c r="D5" t="s">
        <v>8219</v>
      </c>
      <c r="E5" t="s">
        <v>8313</v>
      </c>
    </row>
    <row r="6" spans="1:5" x14ac:dyDescent="0.2">
      <c r="A6" s="9" t="s">
        <v>8373</v>
      </c>
      <c r="B6" s="8">
        <v>34</v>
      </c>
      <c r="C6" s="8">
        <v>149</v>
      </c>
      <c r="D6" s="8">
        <v>183</v>
      </c>
      <c r="E6" s="8">
        <v>366</v>
      </c>
    </row>
    <row r="7" spans="1:5" x14ac:dyDescent="0.2">
      <c r="A7" s="9" t="s">
        <v>8374</v>
      </c>
      <c r="B7" s="8">
        <v>27</v>
      </c>
      <c r="C7" s="8">
        <v>105</v>
      </c>
      <c r="D7" s="8">
        <v>202</v>
      </c>
      <c r="E7" s="8">
        <v>334</v>
      </c>
    </row>
    <row r="8" spans="1:5" x14ac:dyDescent="0.2">
      <c r="A8" s="9" t="s">
        <v>8375</v>
      </c>
      <c r="B8" s="8">
        <v>28</v>
      </c>
      <c r="C8" s="8">
        <v>108</v>
      </c>
      <c r="D8" s="8">
        <v>179</v>
      </c>
      <c r="E8" s="8">
        <v>315</v>
      </c>
    </row>
    <row r="9" spans="1:5" x14ac:dyDescent="0.2">
      <c r="A9" s="9" t="s">
        <v>8376</v>
      </c>
      <c r="B9" s="8">
        <v>27</v>
      </c>
      <c r="C9" s="8">
        <v>103</v>
      </c>
      <c r="D9" s="8">
        <v>193</v>
      </c>
      <c r="E9" s="8">
        <v>323</v>
      </c>
    </row>
    <row r="10" spans="1:5" x14ac:dyDescent="0.2">
      <c r="A10" s="9" t="s">
        <v>8367</v>
      </c>
      <c r="B10" s="8">
        <v>26</v>
      </c>
      <c r="C10" s="8">
        <v>126</v>
      </c>
      <c r="D10" s="8">
        <v>233</v>
      </c>
      <c r="E10" s="8">
        <v>385</v>
      </c>
    </row>
    <row r="11" spans="1:5" x14ac:dyDescent="0.2">
      <c r="A11" s="9" t="s">
        <v>8377</v>
      </c>
      <c r="B11" s="8">
        <v>27</v>
      </c>
      <c r="C11" s="8">
        <v>148</v>
      </c>
      <c r="D11" s="8">
        <v>213</v>
      </c>
      <c r="E11" s="8">
        <v>388</v>
      </c>
    </row>
    <row r="12" spans="1:5" x14ac:dyDescent="0.2">
      <c r="A12" s="9" t="s">
        <v>8368</v>
      </c>
      <c r="B12" s="8">
        <v>44</v>
      </c>
      <c r="C12" s="8">
        <v>148</v>
      </c>
      <c r="D12" s="8">
        <v>192</v>
      </c>
      <c r="E12" s="8">
        <v>384</v>
      </c>
    </row>
    <row r="13" spans="1:5" x14ac:dyDescent="0.2">
      <c r="A13" s="9" t="s">
        <v>8369</v>
      </c>
      <c r="B13" s="8">
        <v>32</v>
      </c>
      <c r="C13" s="8">
        <v>134</v>
      </c>
      <c r="D13" s="8">
        <v>167</v>
      </c>
      <c r="E13" s="8">
        <v>333</v>
      </c>
    </row>
    <row r="14" spans="1:5" x14ac:dyDescent="0.2">
      <c r="A14" s="9" t="s">
        <v>8370</v>
      </c>
      <c r="B14" s="8">
        <v>24</v>
      </c>
      <c r="C14" s="8">
        <v>127</v>
      </c>
      <c r="D14" s="8">
        <v>148</v>
      </c>
      <c r="E14" s="8">
        <v>299</v>
      </c>
    </row>
    <row r="15" spans="1:5" x14ac:dyDescent="0.2">
      <c r="A15" s="9" t="s">
        <v>8371</v>
      </c>
      <c r="B15" s="8">
        <v>20</v>
      </c>
      <c r="C15" s="8">
        <v>150</v>
      </c>
      <c r="D15" s="8">
        <v>184</v>
      </c>
      <c r="E15" s="8">
        <v>354</v>
      </c>
    </row>
    <row r="16" spans="1:5" x14ac:dyDescent="0.2">
      <c r="A16" s="9" t="s">
        <v>8372</v>
      </c>
      <c r="B16" s="8">
        <v>37</v>
      </c>
      <c r="C16" s="8">
        <v>113</v>
      </c>
      <c r="D16" s="8">
        <v>180</v>
      </c>
      <c r="E16" s="8">
        <v>330</v>
      </c>
    </row>
    <row r="17" spans="1:5" x14ac:dyDescent="0.2">
      <c r="A17" s="9" t="s">
        <v>8378</v>
      </c>
      <c r="B17" s="8">
        <v>23</v>
      </c>
      <c r="C17" s="8">
        <v>119</v>
      </c>
      <c r="D17" s="8">
        <v>111</v>
      </c>
      <c r="E17" s="8">
        <v>253</v>
      </c>
    </row>
    <row r="18" spans="1:5" x14ac:dyDescent="0.2">
      <c r="A18" s="9" t="s">
        <v>8313</v>
      </c>
      <c r="B18" s="8">
        <v>349</v>
      </c>
      <c r="C18" s="8">
        <v>1530</v>
      </c>
      <c r="D18" s="8">
        <v>2185</v>
      </c>
      <c r="E18" s="8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60FD-78A5-E343-AAAC-10023756A3D8}">
  <dimension ref="A1:H13"/>
  <sheetViews>
    <sheetView workbookViewId="0">
      <selection activeCell="O18" sqref="O18"/>
    </sheetView>
  </sheetViews>
  <sheetFormatPr baseColWidth="10" defaultRowHeight="15" x14ac:dyDescent="0.2"/>
  <cols>
    <col min="1" max="1" width="22.33203125" customWidth="1"/>
    <col min="6" max="6" width="21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ht="16" x14ac:dyDescent="0.2">
      <c r="A2" t="s">
        <v>8388</v>
      </c>
      <c r="B2" s="10">
        <f>COUNTIFS(Sheet1!$D$2:$D$4115,"&lt;1000",Sheet1!$F$2:$F$4115,"successful")</f>
        <v>322</v>
      </c>
      <c r="C2" s="10">
        <f>COUNTIFS(Sheet1!$D$2:$D$4115,"&lt;1000",Sheet1!$F$2:$F$4115,"failed")</f>
        <v>113</v>
      </c>
      <c r="D2" s="10">
        <f>COUNTIFS(Sheet1!$D$2:$D$4115,"&lt;1000",Sheet1!$F$2:$F$4115,"canceled")</f>
        <v>18</v>
      </c>
      <c r="E2" s="10">
        <f>SUM(B2:D2)</f>
        <v>453</v>
      </c>
      <c r="F2" s="11">
        <f>(B2/E2)*100</f>
        <v>71.081677704194263</v>
      </c>
      <c r="G2" s="11">
        <f>(C2/E2)*100</f>
        <v>24.944812362030905</v>
      </c>
      <c r="H2" s="11">
        <f>(D2/E2)*100</f>
        <v>3.9735099337748347</v>
      </c>
    </row>
    <row r="3" spans="1:8" ht="16" x14ac:dyDescent="0.2">
      <c r="A3" t="s">
        <v>8389</v>
      </c>
      <c r="B3" s="10">
        <f>COUNTIFS(Sheet1!$D$2:$D$4115,"&lt;5000",Sheet1!$D$2:$D$4115,"&gt;=1000",Sheet1!$F$2:$F$4115,"successful")</f>
        <v>932</v>
      </c>
      <c r="C3" s="10">
        <f>COUNTIFS(Sheet1!$D$2:$D$4115,"&lt;5000",Sheet1!$D$2:$D$4115,"&gt;=1000",Sheet1!$F$2:$F$4115,"failed")</f>
        <v>420</v>
      </c>
      <c r="D3" s="10">
        <f>COUNTIFS(Sheet1!$D$2:$D$4115,"&lt;5000",Sheet1!$D$2:$D$4115,"&gt;=1000",Sheet1!$F$2:$F$4115,"canceled")</f>
        <v>60</v>
      </c>
      <c r="E3" s="10">
        <f t="shared" ref="E3:E13" si="0">SUM(B3:D3)</f>
        <v>1412</v>
      </c>
      <c r="F3" s="11">
        <f>(B3/E3)*100</f>
        <v>66.005665722379604</v>
      </c>
      <c r="G3" s="11">
        <f>(C3/E3)*100</f>
        <v>29.745042492917843</v>
      </c>
      <c r="H3" s="11">
        <f>(D3/E3)*100</f>
        <v>4.2492917847025495</v>
      </c>
    </row>
    <row r="4" spans="1:8" ht="16" x14ac:dyDescent="0.2">
      <c r="A4" t="s">
        <v>8390</v>
      </c>
      <c r="B4" s="10">
        <f>COUNTIFS(Sheet1!$D$2:$D$4115,"&lt;10000",Sheet1!$D$2:$D$4115,"&gt;=5000",Sheet1!$F$2:$F$4115,"successful")</f>
        <v>381</v>
      </c>
      <c r="C4" s="10">
        <f>COUNTIFS(Sheet1!$D$2:$D$4115,"&lt;10000",Sheet1!$D$2:$D$4115,"&gt;=5000",Sheet1!$F$2:$F$4115,"failed")</f>
        <v>283</v>
      </c>
      <c r="D4" s="10">
        <f>COUNTIFS(Sheet1!$D$2:$D$4115,"&lt;10000",Sheet1!$D$2:$D$4115,"&gt;=5000",Sheet1!$F$2:$F$4115,"canceled")</f>
        <v>52</v>
      </c>
      <c r="E4" s="10">
        <f t="shared" si="0"/>
        <v>716</v>
      </c>
      <c r="F4" s="11">
        <f>(B4/E4)*100</f>
        <v>53.212290502793294</v>
      </c>
      <c r="G4" s="11">
        <f>(C4/E4)*100</f>
        <v>39.52513966480447</v>
      </c>
      <c r="H4" s="11">
        <f>(D4/E4)*100</f>
        <v>7.2625698324022352</v>
      </c>
    </row>
    <row r="5" spans="1:8" ht="16" x14ac:dyDescent="0.2">
      <c r="A5" t="s">
        <v>8391</v>
      </c>
      <c r="B5" s="10">
        <f>COUNTIFS(Sheet1!$D$2:$D$4115,"&lt;15000",Sheet1!$D$2:$D$4115,"&gt;=10000",Sheet1!$F$2:$F$4115,"successful")</f>
        <v>168</v>
      </c>
      <c r="C5" s="10">
        <f>COUNTIFS(Sheet1!$D$2:$D$4115,"&lt;15000",Sheet1!$D$2:$D$4115,"&gt;=10000",Sheet1!$F$2:$F$4115,"failed")</f>
        <v>144</v>
      </c>
      <c r="D5" s="10">
        <f>COUNTIFS(Sheet1!$D$2:$D$4115,"&lt;15000",Sheet1!$D$2:$D$4115,"&gt;=10000",Sheet1!$F$2:$F$4115,"canceled")</f>
        <v>40</v>
      </c>
      <c r="E5" s="10">
        <f t="shared" si="0"/>
        <v>352</v>
      </c>
      <c r="F5" s="11">
        <f>(B5/E5)*100</f>
        <v>47.727272727272727</v>
      </c>
      <c r="G5" s="11">
        <f>(C5/E5)*100</f>
        <v>40.909090909090914</v>
      </c>
      <c r="H5" s="11">
        <f>(D5/E5)*100</f>
        <v>11.363636363636363</v>
      </c>
    </row>
    <row r="6" spans="1:8" ht="16" x14ac:dyDescent="0.2">
      <c r="A6" t="s">
        <v>8392</v>
      </c>
      <c r="B6" s="10">
        <f>COUNTIFS(Sheet1!$D$2:$D$4115,"&lt;20000",Sheet1!$D$2:$D$4115,"&gt;=15000",Sheet1!$F$2:$F$4115,"successful")</f>
        <v>94</v>
      </c>
      <c r="C6" s="10">
        <f>COUNTIFS(Sheet1!$D$2:$D$4115,"&lt;20000",Sheet1!$D$2:$D$4115,"&gt;=15000",Sheet1!$F$2:$F$4115,"failed")</f>
        <v>90</v>
      </c>
      <c r="D6" s="10">
        <f>COUNTIFS(Sheet1!$D$2:$D$4115,"&lt;20000",Sheet1!$D$2:$D$4115,"&gt;=15000",Sheet1!$F$2:$F$4115,"canceled")</f>
        <v>17</v>
      </c>
      <c r="E6" s="10">
        <f t="shared" si="0"/>
        <v>201</v>
      </c>
      <c r="F6" s="11">
        <f>(B6/E6)*100</f>
        <v>46.766169154228855</v>
      </c>
      <c r="G6" s="11">
        <f>(C6/E6)*100</f>
        <v>44.776119402985074</v>
      </c>
      <c r="H6" s="11">
        <f>(D6/E6)*100</f>
        <v>8.4577114427860707</v>
      </c>
    </row>
    <row r="7" spans="1:8" ht="16" x14ac:dyDescent="0.2">
      <c r="A7" t="s">
        <v>8393</v>
      </c>
      <c r="B7" s="10">
        <f>COUNTIFS(Sheet1!$D$2:$D$4115,"&lt;25000",Sheet1!$D$2:$D$4115,"&gt;=20000",Sheet1!$F$2:$F$4115,"successful")</f>
        <v>62</v>
      </c>
      <c r="C7" s="10">
        <f>COUNTIFS(Sheet1!$D$2:$D$4115,"&lt;25000",Sheet1!$D$2:$D$4115,"&gt;=20000",Sheet1!$F$2:$F$4115,"failed")</f>
        <v>72</v>
      </c>
      <c r="D7" s="10">
        <f>COUNTIFS(Sheet1!$D$2:$D$4115,"&lt;25000",Sheet1!$D$2:$D$4115,"&gt;=20000",Sheet1!$F$2:$F$4115,"canceled")</f>
        <v>14</v>
      </c>
      <c r="E7" s="10">
        <f t="shared" si="0"/>
        <v>148</v>
      </c>
      <c r="F7" s="11">
        <f t="shared" ref="F7:F12" si="1">(B7/E7)*100</f>
        <v>41.891891891891895</v>
      </c>
      <c r="G7" s="11">
        <f t="shared" ref="G7:G12" si="2">(C7/E7)*100</f>
        <v>48.648648648648653</v>
      </c>
      <c r="H7" s="11">
        <f t="shared" ref="H7:H12" si="3">(D7/E7)*100</f>
        <v>9.4594594594594597</v>
      </c>
    </row>
    <row r="8" spans="1:8" ht="16" x14ac:dyDescent="0.2">
      <c r="A8" t="s">
        <v>8394</v>
      </c>
      <c r="B8" s="10">
        <f>COUNTIFS(Sheet1!$D$2:$D$4115,"&lt;30000",Sheet1!$D$2:$D$4115,"&gt;=25000",Sheet1!$F$2:$F$4115,"successful")</f>
        <v>55</v>
      </c>
      <c r="C8" s="10">
        <f>COUNTIFS(Sheet1!$D$2:$D$4115,"&lt;30000",Sheet1!$D$2:$D$4115,"&gt;=25000",Sheet1!$F$2:$F$4115,"failed")</f>
        <v>64</v>
      </c>
      <c r="D8" s="10">
        <f>COUNTIFS(Sheet1!$D$2:$D$4115,"&lt;30000",Sheet1!$D$2:$D$4115,"&gt;=25000",Sheet1!$F$2:$F$4115,"canceled")</f>
        <v>18</v>
      </c>
      <c r="E8" s="10">
        <f t="shared" si="0"/>
        <v>137</v>
      </c>
      <c r="F8" s="11">
        <f t="shared" si="1"/>
        <v>40.145985401459853</v>
      </c>
      <c r="G8" s="11">
        <f t="shared" si="2"/>
        <v>46.715328467153284</v>
      </c>
      <c r="H8" s="11">
        <f t="shared" si="3"/>
        <v>13.138686131386862</v>
      </c>
    </row>
    <row r="9" spans="1:8" ht="16" x14ac:dyDescent="0.2">
      <c r="A9" t="s">
        <v>8395</v>
      </c>
      <c r="B9" s="10">
        <f>COUNTIFS(Sheet1!$D$2:$D$4115,"&lt;35000",Sheet1!$D$2:$D$4115,"&gt;=30000",Sheet1!$F$2:$F$4115,"successful")</f>
        <v>32</v>
      </c>
      <c r="C9" s="10">
        <f>COUNTIFS(Sheet1!$D$2:$D$4115,"&lt;35000",Sheet1!$D$2:$D$4115,"&gt;=30000",Sheet1!$F$2:$F$4115,"failed")</f>
        <v>37</v>
      </c>
      <c r="D9" s="10">
        <f>COUNTIFS(Sheet1!$D$2:$D$4115,"&lt;35000",Sheet1!$D$2:$D$4115,"&gt;=30000",Sheet1!$F$2:$F$4115,"canceled")</f>
        <v>13</v>
      </c>
      <c r="E9" s="10">
        <f t="shared" si="0"/>
        <v>82</v>
      </c>
      <c r="F9" s="11">
        <f t="shared" si="1"/>
        <v>39.024390243902438</v>
      </c>
      <c r="G9" s="11">
        <f t="shared" si="2"/>
        <v>45.121951219512198</v>
      </c>
      <c r="H9" s="11">
        <f t="shared" si="3"/>
        <v>15.853658536585366</v>
      </c>
    </row>
    <row r="10" spans="1:8" ht="16" x14ac:dyDescent="0.2">
      <c r="A10" t="s">
        <v>8396</v>
      </c>
      <c r="B10" s="10">
        <f>COUNTIFS(Sheet1!$D$2:$D$4115,"&lt;40000",Sheet1!$D$2:$D$4115,"&gt;=35000",Sheet1!$F$2:$F$4115,"successful")</f>
        <v>26</v>
      </c>
      <c r="C10" s="10">
        <f>COUNTIFS(Sheet1!$D$2:$D$4115,"&lt;40000",Sheet1!$D$2:$D$4115,"&gt;=35000",Sheet1!$F$2:$F$4115,"failed")</f>
        <v>22</v>
      </c>
      <c r="D10" s="10">
        <f>COUNTIFS(Sheet1!$D$2:$D$4115,"&lt;40000",Sheet1!$D$2:$D$4115,"&gt;=35000",Sheet1!$F$2:$F$4115,"canceled")</f>
        <v>7</v>
      </c>
      <c r="E10" s="10">
        <f t="shared" si="0"/>
        <v>55</v>
      </c>
      <c r="F10" s="11">
        <f t="shared" si="1"/>
        <v>47.272727272727273</v>
      </c>
      <c r="G10" s="11">
        <f t="shared" si="2"/>
        <v>40</v>
      </c>
      <c r="H10" s="11">
        <f t="shared" si="3"/>
        <v>12.727272727272727</v>
      </c>
    </row>
    <row r="11" spans="1:8" ht="16" x14ac:dyDescent="0.2">
      <c r="A11" t="s">
        <v>8397</v>
      </c>
      <c r="B11" s="10">
        <f>COUNTIFS(Sheet1!$D$2:$D$4115,"&lt;45000",Sheet1!$D$2:$D$4115,"&gt;=40000",Sheet1!$F$2:$F$4115,"successful")</f>
        <v>21</v>
      </c>
      <c r="C11" s="10">
        <f>COUNTIFS(Sheet1!$D$2:$D$4115,"&lt;45000",Sheet1!$D$2:$D$4115,"&gt;=40000",Sheet1!$F$2:$F$4115,"failed")</f>
        <v>16</v>
      </c>
      <c r="D11" s="10">
        <f>COUNTIFS(Sheet1!$D$2:$D$4115,"&lt;45000",Sheet1!$D$2:$D$4115,"&gt;=40000",Sheet1!$F$2:$F$4115,"canceled")</f>
        <v>6</v>
      </c>
      <c r="E11" s="10">
        <f t="shared" si="0"/>
        <v>43</v>
      </c>
      <c r="F11" s="11">
        <f t="shared" si="1"/>
        <v>48.837209302325576</v>
      </c>
      <c r="G11" s="11">
        <f t="shared" si="2"/>
        <v>37.209302325581397</v>
      </c>
      <c r="H11" s="11">
        <f t="shared" si="3"/>
        <v>13.953488372093023</v>
      </c>
    </row>
    <row r="12" spans="1:8" ht="16" x14ac:dyDescent="0.2">
      <c r="A12" t="s">
        <v>8398</v>
      </c>
      <c r="B12" s="10">
        <f>COUNTIFS(Sheet1!$D$2:$D$4115,"&lt;50000",Sheet1!$D$2:$D$4115,"&gt;=45000",Sheet1!$F$2:$F$4115,"successful")</f>
        <v>6</v>
      </c>
      <c r="C12" s="10">
        <f>COUNTIFS(Sheet1!$D$2:$D$4115,"&lt;50000",Sheet1!$D$2:$D$4115,"&gt;=45000",Sheet1!$F$2:$F$4115,"failed")</f>
        <v>11</v>
      </c>
      <c r="D12" s="10">
        <f>COUNTIFS(Sheet1!$D$2:$D$4115,"&lt;50000",Sheet1!$D$2:$D$4115,"&gt;=45000",Sheet1!$F$2:$F$4115,"canceled")</f>
        <v>4</v>
      </c>
      <c r="E12" s="10">
        <f t="shared" si="0"/>
        <v>21</v>
      </c>
      <c r="F12" s="11">
        <f t="shared" si="1"/>
        <v>28.571428571428569</v>
      </c>
      <c r="G12" s="11">
        <f t="shared" si="2"/>
        <v>52.380952380952387</v>
      </c>
      <c r="H12" s="11">
        <f t="shared" si="3"/>
        <v>19.047619047619047</v>
      </c>
    </row>
    <row r="13" spans="1:8" ht="16" x14ac:dyDescent="0.2">
      <c r="A13" t="s">
        <v>8399</v>
      </c>
      <c r="B13" s="10">
        <f>COUNTIFS(Sheet1!$D$2:$D$4115,"&gt;=50000",Sheet1!$F$2:$F$4115,"successful")</f>
        <v>86</v>
      </c>
      <c r="C13" s="10">
        <f>COUNTIFS(Sheet1!$D$2:$D$4115,"&gt;=50000",Sheet1!$F$2:$F$4115,"failed")</f>
        <v>258</v>
      </c>
      <c r="D13" s="10">
        <f>COUNTIFS(Sheet1!$D$2:$D$4115,"&gt;=50000",Sheet1!$F$2:$F$4115,"canceled")</f>
        <v>100</v>
      </c>
      <c r="E13" s="10">
        <f t="shared" si="0"/>
        <v>444</v>
      </c>
      <c r="F13" s="11">
        <f>(B13/E13)*100</f>
        <v>19.36936936936937</v>
      </c>
      <c r="G13" s="11">
        <f>(C13/E13)*100</f>
        <v>58.108108108108105</v>
      </c>
      <c r="H13" s="11">
        <f>(D13/E13)*100</f>
        <v>22.522522522522522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75" zoomScaleNormal="100" workbookViewId="0">
      <selection activeCell="C2" sqref="C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1" customWidth="1"/>
    <col min="16" max="16" width="22.5" customWidth="1"/>
    <col min="17" max="17" width="14" customWidth="1"/>
    <col min="18" max="18" width="19.5" customWidth="1"/>
    <col min="19" max="19" width="17.5" style="5" customWidth="1"/>
    <col min="20" max="20" width="19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6" t="s">
        <v>8310</v>
      </c>
      <c r="T1" s="6" t="s">
        <v>8311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(E2/D2)*100</f>
        <v>136.85882352941178</v>
      </c>
      <c r="P2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  <c r="S2" s="5">
        <f>(J2/86400)+25569+(-5/24)</f>
        <v>42176.798738425925</v>
      </c>
      <c r="T2" s="5">
        <f>(I2/86400)+25569+(-5/24)</f>
        <v>42207.916666666664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(E3/D3)*100</f>
        <v>142.60827250608273</v>
      </c>
      <c r="P3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  <c r="S3" s="5">
        <f t="shared" ref="S3:S66" si="4">(J3/86400)+25569+(-5/24)</f>
        <v>42766.392164351848</v>
      </c>
      <c r="T3" s="5">
        <f t="shared" ref="T3:T66" si="5">(I3/86400)+25569+(-5/24)</f>
        <v>42796.392164351848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s="5">
        <f t="shared" si="4"/>
        <v>42405.494016203702</v>
      </c>
      <c r="T4" s="5">
        <f t="shared" si="5"/>
        <v>42415.494016203702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5">
        <f t="shared" si="4"/>
        <v>41828.306793981479</v>
      </c>
      <c r="T5" s="5">
        <f t="shared" si="5"/>
        <v>41858.306793981479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5">
        <f t="shared" si="4"/>
        <v>42327.625914351847</v>
      </c>
      <c r="T6" s="5">
        <f t="shared" si="5"/>
        <v>42357.625914351847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5">
        <f t="shared" si="4"/>
        <v>42563.724618055552</v>
      </c>
      <c r="T7" s="5">
        <f t="shared" si="5"/>
        <v>42580.024305555555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5">
        <f t="shared" si="4"/>
        <v>41793.864004629628</v>
      </c>
      <c r="T8" s="5">
        <f t="shared" si="5"/>
        <v>41803.864004629628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5">
        <f t="shared" si="4"/>
        <v>42515.838738425919</v>
      </c>
      <c r="T9" s="5">
        <f t="shared" si="5"/>
        <v>42555.838738425919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5">
        <f t="shared" si="4"/>
        <v>42468.736249999994</v>
      </c>
      <c r="T10" s="5">
        <f t="shared" si="5"/>
        <v>42475.666666666664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5">
        <f t="shared" si="4"/>
        <v>42446.895185185182</v>
      </c>
      <c r="T11" s="5">
        <f t="shared" si="5"/>
        <v>42476.895185185182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5">
        <f t="shared" si="4"/>
        <v>41779.859710648147</v>
      </c>
      <c r="T12" s="5">
        <f t="shared" si="5"/>
        <v>41814.859710648147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5">
        <f t="shared" si="4"/>
        <v>42572.570162037031</v>
      </c>
      <c r="T13" s="5">
        <f t="shared" si="5"/>
        <v>42603.916666666664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5">
        <f t="shared" si="4"/>
        <v>41791.504918981482</v>
      </c>
      <c r="T14" s="5">
        <f t="shared" si="5"/>
        <v>41835.916666666664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5">
        <f t="shared" si="4"/>
        <v>42508.468854166662</v>
      </c>
      <c r="T15" s="5">
        <f t="shared" si="5"/>
        <v>42544.643749999996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5">
        <f t="shared" si="4"/>
        <v>41807.818148148144</v>
      </c>
      <c r="T16" s="5">
        <f t="shared" si="5"/>
        <v>41833.374305555553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5">
        <f t="shared" si="4"/>
        <v>42256.183541666665</v>
      </c>
      <c r="T17" s="5">
        <f t="shared" si="5"/>
        <v>42274.634722222218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5">
        <f t="shared" si="4"/>
        <v>41760.588090277779</v>
      </c>
      <c r="T18" s="5">
        <f t="shared" si="5"/>
        <v>41806.020833333328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5">
        <f t="shared" si="4"/>
        <v>41917.523402777777</v>
      </c>
      <c r="T19" s="5">
        <f t="shared" si="5"/>
        <v>41947.565069444441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5">
        <f t="shared" si="4"/>
        <v>41869.333981481475</v>
      </c>
      <c r="T20" s="5">
        <f t="shared" si="5"/>
        <v>41899.333981481475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5">
        <f t="shared" si="4"/>
        <v>42175.608032407406</v>
      </c>
      <c r="T21" s="5">
        <f t="shared" si="5"/>
        <v>42205.608032407406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5">
        <f t="shared" si="4"/>
        <v>42200.549907407403</v>
      </c>
      <c r="T22" s="5">
        <f t="shared" si="5"/>
        <v>42260.549907407403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5">
        <f t="shared" si="4"/>
        <v>41878.418854166666</v>
      </c>
      <c r="T23" s="5">
        <f t="shared" si="5"/>
        <v>41908.418854166666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5">
        <f t="shared" si="4"/>
        <v>41989.703009259254</v>
      </c>
      <c r="T24" s="5">
        <f t="shared" si="5"/>
        <v>42005.124305555553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5">
        <f t="shared" si="4"/>
        <v>42097.570613425924</v>
      </c>
      <c r="T25" s="5">
        <f t="shared" si="5"/>
        <v>42124.430555555555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5">
        <f t="shared" si="4"/>
        <v>42229.611840277772</v>
      </c>
      <c r="T26" s="5">
        <f t="shared" si="5"/>
        <v>42262.610416666663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5">
        <f t="shared" si="4"/>
        <v>42317.816678240742</v>
      </c>
      <c r="T27" s="5">
        <f t="shared" si="5"/>
        <v>42377.816678240742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5">
        <f t="shared" si="4"/>
        <v>41828.307222222218</v>
      </c>
      <c r="T28" s="5">
        <f t="shared" si="5"/>
        <v>41868.307222222218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5">
        <f t="shared" si="4"/>
        <v>41928.956400462957</v>
      </c>
      <c r="T29" s="5">
        <f t="shared" si="5"/>
        <v>41958.998067129629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5">
        <f t="shared" si="4"/>
        <v>42324.755601851844</v>
      </c>
      <c r="T30" s="5">
        <f t="shared" si="5"/>
        <v>42354.755601851844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5">
        <f t="shared" si="4"/>
        <v>41812.464907407404</v>
      </c>
      <c r="T31" s="5">
        <f t="shared" si="5"/>
        <v>41842.464907407404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5">
        <f t="shared" si="4"/>
        <v>41842.084664351853</v>
      </c>
      <c r="T32" s="5">
        <f t="shared" si="5"/>
        <v>41872.084664351853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s="5">
        <f t="shared" si="4"/>
        <v>42376.583726851844</v>
      </c>
      <c r="T33" s="5">
        <f t="shared" si="5"/>
        <v>42394.583726851844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5">
        <f t="shared" si="4"/>
        <v>42461.419178240736</v>
      </c>
      <c r="T34" s="5">
        <f t="shared" si="5"/>
        <v>42502.957638888889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5">
        <f t="shared" si="4"/>
        <v>42286.452557870369</v>
      </c>
      <c r="T35" s="5">
        <f t="shared" si="5"/>
        <v>42316.494224537033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5">
        <f t="shared" si="4"/>
        <v>41841.113437499997</v>
      </c>
      <c r="T36" s="5">
        <f t="shared" si="5"/>
        <v>41856.113437499997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5">
        <f t="shared" si="4"/>
        <v>42098.083495370367</v>
      </c>
      <c r="T37" s="5">
        <f t="shared" si="5"/>
        <v>42121.791666666664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5">
        <f t="shared" si="4"/>
        <v>42068.098668981482</v>
      </c>
      <c r="T38" s="5">
        <f t="shared" si="5"/>
        <v>42098.05700231481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5">
        <f t="shared" si="4"/>
        <v>42032.484710648147</v>
      </c>
      <c r="T39" s="5">
        <f t="shared" si="5"/>
        <v>42062.484710648147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5">
        <f t="shared" si="4"/>
        <v>41374.84888888889</v>
      </c>
      <c r="T40" s="5">
        <f t="shared" si="5"/>
        <v>41404.84888888889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5">
        <f t="shared" si="4"/>
        <v>41753.838749999995</v>
      </c>
      <c r="T41" s="5">
        <f t="shared" si="5"/>
        <v>41784.749305555553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5">
        <f t="shared" si="4"/>
        <v>41789.005648148144</v>
      </c>
      <c r="T42" s="5">
        <f t="shared" si="5"/>
        <v>41808.958333333328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5">
        <f t="shared" si="4"/>
        <v>41887.360578703701</v>
      </c>
      <c r="T43" s="5">
        <f t="shared" si="5"/>
        <v>41917.360578703701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5">
        <f t="shared" si="4"/>
        <v>41971.430856481478</v>
      </c>
      <c r="T44" s="5">
        <f t="shared" si="5"/>
        <v>42001.430856481478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5">
        <f t="shared" si="4"/>
        <v>41802.582013888888</v>
      </c>
      <c r="T45" s="5">
        <f t="shared" si="5"/>
        <v>41832.791666666664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5">
        <f t="shared" si="4"/>
        <v>41873.890474537031</v>
      </c>
      <c r="T46" s="5">
        <f t="shared" si="5"/>
        <v>41918.890474537031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5">
        <f t="shared" si="4"/>
        <v>42457.415590277778</v>
      </c>
      <c r="T47" s="5">
        <f t="shared" si="5"/>
        <v>42487.415590277778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5">
        <f t="shared" si="4"/>
        <v>42323.756643518514</v>
      </c>
      <c r="T48" s="5">
        <f t="shared" si="5"/>
        <v>42353.756643518514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5">
        <f t="shared" si="4"/>
        <v>41932.611192129625</v>
      </c>
      <c r="T49" s="5">
        <f t="shared" si="5"/>
        <v>41992.652858796289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5">
        <f t="shared" si="4"/>
        <v>42033.308564814812</v>
      </c>
      <c r="T50" s="5">
        <f t="shared" si="5"/>
        <v>42064.291666666664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5">
        <f t="shared" si="4"/>
        <v>42270.968113425923</v>
      </c>
      <c r="T51" s="5">
        <f t="shared" si="5"/>
        <v>42300.968113425923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5">
        <f t="shared" si="4"/>
        <v>41995.544652777775</v>
      </c>
      <c r="T52" s="5">
        <f t="shared" si="5"/>
        <v>42034.499999999993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5">
        <f t="shared" si="4"/>
        <v>42196.72033564814</v>
      </c>
      <c r="T53" s="5">
        <f t="shared" si="5"/>
        <v>42226.72033564814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5">
        <f t="shared" si="4"/>
        <v>41807.493587962963</v>
      </c>
      <c r="T54" s="5">
        <f t="shared" si="5"/>
        <v>41837.493587962963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5">
        <f t="shared" si="4"/>
        <v>41719.340798611105</v>
      </c>
      <c r="T55" s="5">
        <f t="shared" si="5"/>
        <v>41733.708333333328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5">
        <f t="shared" si="4"/>
        <v>42333.504872685182</v>
      </c>
      <c r="T56" s="5">
        <f t="shared" si="5"/>
        <v>42363.504872685182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5">
        <f t="shared" si="4"/>
        <v>42496.760601851849</v>
      </c>
      <c r="T57" s="5">
        <f t="shared" si="5"/>
        <v>42517.760601851849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5">
        <f t="shared" si="4"/>
        <v>42149.340555555558</v>
      </c>
      <c r="T58" s="5">
        <f t="shared" si="5"/>
        <v>42163.458333333336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5">
        <f t="shared" si="4"/>
        <v>42089.624560185184</v>
      </c>
      <c r="T59" s="5">
        <f t="shared" si="5"/>
        <v>42119.624560185184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5">
        <f t="shared" si="4"/>
        <v>41932.536712962959</v>
      </c>
      <c r="T60" s="5">
        <f t="shared" si="5"/>
        <v>41962.578379629624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5">
        <f t="shared" si="4"/>
        <v>42230.027499999997</v>
      </c>
      <c r="T61" s="5">
        <f t="shared" si="5"/>
        <v>42261.666666666664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5">
        <f t="shared" si="4"/>
        <v>41701.693483796298</v>
      </c>
      <c r="T62" s="5">
        <f t="shared" si="5"/>
        <v>41720.791666666664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5">
        <f t="shared" si="4"/>
        <v>41409.605983796289</v>
      </c>
      <c r="T63" s="5">
        <f t="shared" si="5"/>
        <v>41431.605983796289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5">
        <f t="shared" si="4"/>
        <v>41311.591180555552</v>
      </c>
      <c r="T64" s="5">
        <f t="shared" si="5"/>
        <v>41336.591180555552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5">
        <f t="shared" si="4"/>
        <v>41612.703854166662</v>
      </c>
      <c r="T65" s="5">
        <f t="shared" si="5"/>
        <v>41635.999305555553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5">
        <f t="shared" si="4"/>
        <v>41432.809965277775</v>
      </c>
      <c r="T66" s="5">
        <f t="shared" si="5"/>
        <v>41462.809965277775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6">(E67/D67)*100</f>
        <v>107.52857142857141</v>
      </c>
      <c r="P67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RIGHT(N67,LEN(N67)-FIND("/",N67))</f>
        <v>shorts</v>
      </c>
      <c r="S67" s="5">
        <f t="shared" ref="S67:S130" si="10">(J67/86400)+25569+(-5/24)</f>
        <v>41835.612893518519</v>
      </c>
      <c r="T67" s="5">
        <f t="shared" ref="T67:T130" si="11">(I67/86400)+25569+(-5/24)</f>
        <v>41862.040972222218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6"/>
        <v>118.6</v>
      </c>
      <c r="P6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5">
        <f t="shared" si="10"/>
        <v>42539.641435185178</v>
      </c>
      <c r="T68" s="5">
        <f t="shared" si="11"/>
        <v>42569.641435185178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6"/>
        <v>116.25000000000001</v>
      </c>
      <c r="P69">
        <f t="shared" si="7"/>
        <v>116.25</v>
      </c>
      <c r="Q69" t="str">
        <f t="shared" si="8"/>
        <v>film &amp; video</v>
      </c>
      <c r="R69" t="str">
        <f t="shared" si="9"/>
        <v>shorts</v>
      </c>
      <c r="S69" s="5">
        <f t="shared" si="10"/>
        <v>41075.375046296293</v>
      </c>
      <c r="T69" s="5">
        <f t="shared" si="11"/>
        <v>41105.375046296293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6"/>
        <v>127.16666666666667</v>
      </c>
      <c r="P70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5">
        <f t="shared" si="10"/>
        <v>41663.36100694444</v>
      </c>
      <c r="T70" s="5">
        <f t="shared" si="11"/>
        <v>41693.36100694444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6"/>
        <v>110.9423</v>
      </c>
      <c r="P71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5">
        <f t="shared" si="10"/>
        <v>40785.979456018518</v>
      </c>
      <c r="T71" s="5">
        <f t="shared" si="11"/>
        <v>40818.082638888889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6"/>
        <v>127.2</v>
      </c>
      <c r="P72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5">
        <f t="shared" si="10"/>
        <v>40730.688020833331</v>
      </c>
      <c r="T72" s="5">
        <f t="shared" si="11"/>
        <v>40790.688020833331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6"/>
        <v>123.94444444444443</v>
      </c>
      <c r="P73">
        <f t="shared" si="7"/>
        <v>69.71875</v>
      </c>
      <c r="Q73" t="str">
        <f t="shared" si="8"/>
        <v>film &amp; video</v>
      </c>
      <c r="R73" t="str">
        <f t="shared" si="9"/>
        <v>shorts</v>
      </c>
      <c r="S73" s="5">
        <f t="shared" si="10"/>
        <v>40997.063159722216</v>
      </c>
      <c r="T73" s="5">
        <f t="shared" si="11"/>
        <v>41057.063159722216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6"/>
        <v>108.40909090909091</v>
      </c>
      <c r="P74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5">
        <f t="shared" si="10"/>
        <v>41207.801863425928</v>
      </c>
      <c r="T74" s="5">
        <f t="shared" si="11"/>
        <v>41227.791666666664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6"/>
        <v>100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s="5">
        <f t="shared" si="10"/>
        <v>40587.548425925925</v>
      </c>
      <c r="T75" s="5">
        <f t="shared" si="11"/>
        <v>40665.957638888889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6"/>
        <v>112.93199999999999</v>
      </c>
      <c r="P7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5">
        <f t="shared" si="10"/>
        <v>42360.278877314813</v>
      </c>
      <c r="T76" s="5">
        <f t="shared" si="11"/>
        <v>42390.278877314813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6"/>
        <v>115.42857142857143</v>
      </c>
      <c r="P7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5">
        <f t="shared" si="10"/>
        <v>41357.000833333332</v>
      </c>
      <c r="T77" s="5">
        <f t="shared" si="11"/>
        <v>41387.000833333332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6"/>
        <v>153.33333333333334</v>
      </c>
      <c r="P7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5">
        <f t="shared" si="10"/>
        <v>40844.483310185184</v>
      </c>
      <c r="T78" s="5">
        <f t="shared" si="11"/>
        <v>40904.524976851848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6"/>
        <v>392.5</v>
      </c>
      <c r="P79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5">
        <f t="shared" si="10"/>
        <v>40996.936539351846</v>
      </c>
      <c r="T79" s="5">
        <f t="shared" si="11"/>
        <v>41049.915972222218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6"/>
        <v>2702</v>
      </c>
      <c r="P80">
        <f t="shared" si="7"/>
        <v>38.6</v>
      </c>
      <c r="Q80" t="str">
        <f t="shared" si="8"/>
        <v>film &amp; video</v>
      </c>
      <c r="R80" t="str">
        <f t="shared" si="9"/>
        <v>shorts</v>
      </c>
      <c r="S80" s="5">
        <f t="shared" si="10"/>
        <v>42604.522233796299</v>
      </c>
      <c r="T80" s="5">
        <f t="shared" si="11"/>
        <v>42614.522233796299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6"/>
        <v>127</v>
      </c>
      <c r="P81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5">
        <f t="shared" si="10"/>
        <v>41724.568206018514</v>
      </c>
      <c r="T81" s="5">
        <f t="shared" si="11"/>
        <v>41754.568206018514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6"/>
        <v>107.25</v>
      </c>
      <c r="P82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5">
        <f t="shared" si="10"/>
        <v>41582.875648148147</v>
      </c>
      <c r="T82" s="5">
        <f t="shared" si="11"/>
        <v>41617.875648148147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6"/>
        <v>198</v>
      </c>
      <c r="P83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5">
        <f t="shared" si="10"/>
        <v>41099.950543981475</v>
      </c>
      <c r="T83" s="5">
        <f t="shared" si="11"/>
        <v>41103.918055555558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6"/>
        <v>100.01249999999999</v>
      </c>
      <c r="P84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5">
        <f t="shared" si="10"/>
        <v>40795.611817129626</v>
      </c>
      <c r="T84" s="5">
        <f t="shared" si="11"/>
        <v>40825.611817129626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6"/>
        <v>102.49999999999999</v>
      </c>
      <c r="P85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5">
        <f t="shared" si="10"/>
        <v>42042.407280092586</v>
      </c>
      <c r="T85" s="5">
        <f t="shared" si="11"/>
        <v>42057.270833333336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6"/>
        <v>100</v>
      </c>
      <c r="P8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5">
        <f t="shared" si="10"/>
        <v>40648.54960648148</v>
      </c>
      <c r="T86" s="5">
        <f t="shared" si="11"/>
        <v>40678.54960648148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6"/>
        <v>125.49999999999999</v>
      </c>
      <c r="P8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5">
        <f t="shared" si="10"/>
        <v>40778.917094907403</v>
      </c>
      <c r="T87" s="5">
        <f t="shared" si="11"/>
        <v>40808.917094907403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6"/>
        <v>106.46666666666667</v>
      </c>
      <c r="P8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5">
        <f t="shared" si="10"/>
        <v>42291.347743055558</v>
      </c>
      <c r="T88" s="5">
        <f t="shared" si="11"/>
        <v>42365.389409722215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6"/>
        <v>104.60000000000001</v>
      </c>
      <c r="P89">
        <f t="shared" si="7"/>
        <v>104.6</v>
      </c>
      <c r="Q89" t="str">
        <f t="shared" si="8"/>
        <v>film &amp; video</v>
      </c>
      <c r="R89" t="str">
        <f t="shared" si="9"/>
        <v>shorts</v>
      </c>
      <c r="S89" s="5">
        <f t="shared" si="10"/>
        <v>40322.331053240741</v>
      </c>
      <c r="T89" s="5">
        <f t="shared" si="11"/>
        <v>40331.861805555549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6"/>
        <v>102.85714285714285</v>
      </c>
      <c r="P90">
        <f t="shared" si="7"/>
        <v>60</v>
      </c>
      <c r="Q90" t="str">
        <f t="shared" si="8"/>
        <v>film &amp; video</v>
      </c>
      <c r="R90" t="str">
        <f t="shared" si="9"/>
        <v>shorts</v>
      </c>
      <c r="S90" s="5">
        <f t="shared" si="10"/>
        <v>41786.450590277775</v>
      </c>
      <c r="T90" s="5">
        <f t="shared" si="11"/>
        <v>41812.450590277775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6"/>
        <v>115.06666666666668</v>
      </c>
      <c r="P91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5">
        <f t="shared" si="10"/>
        <v>41402.543888888882</v>
      </c>
      <c r="T91" s="5">
        <f t="shared" si="11"/>
        <v>41427.543888888882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6"/>
        <v>100.4</v>
      </c>
      <c r="P92">
        <f t="shared" si="7"/>
        <v>31.375</v>
      </c>
      <c r="Q92" t="str">
        <f t="shared" si="8"/>
        <v>film &amp; video</v>
      </c>
      <c r="R92" t="str">
        <f t="shared" si="9"/>
        <v>shorts</v>
      </c>
      <c r="S92" s="5">
        <f t="shared" si="10"/>
        <v>40706.089108796295</v>
      </c>
      <c r="T92" s="5">
        <f t="shared" si="11"/>
        <v>40736.089108796295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6"/>
        <v>120</v>
      </c>
      <c r="P93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5">
        <f t="shared" si="10"/>
        <v>40619.194027777776</v>
      </c>
      <c r="T93" s="5">
        <f t="shared" si="11"/>
        <v>40680.194027777776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6"/>
        <v>105.2</v>
      </c>
      <c r="P94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5">
        <f t="shared" si="10"/>
        <v>42720.990543981483</v>
      </c>
      <c r="T94" s="5">
        <f t="shared" si="11"/>
        <v>42767.124999999993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6"/>
        <v>110.60000000000001</v>
      </c>
      <c r="P95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5">
        <f t="shared" si="10"/>
        <v>41065.649733796294</v>
      </c>
      <c r="T95" s="5">
        <f t="shared" si="11"/>
        <v>41093.666666666664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6"/>
        <v>104</v>
      </c>
      <c r="P9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5">
        <f t="shared" si="10"/>
        <v>41716.509513888886</v>
      </c>
      <c r="T96" s="5">
        <f t="shared" si="11"/>
        <v>41736.509513888886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6"/>
        <v>131.42857142857142</v>
      </c>
      <c r="P9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5">
        <f t="shared" si="10"/>
        <v>40934.796770833331</v>
      </c>
      <c r="T97" s="5">
        <f t="shared" si="11"/>
        <v>40964.796770833331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6"/>
        <v>114.66666666666667</v>
      </c>
      <c r="P9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5">
        <f t="shared" si="10"/>
        <v>40324.45417824074</v>
      </c>
      <c r="T98" s="5">
        <f t="shared" si="11"/>
        <v>40390.916666666664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6"/>
        <v>106.25</v>
      </c>
      <c r="P99">
        <f t="shared" si="7"/>
        <v>53.125</v>
      </c>
      <c r="Q99" t="str">
        <f t="shared" si="8"/>
        <v>film &amp; video</v>
      </c>
      <c r="R99" t="str">
        <f t="shared" si="9"/>
        <v>shorts</v>
      </c>
      <c r="S99" s="5">
        <f t="shared" si="10"/>
        <v>40705.926874999997</v>
      </c>
      <c r="T99" s="5">
        <f t="shared" si="11"/>
        <v>40735.926874999997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6"/>
        <v>106.25</v>
      </c>
      <c r="P100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5">
        <f t="shared" si="10"/>
        <v>41214.586504629631</v>
      </c>
      <c r="T100" s="5">
        <f t="shared" si="11"/>
        <v>41250.770833333328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6"/>
        <v>106.01933333333334</v>
      </c>
      <c r="P101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5">
        <f t="shared" si="10"/>
        <v>41631.694432870368</v>
      </c>
      <c r="T101" s="5">
        <f t="shared" si="11"/>
        <v>41661.694432870368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6"/>
        <v>100</v>
      </c>
      <c r="P102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5">
        <f t="shared" si="10"/>
        <v>41197.544976851852</v>
      </c>
      <c r="T102" s="5">
        <f t="shared" si="11"/>
        <v>41217.586643518516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6"/>
        <v>100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s="5">
        <f t="shared" si="10"/>
        <v>41274.568402777775</v>
      </c>
      <c r="T103" s="5">
        <f t="shared" si="11"/>
        <v>41298.568402777775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6"/>
        <v>127.75000000000001</v>
      </c>
      <c r="P104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5">
        <f t="shared" si="10"/>
        <v>40504.922835648147</v>
      </c>
      <c r="T104" s="5">
        <f t="shared" si="11"/>
        <v>40534.922835648147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6"/>
        <v>105.15384615384616</v>
      </c>
      <c r="P105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5">
        <f t="shared" si="10"/>
        <v>41682.597569444442</v>
      </c>
      <c r="T105" s="5">
        <f t="shared" si="11"/>
        <v>41705.597569444442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6"/>
        <v>120</v>
      </c>
      <c r="P106">
        <f t="shared" si="7"/>
        <v>60</v>
      </c>
      <c r="Q106" t="str">
        <f t="shared" si="8"/>
        <v>film &amp; video</v>
      </c>
      <c r="R106" t="str">
        <f t="shared" si="9"/>
        <v>shorts</v>
      </c>
      <c r="S106" s="5">
        <f t="shared" si="10"/>
        <v>40612.486874999995</v>
      </c>
      <c r="T106" s="5">
        <f t="shared" si="11"/>
        <v>40635.833333333328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6"/>
        <v>107.40909090909089</v>
      </c>
      <c r="P10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5">
        <f t="shared" si="10"/>
        <v>42485.516435185178</v>
      </c>
      <c r="T107" s="5">
        <f t="shared" si="11"/>
        <v>42503.791666666664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6"/>
        <v>100.49999999999999</v>
      </c>
      <c r="P10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5">
        <f t="shared" si="10"/>
        <v>40987.568298611106</v>
      </c>
      <c r="T108" s="5">
        <f t="shared" si="11"/>
        <v>41001.568298611106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6"/>
        <v>102.46666666666667</v>
      </c>
      <c r="P109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5">
        <f t="shared" si="10"/>
        <v>40635.774155092593</v>
      </c>
      <c r="T109" s="5">
        <f t="shared" si="11"/>
        <v>40657.774155092593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6"/>
        <v>246.66666666666669</v>
      </c>
      <c r="P110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5">
        <f t="shared" si="10"/>
        <v>41365.404745370368</v>
      </c>
      <c r="T110" s="5">
        <f t="shared" si="11"/>
        <v>41425.404745370368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6"/>
        <v>219.49999999999997</v>
      </c>
      <c r="P111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5">
        <f t="shared" si="10"/>
        <v>40569.817476851851</v>
      </c>
      <c r="T111" s="5">
        <f t="shared" si="11"/>
        <v>40599.817476851851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6"/>
        <v>130.76923076923077</v>
      </c>
      <c r="P112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5">
        <f t="shared" si="10"/>
        <v>41557.741354166668</v>
      </c>
      <c r="T112" s="5">
        <f t="shared" si="11"/>
        <v>41592.040972222218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6"/>
        <v>154.57142857142858</v>
      </c>
      <c r="P113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5">
        <f t="shared" si="10"/>
        <v>42125.124849537031</v>
      </c>
      <c r="T113" s="5">
        <f t="shared" si="11"/>
        <v>42155.124849537031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6"/>
        <v>104</v>
      </c>
      <c r="P114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5">
        <f t="shared" si="10"/>
        <v>41717.834699074076</v>
      </c>
      <c r="T114" s="5">
        <f t="shared" si="11"/>
        <v>41741.875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6"/>
        <v>141</v>
      </c>
      <c r="P115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5">
        <f t="shared" si="10"/>
        <v>40753.550092592588</v>
      </c>
      <c r="T115" s="5">
        <f t="shared" si="11"/>
        <v>40761.416666666664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6"/>
        <v>103.33333333333334</v>
      </c>
      <c r="P11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5">
        <f t="shared" si="10"/>
        <v>40861.065833333334</v>
      </c>
      <c r="T116" s="5">
        <f t="shared" si="11"/>
        <v>40921.065833333334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6"/>
        <v>140.44444444444443</v>
      </c>
      <c r="P11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5">
        <f t="shared" si="10"/>
        <v>40918.530601851853</v>
      </c>
      <c r="T117" s="5">
        <f t="shared" si="11"/>
        <v>40943.530601851853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6"/>
        <v>113.65714285714286</v>
      </c>
      <c r="P11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5">
        <f t="shared" si="10"/>
        <v>40595.288831018515</v>
      </c>
      <c r="T118" s="5">
        <f t="shared" si="11"/>
        <v>40641.247164351851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6"/>
        <v>100.49377777777779</v>
      </c>
      <c r="P119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5">
        <f t="shared" si="10"/>
        <v>40248.626666666663</v>
      </c>
      <c r="T119" s="5">
        <f t="shared" si="11"/>
        <v>40338.583333333328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6"/>
        <v>113.03159999999998</v>
      </c>
      <c r="P120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5">
        <f t="shared" si="10"/>
        <v>40722.845324074071</v>
      </c>
      <c r="T120" s="5">
        <f t="shared" si="11"/>
        <v>40752.845324074071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6"/>
        <v>104.55692307692308</v>
      </c>
      <c r="P121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5">
        <f t="shared" si="10"/>
        <v>40738.860949074071</v>
      </c>
      <c r="T121" s="5">
        <f t="shared" si="11"/>
        <v>40768.75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6"/>
        <v>1.4285714285714287E-2</v>
      </c>
      <c r="P12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5">
        <f t="shared" si="10"/>
        <v>42615.841516203705</v>
      </c>
      <c r="T122" s="5">
        <f t="shared" si="11"/>
        <v>42645.841516203705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6"/>
        <v>3.3333333333333333E-2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5">
        <f t="shared" si="10"/>
        <v>42096.496643518512</v>
      </c>
      <c r="T123" s="5">
        <f t="shared" si="11"/>
        <v>42112.219444444439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6"/>
        <v>0</v>
      </c>
      <c r="P124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5">
        <f t="shared" si="10"/>
        <v>42593.223460648143</v>
      </c>
      <c r="T124" s="5">
        <f t="shared" si="11"/>
        <v>42653.223460648143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6"/>
        <v>0.27454545454545454</v>
      </c>
      <c r="P125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5">
        <f t="shared" si="10"/>
        <v>41904.573657407404</v>
      </c>
      <c r="T125" s="5">
        <f t="shared" si="11"/>
        <v>41940.708333333328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6"/>
        <v>0</v>
      </c>
      <c r="P12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5">
        <f t="shared" si="10"/>
        <v>42114.720393518517</v>
      </c>
      <c r="T126" s="5">
        <f t="shared" si="11"/>
        <v>42139.720393518517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6"/>
        <v>14.000000000000002</v>
      </c>
      <c r="P12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5">
        <f t="shared" si="10"/>
        <v>42709.78564814815</v>
      </c>
      <c r="T127" s="5">
        <f t="shared" si="11"/>
        <v>42769.78564814815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6"/>
        <v>5.548</v>
      </c>
      <c r="P12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5">
        <f t="shared" si="10"/>
        <v>42135.381215277775</v>
      </c>
      <c r="T128" s="5">
        <f t="shared" si="11"/>
        <v>42165.874999999993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6"/>
        <v>2.375</v>
      </c>
      <c r="P129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5">
        <f t="shared" si="10"/>
        <v>42067.415983796294</v>
      </c>
      <c r="T129" s="5">
        <f t="shared" si="11"/>
        <v>42097.37431712963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6"/>
        <v>1.867</v>
      </c>
      <c r="P130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5">
        <f t="shared" si="10"/>
        <v>42628.019594907404</v>
      </c>
      <c r="T130" s="5">
        <f t="shared" si="11"/>
        <v>42663.019594907404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12">(E131/D131)*100</f>
        <v>0</v>
      </c>
      <c r="P131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RIGHT(N131,LEN(N131)-FIND("/",N131))</f>
        <v>science fiction</v>
      </c>
      <c r="S131" s="5">
        <f t="shared" ref="S131:S194" si="16">(J131/86400)+25569+(-5/24)</f>
        <v>41882.728969907403</v>
      </c>
      <c r="T131" s="5">
        <f t="shared" ref="T131:T194" si="17">(I131/86400)+25569+(-5/24)</f>
        <v>41942.728969907403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12"/>
        <v>0</v>
      </c>
      <c r="P132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5">
        <f t="shared" si="16"/>
        <v>41778.707083333335</v>
      </c>
      <c r="T132" s="5">
        <f t="shared" si="17"/>
        <v>41806.636111111111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12"/>
        <v>0</v>
      </c>
      <c r="P133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5">
        <f t="shared" si="16"/>
        <v>42541.629178240742</v>
      </c>
      <c r="T133" s="5">
        <f t="shared" si="17"/>
        <v>42556.791666666664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12"/>
        <v>9.5687499999999996</v>
      </c>
      <c r="P134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5">
        <f t="shared" si="16"/>
        <v>41905.60424768518</v>
      </c>
      <c r="T134" s="5">
        <f t="shared" si="17"/>
        <v>41950.645914351851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12"/>
        <v>0</v>
      </c>
      <c r="P135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5">
        <f t="shared" si="16"/>
        <v>42491.599351851844</v>
      </c>
      <c r="T135" s="5">
        <f t="shared" si="17"/>
        <v>42521.521527777775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12"/>
        <v>0</v>
      </c>
      <c r="P13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5">
        <f t="shared" si="16"/>
        <v>42221.701597222222</v>
      </c>
      <c r="T136" s="5">
        <f t="shared" si="17"/>
        <v>42251.499999999993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12"/>
        <v>13.433333333333334</v>
      </c>
      <c r="P13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5">
        <f t="shared" si="16"/>
        <v>41788.173576388886</v>
      </c>
      <c r="T137" s="5">
        <f t="shared" si="17"/>
        <v>41821.583333333328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12"/>
        <v>0</v>
      </c>
      <c r="P138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5">
        <f t="shared" si="16"/>
        <v>42096.201782407406</v>
      </c>
      <c r="T138" s="5">
        <f t="shared" si="17"/>
        <v>42140.219444444439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12"/>
        <v>0</v>
      </c>
      <c r="P139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5">
        <f t="shared" si="16"/>
        <v>42239.365659722222</v>
      </c>
      <c r="T139" s="5">
        <f t="shared" si="17"/>
        <v>42289.365659722222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12"/>
        <v>3.1413333333333333</v>
      </c>
      <c r="P140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5">
        <f t="shared" si="16"/>
        <v>42186.049085648141</v>
      </c>
      <c r="T140" s="5">
        <f t="shared" si="17"/>
        <v>42216.999305555553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12"/>
        <v>100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5">
        <f t="shared" si="16"/>
        <v>42187.712638888886</v>
      </c>
      <c r="T141" s="5">
        <f t="shared" si="17"/>
        <v>42197.712638888886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12"/>
        <v>0</v>
      </c>
      <c r="P142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5">
        <f t="shared" si="16"/>
        <v>42052.989953703705</v>
      </c>
      <c r="T142" s="5">
        <f t="shared" si="17"/>
        <v>42082.948287037034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12"/>
        <v>10.775</v>
      </c>
      <c r="P143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5">
        <f t="shared" si="16"/>
        <v>42109.944710648146</v>
      </c>
      <c r="T143" s="5">
        <f t="shared" si="17"/>
        <v>42154.944710648146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12"/>
        <v>0.33333333333333337</v>
      </c>
      <c r="P144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5">
        <f t="shared" si="16"/>
        <v>41938.684930555552</v>
      </c>
      <c r="T144" s="5">
        <f t="shared" si="17"/>
        <v>41959.726597222216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12"/>
        <v>0</v>
      </c>
      <c r="P145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5">
        <f t="shared" si="16"/>
        <v>42558.855810185181</v>
      </c>
      <c r="T145" s="5">
        <f t="shared" si="17"/>
        <v>42616.038194444445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12"/>
        <v>27.6</v>
      </c>
      <c r="P14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5">
        <f t="shared" si="16"/>
        <v>42047.554074074076</v>
      </c>
      <c r="T146" s="5">
        <f t="shared" si="17"/>
        <v>42107.512407407405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12"/>
        <v>7.5111111111111111</v>
      </c>
      <c r="P14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5">
        <f t="shared" si="16"/>
        <v>42200.333935185183</v>
      </c>
      <c r="T147" s="5">
        <f t="shared" si="17"/>
        <v>42227.333935185183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12"/>
        <v>0.57499999999999996</v>
      </c>
      <c r="P14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5">
        <f t="shared" si="16"/>
        <v>42692.807847222219</v>
      </c>
      <c r="T148" s="5">
        <f t="shared" si="17"/>
        <v>42752.807847222219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12"/>
        <v>0</v>
      </c>
      <c r="P149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5">
        <f t="shared" si="16"/>
        <v>41969.559490740743</v>
      </c>
      <c r="T149" s="5">
        <f t="shared" si="17"/>
        <v>42012.554166666661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12"/>
        <v>0.08</v>
      </c>
      <c r="P15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5">
        <f t="shared" si="16"/>
        <v>42397.073333333326</v>
      </c>
      <c r="T150" s="5">
        <f t="shared" si="17"/>
        <v>42427.073333333326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12"/>
        <v>0.91999999999999993</v>
      </c>
      <c r="P151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5">
        <f t="shared" si="16"/>
        <v>41967.963773148142</v>
      </c>
      <c r="T151" s="5">
        <f t="shared" si="17"/>
        <v>41998.124999999993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12"/>
        <v>23.163076923076922</v>
      </c>
      <c r="P152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5">
        <f t="shared" si="16"/>
        <v>42089.95349537037</v>
      </c>
      <c r="T152" s="5">
        <f t="shared" si="17"/>
        <v>42149.95349537037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12"/>
        <v>5.5999999999999994E-2</v>
      </c>
      <c r="P153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5">
        <f t="shared" si="16"/>
        <v>42113.342488425922</v>
      </c>
      <c r="T153" s="5">
        <f t="shared" si="17"/>
        <v>42173.342488425922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12"/>
        <v>7.8947368421052634E-3</v>
      </c>
      <c r="P154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5">
        <f t="shared" si="16"/>
        <v>41874.869212962956</v>
      </c>
      <c r="T154" s="5">
        <f t="shared" si="17"/>
        <v>41904.869212962956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12"/>
        <v>0.71799999999999997</v>
      </c>
      <c r="P15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5">
        <f t="shared" si="16"/>
        <v>41933.377824074072</v>
      </c>
      <c r="T155" s="5">
        <f t="shared" si="17"/>
        <v>41975.419490740744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12"/>
        <v>2.666666666666667</v>
      </c>
      <c r="P15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5">
        <f t="shared" si="16"/>
        <v>42115.339062499996</v>
      </c>
      <c r="T156" s="5">
        <f t="shared" si="17"/>
        <v>42158.339062499996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12"/>
        <v>6.0000000000000001E-3</v>
      </c>
      <c r="P15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5">
        <f t="shared" si="16"/>
        <v>42168.351099537038</v>
      </c>
      <c r="T157" s="5">
        <f t="shared" si="17"/>
        <v>42208.351099537038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12"/>
        <v>5.0999999999999996</v>
      </c>
      <c r="P15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5">
        <f t="shared" si="16"/>
        <v>41793.916620370372</v>
      </c>
      <c r="T158" s="5">
        <f t="shared" si="17"/>
        <v>41853.916620370372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12"/>
        <v>0.26711185308848079</v>
      </c>
      <c r="P15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5">
        <f t="shared" si="16"/>
        <v>42396.703379629624</v>
      </c>
      <c r="T159" s="5">
        <f t="shared" si="17"/>
        <v>42426.703379629624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12"/>
        <v>0</v>
      </c>
      <c r="P160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5">
        <f t="shared" si="16"/>
        <v>41903.868379629625</v>
      </c>
      <c r="T160" s="5">
        <f t="shared" si="17"/>
        <v>41933.868379629625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12"/>
        <v>2E-3</v>
      </c>
      <c r="P161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5">
        <f t="shared" si="16"/>
        <v>42514.226215277777</v>
      </c>
      <c r="T161" s="5">
        <f t="shared" si="17"/>
        <v>42554.226215277777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12"/>
        <v>0</v>
      </c>
      <c r="P162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5">
        <f t="shared" si="16"/>
        <v>42171.70475694444</v>
      </c>
      <c r="T162" s="5">
        <f t="shared" si="17"/>
        <v>42231.70475694444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12"/>
        <v>0.01</v>
      </c>
      <c r="P163">
        <f t="shared" si="13"/>
        <v>5</v>
      </c>
      <c r="Q163" t="str">
        <f t="shared" si="14"/>
        <v>film &amp; video</v>
      </c>
      <c r="R163" t="str">
        <f t="shared" si="15"/>
        <v>drama</v>
      </c>
      <c r="S163" s="5">
        <f t="shared" si="16"/>
        <v>41792.479108796295</v>
      </c>
      <c r="T163" s="5">
        <f t="shared" si="17"/>
        <v>41822.479108796295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12"/>
        <v>15.535714285714286</v>
      </c>
      <c r="P164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5">
        <f t="shared" si="16"/>
        <v>41834.91847222222</v>
      </c>
      <c r="T164" s="5">
        <f t="shared" si="17"/>
        <v>41867.779166666667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12"/>
        <v>0</v>
      </c>
      <c r="P165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5">
        <f t="shared" si="16"/>
        <v>42243.752939814811</v>
      </c>
      <c r="T165" s="5">
        <f t="shared" si="17"/>
        <v>42277.791666666664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12"/>
        <v>0.53333333333333333</v>
      </c>
      <c r="P16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5">
        <f t="shared" si="16"/>
        <v>41841.554409722223</v>
      </c>
      <c r="T166" s="5">
        <f t="shared" si="17"/>
        <v>41901.554409722223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12"/>
        <v>0</v>
      </c>
      <c r="P167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5">
        <f t="shared" si="16"/>
        <v>42351.450509259252</v>
      </c>
      <c r="T167" s="5">
        <f t="shared" si="17"/>
        <v>42381.450509259252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12"/>
        <v>60</v>
      </c>
      <c r="P16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5">
        <f t="shared" si="16"/>
        <v>42720.867615740739</v>
      </c>
      <c r="T168" s="5">
        <f t="shared" si="17"/>
        <v>42750.867615740739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12"/>
        <v>0.01</v>
      </c>
      <c r="P169">
        <f t="shared" si="13"/>
        <v>5.5</v>
      </c>
      <c r="Q169" t="str">
        <f t="shared" si="14"/>
        <v>film &amp; video</v>
      </c>
      <c r="R169" t="str">
        <f t="shared" si="15"/>
        <v>drama</v>
      </c>
      <c r="S169" s="5">
        <f t="shared" si="16"/>
        <v>42160.719155092585</v>
      </c>
      <c r="T169" s="5">
        <f t="shared" si="17"/>
        <v>42220.719155092585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12"/>
        <v>4.0625</v>
      </c>
      <c r="P170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5">
        <f t="shared" si="16"/>
        <v>42052.626967592594</v>
      </c>
      <c r="T170" s="5">
        <f t="shared" si="17"/>
        <v>42082.585300925923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12"/>
        <v>22.400000000000002</v>
      </c>
      <c r="P171">
        <f t="shared" si="13"/>
        <v>56</v>
      </c>
      <c r="Q171" t="str">
        <f t="shared" si="14"/>
        <v>film &amp; video</v>
      </c>
      <c r="R171" t="str">
        <f t="shared" si="15"/>
        <v>drama</v>
      </c>
      <c r="S171" s="5">
        <f t="shared" si="16"/>
        <v>41900.296979166662</v>
      </c>
      <c r="T171" s="5">
        <f t="shared" si="17"/>
        <v>41930.296979166662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12"/>
        <v>3.25</v>
      </c>
      <c r="P172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5">
        <f t="shared" si="16"/>
        <v>42216.769479166665</v>
      </c>
      <c r="T172" s="5">
        <f t="shared" si="17"/>
        <v>42246.019444444442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12"/>
        <v>2E-3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s="5">
        <f t="shared" si="16"/>
        <v>42533.972384259258</v>
      </c>
      <c r="T173" s="5">
        <f t="shared" si="17"/>
        <v>42593.972384259258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12"/>
        <v>0</v>
      </c>
      <c r="P174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5">
        <f t="shared" si="16"/>
        <v>42047.186608796292</v>
      </c>
      <c r="T174" s="5">
        <f t="shared" si="17"/>
        <v>42082.144942129627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12"/>
        <v>0</v>
      </c>
      <c r="P175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5">
        <f t="shared" si="16"/>
        <v>42033.364675925921</v>
      </c>
      <c r="T175" s="5">
        <f t="shared" si="17"/>
        <v>42063.364675925921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12"/>
        <v>0</v>
      </c>
      <c r="P17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5">
        <f t="shared" si="16"/>
        <v>42072.55064814815</v>
      </c>
      <c r="T176" s="5">
        <f t="shared" si="17"/>
        <v>42132.55064814815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12"/>
        <v>6.4850000000000003</v>
      </c>
      <c r="P17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5">
        <f t="shared" si="16"/>
        <v>41855.569571759253</v>
      </c>
      <c r="T177" s="5">
        <f t="shared" si="17"/>
        <v>41880.569571759253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12"/>
        <v>0</v>
      </c>
      <c r="P178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5">
        <f t="shared" si="16"/>
        <v>42191.615729166668</v>
      </c>
      <c r="T178" s="5">
        <f t="shared" si="17"/>
        <v>42221.615729166668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12"/>
        <v>40</v>
      </c>
      <c r="P179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5">
        <f t="shared" si="16"/>
        <v>42069.839421296296</v>
      </c>
      <c r="T179" s="5">
        <f t="shared" si="17"/>
        <v>42086.797754629624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12"/>
        <v>0</v>
      </c>
      <c r="P180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5">
        <f t="shared" si="16"/>
        <v>42304.747048611105</v>
      </c>
      <c r="T180" s="5">
        <f t="shared" si="17"/>
        <v>42334.788715277777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12"/>
        <v>20</v>
      </c>
      <c r="P181">
        <f t="shared" si="13"/>
        <v>100</v>
      </c>
      <c r="Q181" t="str">
        <f t="shared" si="14"/>
        <v>film &amp; video</v>
      </c>
      <c r="R181" t="str">
        <f t="shared" si="15"/>
        <v>drama</v>
      </c>
      <c r="S181" s="5">
        <f t="shared" si="16"/>
        <v>42402.872164351851</v>
      </c>
      <c r="T181" s="5">
        <f t="shared" si="17"/>
        <v>42432.872164351851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12"/>
        <v>33.416666666666664</v>
      </c>
      <c r="P182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5">
        <f t="shared" si="16"/>
        <v>42067.782905092587</v>
      </c>
      <c r="T182" s="5">
        <f t="shared" si="17"/>
        <v>42107.583333333336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12"/>
        <v>21.092608822670172</v>
      </c>
      <c r="P183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5">
        <f t="shared" si="16"/>
        <v>42147.533506944441</v>
      </c>
      <c r="T183" s="5">
        <f t="shared" si="17"/>
        <v>42177.533506944441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12"/>
        <v>0</v>
      </c>
      <c r="P184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5">
        <f t="shared" si="16"/>
        <v>42711.803611111107</v>
      </c>
      <c r="T184" s="5">
        <f t="shared" si="17"/>
        <v>42741.803611111107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12"/>
        <v>35.856000000000002</v>
      </c>
      <c r="P185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5">
        <f t="shared" si="16"/>
        <v>41939.601967592593</v>
      </c>
      <c r="T185" s="5">
        <f t="shared" si="17"/>
        <v>41969.643634259257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12"/>
        <v>3.4000000000000004</v>
      </c>
      <c r="P18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5">
        <f t="shared" si="16"/>
        <v>41825.58289351852</v>
      </c>
      <c r="T186" s="5">
        <f t="shared" si="17"/>
        <v>41882.957638888889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12"/>
        <v>5.5</v>
      </c>
      <c r="P18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5">
        <f t="shared" si="16"/>
        <v>42570.702997685185</v>
      </c>
      <c r="T187" s="5">
        <f t="shared" si="17"/>
        <v>42600.702997685185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12"/>
        <v>0</v>
      </c>
      <c r="P188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5">
        <f t="shared" si="16"/>
        <v>42767.604560185187</v>
      </c>
      <c r="T188" s="5">
        <f t="shared" si="17"/>
        <v>42797.624999999993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12"/>
        <v>16</v>
      </c>
      <c r="P189">
        <f t="shared" si="13"/>
        <v>160</v>
      </c>
      <c r="Q189" t="str">
        <f t="shared" si="14"/>
        <v>film &amp; video</v>
      </c>
      <c r="R189" t="str">
        <f t="shared" si="15"/>
        <v>drama</v>
      </c>
      <c r="S189" s="5">
        <f t="shared" si="16"/>
        <v>42182.02612268518</v>
      </c>
      <c r="T189" s="5">
        <f t="shared" si="17"/>
        <v>42206.082638888889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12"/>
        <v>0</v>
      </c>
      <c r="P190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5">
        <f t="shared" si="16"/>
        <v>41856.974710648145</v>
      </c>
      <c r="T190" s="5">
        <f t="shared" si="17"/>
        <v>41886.974710648145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12"/>
        <v>6.8999999999999992E-2</v>
      </c>
      <c r="P191">
        <f t="shared" si="13"/>
        <v>69</v>
      </c>
      <c r="Q191" t="str">
        <f t="shared" si="14"/>
        <v>film &amp; video</v>
      </c>
      <c r="R191" t="str">
        <f t="shared" si="15"/>
        <v>drama</v>
      </c>
      <c r="S191" s="5">
        <f t="shared" si="16"/>
        <v>42556.482372685183</v>
      </c>
      <c r="T191" s="5">
        <f t="shared" si="17"/>
        <v>42616.482372685183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12"/>
        <v>0.41666666666666669</v>
      </c>
      <c r="P192">
        <f t="shared" si="13"/>
        <v>50</v>
      </c>
      <c r="Q192" t="str">
        <f t="shared" si="14"/>
        <v>film &amp; video</v>
      </c>
      <c r="R192" t="str">
        <f t="shared" si="15"/>
        <v>drama</v>
      </c>
      <c r="S192" s="5">
        <f t="shared" si="16"/>
        <v>42527.442662037036</v>
      </c>
      <c r="T192" s="5">
        <f t="shared" si="17"/>
        <v>42537.442662037036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12"/>
        <v>5</v>
      </c>
      <c r="P193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5">
        <f t="shared" si="16"/>
        <v>42239.233078703699</v>
      </c>
      <c r="T193" s="5">
        <f t="shared" si="17"/>
        <v>42279.233078703699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12"/>
        <v>1.6999999999999999E-3</v>
      </c>
      <c r="P194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5">
        <f t="shared" si="16"/>
        <v>41899.583703703705</v>
      </c>
      <c r="T194" s="5">
        <f t="shared" si="17"/>
        <v>41929.583703703705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8">(E195/D195)*100</f>
        <v>0</v>
      </c>
      <c r="P195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RIGHT(N195,LEN(N195)-FIND("/",N195))</f>
        <v>drama</v>
      </c>
      <c r="S195" s="5">
        <f t="shared" ref="S195:S258" si="22">(J195/86400)+25569+(-5/24)</f>
        <v>41911.726458333331</v>
      </c>
      <c r="T195" s="5">
        <f t="shared" ref="T195:T258" si="23">(I195/86400)+25569+(-5/24)</f>
        <v>41971.768124999995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8"/>
        <v>0.12</v>
      </c>
      <c r="P196">
        <f t="shared" si="19"/>
        <v>1</v>
      </c>
      <c r="Q196" t="str">
        <f t="shared" si="20"/>
        <v>film &amp; video</v>
      </c>
      <c r="R196" t="str">
        <f t="shared" si="21"/>
        <v>drama</v>
      </c>
      <c r="S196" s="5">
        <f t="shared" si="22"/>
        <v>42375.788553240738</v>
      </c>
      <c r="T196" s="5">
        <f t="shared" si="23"/>
        <v>42435.788553240738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8"/>
        <v>0</v>
      </c>
      <c r="P197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5">
        <f t="shared" si="22"/>
        <v>42135.462175925924</v>
      </c>
      <c r="T197" s="5">
        <f t="shared" si="23"/>
        <v>42195.462175925924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8"/>
        <v>41.857142857142861</v>
      </c>
      <c r="P19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5">
        <f t="shared" si="22"/>
        <v>42259.334467592591</v>
      </c>
      <c r="T198" s="5">
        <f t="shared" si="23"/>
        <v>42287.666666666664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8"/>
        <v>10.48</v>
      </c>
      <c r="P199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5">
        <f t="shared" si="22"/>
        <v>42741.640046296299</v>
      </c>
      <c r="T199" s="5">
        <f t="shared" si="23"/>
        <v>42783.666666666664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8"/>
        <v>1.1159999999999999</v>
      </c>
      <c r="P200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5">
        <f t="shared" si="22"/>
        <v>41887.175023148149</v>
      </c>
      <c r="T200" s="5">
        <f t="shared" si="23"/>
        <v>41917.175023148149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8"/>
        <v>0</v>
      </c>
      <c r="P201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5">
        <f t="shared" si="22"/>
        <v>42583.915532407402</v>
      </c>
      <c r="T201" s="5">
        <f t="shared" si="23"/>
        <v>42613.915532407402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8"/>
        <v>26.192500000000003</v>
      </c>
      <c r="P202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5">
        <f t="shared" si="22"/>
        <v>41866.875034722216</v>
      </c>
      <c r="T202" s="5">
        <f t="shared" si="23"/>
        <v>41896.875034722216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8"/>
        <v>58.461538461538467</v>
      </c>
      <c r="P203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5">
        <f t="shared" si="22"/>
        <v>42023.610289351847</v>
      </c>
      <c r="T203" s="5">
        <f t="shared" si="23"/>
        <v>42043.610289351847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8"/>
        <v>0</v>
      </c>
      <c r="P204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5">
        <f t="shared" si="22"/>
        <v>42255.719490740739</v>
      </c>
      <c r="T204" s="5">
        <f t="shared" si="23"/>
        <v>42285.665972222218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8"/>
        <v>29.84</v>
      </c>
      <c r="P205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5">
        <f t="shared" si="22"/>
        <v>41973.639629629623</v>
      </c>
      <c r="T205" s="5">
        <f t="shared" si="23"/>
        <v>42033.639629629623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8"/>
        <v>50.721666666666664</v>
      </c>
      <c r="P20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5">
        <f t="shared" si="22"/>
        <v>42556.375034722216</v>
      </c>
      <c r="T206" s="5">
        <f t="shared" si="23"/>
        <v>42586.375034722216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8"/>
        <v>16.25</v>
      </c>
      <c r="P20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5">
        <f t="shared" si="22"/>
        <v>42248.423865740733</v>
      </c>
      <c r="T207" s="5">
        <f t="shared" si="23"/>
        <v>42283.423865740733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8"/>
        <v>0</v>
      </c>
      <c r="P208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5">
        <f t="shared" si="22"/>
        <v>42566.79609953703</v>
      </c>
      <c r="T208" s="5">
        <f t="shared" si="23"/>
        <v>42587.79609953703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8"/>
        <v>15.214285714285714</v>
      </c>
      <c r="P209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5">
        <f t="shared" si="22"/>
        <v>41977.988865740735</v>
      </c>
      <c r="T209" s="5">
        <f t="shared" si="23"/>
        <v>42007.988865740735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8"/>
        <v>0</v>
      </c>
      <c r="P210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5">
        <f t="shared" si="22"/>
        <v>41959.16165509259</v>
      </c>
      <c r="T210" s="5">
        <f t="shared" si="23"/>
        <v>41989.16165509259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8"/>
        <v>0</v>
      </c>
      <c r="P211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5">
        <f t="shared" si="22"/>
        <v>42165.714525462965</v>
      </c>
      <c r="T211" s="5">
        <f t="shared" si="23"/>
        <v>42195.714525462965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8"/>
        <v>25.25</v>
      </c>
      <c r="P212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5">
        <f t="shared" si="22"/>
        <v>42248.856388888882</v>
      </c>
      <c r="T212" s="5">
        <f t="shared" si="23"/>
        <v>42277.999999999993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8"/>
        <v>44.6</v>
      </c>
      <c r="P213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5">
        <f t="shared" si="22"/>
        <v>42235.951585648145</v>
      </c>
      <c r="T213" s="5">
        <f t="shared" si="23"/>
        <v>42265.951585648145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8"/>
        <v>1.5873015873015872E-2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s="5">
        <f t="shared" si="22"/>
        <v>42416.672685185178</v>
      </c>
      <c r="T214" s="5">
        <f t="shared" si="23"/>
        <v>42476.631018518521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8"/>
        <v>0.04</v>
      </c>
      <c r="P215">
        <f t="shared" si="19"/>
        <v>20</v>
      </c>
      <c r="Q215" t="str">
        <f t="shared" si="20"/>
        <v>film &amp; video</v>
      </c>
      <c r="R215" t="str">
        <f t="shared" si="21"/>
        <v>drama</v>
      </c>
      <c r="S215" s="5">
        <f t="shared" si="22"/>
        <v>42202.385960648149</v>
      </c>
      <c r="T215" s="5">
        <f t="shared" si="23"/>
        <v>42232.379641203697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8"/>
        <v>8.0000000000000002E-3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s="5">
        <f t="shared" si="22"/>
        <v>42009.432280092595</v>
      </c>
      <c r="T216" s="5">
        <f t="shared" si="23"/>
        <v>42069.432280092595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8"/>
        <v>0.22727272727272727</v>
      </c>
      <c r="P217">
        <f t="shared" si="19"/>
        <v>10</v>
      </c>
      <c r="Q217" t="str">
        <f t="shared" si="20"/>
        <v>film &amp; video</v>
      </c>
      <c r="R217" t="str">
        <f t="shared" si="21"/>
        <v>drama</v>
      </c>
      <c r="S217" s="5">
        <f t="shared" si="22"/>
        <v>42375.021782407406</v>
      </c>
      <c r="T217" s="5">
        <f t="shared" si="23"/>
        <v>42417.790972222218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8"/>
        <v>55.698440000000005</v>
      </c>
      <c r="P21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5">
        <f t="shared" si="22"/>
        <v>42066.750428240739</v>
      </c>
      <c r="T218" s="5">
        <f t="shared" si="23"/>
        <v>42116.708761574067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8"/>
        <v>11.943</v>
      </c>
      <c r="P219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5">
        <f t="shared" si="22"/>
        <v>41970.432280092595</v>
      </c>
      <c r="T219" s="5">
        <f t="shared" si="23"/>
        <v>42001.432280092595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8"/>
        <v>2</v>
      </c>
      <c r="P220">
        <f t="shared" si="19"/>
        <v>100</v>
      </c>
      <c r="Q220" t="str">
        <f t="shared" si="20"/>
        <v>film &amp; video</v>
      </c>
      <c r="R220" t="str">
        <f t="shared" si="21"/>
        <v>drama</v>
      </c>
      <c r="S220" s="5">
        <f t="shared" si="22"/>
        <v>42079.420011574075</v>
      </c>
      <c r="T220" s="5">
        <f t="shared" si="23"/>
        <v>42139.420011574075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8"/>
        <v>17.630000000000003</v>
      </c>
      <c r="P221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5">
        <f t="shared" si="22"/>
        <v>42429.118344907409</v>
      </c>
      <c r="T221" s="5">
        <f t="shared" si="23"/>
        <v>42461.082638888889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8"/>
        <v>0.72</v>
      </c>
      <c r="P222">
        <f t="shared" si="19"/>
        <v>120</v>
      </c>
      <c r="Q222" t="str">
        <f t="shared" si="20"/>
        <v>film &amp; video</v>
      </c>
      <c r="R222" t="str">
        <f t="shared" si="21"/>
        <v>drama</v>
      </c>
      <c r="S222" s="5">
        <f t="shared" si="22"/>
        <v>42195.435532407406</v>
      </c>
      <c r="T222" s="5">
        <f t="shared" si="23"/>
        <v>42236.629166666666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8"/>
        <v>0</v>
      </c>
      <c r="P223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5">
        <f t="shared" si="22"/>
        <v>42031.629212962966</v>
      </c>
      <c r="T223" s="5">
        <f t="shared" si="23"/>
        <v>42091.587546296294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8"/>
        <v>13</v>
      </c>
      <c r="P224">
        <f t="shared" si="19"/>
        <v>65</v>
      </c>
      <c r="Q224" t="str">
        <f t="shared" si="20"/>
        <v>film &amp; video</v>
      </c>
      <c r="R224" t="str">
        <f t="shared" si="21"/>
        <v>drama</v>
      </c>
      <c r="S224" s="5">
        <f t="shared" si="22"/>
        <v>42031.561550925922</v>
      </c>
      <c r="T224" s="5">
        <f t="shared" si="23"/>
        <v>42089.902083333327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8"/>
        <v>0</v>
      </c>
      <c r="P225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5">
        <f t="shared" si="22"/>
        <v>42481.839699074073</v>
      </c>
      <c r="T225" s="5">
        <f t="shared" si="23"/>
        <v>42511.836805555555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8"/>
        <v>0</v>
      </c>
      <c r="P22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5">
        <f t="shared" si="22"/>
        <v>42135.026921296296</v>
      </c>
      <c r="T226" s="5">
        <f t="shared" si="23"/>
        <v>42195.026921296296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8"/>
        <v>0</v>
      </c>
      <c r="P227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5">
        <f t="shared" si="22"/>
        <v>42438.752939814811</v>
      </c>
      <c r="T227" s="5">
        <f t="shared" si="23"/>
        <v>42468.711273148147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8"/>
        <v>0.86206896551724133</v>
      </c>
      <c r="P22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5">
        <f t="shared" si="22"/>
        <v>42106.457685185182</v>
      </c>
      <c r="T228" s="5">
        <f t="shared" si="23"/>
        <v>42155.186805555553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8"/>
        <v>0</v>
      </c>
      <c r="P229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5">
        <f t="shared" si="22"/>
        <v>42164.685659722221</v>
      </c>
      <c r="T229" s="5">
        <f t="shared" si="23"/>
        <v>42194.685659722221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8"/>
        <v>0</v>
      </c>
      <c r="P230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5">
        <f t="shared" si="22"/>
        <v>42096.478067129625</v>
      </c>
      <c r="T230" s="5">
        <f t="shared" si="23"/>
        <v>42156.478067129625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8"/>
        <v>0</v>
      </c>
      <c r="P231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5">
        <f t="shared" si="22"/>
        <v>42383.725659722222</v>
      </c>
      <c r="T231" s="5">
        <f t="shared" si="23"/>
        <v>42413.725659722222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8"/>
        <v>0.4</v>
      </c>
      <c r="P232">
        <f t="shared" si="19"/>
        <v>30</v>
      </c>
      <c r="Q232" t="str">
        <f t="shared" si="20"/>
        <v>film &amp; video</v>
      </c>
      <c r="R232" t="str">
        <f t="shared" si="21"/>
        <v>drama</v>
      </c>
      <c r="S232" s="5">
        <f t="shared" si="22"/>
        <v>42129.568877314814</v>
      </c>
      <c r="T232" s="5">
        <f t="shared" si="23"/>
        <v>42159.568877314814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8"/>
        <v>0</v>
      </c>
      <c r="P233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5">
        <f t="shared" si="22"/>
        <v>42341.75059027777</v>
      </c>
      <c r="T233" s="5">
        <f t="shared" si="23"/>
        <v>42371.75059027777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8"/>
        <v>2.75</v>
      </c>
      <c r="P234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5">
        <f t="shared" si="22"/>
        <v>42032.617430555554</v>
      </c>
      <c r="T234" s="5">
        <f t="shared" si="23"/>
        <v>42062.617430555554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8"/>
        <v>0</v>
      </c>
      <c r="P235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5">
        <f t="shared" si="22"/>
        <v>42612.703379629624</v>
      </c>
      <c r="T235" s="5">
        <f t="shared" si="23"/>
        <v>42642.703379629624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8"/>
        <v>40.1</v>
      </c>
      <c r="P23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5">
        <f t="shared" si="22"/>
        <v>42135.82707175926</v>
      </c>
      <c r="T236" s="5">
        <f t="shared" si="23"/>
        <v>42175.82707175926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8"/>
        <v>0</v>
      </c>
      <c r="P237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5">
        <f t="shared" si="22"/>
        <v>42164.700196759259</v>
      </c>
      <c r="T237" s="5">
        <f t="shared" si="23"/>
        <v>42194.700196759259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8"/>
        <v>0</v>
      </c>
      <c r="P238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5">
        <f t="shared" si="22"/>
        <v>42320.876145833332</v>
      </c>
      <c r="T238" s="5">
        <f t="shared" si="23"/>
        <v>42373.791666666664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8"/>
        <v>0.33333333333333337</v>
      </c>
      <c r="P239">
        <f t="shared" si="19"/>
        <v>50</v>
      </c>
      <c r="Q239" t="str">
        <f t="shared" si="20"/>
        <v>film &amp; video</v>
      </c>
      <c r="R239" t="str">
        <f t="shared" si="21"/>
        <v>drama</v>
      </c>
      <c r="S239" s="5">
        <f t="shared" si="22"/>
        <v>42377.368854166663</v>
      </c>
      <c r="T239" s="5">
        <f t="shared" si="23"/>
        <v>42437.368854166663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8"/>
        <v>0</v>
      </c>
      <c r="P240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5">
        <f t="shared" si="22"/>
        <v>42713.754166666666</v>
      </c>
      <c r="T240" s="5">
        <f t="shared" si="23"/>
        <v>42734.166666666664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8"/>
        <v>25</v>
      </c>
      <c r="P241">
        <f t="shared" si="19"/>
        <v>50</v>
      </c>
      <c r="Q241" t="str">
        <f t="shared" si="20"/>
        <v>film &amp; video</v>
      </c>
      <c r="R241" t="str">
        <f t="shared" si="21"/>
        <v>drama</v>
      </c>
      <c r="S241" s="5">
        <f t="shared" si="22"/>
        <v>42296.901967592588</v>
      </c>
      <c r="T241" s="5">
        <f t="shared" si="23"/>
        <v>42316.291666666664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8"/>
        <v>107.63413333333334</v>
      </c>
      <c r="P242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5">
        <f t="shared" si="22"/>
        <v>41354.500127314815</v>
      </c>
      <c r="T242" s="5">
        <f t="shared" si="23"/>
        <v>41399.500127314815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8"/>
        <v>112.63736263736264</v>
      </c>
      <c r="P243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5">
        <f t="shared" si="22"/>
        <v>41949.489629629628</v>
      </c>
      <c r="T243" s="5">
        <f t="shared" si="23"/>
        <v>41994.489629629628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8"/>
        <v>113.46153846153845</v>
      </c>
      <c r="P244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5">
        <f t="shared" si="22"/>
        <v>40862.28460648148</v>
      </c>
      <c r="T244" s="5">
        <f t="shared" si="23"/>
        <v>40897.28460648148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8"/>
        <v>102.592</v>
      </c>
      <c r="P245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5">
        <f t="shared" si="22"/>
        <v>41661.839166666665</v>
      </c>
      <c r="T245" s="5">
        <f t="shared" si="23"/>
        <v>41691.839166666665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8"/>
        <v>113.75714285714287</v>
      </c>
      <c r="P24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5">
        <f t="shared" si="22"/>
        <v>40213.115266203698</v>
      </c>
      <c r="T246" s="5">
        <f t="shared" si="23"/>
        <v>40253.087500000001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8"/>
        <v>103.71999999999998</v>
      </c>
      <c r="P24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5">
        <f t="shared" si="22"/>
        <v>41106.844733796293</v>
      </c>
      <c r="T247" s="5">
        <f t="shared" si="23"/>
        <v>41136.844733796293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8"/>
        <v>305.46000000000004</v>
      </c>
      <c r="P24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5">
        <f t="shared" si="22"/>
        <v>40480.155150462961</v>
      </c>
      <c r="T248" s="5">
        <f t="shared" si="23"/>
        <v>40530.196817129625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8"/>
        <v>134.1</v>
      </c>
      <c r="P249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5">
        <f t="shared" si="22"/>
        <v>40430.395995370367</v>
      </c>
      <c r="T249" s="5">
        <f t="shared" si="23"/>
        <v>40466.943749999999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8"/>
        <v>101.33294117647058</v>
      </c>
      <c r="P250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5">
        <f t="shared" si="22"/>
        <v>40870.566076388888</v>
      </c>
      <c r="T250" s="5">
        <f t="shared" si="23"/>
        <v>40915.566076388888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8"/>
        <v>112.92</v>
      </c>
      <c r="P251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5">
        <f t="shared" si="22"/>
        <v>40332.715509259258</v>
      </c>
      <c r="T251" s="5">
        <f t="shared" si="23"/>
        <v>40412.527777777774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8"/>
        <v>105.58333333333334</v>
      </c>
      <c r="P252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5">
        <f t="shared" si="22"/>
        <v>41401.357534722221</v>
      </c>
      <c r="T252" s="5">
        <f t="shared" si="23"/>
        <v>41431.357534722221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8"/>
        <v>125.57142857142858</v>
      </c>
      <c r="P253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5">
        <f t="shared" si="22"/>
        <v>41013.579236111109</v>
      </c>
      <c r="T253" s="5">
        <f t="shared" si="23"/>
        <v>41045.583333333328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8"/>
        <v>184.56</v>
      </c>
      <c r="P254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5">
        <f t="shared" si="22"/>
        <v>40266.454374999994</v>
      </c>
      <c r="T254" s="5">
        <f t="shared" si="23"/>
        <v>40329.957638888889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8"/>
        <v>100.73333333333335</v>
      </c>
      <c r="P255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5">
        <f t="shared" si="22"/>
        <v>40924.44253472222</v>
      </c>
      <c r="T255" s="5">
        <f t="shared" si="23"/>
        <v>40954.44253472222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8"/>
        <v>116.94725</v>
      </c>
      <c r="P25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5">
        <f t="shared" si="22"/>
        <v>42263.744328703702</v>
      </c>
      <c r="T256" s="5">
        <f t="shared" si="23"/>
        <v>42293.874999999993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8"/>
        <v>106.73325</v>
      </c>
      <c r="P25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5">
        <f t="shared" si="22"/>
        <v>40588.318078703705</v>
      </c>
      <c r="T257" s="5">
        <f t="shared" si="23"/>
        <v>40618.276412037034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8"/>
        <v>139.1</v>
      </c>
      <c r="P258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5">
        <f t="shared" si="22"/>
        <v>41319.560960648145</v>
      </c>
      <c r="T258" s="5">
        <f t="shared" si="23"/>
        <v>41349.560960648145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24">(E259/D259)*100</f>
        <v>106.72648571428572</v>
      </c>
      <c r="P259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RIGHT(N259,LEN(N259)-FIND("/",N259))</f>
        <v>documentary</v>
      </c>
      <c r="S259" s="5">
        <f t="shared" ref="S259:S322" si="28">(J259/86400)+25569+(-5/24)</f>
        <v>42479.418541666666</v>
      </c>
      <c r="T259" s="5">
        <f t="shared" ref="T259:T322" si="29">(I259/86400)+25569+(-5/24)</f>
        <v>42509.418541666666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24"/>
        <v>191.14</v>
      </c>
      <c r="P260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5">
        <f t="shared" si="28"/>
        <v>40681.843356481477</v>
      </c>
      <c r="T260" s="5">
        <f t="shared" si="29"/>
        <v>40711.843356481477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24"/>
        <v>131.93789333333334</v>
      </c>
      <c r="P261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5">
        <f t="shared" si="28"/>
        <v>42072.529733796291</v>
      </c>
      <c r="T261" s="5">
        <f t="shared" si="29"/>
        <v>42102.529733796291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24"/>
        <v>106.4</v>
      </c>
      <c r="P262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5">
        <f t="shared" si="28"/>
        <v>40330.547210648147</v>
      </c>
      <c r="T262" s="5">
        <f t="shared" si="29"/>
        <v>40376.207638888889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24"/>
        <v>107.4</v>
      </c>
      <c r="P263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5">
        <f t="shared" si="28"/>
        <v>41017.677129629628</v>
      </c>
      <c r="T263" s="5">
        <f t="shared" si="29"/>
        <v>41067.413194444445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24"/>
        <v>240</v>
      </c>
      <c r="P264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5">
        <f t="shared" si="28"/>
        <v>40555.039675925924</v>
      </c>
      <c r="T264" s="5">
        <f t="shared" si="29"/>
        <v>40600.039675925924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24"/>
        <v>118.08108</v>
      </c>
      <c r="P265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5">
        <f t="shared" si="28"/>
        <v>41149.746458333328</v>
      </c>
      <c r="T265" s="5">
        <f t="shared" si="29"/>
        <v>41179.746458333328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24"/>
        <v>118.19999999999999</v>
      </c>
      <c r="P26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5">
        <f t="shared" si="28"/>
        <v>41010.411979166667</v>
      </c>
      <c r="T266" s="5">
        <f t="shared" si="29"/>
        <v>41040.411979166667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24"/>
        <v>111.1</v>
      </c>
      <c r="P26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5">
        <f t="shared" si="28"/>
        <v>40267.03738425926</v>
      </c>
      <c r="T267" s="5">
        <f t="shared" si="29"/>
        <v>40308.636111111111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24"/>
        <v>145.5</v>
      </c>
      <c r="P26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5">
        <f t="shared" si="28"/>
        <v>40204.966516203705</v>
      </c>
      <c r="T268" s="5">
        <f t="shared" si="29"/>
        <v>40290.95208333333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24"/>
        <v>131.62883248730967</v>
      </c>
      <c r="P269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5">
        <f t="shared" si="28"/>
        <v>41785.244201388887</v>
      </c>
      <c r="T269" s="5">
        <f t="shared" si="29"/>
        <v>41815.244201388887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24"/>
        <v>111.4</v>
      </c>
      <c r="P270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5">
        <f t="shared" si="28"/>
        <v>40808.944189814814</v>
      </c>
      <c r="T270" s="5">
        <f t="shared" si="29"/>
        <v>40853.985856481479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24"/>
        <v>147.23376999999999</v>
      </c>
      <c r="P271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5">
        <f t="shared" si="28"/>
        <v>42757.988680555551</v>
      </c>
      <c r="T271" s="5">
        <f t="shared" si="29"/>
        <v>42787.988680555551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24"/>
        <v>152.60869565217391</v>
      </c>
      <c r="P272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5">
        <f t="shared" si="28"/>
        <v>40637.658217592594</v>
      </c>
      <c r="T272" s="5">
        <f t="shared" si="29"/>
        <v>40687.958333333328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24"/>
        <v>104.67999999999999</v>
      </c>
      <c r="P273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5">
        <f t="shared" si="28"/>
        <v>41611.891909722217</v>
      </c>
      <c r="T273" s="5">
        <f t="shared" si="29"/>
        <v>41641.125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24"/>
        <v>177.43366666666668</v>
      </c>
      <c r="P274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5">
        <f t="shared" si="28"/>
        <v>40235.692025462959</v>
      </c>
      <c r="T274" s="5">
        <f t="shared" si="29"/>
        <v>40296.575694444444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24"/>
        <v>107.7758</v>
      </c>
      <c r="P275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5">
        <f t="shared" si="28"/>
        <v>40697.29011574074</v>
      </c>
      <c r="T275" s="5">
        <f t="shared" si="29"/>
        <v>40727.29011574074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24"/>
        <v>156</v>
      </c>
      <c r="P27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5">
        <f t="shared" si="28"/>
        <v>40969.704039351847</v>
      </c>
      <c r="T276" s="5">
        <f t="shared" si="29"/>
        <v>41004.082638888889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24"/>
        <v>108.395</v>
      </c>
      <c r="P27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5">
        <f t="shared" si="28"/>
        <v>41192.823680555557</v>
      </c>
      <c r="T277" s="5">
        <f t="shared" si="29"/>
        <v>41222.865347222221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24"/>
        <v>147.6</v>
      </c>
      <c r="P27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5">
        <f t="shared" si="28"/>
        <v>40966.873541666668</v>
      </c>
      <c r="T278" s="5">
        <f t="shared" si="29"/>
        <v>41026.831874999996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4"/>
        <v>110.38153846153847</v>
      </c>
      <c r="P279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5">
        <f t="shared" si="28"/>
        <v>42117.68309027778</v>
      </c>
      <c r="T279" s="5">
        <f t="shared" si="29"/>
        <v>42147.68309027778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4"/>
        <v>150.34814814814814</v>
      </c>
      <c r="P280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5">
        <f t="shared" si="28"/>
        <v>41163.832627314812</v>
      </c>
      <c r="T280" s="5">
        <f t="shared" si="29"/>
        <v>41193.832627314812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4"/>
        <v>157.31829411764707</v>
      </c>
      <c r="P281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5">
        <f t="shared" si="28"/>
        <v>42759.035833333335</v>
      </c>
      <c r="T281" s="5">
        <f t="shared" si="29"/>
        <v>42792.875694444439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4"/>
        <v>156.14400000000001</v>
      </c>
      <c r="P282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5">
        <f t="shared" si="28"/>
        <v>41744.382349537038</v>
      </c>
      <c r="T282" s="5">
        <f t="shared" si="29"/>
        <v>41789.382349537038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4"/>
        <v>120.58763636363636</v>
      </c>
      <c r="P283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5">
        <f t="shared" si="28"/>
        <v>39949.955011574071</v>
      </c>
      <c r="T283" s="5">
        <f t="shared" si="29"/>
        <v>40035.601388888885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4"/>
        <v>101.18888888888888</v>
      </c>
      <c r="P284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5">
        <f t="shared" si="28"/>
        <v>40194.711712962962</v>
      </c>
      <c r="T284" s="5">
        <f t="shared" si="29"/>
        <v>40231.708333333328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4"/>
        <v>114.27249999999999</v>
      </c>
      <c r="P285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5">
        <f t="shared" si="28"/>
        <v>40675.501666666663</v>
      </c>
      <c r="T285" s="5">
        <f t="shared" si="29"/>
        <v>40694.999305555553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4"/>
        <v>104.62615</v>
      </c>
      <c r="P28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5">
        <f t="shared" si="28"/>
        <v>40904.529861111107</v>
      </c>
      <c r="T286" s="5">
        <f t="shared" si="29"/>
        <v>40929.529861111107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4"/>
        <v>228.82507142857142</v>
      </c>
      <c r="P28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5">
        <f t="shared" si="28"/>
        <v>41506.547777777778</v>
      </c>
      <c r="T287" s="5">
        <f t="shared" si="29"/>
        <v>41536.547777777778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4"/>
        <v>109.15333333333332</v>
      </c>
      <c r="P28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5">
        <f t="shared" si="28"/>
        <v>41313.607916666668</v>
      </c>
      <c r="T288" s="5">
        <f t="shared" si="29"/>
        <v>41358.566249999996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4"/>
        <v>176.29999999999998</v>
      </c>
      <c r="P289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5">
        <f t="shared" si="28"/>
        <v>41184.069652777776</v>
      </c>
      <c r="T289" s="5">
        <f t="shared" si="29"/>
        <v>41214.958333333328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4"/>
        <v>103.21061999999999</v>
      </c>
      <c r="P290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5">
        <f t="shared" si="28"/>
        <v>41050.960567129623</v>
      </c>
      <c r="T290" s="5">
        <f t="shared" si="29"/>
        <v>41085.960567129623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4"/>
        <v>104.82000000000001</v>
      </c>
      <c r="P291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5">
        <f t="shared" si="28"/>
        <v>41550.248078703698</v>
      </c>
      <c r="T291" s="5">
        <f t="shared" si="29"/>
        <v>41580.248078703698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4"/>
        <v>106.68444444444445</v>
      </c>
      <c r="P292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5">
        <f t="shared" si="28"/>
        <v>40526.160844907405</v>
      </c>
      <c r="T292" s="5">
        <f t="shared" si="29"/>
        <v>40576.124305555553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4"/>
        <v>120.02</v>
      </c>
      <c r="P293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5">
        <f t="shared" si="28"/>
        <v>41376.560717592591</v>
      </c>
      <c r="T293" s="5">
        <f t="shared" si="29"/>
        <v>41394.792361111111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4"/>
        <v>101.50693333333334</v>
      </c>
      <c r="P294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5">
        <f t="shared" si="28"/>
        <v>40812.594895833332</v>
      </c>
      <c r="T294" s="5">
        <f t="shared" si="29"/>
        <v>40844.957638888889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4"/>
        <v>101.38461538461539</v>
      </c>
      <c r="P295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5">
        <f t="shared" si="28"/>
        <v>41719.459652777776</v>
      </c>
      <c r="T295" s="5">
        <f t="shared" si="29"/>
        <v>41749.459652777776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4"/>
        <v>100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5">
        <f t="shared" si="28"/>
        <v>40342.876087962963</v>
      </c>
      <c r="T296" s="5">
        <f t="shared" si="29"/>
        <v>40378.458333333328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4"/>
        <v>133.10911999999999</v>
      </c>
      <c r="P29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5">
        <f t="shared" si="28"/>
        <v>41518.796400462961</v>
      </c>
      <c r="T297" s="5">
        <f t="shared" si="29"/>
        <v>41578.791666666664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4"/>
        <v>118.72620000000001</v>
      </c>
      <c r="P29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5">
        <f t="shared" si="28"/>
        <v>41134.267164351848</v>
      </c>
      <c r="T298" s="5">
        <f t="shared" si="29"/>
        <v>41159.267164351848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4"/>
        <v>100.64</v>
      </c>
      <c r="P299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5">
        <f t="shared" si="28"/>
        <v>42089.519687499997</v>
      </c>
      <c r="T299" s="5">
        <f t="shared" si="29"/>
        <v>42124.957638888889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4"/>
        <v>108.93241269841269</v>
      </c>
      <c r="P300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5">
        <f t="shared" si="28"/>
        <v>41709.255185185182</v>
      </c>
      <c r="T300" s="5">
        <f t="shared" si="29"/>
        <v>41768.666666666664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4"/>
        <v>178.95250000000001</v>
      </c>
      <c r="P301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5">
        <f t="shared" si="28"/>
        <v>40469.016898148147</v>
      </c>
      <c r="T301" s="5">
        <f t="shared" si="29"/>
        <v>40499.058564814812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4"/>
        <v>101.72264</v>
      </c>
      <c r="P302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5">
        <f t="shared" si="28"/>
        <v>40626.751597222217</v>
      </c>
      <c r="T302" s="5">
        <f t="shared" si="29"/>
        <v>40657.751597222217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4"/>
        <v>118.73499999999999</v>
      </c>
      <c r="P303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5">
        <f t="shared" si="28"/>
        <v>41312.529340277775</v>
      </c>
      <c r="T303" s="5">
        <f t="shared" si="29"/>
        <v>41352.487673611111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4"/>
        <v>100.46</v>
      </c>
      <c r="P304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5">
        <f t="shared" si="28"/>
        <v>40933.648587962962</v>
      </c>
      <c r="T304" s="5">
        <f t="shared" si="29"/>
        <v>40963.648587962962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4"/>
        <v>137.46666666666667</v>
      </c>
      <c r="P305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5">
        <f t="shared" si="28"/>
        <v>41031.862800925919</v>
      </c>
      <c r="T305" s="5">
        <f t="shared" si="29"/>
        <v>41061.862800925919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4"/>
        <v>231.64705882352939</v>
      </c>
      <c r="P30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5">
        <f t="shared" si="28"/>
        <v>41113.88653935185</v>
      </c>
      <c r="T306" s="5">
        <f t="shared" si="29"/>
        <v>41152.875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4"/>
        <v>130.33333333333331</v>
      </c>
      <c r="P30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5">
        <f t="shared" si="28"/>
        <v>40948.421863425923</v>
      </c>
      <c r="T307" s="5">
        <f t="shared" si="29"/>
        <v>40978.421863425923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4"/>
        <v>292.89999999999998</v>
      </c>
      <c r="P30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5">
        <f t="shared" si="28"/>
        <v>41333.628854166665</v>
      </c>
      <c r="T308" s="5">
        <f t="shared" si="29"/>
        <v>41353.587187499994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4"/>
        <v>111.31818181818183</v>
      </c>
      <c r="P309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5">
        <f t="shared" si="28"/>
        <v>41282.736122685186</v>
      </c>
      <c r="T309" s="5">
        <f t="shared" si="29"/>
        <v>41312.736122685186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4"/>
        <v>105.56666666666668</v>
      </c>
      <c r="P310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5">
        <f t="shared" si="28"/>
        <v>40567.486226851848</v>
      </c>
      <c r="T310" s="5">
        <f t="shared" si="29"/>
        <v>40612.486226851848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4"/>
        <v>118.94444444444446</v>
      </c>
      <c r="P311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5">
        <f t="shared" si="28"/>
        <v>41134.543217592589</v>
      </c>
      <c r="T311" s="5">
        <f t="shared" si="29"/>
        <v>41155.543217592589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4"/>
        <v>104.129</v>
      </c>
      <c r="P312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5">
        <f t="shared" si="28"/>
        <v>40820.974803240737</v>
      </c>
      <c r="T312" s="5">
        <f t="shared" si="29"/>
        <v>40835.875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4"/>
        <v>104.10165000000001</v>
      </c>
      <c r="P313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5">
        <f t="shared" si="28"/>
        <v>40868.011481481481</v>
      </c>
      <c r="T313" s="5">
        <f t="shared" si="29"/>
        <v>40909.124305555553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4"/>
        <v>111.87499999999999</v>
      </c>
      <c r="P314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5">
        <f t="shared" si="28"/>
        <v>41348.669351851851</v>
      </c>
      <c r="T314" s="5">
        <f t="shared" si="29"/>
        <v>41378.669351851851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4"/>
        <v>104.73529411764706</v>
      </c>
      <c r="P315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5">
        <f t="shared" si="28"/>
        <v>40357.019606481481</v>
      </c>
      <c r="T315" s="5">
        <f t="shared" si="29"/>
        <v>40401.457638888889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4"/>
        <v>385.15000000000003</v>
      </c>
      <c r="P31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5">
        <f t="shared" si="28"/>
        <v>41304.624861111108</v>
      </c>
      <c r="T316" s="5">
        <f t="shared" si="29"/>
        <v>41334.624861111108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4"/>
        <v>101.248</v>
      </c>
      <c r="P31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5">
        <f t="shared" si="28"/>
        <v>41113.564050925925</v>
      </c>
      <c r="T317" s="5">
        <f t="shared" si="29"/>
        <v>41143.564050925925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4"/>
        <v>113.77333333333333</v>
      </c>
      <c r="P31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5">
        <f t="shared" si="28"/>
        <v>41950.715243055551</v>
      </c>
      <c r="T318" s="5">
        <f t="shared" si="29"/>
        <v>41983.999305555553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4"/>
        <v>100.80333333333333</v>
      </c>
      <c r="P319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5">
        <f t="shared" si="28"/>
        <v>41589.468553240738</v>
      </c>
      <c r="T319" s="5">
        <f t="shared" si="29"/>
        <v>41619.468553240738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4"/>
        <v>283.32</v>
      </c>
      <c r="P320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5">
        <f t="shared" si="28"/>
        <v>41329.830451388887</v>
      </c>
      <c r="T320" s="5">
        <f t="shared" si="29"/>
        <v>41359.788784722223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4"/>
        <v>112.68</v>
      </c>
      <c r="P321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5">
        <f t="shared" si="28"/>
        <v>40123.629965277774</v>
      </c>
      <c r="T321" s="5">
        <f t="shared" si="29"/>
        <v>40211.124305555553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4"/>
        <v>106.58000000000001</v>
      </c>
      <c r="P322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5">
        <f t="shared" si="28"/>
        <v>42331.34297453703</v>
      </c>
      <c r="T322" s="5">
        <f t="shared" si="29"/>
        <v>42360.749999999993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30">(E323/D323)*100</f>
        <v>102.66285714285715</v>
      </c>
      <c r="P323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documentary</v>
      </c>
      <c r="S323" s="5">
        <f t="shared" ref="S323:S386" si="34">(J323/86400)+25569+(-5/24)</f>
        <v>42647.238263888888</v>
      </c>
      <c r="T323" s="5">
        <f t="shared" ref="T323:T386" si="35">(I323/86400)+25569+(-5/24)</f>
        <v>42682.279930555553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30"/>
        <v>107.91200000000001</v>
      </c>
      <c r="P324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5">
        <f t="shared" si="34"/>
        <v>42473.361666666664</v>
      </c>
      <c r="T324" s="5">
        <f t="shared" si="35"/>
        <v>42503.361666666664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30"/>
        <v>123.07407407407408</v>
      </c>
      <c r="P325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5">
        <f t="shared" si="34"/>
        <v>42697.113032407404</v>
      </c>
      <c r="T325" s="5">
        <f t="shared" si="35"/>
        <v>42725.124305555553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30"/>
        <v>101.6</v>
      </c>
      <c r="P32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5">
        <f t="shared" si="34"/>
        <v>42184.417916666665</v>
      </c>
      <c r="T326" s="5">
        <f t="shared" si="35"/>
        <v>42217.417916666665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30"/>
        <v>104.396</v>
      </c>
      <c r="P32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5">
        <f t="shared" si="34"/>
        <v>42688.979548611103</v>
      </c>
      <c r="T327" s="5">
        <f t="shared" si="35"/>
        <v>42723.979548611103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30"/>
        <v>112.92973333333333</v>
      </c>
      <c r="P32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5">
        <f t="shared" si="34"/>
        <v>42775.106550925928</v>
      </c>
      <c r="T328" s="5">
        <f t="shared" si="35"/>
        <v>42808.747916666667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30"/>
        <v>136.4</v>
      </c>
      <c r="P329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5">
        <f t="shared" si="34"/>
        <v>42058.026956018519</v>
      </c>
      <c r="T329" s="5">
        <f t="shared" si="35"/>
        <v>42085.124999999993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30"/>
        <v>103.61439999999999</v>
      </c>
      <c r="P330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5">
        <f t="shared" si="34"/>
        <v>42278.738287037035</v>
      </c>
      <c r="T330" s="5">
        <f t="shared" si="35"/>
        <v>42308.958333333336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30"/>
        <v>105.5</v>
      </c>
      <c r="P331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5">
        <f t="shared" si="34"/>
        <v>42291.258414351854</v>
      </c>
      <c r="T331" s="5">
        <f t="shared" si="35"/>
        <v>42314.958333333336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30"/>
        <v>101.82857142857142</v>
      </c>
      <c r="P332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5">
        <f t="shared" si="34"/>
        <v>41379.307442129626</v>
      </c>
      <c r="T332" s="5">
        <f t="shared" si="35"/>
        <v>41410.957638888889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30"/>
        <v>106.60499999999999</v>
      </c>
      <c r="P333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5">
        <f t="shared" si="34"/>
        <v>42507.373078703698</v>
      </c>
      <c r="T333" s="5">
        <f t="shared" si="35"/>
        <v>42538.373078703698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30"/>
        <v>113.015</v>
      </c>
      <c r="P334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5">
        <f t="shared" si="34"/>
        <v>42263.471956018511</v>
      </c>
      <c r="T334" s="5">
        <f t="shared" si="35"/>
        <v>42305.124999999993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30"/>
        <v>125.22750000000001</v>
      </c>
      <c r="P335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5">
        <f t="shared" si="34"/>
        <v>42437.428136574068</v>
      </c>
      <c r="T335" s="5">
        <f t="shared" si="35"/>
        <v>42467.386469907404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30"/>
        <v>101.19</v>
      </c>
      <c r="P33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5">
        <f t="shared" si="34"/>
        <v>42101.474039351851</v>
      </c>
      <c r="T336" s="5">
        <f t="shared" si="35"/>
        <v>42139.583333333336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30"/>
        <v>102.76470588235294</v>
      </c>
      <c r="P33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5">
        <f t="shared" si="34"/>
        <v>42101.529108796291</v>
      </c>
      <c r="T337" s="5">
        <f t="shared" si="35"/>
        <v>42132.708333333336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30"/>
        <v>116.83911999999998</v>
      </c>
      <c r="P33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5">
        <f t="shared" si="34"/>
        <v>42291.387939814813</v>
      </c>
      <c r="T338" s="5">
        <f t="shared" si="35"/>
        <v>42321.429606481477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30"/>
        <v>101.16833333333335</v>
      </c>
      <c r="P339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5">
        <f t="shared" si="34"/>
        <v>42046.920231481483</v>
      </c>
      <c r="T339" s="5">
        <f t="shared" si="35"/>
        <v>42076.878564814811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30"/>
        <v>110.13360000000002</v>
      </c>
      <c r="P340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5">
        <f t="shared" si="34"/>
        <v>42559.547337962962</v>
      </c>
      <c r="T340" s="5">
        <f t="shared" si="35"/>
        <v>42615.833333333336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30"/>
        <v>108.08333333333333</v>
      </c>
      <c r="P341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5">
        <f t="shared" si="34"/>
        <v>42093.551712962959</v>
      </c>
      <c r="T341" s="5">
        <f t="shared" si="35"/>
        <v>42123.551712962959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30"/>
        <v>125.02285714285715</v>
      </c>
      <c r="P342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5">
        <f t="shared" si="34"/>
        <v>42772.460729166669</v>
      </c>
      <c r="T342" s="5">
        <f t="shared" si="35"/>
        <v>42802.666666666664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30"/>
        <v>106.71428571428572</v>
      </c>
      <c r="P343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5">
        <f t="shared" si="34"/>
        <v>41894.671273148146</v>
      </c>
      <c r="T343" s="5">
        <f t="shared" si="35"/>
        <v>41912.957638888889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30"/>
        <v>100.36639999999998</v>
      </c>
      <c r="P344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5">
        <f t="shared" si="34"/>
        <v>42459.572511574072</v>
      </c>
      <c r="T344" s="5">
        <f t="shared" si="35"/>
        <v>42489.572511574072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30"/>
        <v>102.02863333333335</v>
      </c>
      <c r="P345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5">
        <f t="shared" si="34"/>
        <v>41926.529456018514</v>
      </c>
      <c r="T345" s="5">
        <f t="shared" si="35"/>
        <v>41956.916666666664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30"/>
        <v>102.08358208955224</v>
      </c>
      <c r="P34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5">
        <f t="shared" si="34"/>
        <v>42111.762662037036</v>
      </c>
      <c r="T346" s="5">
        <f t="shared" si="35"/>
        <v>42155.888888888883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30"/>
        <v>123.27586206896552</v>
      </c>
      <c r="P34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5">
        <f t="shared" si="34"/>
        <v>42114.735995370364</v>
      </c>
      <c r="T347" s="5">
        <f t="shared" si="35"/>
        <v>42144.735995370364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30"/>
        <v>170.28880000000001</v>
      </c>
      <c r="P34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5">
        <f t="shared" si="34"/>
        <v>42261.291909722218</v>
      </c>
      <c r="T348" s="5">
        <f t="shared" si="35"/>
        <v>42291.291909722218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30"/>
        <v>111.59049999999999</v>
      </c>
      <c r="P349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5">
        <f t="shared" si="34"/>
        <v>42292.287141203698</v>
      </c>
      <c r="T349" s="5">
        <f t="shared" si="35"/>
        <v>42322.32880787037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30"/>
        <v>103</v>
      </c>
      <c r="P350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5">
        <f t="shared" si="34"/>
        <v>42207.378657407404</v>
      </c>
      <c r="T350" s="5">
        <f t="shared" si="35"/>
        <v>42237.378657407404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30"/>
        <v>106.63570159857905</v>
      </c>
      <c r="P351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5">
        <f t="shared" si="34"/>
        <v>42760.290601851848</v>
      </c>
      <c r="T351" s="5">
        <f t="shared" si="35"/>
        <v>42790.290601851848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30"/>
        <v>114.75999999999999</v>
      </c>
      <c r="P352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5">
        <f t="shared" si="34"/>
        <v>42585.857743055552</v>
      </c>
      <c r="T352" s="5">
        <f t="shared" si="35"/>
        <v>42623.957638888889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30"/>
        <v>127.34117647058822</v>
      </c>
      <c r="P353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5">
        <f t="shared" si="34"/>
        <v>42427.75641203703</v>
      </c>
      <c r="T353" s="5">
        <f t="shared" si="35"/>
        <v>42467.714745370373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30"/>
        <v>116.56</v>
      </c>
      <c r="P354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5">
        <f t="shared" si="34"/>
        <v>41889.959120370368</v>
      </c>
      <c r="T354" s="5">
        <f t="shared" si="35"/>
        <v>41919.959120370368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30"/>
        <v>108.61819426615318</v>
      </c>
      <c r="P355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5">
        <f t="shared" si="34"/>
        <v>42297.583553240744</v>
      </c>
      <c r="T355" s="5">
        <f t="shared" si="35"/>
        <v>42327.625219907401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30"/>
        <v>103.94285714285714</v>
      </c>
      <c r="P35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5">
        <f t="shared" si="34"/>
        <v>42438.619456018518</v>
      </c>
      <c r="T356" s="5">
        <f t="shared" si="35"/>
        <v>42468.577789351846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30"/>
        <v>116.25714285714285</v>
      </c>
      <c r="P35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5">
        <f t="shared" si="34"/>
        <v>41943.0855787037</v>
      </c>
      <c r="T357" s="5">
        <f t="shared" si="35"/>
        <v>41974.127245370364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30"/>
        <v>102.69239999999999</v>
      </c>
      <c r="P35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5">
        <f t="shared" si="34"/>
        <v>42415.594826388886</v>
      </c>
      <c r="T358" s="5">
        <f t="shared" si="35"/>
        <v>42445.553159722222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30"/>
        <v>174</v>
      </c>
      <c r="P359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5">
        <f t="shared" si="34"/>
        <v>42078.01385416666</v>
      </c>
      <c r="T359" s="5">
        <f t="shared" si="35"/>
        <v>42118.01385416666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30"/>
        <v>103.08800000000001</v>
      </c>
      <c r="P360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5">
        <f t="shared" si="34"/>
        <v>42507.651863425919</v>
      </c>
      <c r="T360" s="5">
        <f t="shared" si="35"/>
        <v>42536.416666666664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30"/>
        <v>104.85537190082646</v>
      </c>
      <c r="P361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5">
        <f t="shared" si="34"/>
        <v>41934.86215277778</v>
      </c>
      <c r="T361" s="5">
        <f t="shared" si="35"/>
        <v>41957.008333333331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30"/>
        <v>101.375</v>
      </c>
      <c r="P362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5">
        <f t="shared" si="34"/>
        <v>42163.689583333333</v>
      </c>
      <c r="T362" s="5">
        <f t="shared" si="35"/>
        <v>42207.924305555549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30"/>
        <v>111.07699999999998</v>
      </c>
      <c r="P363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5">
        <f t="shared" si="34"/>
        <v>41935.792893518512</v>
      </c>
      <c r="T363" s="5">
        <f t="shared" si="35"/>
        <v>41965.834560185183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30"/>
        <v>124.15933781686496</v>
      </c>
      <c r="P364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5">
        <f t="shared" si="34"/>
        <v>41837.002210648148</v>
      </c>
      <c r="T364" s="5">
        <f t="shared" si="35"/>
        <v>41858.791666666664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30"/>
        <v>101.33333333333334</v>
      </c>
      <c r="P365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5">
        <f t="shared" si="34"/>
        <v>40255.53629629629</v>
      </c>
      <c r="T365" s="5">
        <f t="shared" si="35"/>
        <v>40300.598611111105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30"/>
        <v>110.16142857142856</v>
      </c>
      <c r="P36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5">
        <f t="shared" si="34"/>
        <v>41780.651296296295</v>
      </c>
      <c r="T366" s="5">
        <f t="shared" si="35"/>
        <v>41810.957638888889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30"/>
        <v>103.97333333333334</v>
      </c>
      <c r="P36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5">
        <f t="shared" si="34"/>
        <v>41668.398136574069</v>
      </c>
      <c r="T367" s="5">
        <f t="shared" si="35"/>
        <v>41698.398136574069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30"/>
        <v>101.31578947368421</v>
      </c>
      <c r="P36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5">
        <f t="shared" si="34"/>
        <v>41019.584699074076</v>
      </c>
      <c r="T368" s="5">
        <f t="shared" si="35"/>
        <v>41049.584699074076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30"/>
        <v>103.3501</v>
      </c>
      <c r="P369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5">
        <f t="shared" si="34"/>
        <v>41355.368958333333</v>
      </c>
      <c r="T369" s="5">
        <f t="shared" si="35"/>
        <v>41394.999305555553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30"/>
        <v>104.11200000000001</v>
      </c>
      <c r="P370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5">
        <f t="shared" si="34"/>
        <v>42043.397245370368</v>
      </c>
      <c r="T370" s="5">
        <f t="shared" si="35"/>
        <v>42078.355578703697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30"/>
        <v>110.15569230769231</v>
      </c>
      <c r="P371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5">
        <f t="shared" si="34"/>
        <v>40893.3433912037</v>
      </c>
      <c r="T371" s="5">
        <f t="shared" si="35"/>
        <v>40923.3433912037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30"/>
        <v>122.02</v>
      </c>
      <c r="P372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5">
        <f t="shared" si="34"/>
        <v>42711.586805555555</v>
      </c>
      <c r="T372" s="5">
        <f t="shared" si="35"/>
        <v>42741.586805555555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30"/>
        <v>114.16866666666667</v>
      </c>
      <c r="P373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5">
        <f t="shared" si="34"/>
        <v>41261.559479166666</v>
      </c>
      <c r="T373" s="5">
        <f t="shared" si="35"/>
        <v>41306.559479166666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30"/>
        <v>125.33333333333334</v>
      </c>
      <c r="P374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5">
        <f t="shared" si="34"/>
        <v>42425.368564814817</v>
      </c>
      <c r="T374" s="5">
        <f t="shared" si="35"/>
        <v>42465.458333333336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30"/>
        <v>106.66666666666667</v>
      </c>
      <c r="P375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5">
        <f t="shared" si="34"/>
        <v>41078.703680555554</v>
      </c>
      <c r="T375" s="5">
        <f t="shared" si="35"/>
        <v>41108.703680555554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30"/>
        <v>130.65</v>
      </c>
      <c r="P37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5">
        <f t="shared" si="34"/>
        <v>40757.680914351848</v>
      </c>
      <c r="T376" s="5">
        <f t="shared" si="35"/>
        <v>40802.680914351848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30"/>
        <v>120</v>
      </c>
      <c r="P37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5">
        <f t="shared" si="34"/>
        <v>41657.77674768518</v>
      </c>
      <c r="T377" s="5">
        <f t="shared" si="35"/>
        <v>41699.512499999997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30"/>
        <v>105.9591836734694</v>
      </c>
      <c r="P37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5">
        <f t="shared" si="34"/>
        <v>42576.244398148141</v>
      </c>
      <c r="T378" s="5">
        <f t="shared" si="35"/>
        <v>42607.244398148141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30"/>
        <v>114.39999999999999</v>
      </c>
      <c r="P379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5">
        <f t="shared" si="34"/>
        <v>42292.042453703696</v>
      </c>
      <c r="T379" s="5">
        <f t="shared" si="35"/>
        <v>42322.084027777775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30"/>
        <v>111.76666666666665</v>
      </c>
      <c r="P380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5">
        <f t="shared" si="34"/>
        <v>42370.363518518519</v>
      </c>
      <c r="T380" s="5">
        <f t="shared" si="35"/>
        <v>42394.786111111105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30"/>
        <v>116.08000000000001</v>
      </c>
      <c r="P381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5">
        <f t="shared" si="34"/>
        <v>40987.479999999996</v>
      </c>
      <c r="T381" s="5">
        <f t="shared" si="35"/>
        <v>41032.479999999996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30"/>
        <v>141.5</v>
      </c>
      <c r="P382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5">
        <f t="shared" si="34"/>
        <v>42367.511481481481</v>
      </c>
      <c r="T382" s="5">
        <f t="shared" si="35"/>
        <v>42392.511481481481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30"/>
        <v>104.72999999999999</v>
      </c>
      <c r="P383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5">
        <f t="shared" si="34"/>
        <v>41085.48978009259</v>
      </c>
      <c r="T383" s="5">
        <f t="shared" si="35"/>
        <v>41120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30"/>
        <v>255.83333333333331</v>
      </c>
      <c r="P384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5">
        <f t="shared" si="34"/>
        <v>41144.501157407409</v>
      </c>
      <c r="T384" s="5">
        <f t="shared" si="35"/>
        <v>41158.501157407409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30"/>
        <v>206.70670670670671</v>
      </c>
      <c r="P385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5">
        <f t="shared" si="34"/>
        <v>41754.90924768518</v>
      </c>
      <c r="T385" s="5">
        <f t="shared" si="35"/>
        <v>41777.90924768518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30"/>
        <v>112.105</v>
      </c>
      <c r="P38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5">
        <f t="shared" si="34"/>
        <v>41980.573460648149</v>
      </c>
      <c r="T386" s="5">
        <f t="shared" si="35"/>
        <v>42010.573460648149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36">(E387/D387)*100</f>
        <v>105.982</v>
      </c>
      <c r="P387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RIGHT(N387,LEN(N387)-FIND("/",N387))</f>
        <v>documentary</v>
      </c>
      <c r="S387" s="5">
        <f t="shared" ref="S387:S450" si="40">(J387/86400)+25569+(-5/24)</f>
        <v>41934.376168981478</v>
      </c>
      <c r="T387" s="5">
        <f t="shared" ref="T387:T450" si="41">(I387/86400)+25569+(-5/24)</f>
        <v>41964.41783564815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36"/>
        <v>100.16666666666667</v>
      </c>
      <c r="P38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5">
        <f t="shared" si="40"/>
        <v>42211.742951388886</v>
      </c>
      <c r="T388" s="5">
        <f t="shared" si="41"/>
        <v>42226.742951388886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36"/>
        <v>213.98947368421051</v>
      </c>
      <c r="P389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5">
        <f t="shared" si="40"/>
        <v>42200.468263888884</v>
      </c>
      <c r="T389" s="5">
        <f t="shared" si="41"/>
        <v>42231.041666666664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36"/>
        <v>126.16000000000001</v>
      </c>
      <c r="P390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5">
        <f t="shared" si="40"/>
        <v>42548.86782407407</v>
      </c>
      <c r="T390" s="5">
        <f t="shared" si="41"/>
        <v>42578.86782407407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36"/>
        <v>181.53547058823528</v>
      </c>
      <c r="P391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5">
        <f t="shared" si="40"/>
        <v>41673.854745370372</v>
      </c>
      <c r="T391" s="5">
        <f t="shared" si="41"/>
        <v>41705.749305555553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36"/>
        <v>100</v>
      </c>
      <c r="P392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5">
        <f t="shared" si="40"/>
        <v>42111.828379629624</v>
      </c>
      <c r="T392" s="5">
        <f t="shared" si="41"/>
        <v>42131.828379629624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36"/>
        <v>100.61</v>
      </c>
      <c r="P393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5">
        <f t="shared" si="40"/>
        <v>40864.833923611106</v>
      </c>
      <c r="T393" s="5">
        <f t="shared" si="41"/>
        <v>40894.832638888889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36"/>
        <v>100.9027027027027</v>
      </c>
      <c r="P394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5">
        <f t="shared" si="40"/>
        <v>40763.508923611109</v>
      </c>
      <c r="T394" s="5">
        <f t="shared" si="41"/>
        <v>40793.916666666664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36"/>
        <v>110.446</v>
      </c>
      <c r="P395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5">
        <f t="shared" si="40"/>
        <v>41526.500601851847</v>
      </c>
      <c r="T395" s="5">
        <f t="shared" si="41"/>
        <v>41557.500601851847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36"/>
        <v>111.8936170212766</v>
      </c>
      <c r="P39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5">
        <f t="shared" si="40"/>
        <v>42417.60974537037</v>
      </c>
      <c r="T396" s="5">
        <f t="shared" si="41"/>
        <v>42477.568078703705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36"/>
        <v>108.04450000000001</v>
      </c>
      <c r="P39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5">
        <f t="shared" si="40"/>
        <v>40990.700925925921</v>
      </c>
      <c r="T397" s="5">
        <f t="shared" si="41"/>
        <v>41026.688888888886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36"/>
        <v>106.66666666666667</v>
      </c>
      <c r="P39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5">
        <f t="shared" si="40"/>
        <v>41082.356550925928</v>
      </c>
      <c r="T398" s="5">
        <f t="shared" si="41"/>
        <v>41097.356550925928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36"/>
        <v>103.90027322404372</v>
      </c>
      <c r="P399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5">
        <f t="shared" si="40"/>
        <v>40379.568101851852</v>
      </c>
      <c r="T399" s="5">
        <f t="shared" si="41"/>
        <v>40421.947222222218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36"/>
        <v>125.16000000000001</v>
      </c>
      <c r="P400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5">
        <f t="shared" si="40"/>
        <v>42078.584791666661</v>
      </c>
      <c r="T400" s="5">
        <f t="shared" si="41"/>
        <v>42123.584791666661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36"/>
        <v>106.80499999999999</v>
      </c>
      <c r="P401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5">
        <f t="shared" si="40"/>
        <v>42687.667442129627</v>
      </c>
      <c r="T401" s="5">
        <f t="shared" si="41"/>
        <v>42718.291666666664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36"/>
        <v>112.30249999999999</v>
      </c>
      <c r="P402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5">
        <f t="shared" si="40"/>
        <v>41745.427627314813</v>
      </c>
      <c r="T402" s="5">
        <f t="shared" si="41"/>
        <v>41775.9375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36"/>
        <v>103.812</v>
      </c>
      <c r="P403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5">
        <f t="shared" si="40"/>
        <v>40732.633912037032</v>
      </c>
      <c r="T403" s="5">
        <f t="shared" si="41"/>
        <v>40762.633912037032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36"/>
        <v>141.65</v>
      </c>
      <c r="P404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5">
        <f t="shared" si="40"/>
        <v>42292.331215277773</v>
      </c>
      <c r="T404" s="5">
        <f t="shared" si="41"/>
        <v>42313.372881944444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36"/>
        <v>105.25999999999999</v>
      </c>
      <c r="P405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5">
        <f t="shared" si="40"/>
        <v>40718.102326388886</v>
      </c>
      <c r="T405" s="5">
        <f t="shared" si="41"/>
        <v>40765.088888888888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36"/>
        <v>103.09142857142857</v>
      </c>
      <c r="P40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5">
        <f t="shared" si="40"/>
        <v>41646.419699074067</v>
      </c>
      <c r="T406" s="5">
        <f t="shared" si="41"/>
        <v>41675.75277777778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36"/>
        <v>107.65957446808511</v>
      </c>
      <c r="P40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5">
        <f t="shared" si="40"/>
        <v>41673.876608796294</v>
      </c>
      <c r="T407" s="5">
        <f t="shared" si="41"/>
        <v>41703.876608796294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36"/>
        <v>107.70464285714286</v>
      </c>
      <c r="P40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5">
        <f t="shared" si="40"/>
        <v>40637.95413194444</v>
      </c>
      <c r="T408" s="5">
        <f t="shared" si="41"/>
        <v>40672.040972222218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36"/>
        <v>101.55000000000001</v>
      </c>
      <c r="P409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5">
        <f t="shared" si="40"/>
        <v>40806.662615740737</v>
      </c>
      <c r="T409" s="5">
        <f t="shared" si="41"/>
        <v>40866.704282407409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36"/>
        <v>101.43766666666667</v>
      </c>
      <c r="P410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5">
        <f t="shared" si="40"/>
        <v>41543.527662037035</v>
      </c>
      <c r="T410" s="5">
        <f t="shared" si="41"/>
        <v>41583.569328703699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36"/>
        <v>136.80000000000001</v>
      </c>
      <c r="P411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5">
        <f t="shared" si="40"/>
        <v>42543.654444444437</v>
      </c>
      <c r="T411" s="5">
        <f t="shared" si="41"/>
        <v>42573.654444444437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36"/>
        <v>128.29999999999998</v>
      </c>
      <c r="P412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5">
        <f t="shared" si="40"/>
        <v>42113.773113425923</v>
      </c>
      <c r="T412" s="5">
        <f t="shared" si="41"/>
        <v>42173.773113425923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36"/>
        <v>101.05</v>
      </c>
      <c r="P413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5">
        <f t="shared" si="40"/>
        <v>41597.967638888884</v>
      </c>
      <c r="T413" s="5">
        <f t="shared" si="41"/>
        <v>41630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36"/>
        <v>126.84</v>
      </c>
      <c r="P414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5">
        <f t="shared" si="40"/>
        <v>41099.534467592588</v>
      </c>
      <c r="T414" s="5">
        <f t="shared" si="41"/>
        <v>41115.534467592588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36"/>
        <v>105.0859375</v>
      </c>
      <c r="P415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5">
        <f t="shared" si="40"/>
        <v>41079.66910879629</v>
      </c>
      <c r="T415" s="5">
        <f t="shared" si="41"/>
        <v>41109.66910879629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36"/>
        <v>102.85405405405406</v>
      </c>
      <c r="P41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5">
        <f t="shared" si="40"/>
        <v>41528.85491898148</v>
      </c>
      <c r="T416" s="5">
        <f t="shared" si="41"/>
        <v>41558.85491898148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36"/>
        <v>102.14714285714285</v>
      </c>
      <c r="P41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5">
        <f t="shared" si="40"/>
        <v>41904.643541666665</v>
      </c>
      <c r="T417" s="5">
        <f t="shared" si="41"/>
        <v>41929.291666666664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36"/>
        <v>120.21700000000001</v>
      </c>
      <c r="P41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5">
        <f t="shared" si="40"/>
        <v>41648.187858796293</v>
      </c>
      <c r="T418" s="5">
        <f t="shared" si="41"/>
        <v>41678.187858796293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36"/>
        <v>100.24761904761905</v>
      </c>
      <c r="P419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5">
        <f t="shared" si="40"/>
        <v>41360.762268518512</v>
      </c>
      <c r="T419" s="5">
        <f t="shared" si="41"/>
        <v>41371.981249999997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36"/>
        <v>100.63392857142857</v>
      </c>
      <c r="P420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5">
        <f t="shared" si="40"/>
        <v>42178.07403935185</v>
      </c>
      <c r="T420" s="5">
        <f t="shared" si="41"/>
        <v>42208.07403935185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36"/>
        <v>100.4375</v>
      </c>
      <c r="P421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5">
        <f t="shared" si="40"/>
        <v>41394.634108796294</v>
      </c>
      <c r="T421" s="5">
        <f t="shared" si="41"/>
        <v>41454.634108796294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36"/>
        <v>0.43939393939393934</v>
      </c>
      <c r="P422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5">
        <f t="shared" si="40"/>
        <v>41682.028136574074</v>
      </c>
      <c r="T422" s="5">
        <f t="shared" si="41"/>
        <v>41711.986469907402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36"/>
        <v>2.0066666666666668</v>
      </c>
      <c r="P423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5">
        <f t="shared" si="40"/>
        <v>42177.283055555548</v>
      </c>
      <c r="T423" s="5">
        <f t="shared" si="41"/>
        <v>42237.283055555548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36"/>
        <v>1.075</v>
      </c>
      <c r="P424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5">
        <f t="shared" si="40"/>
        <v>41863.052048611113</v>
      </c>
      <c r="T424" s="5">
        <f t="shared" si="41"/>
        <v>41893.052048611113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36"/>
        <v>0.76500000000000001</v>
      </c>
      <c r="P425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5">
        <f t="shared" si="40"/>
        <v>41400.717939814815</v>
      </c>
      <c r="T425" s="5">
        <f t="shared" si="41"/>
        <v>41430.717939814815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36"/>
        <v>6.7966666666666677</v>
      </c>
      <c r="P42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5">
        <f t="shared" si="40"/>
        <v>40934.167812499996</v>
      </c>
      <c r="T426" s="5">
        <f t="shared" si="41"/>
        <v>40994.126145833332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36"/>
        <v>1.2E-2</v>
      </c>
      <c r="P42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5">
        <f t="shared" si="40"/>
        <v>42275.652824074066</v>
      </c>
      <c r="T427" s="5">
        <f t="shared" si="41"/>
        <v>42335.694490740738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36"/>
        <v>1.3299999999999998</v>
      </c>
      <c r="P42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5">
        <f t="shared" si="40"/>
        <v>42400.503634259258</v>
      </c>
      <c r="T428" s="5">
        <f t="shared" si="41"/>
        <v>42430.503634259258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36"/>
        <v>0</v>
      </c>
      <c r="P429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5">
        <f t="shared" si="40"/>
        <v>42285.700694444444</v>
      </c>
      <c r="T429" s="5">
        <f t="shared" si="41"/>
        <v>42299.582638888889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36"/>
        <v>5.6333333333333329</v>
      </c>
      <c r="P43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5">
        <f t="shared" si="40"/>
        <v>41778.558391203704</v>
      </c>
      <c r="T430" s="5">
        <f t="shared" si="41"/>
        <v>41806.708333333328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36"/>
        <v>0</v>
      </c>
      <c r="P431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5">
        <f t="shared" si="40"/>
        <v>40070.693078703705</v>
      </c>
      <c r="T431" s="5">
        <f t="shared" si="41"/>
        <v>40143.999305555553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36"/>
        <v>2.4</v>
      </c>
      <c r="P432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5">
        <f t="shared" si="40"/>
        <v>41512.898923611108</v>
      </c>
      <c r="T432" s="5">
        <f t="shared" si="41"/>
        <v>41527.898923611108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36"/>
        <v>13.833333333333334</v>
      </c>
      <c r="P433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5">
        <f t="shared" si="40"/>
        <v>42526.662997685184</v>
      </c>
      <c r="T433" s="5">
        <f t="shared" si="41"/>
        <v>42556.662997685184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36"/>
        <v>9.5</v>
      </c>
      <c r="P434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5">
        <f t="shared" si="40"/>
        <v>42238.51829861111</v>
      </c>
      <c r="T434" s="5">
        <f t="shared" si="41"/>
        <v>42298.51829861111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36"/>
        <v>0</v>
      </c>
      <c r="P435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5">
        <f t="shared" si="40"/>
        <v>42228.421550925923</v>
      </c>
      <c r="T435" s="5">
        <f t="shared" si="41"/>
        <v>42288.421550925923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36"/>
        <v>5</v>
      </c>
      <c r="P43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5">
        <f t="shared" si="40"/>
        <v>41576.626180555555</v>
      </c>
      <c r="T436" s="5">
        <f t="shared" si="41"/>
        <v>41609.667847222219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36"/>
        <v>2.7272727272727275E-3</v>
      </c>
      <c r="P43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5">
        <f t="shared" si="40"/>
        <v>41500.539120370369</v>
      </c>
      <c r="T437" s="5">
        <f t="shared" si="41"/>
        <v>41530.539120370369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36"/>
        <v>0</v>
      </c>
      <c r="P438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5">
        <f t="shared" si="40"/>
        <v>41456.154085648144</v>
      </c>
      <c r="T438" s="5">
        <f t="shared" si="41"/>
        <v>41486.154085648144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36"/>
        <v>0</v>
      </c>
      <c r="P439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5">
        <f t="shared" si="40"/>
        <v>42591.110254629624</v>
      </c>
      <c r="T439" s="5">
        <f t="shared" si="41"/>
        <v>42651.110254629624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36"/>
        <v>9.379999999999999</v>
      </c>
      <c r="P440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5">
        <f t="shared" si="40"/>
        <v>42296.052754629629</v>
      </c>
      <c r="T440" s="5">
        <f t="shared" si="41"/>
        <v>42326.094421296293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36"/>
        <v>0</v>
      </c>
      <c r="P441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5">
        <f t="shared" si="40"/>
        <v>41919.553449074076</v>
      </c>
      <c r="T441" s="5">
        <f t="shared" si="41"/>
        <v>41929.553449074076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36"/>
        <v>0.1</v>
      </c>
      <c r="P442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5">
        <f t="shared" si="40"/>
        <v>42423.777233796289</v>
      </c>
      <c r="T442" s="5">
        <f t="shared" si="41"/>
        <v>42453.735567129632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36"/>
        <v>0</v>
      </c>
      <c r="P443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5">
        <f t="shared" si="40"/>
        <v>41550.585601851846</v>
      </c>
      <c r="T443" s="5">
        <f t="shared" si="41"/>
        <v>41580.585601851846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36"/>
        <v>39.358823529411765</v>
      </c>
      <c r="P444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5">
        <f t="shared" si="40"/>
        <v>42024.680358796293</v>
      </c>
      <c r="T444" s="5">
        <f t="shared" si="41"/>
        <v>42054.680358796293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36"/>
        <v>0.1</v>
      </c>
      <c r="P445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5">
        <f t="shared" si="40"/>
        <v>41649.806724537033</v>
      </c>
      <c r="T445" s="5">
        <f t="shared" si="41"/>
        <v>41679.806724537033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36"/>
        <v>5</v>
      </c>
      <c r="P44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5">
        <f t="shared" si="40"/>
        <v>40894.69862268518</v>
      </c>
      <c r="T446" s="5">
        <f t="shared" si="41"/>
        <v>40954.69862268518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36"/>
        <v>3.3333333333333335E-3</v>
      </c>
      <c r="P44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5">
        <f t="shared" si="40"/>
        <v>42130.127025462956</v>
      </c>
      <c r="T447" s="5">
        <f t="shared" si="41"/>
        <v>42145.127025462956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36"/>
        <v>7.2952380952380951</v>
      </c>
      <c r="P44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5">
        <f t="shared" si="40"/>
        <v>42036.875231481477</v>
      </c>
      <c r="T448" s="5">
        <f t="shared" si="41"/>
        <v>42066.875231481477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36"/>
        <v>1.6666666666666666E-2</v>
      </c>
      <c r="P449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5">
        <f t="shared" si="40"/>
        <v>41331.34679398148</v>
      </c>
      <c r="T449" s="5">
        <f t="shared" si="41"/>
        <v>41356.305127314808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36"/>
        <v>3.2804000000000002</v>
      </c>
      <c r="P450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5">
        <f t="shared" si="40"/>
        <v>41753.549710648142</v>
      </c>
      <c r="T450" s="5">
        <f t="shared" si="41"/>
        <v>41773.549710648142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42">(E451/D451)*100</f>
        <v>2.25</v>
      </c>
      <c r="P451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RIGHT(N451,LEN(N451)-FIND("/",N451))</f>
        <v>animation</v>
      </c>
      <c r="S451" s="5">
        <f t="shared" ref="S451:S514" si="46">(J451/86400)+25569+(-5/24)</f>
        <v>41534.359780092593</v>
      </c>
      <c r="T451" s="5">
        <f t="shared" ref="T451:T514" si="47">(I451/86400)+25569+(-5/24)</f>
        <v>41564.359780092593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42"/>
        <v>0.79200000000000004</v>
      </c>
      <c r="P452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5">
        <f t="shared" si="46"/>
        <v>41654.73842592592</v>
      </c>
      <c r="T452" s="5">
        <f t="shared" si="47"/>
        <v>41684.73842592592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42"/>
        <v>0</v>
      </c>
      <c r="P453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5">
        <f t="shared" si="46"/>
        <v>41634.506840277776</v>
      </c>
      <c r="T453" s="5">
        <f t="shared" si="47"/>
        <v>41664.506840277776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42"/>
        <v>64</v>
      </c>
      <c r="P454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5">
        <f t="shared" si="46"/>
        <v>42107.49554398148</v>
      </c>
      <c r="T454" s="5">
        <f t="shared" si="47"/>
        <v>42137.49554398148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42"/>
        <v>2.7404479578392621E-2</v>
      </c>
      <c r="P45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5">
        <f t="shared" si="46"/>
        <v>42038.616655092592</v>
      </c>
      <c r="T455" s="5">
        <f t="shared" si="47"/>
        <v>42054.616655092592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42"/>
        <v>0.82000000000000006</v>
      </c>
      <c r="P45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5">
        <f t="shared" si="46"/>
        <v>41938.508923611109</v>
      </c>
      <c r="T456" s="5">
        <f t="shared" si="47"/>
        <v>41969.343055555553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42"/>
        <v>6.9230769230769221E-2</v>
      </c>
      <c r="P45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5">
        <f t="shared" si="46"/>
        <v>40970.794236111113</v>
      </c>
      <c r="T457" s="5">
        <f t="shared" si="47"/>
        <v>41015.813194444439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42"/>
        <v>0.68631863186318631</v>
      </c>
      <c r="P45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5">
        <f t="shared" si="46"/>
        <v>41547.486122685186</v>
      </c>
      <c r="T458" s="5">
        <f t="shared" si="47"/>
        <v>41568.957638888889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42"/>
        <v>0</v>
      </c>
      <c r="P459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5">
        <f t="shared" si="46"/>
        <v>41837.559166666666</v>
      </c>
      <c r="T459" s="5">
        <f t="shared" si="47"/>
        <v>41867.559166666666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42"/>
        <v>8.2100000000000009</v>
      </c>
      <c r="P460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5">
        <f t="shared" si="46"/>
        <v>41378.491435185184</v>
      </c>
      <c r="T460" s="5">
        <f t="shared" si="47"/>
        <v>41408.491435185184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42"/>
        <v>6.4102564102564097E-2</v>
      </c>
      <c r="P461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5">
        <f t="shared" si="46"/>
        <v>40800.432025462964</v>
      </c>
      <c r="T461" s="5">
        <f t="shared" si="47"/>
        <v>40860.473692129628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42"/>
        <v>0.29411764705882354</v>
      </c>
      <c r="P462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5">
        <f t="shared" si="46"/>
        <v>41759.334201388883</v>
      </c>
      <c r="T462" s="5">
        <f t="shared" si="47"/>
        <v>41790.958333333328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42"/>
        <v>0</v>
      </c>
      <c r="P463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5">
        <f t="shared" si="46"/>
        <v>41407.638506944444</v>
      </c>
      <c r="T463" s="5">
        <f t="shared" si="47"/>
        <v>41427.638506944444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42"/>
        <v>0</v>
      </c>
      <c r="P464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5">
        <f t="shared" si="46"/>
        <v>40704.918298611105</v>
      </c>
      <c r="T464" s="5">
        <f t="shared" si="47"/>
        <v>40764.918298611105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42"/>
        <v>2.2727272727272729</v>
      </c>
      <c r="P465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5">
        <f t="shared" si="46"/>
        <v>40750.501770833333</v>
      </c>
      <c r="T465" s="5">
        <f t="shared" si="47"/>
        <v>40810.501770833333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42"/>
        <v>9.9009900990099015E-2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5">
        <f t="shared" si="46"/>
        <v>42488.640451388885</v>
      </c>
      <c r="T466" s="5">
        <f t="shared" si="47"/>
        <v>42508.640451388885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42"/>
        <v>26.953125</v>
      </c>
      <c r="P46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5">
        <f t="shared" si="46"/>
        <v>41800.911736111106</v>
      </c>
      <c r="T467" s="5">
        <f t="shared" si="47"/>
        <v>41816.911736111106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42"/>
        <v>0.76</v>
      </c>
      <c r="P46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5">
        <f t="shared" si="46"/>
        <v>41129.734537037039</v>
      </c>
      <c r="T468" s="5">
        <f t="shared" si="47"/>
        <v>41159.734537037039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42"/>
        <v>21.574999999999999</v>
      </c>
      <c r="P469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5">
        <f t="shared" si="46"/>
        <v>41135.471458333333</v>
      </c>
      <c r="T469" s="5">
        <f t="shared" si="47"/>
        <v>41180.471458333333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42"/>
        <v>0</v>
      </c>
      <c r="P470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5">
        <f t="shared" si="46"/>
        <v>41040.959293981483</v>
      </c>
      <c r="T470" s="5">
        <f t="shared" si="47"/>
        <v>41100.952141203699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42"/>
        <v>0</v>
      </c>
      <c r="P471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5">
        <f t="shared" si="46"/>
        <v>41827.781527777777</v>
      </c>
      <c r="T471" s="5">
        <f t="shared" si="47"/>
        <v>41887.781527777777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42"/>
        <v>1.02</v>
      </c>
      <c r="P472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5">
        <f t="shared" si="46"/>
        <v>41604.959363425922</v>
      </c>
      <c r="T472" s="5">
        <f t="shared" si="47"/>
        <v>41654.958333333328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42"/>
        <v>11.892727272727273</v>
      </c>
      <c r="P473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5">
        <f t="shared" si="46"/>
        <v>41703.513645833329</v>
      </c>
      <c r="T473" s="5">
        <f t="shared" si="47"/>
        <v>41748.471979166665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42"/>
        <v>17.625</v>
      </c>
      <c r="P474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5">
        <f t="shared" si="46"/>
        <v>41844.714328703703</v>
      </c>
      <c r="T474" s="5">
        <f t="shared" si="47"/>
        <v>41874.714328703703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42"/>
        <v>2.87</v>
      </c>
      <c r="P47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5">
        <f t="shared" si="46"/>
        <v>41869.489803240736</v>
      </c>
      <c r="T475" s="5">
        <f t="shared" si="47"/>
        <v>41899.489803240736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42"/>
        <v>3.0303030303030304E-2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5">
        <f t="shared" si="46"/>
        <v>42753.120706018519</v>
      </c>
      <c r="T476" s="5">
        <f t="shared" si="47"/>
        <v>42783.120706018519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42"/>
        <v>0</v>
      </c>
      <c r="P477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5">
        <f t="shared" si="46"/>
        <v>42099.877812500003</v>
      </c>
      <c r="T477" s="5">
        <f t="shared" si="47"/>
        <v>42129.877812500003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42"/>
        <v>2.230268181818182</v>
      </c>
      <c r="P47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5">
        <f t="shared" si="46"/>
        <v>41757.76667824074</v>
      </c>
      <c r="T478" s="5">
        <f t="shared" si="47"/>
        <v>41792.957638888889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42"/>
        <v>0</v>
      </c>
      <c r="P479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5">
        <f t="shared" si="46"/>
        <v>40987.626550925925</v>
      </c>
      <c r="T479" s="5">
        <f t="shared" si="47"/>
        <v>41047.626550925925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42"/>
        <v>0</v>
      </c>
      <c r="P480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5">
        <f t="shared" si="46"/>
        <v>42065.702650462961</v>
      </c>
      <c r="T480" s="5">
        <f t="shared" si="47"/>
        <v>42095.660983796297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42"/>
        <v>32.56</v>
      </c>
      <c r="P481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5">
        <f t="shared" si="46"/>
        <v>41904.199479166666</v>
      </c>
      <c r="T481" s="5">
        <f t="shared" si="47"/>
        <v>41964.24114583333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42"/>
        <v>19.41</v>
      </c>
      <c r="P482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5">
        <f t="shared" si="46"/>
        <v>41465.29184027778</v>
      </c>
      <c r="T482" s="5">
        <f t="shared" si="47"/>
        <v>41495.29184027778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42"/>
        <v>6.1</v>
      </c>
      <c r="P483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5">
        <f t="shared" si="46"/>
        <v>41162.46399305555</v>
      </c>
      <c r="T483" s="5">
        <f t="shared" si="47"/>
        <v>41192.46399305555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42"/>
        <v>0.1</v>
      </c>
      <c r="P484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5">
        <f t="shared" si="46"/>
        <v>42447.688541666663</v>
      </c>
      <c r="T484" s="5">
        <f t="shared" si="47"/>
        <v>42474.398611111108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42"/>
        <v>50.2</v>
      </c>
      <c r="P485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5">
        <f t="shared" si="46"/>
        <v>41242.989259259259</v>
      </c>
      <c r="T485" s="5">
        <f t="shared" si="47"/>
        <v>41302.989259259259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42"/>
        <v>0.18625</v>
      </c>
      <c r="P48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5">
        <f t="shared" si="46"/>
        <v>42272.731157407405</v>
      </c>
      <c r="T486" s="5">
        <f t="shared" si="47"/>
        <v>42313.772824074076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42"/>
        <v>21.906971229845084</v>
      </c>
      <c r="P48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5">
        <f t="shared" si="46"/>
        <v>41381.297442129631</v>
      </c>
      <c r="T487" s="5">
        <f t="shared" si="47"/>
        <v>41411.297442129631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42"/>
        <v>9.0909090909090905E-3</v>
      </c>
      <c r="P48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5">
        <f t="shared" si="46"/>
        <v>41761.734247685185</v>
      </c>
      <c r="T488" s="5">
        <f t="shared" si="47"/>
        <v>41791.734247685185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42"/>
        <v>0</v>
      </c>
      <c r="P489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5">
        <f t="shared" si="46"/>
        <v>42669.386504629627</v>
      </c>
      <c r="T489" s="5">
        <f t="shared" si="47"/>
        <v>42729.428171296291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42"/>
        <v>0</v>
      </c>
      <c r="P490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5">
        <f t="shared" si="46"/>
        <v>42713.84606481481</v>
      </c>
      <c r="T490" s="5">
        <f t="shared" si="47"/>
        <v>42743.84606481481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42"/>
        <v>0.28667813379201834</v>
      </c>
      <c r="P491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5">
        <f t="shared" si="46"/>
        <v>40882.273333333331</v>
      </c>
      <c r="T491" s="5">
        <f t="shared" si="47"/>
        <v>40913.272916666661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42"/>
        <v>0</v>
      </c>
      <c r="P492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5">
        <f t="shared" si="46"/>
        <v>41113.760243055549</v>
      </c>
      <c r="T492" s="5">
        <f t="shared" si="47"/>
        <v>41143.760243055549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42"/>
        <v>0</v>
      </c>
      <c r="P493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5">
        <f t="shared" si="46"/>
        <v>42366.774293981478</v>
      </c>
      <c r="T493" s="5">
        <f t="shared" si="47"/>
        <v>42396.774293981478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42"/>
        <v>0</v>
      </c>
      <c r="P494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5">
        <f t="shared" si="46"/>
        <v>42595.826736111114</v>
      </c>
      <c r="T494" s="5">
        <f t="shared" si="47"/>
        <v>42655.826736111114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42"/>
        <v>0</v>
      </c>
      <c r="P495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5">
        <f t="shared" si="46"/>
        <v>42114.517800925925</v>
      </c>
      <c r="T495" s="5">
        <f t="shared" si="47"/>
        <v>42144.517800925925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42"/>
        <v>0.155</v>
      </c>
      <c r="P49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5">
        <f t="shared" si="46"/>
        <v>41799.62228009259</v>
      </c>
      <c r="T496" s="5">
        <f t="shared" si="47"/>
        <v>41822.916666666664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42"/>
        <v>0</v>
      </c>
      <c r="P497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5">
        <f t="shared" si="46"/>
        <v>42171.619270833333</v>
      </c>
      <c r="T497" s="5">
        <f t="shared" si="47"/>
        <v>42201.619270833333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42"/>
        <v>1.6666666666666668E-3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5">
        <f t="shared" si="46"/>
        <v>41620.723078703704</v>
      </c>
      <c r="T498" s="5">
        <f t="shared" si="47"/>
        <v>41680.723078703704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42"/>
        <v>0.6696428571428571</v>
      </c>
      <c r="P49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5">
        <f t="shared" si="46"/>
        <v>41944.829456018517</v>
      </c>
      <c r="T499" s="5">
        <f t="shared" si="47"/>
        <v>41997.999999999993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42"/>
        <v>4.5985132395404564</v>
      </c>
      <c r="P500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5">
        <f t="shared" si="46"/>
        <v>40858.553807870368</v>
      </c>
      <c r="T500" s="5">
        <f t="shared" si="47"/>
        <v>40900.553807870368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42"/>
        <v>9.5500000000000007</v>
      </c>
      <c r="P501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5">
        <f t="shared" si="46"/>
        <v>40043.687129629623</v>
      </c>
      <c r="T501" s="5">
        <f t="shared" si="47"/>
        <v>40098.665972222218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42"/>
        <v>3.3076923076923079</v>
      </c>
      <c r="P502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5">
        <f t="shared" si="46"/>
        <v>40247.677673611106</v>
      </c>
      <c r="T502" s="5">
        <f t="shared" si="47"/>
        <v>40306.719444444439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42"/>
        <v>0</v>
      </c>
      <c r="P503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5">
        <f t="shared" si="46"/>
        <v>40703.026053240741</v>
      </c>
      <c r="T503" s="5">
        <f t="shared" si="47"/>
        <v>40733.026053240741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42"/>
        <v>1.1499999999999999</v>
      </c>
      <c r="P504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5">
        <f t="shared" si="46"/>
        <v>40956.345196759255</v>
      </c>
      <c r="T504" s="5">
        <f t="shared" si="47"/>
        <v>40986.303530092591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42"/>
        <v>1.7538461538461538</v>
      </c>
      <c r="P505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5">
        <f t="shared" si="46"/>
        <v>41991.318321759252</v>
      </c>
      <c r="T505" s="5">
        <f t="shared" si="47"/>
        <v>42021.318321759252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42"/>
        <v>1.3673469387755102</v>
      </c>
      <c r="P50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5">
        <f t="shared" si="46"/>
        <v>40949.775312499994</v>
      </c>
      <c r="T506" s="5">
        <f t="shared" si="47"/>
        <v>41009.73364583333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42"/>
        <v>0.43333333333333329</v>
      </c>
      <c r="P50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5">
        <f t="shared" si="46"/>
        <v>42317.889884259253</v>
      </c>
      <c r="T507" s="5">
        <f t="shared" si="47"/>
        <v>42362.889884259253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42"/>
        <v>0.125</v>
      </c>
      <c r="P50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5">
        <f t="shared" si="46"/>
        <v>41466.343981481477</v>
      </c>
      <c r="T508" s="5">
        <f t="shared" si="47"/>
        <v>41496.343981481477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42"/>
        <v>3.2</v>
      </c>
      <c r="P50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5">
        <f t="shared" si="46"/>
        <v>41156.750659722216</v>
      </c>
      <c r="T509" s="5">
        <f t="shared" si="47"/>
        <v>41201.750659722216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42"/>
        <v>0.8</v>
      </c>
      <c r="P510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5">
        <f t="shared" si="46"/>
        <v>40994.815983796296</v>
      </c>
      <c r="T510" s="5">
        <f t="shared" si="47"/>
        <v>41054.384722222218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42"/>
        <v>0.2</v>
      </c>
      <c r="P511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5">
        <f t="shared" si="46"/>
        <v>42153.423263888886</v>
      </c>
      <c r="T511" s="5">
        <f t="shared" si="47"/>
        <v>42183.423263888886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42"/>
        <v>0</v>
      </c>
      <c r="P512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5">
        <f t="shared" si="46"/>
        <v>42399.968043981477</v>
      </c>
      <c r="T512" s="5">
        <f t="shared" si="47"/>
        <v>42429.968043981477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42"/>
        <v>3</v>
      </c>
      <c r="P513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5">
        <f t="shared" si="46"/>
        <v>41340.09469907407</v>
      </c>
      <c r="T513" s="5">
        <f t="shared" si="47"/>
        <v>41370.053032407406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42"/>
        <v>0.13749999999999998</v>
      </c>
      <c r="P514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5">
        <f t="shared" si="46"/>
        <v>42649.533877314818</v>
      </c>
      <c r="T514" s="5">
        <f t="shared" si="47"/>
        <v>42694.575543981475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48">(E515/D515)*100</f>
        <v>13.923999999999999</v>
      </c>
      <c r="P515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animation</v>
      </c>
      <c r="S515" s="5">
        <f t="shared" ref="S515:S578" si="52">(J515/86400)+25569+(-5/24)</f>
        <v>42552.445659722223</v>
      </c>
      <c r="T515" s="5">
        <f t="shared" ref="T515:T578" si="53">(I515/86400)+25569+(-5/24)</f>
        <v>42597.083333333336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48"/>
        <v>3.3333333333333335</v>
      </c>
      <c r="P51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5">
        <f t="shared" si="52"/>
        <v>41830.405636574069</v>
      </c>
      <c r="T516" s="5">
        <f t="shared" si="53"/>
        <v>41860.405636574069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48"/>
        <v>25.41340206185567</v>
      </c>
      <c r="P51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5">
        <f t="shared" si="52"/>
        <v>42327.282418981478</v>
      </c>
      <c r="T517" s="5">
        <f t="shared" si="53"/>
        <v>42367.282418981478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48"/>
        <v>0</v>
      </c>
      <c r="P518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5">
        <f t="shared" si="52"/>
        <v>42091.570370370369</v>
      </c>
      <c r="T518" s="5">
        <f t="shared" si="53"/>
        <v>42151.570370370369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48"/>
        <v>1.3666666666666667</v>
      </c>
      <c r="P519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5">
        <f t="shared" si="52"/>
        <v>42738.406956018516</v>
      </c>
      <c r="T519" s="5">
        <f t="shared" si="53"/>
        <v>42768.406956018516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48"/>
        <v>0</v>
      </c>
      <c r="P520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5">
        <f t="shared" si="52"/>
        <v>42223.407685185179</v>
      </c>
      <c r="T520" s="5">
        <f t="shared" si="53"/>
        <v>42253.406944444439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48"/>
        <v>22.881426547787683</v>
      </c>
      <c r="P521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5">
        <f t="shared" si="52"/>
        <v>41218.183113425919</v>
      </c>
      <c r="T521" s="5">
        <f t="shared" si="53"/>
        <v>41248.183113425919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48"/>
        <v>102.1</v>
      </c>
      <c r="P522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5">
        <f t="shared" si="52"/>
        <v>42318.493761574071</v>
      </c>
      <c r="T522" s="5">
        <f t="shared" si="53"/>
        <v>42348.493761574071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48"/>
        <v>104.64</v>
      </c>
      <c r="P523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5">
        <f t="shared" si="52"/>
        <v>42645.884479166663</v>
      </c>
      <c r="T523" s="5">
        <f t="shared" si="53"/>
        <v>42674.999305555553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48"/>
        <v>114.66666666666667</v>
      </c>
      <c r="P524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5">
        <f t="shared" si="52"/>
        <v>42429.832465277774</v>
      </c>
      <c r="T524" s="5">
        <f t="shared" si="53"/>
        <v>42449.790798611109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48"/>
        <v>120.6</v>
      </c>
      <c r="P525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5">
        <f t="shared" si="52"/>
        <v>42237.924490740734</v>
      </c>
      <c r="T525" s="5">
        <f t="shared" si="53"/>
        <v>42267.924490740734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48"/>
        <v>108.67285714285715</v>
      </c>
      <c r="P52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5">
        <f t="shared" si="52"/>
        <v>42492.508900462963</v>
      </c>
      <c r="T526" s="5">
        <f t="shared" si="53"/>
        <v>42522.508900462963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48"/>
        <v>100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s="5">
        <f t="shared" si="52"/>
        <v>41850.192604166667</v>
      </c>
      <c r="T527" s="5">
        <f t="shared" si="53"/>
        <v>41895.192604166667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48"/>
        <v>113.99999999999999</v>
      </c>
      <c r="P528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5">
        <f t="shared" si="52"/>
        <v>42192.383611111109</v>
      </c>
      <c r="T528" s="5">
        <f t="shared" si="53"/>
        <v>42223.499999999993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48"/>
        <v>100.85</v>
      </c>
      <c r="P529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5">
        <f t="shared" si="52"/>
        <v>42752.997291666667</v>
      </c>
      <c r="T529" s="5">
        <f t="shared" si="53"/>
        <v>42783.461805555555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48"/>
        <v>115.65217391304347</v>
      </c>
      <c r="P530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5">
        <f t="shared" si="52"/>
        <v>42155.71188657407</v>
      </c>
      <c r="T530" s="5">
        <f t="shared" si="53"/>
        <v>42176.680555555555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48"/>
        <v>130.41666666666666</v>
      </c>
      <c r="P531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5">
        <f t="shared" si="52"/>
        <v>42724.822847222218</v>
      </c>
      <c r="T531" s="5">
        <f t="shared" si="53"/>
        <v>42745.999999999993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48"/>
        <v>107.78267254038178</v>
      </c>
      <c r="P532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5">
        <f t="shared" si="52"/>
        <v>42157.382731481477</v>
      </c>
      <c r="T532" s="5">
        <f t="shared" si="53"/>
        <v>42178.874999999993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48"/>
        <v>100</v>
      </c>
      <c r="P533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5">
        <f t="shared" si="52"/>
        <v>42675.856817129628</v>
      </c>
      <c r="T533" s="5">
        <f t="shared" si="53"/>
        <v>42721.082638888889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48"/>
        <v>123.25</v>
      </c>
      <c r="P534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5">
        <f t="shared" si="52"/>
        <v>42472.798703703702</v>
      </c>
      <c r="T534" s="5">
        <f t="shared" si="53"/>
        <v>42502.798703703702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48"/>
        <v>100.2</v>
      </c>
      <c r="P535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5">
        <f t="shared" si="52"/>
        <v>42482.226446759254</v>
      </c>
      <c r="T535" s="5">
        <f t="shared" si="53"/>
        <v>42506.226446759254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48"/>
        <v>104.66666666666666</v>
      </c>
      <c r="P53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5">
        <f t="shared" si="52"/>
        <v>42270.602662037032</v>
      </c>
      <c r="T536" s="5">
        <f t="shared" si="53"/>
        <v>42309.749999999993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48"/>
        <v>102.49999999999999</v>
      </c>
      <c r="P53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5">
        <f t="shared" si="52"/>
        <v>42711.336863425924</v>
      </c>
      <c r="T537" s="5">
        <f t="shared" si="53"/>
        <v>42741.336863425924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48"/>
        <v>118.25757575757576</v>
      </c>
      <c r="P538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5">
        <f t="shared" si="52"/>
        <v>42179.136655092589</v>
      </c>
      <c r="T538" s="5">
        <f t="shared" si="53"/>
        <v>42219.541666666664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48"/>
        <v>120.5</v>
      </c>
      <c r="P539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5">
        <f t="shared" si="52"/>
        <v>42282.560081018521</v>
      </c>
      <c r="T539" s="5">
        <f t="shared" si="53"/>
        <v>42312.601747685178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48"/>
        <v>302.42</v>
      </c>
      <c r="P540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5">
        <f t="shared" si="52"/>
        <v>42473.586377314808</v>
      </c>
      <c r="T540" s="5">
        <f t="shared" si="53"/>
        <v>42503.586377314808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48"/>
        <v>100.64400000000001</v>
      </c>
      <c r="P541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5">
        <f t="shared" si="52"/>
        <v>42534.841516203705</v>
      </c>
      <c r="T541" s="5">
        <f t="shared" si="53"/>
        <v>42555.841516203705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48"/>
        <v>6.6666666666666671E-3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s="5">
        <f t="shared" si="52"/>
        <v>42009.608865740738</v>
      </c>
      <c r="T542" s="5">
        <f t="shared" si="53"/>
        <v>42039.608865740738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48"/>
        <v>0.55555555555555558</v>
      </c>
      <c r="P543">
        <f t="shared" si="49"/>
        <v>25</v>
      </c>
      <c r="Q543" t="str">
        <f t="shared" si="50"/>
        <v>technology</v>
      </c>
      <c r="R543" t="str">
        <f t="shared" si="51"/>
        <v>web</v>
      </c>
      <c r="S543" s="5">
        <f t="shared" si="52"/>
        <v>42275.838356481479</v>
      </c>
      <c r="T543" s="5">
        <f t="shared" si="53"/>
        <v>42305.838356481479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48"/>
        <v>3.9999999999999996E-4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s="5">
        <f t="shared" si="52"/>
        <v>42433.529120370367</v>
      </c>
      <c r="T544" s="5">
        <f t="shared" si="53"/>
        <v>42493.487453703703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48"/>
        <v>0.31818181818181818</v>
      </c>
      <c r="P545">
        <f t="shared" si="49"/>
        <v>35</v>
      </c>
      <c r="Q545" t="str">
        <f t="shared" si="50"/>
        <v>technology</v>
      </c>
      <c r="R545" t="str">
        <f t="shared" si="51"/>
        <v>web</v>
      </c>
      <c r="S545" s="5">
        <f t="shared" si="52"/>
        <v>41913.88381944444</v>
      </c>
      <c r="T545" s="5">
        <f t="shared" si="53"/>
        <v>41943.88381944444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48"/>
        <v>1.2</v>
      </c>
      <c r="P546">
        <f t="shared" si="49"/>
        <v>3</v>
      </c>
      <c r="Q546" t="str">
        <f t="shared" si="50"/>
        <v>technology</v>
      </c>
      <c r="R546" t="str">
        <f t="shared" si="51"/>
        <v>web</v>
      </c>
      <c r="S546" s="5">
        <f t="shared" si="52"/>
        <v>42525.448611111111</v>
      </c>
      <c r="T546" s="5">
        <f t="shared" si="53"/>
        <v>42555.448611111111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48"/>
        <v>27.383999999999997</v>
      </c>
      <c r="P54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5">
        <f t="shared" si="52"/>
        <v>42283.38413194444</v>
      </c>
      <c r="T547" s="5">
        <f t="shared" si="53"/>
        <v>42323.425798611112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48"/>
        <v>8.666666666666667E-2</v>
      </c>
      <c r="P548">
        <f t="shared" si="49"/>
        <v>26</v>
      </c>
      <c r="Q548" t="str">
        <f t="shared" si="50"/>
        <v>technology</v>
      </c>
      <c r="R548" t="str">
        <f t="shared" si="51"/>
        <v>web</v>
      </c>
      <c r="S548" s="5">
        <f t="shared" si="52"/>
        <v>42249.459664351853</v>
      </c>
      <c r="T548" s="5">
        <f t="shared" si="53"/>
        <v>42294.459664351853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48"/>
        <v>0</v>
      </c>
      <c r="P549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5">
        <f t="shared" si="52"/>
        <v>42380.488009259258</v>
      </c>
      <c r="T549" s="5">
        <f t="shared" si="53"/>
        <v>42410.488009259258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48"/>
        <v>0.09</v>
      </c>
      <c r="P550">
        <f t="shared" si="49"/>
        <v>9</v>
      </c>
      <c r="Q550" t="str">
        <f t="shared" si="50"/>
        <v>technology</v>
      </c>
      <c r="R550" t="str">
        <f t="shared" si="51"/>
        <v>web</v>
      </c>
      <c r="S550" s="5">
        <f t="shared" si="52"/>
        <v>42276.695</v>
      </c>
      <c r="T550" s="5">
        <f t="shared" si="53"/>
        <v>42306.695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48"/>
        <v>2.7199999999999998</v>
      </c>
      <c r="P551">
        <f t="shared" si="49"/>
        <v>8.5</v>
      </c>
      <c r="Q551" t="str">
        <f t="shared" si="50"/>
        <v>technology</v>
      </c>
      <c r="R551" t="str">
        <f t="shared" si="51"/>
        <v>web</v>
      </c>
      <c r="S551" s="5">
        <f t="shared" si="52"/>
        <v>42163.428495370368</v>
      </c>
      <c r="T551" s="5">
        <f t="shared" si="53"/>
        <v>42193.428495370368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48"/>
        <v>0.70000000000000007</v>
      </c>
      <c r="P552">
        <f t="shared" si="49"/>
        <v>8.75</v>
      </c>
      <c r="Q552" t="str">
        <f t="shared" si="50"/>
        <v>technology</v>
      </c>
      <c r="R552" t="str">
        <f t="shared" si="51"/>
        <v>web</v>
      </c>
      <c r="S552" s="5">
        <f t="shared" si="52"/>
        <v>42753.47042824074</v>
      </c>
      <c r="T552" s="5">
        <f t="shared" si="53"/>
        <v>42765.999999999993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48"/>
        <v>5.0413333333333332</v>
      </c>
      <c r="P553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5">
        <f t="shared" si="52"/>
        <v>42173.067407407405</v>
      </c>
      <c r="T553" s="5">
        <f t="shared" si="53"/>
        <v>42217.536805555552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48"/>
        <v>0</v>
      </c>
      <c r="P554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5">
        <f t="shared" si="52"/>
        <v>42318.408518518518</v>
      </c>
      <c r="T554" s="5">
        <f t="shared" si="53"/>
        <v>42378.408518518518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48"/>
        <v>0.49199999999999999</v>
      </c>
      <c r="P555">
        <f t="shared" si="49"/>
        <v>20.5</v>
      </c>
      <c r="Q555" t="str">
        <f t="shared" si="50"/>
        <v>technology</v>
      </c>
      <c r="R555" t="str">
        <f t="shared" si="51"/>
        <v>web</v>
      </c>
      <c r="S555" s="5">
        <f t="shared" si="52"/>
        <v>41927.511469907404</v>
      </c>
      <c r="T555" s="5">
        <f t="shared" si="53"/>
        <v>41957.553136574068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48"/>
        <v>36.589147286821706</v>
      </c>
      <c r="P55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5">
        <f t="shared" si="52"/>
        <v>41901.476527777777</v>
      </c>
      <c r="T556" s="5">
        <f t="shared" si="53"/>
        <v>41931.476527777777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48"/>
        <v>0</v>
      </c>
      <c r="P557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5">
        <f t="shared" si="52"/>
        <v>42503.145173611112</v>
      </c>
      <c r="T557" s="5">
        <f t="shared" si="53"/>
        <v>42533.145173611112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48"/>
        <v>2.5</v>
      </c>
      <c r="P558">
        <f t="shared" si="49"/>
        <v>200</v>
      </c>
      <c r="Q558" t="str">
        <f t="shared" si="50"/>
        <v>technology</v>
      </c>
      <c r="R558" t="str">
        <f t="shared" si="51"/>
        <v>web</v>
      </c>
      <c r="S558" s="5">
        <f t="shared" si="52"/>
        <v>42345.651817129627</v>
      </c>
      <c r="T558" s="5">
        <f t="shared" si="53"/>
        <v>42375.651817129627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48"/>
        <v>0.91066666666666674</v>
      </c>
      <c r="P559">
        <f t="shared" si="49"/>
        <v>68.3</v>
      </c>
      <c r="Q559" t="str">
        <f t="shared" si="50"/>
        <v>technology</v>
      </c>
      <c r="R559" t="str">
        <f t="shared" si="51"/>
        <v>web</v>
      </c>
      <c r="S559" s="5">
        <f t="shared" si="52"/>
        <v>42676.733831018515</v>
      </c>
      <c r="T559" s="5">
        <f t="shared" si="53"/>
        <v>42706.775497685179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48"/>
        <v>0</v>
      </c>
      <c r="P560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5">
        <f t="shared" si="52"/>
        <v>42057.674826388888</v>
      </c>
      <c r="T560" s="5">
        <f t="shared" si="53"/>
        <v>42087.633159722223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48"/>
        <v>2.0833333333333336E-2</v>
      </c>
      <c r="P561">
        <f t="shared" si="49"/>
        <v>50</v>
      </c>
      <c r="Q561" t="str">
        <f t="shared" si="50"/>
        <v>technology</v>
      </c>
      <c r="R561" t="str">
        <f t="shared" si="51"/>
        <v>web</v>
      </c>
      <c r="S561" s="5">
        <f t="shared" si="52"/>
        <v>42321.074768518512</v>
      </c>
      <c r="T561" s="5">
        <f t="shared" si="53"/>
        <v>42351.074768518512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48"/>
        <v>1.2E-2</v>
      </c>
      <c r="P562">
        <f t="shared" si="49"/>
        <v>4</v>
      </c>
      <c r="Q562" t="str">
        <f t="shared" si="50"/>
        <v>technology</v>
      </c>
      <c r="R562" t="str">
        <f t="shared" si="51"/>
        <v>web</v>
      </c>
      <c r="S562" s="5">
        <f t="shared" si="52"/>
        <v>41960.563020833331</v>
      </c>
      <c r="T562" s="5">
        <f t="shared" si="53"/>
        <v>41990.563020833331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48"/>
        <v>0.36666666666666664</v>
      </c>
      <c r="P563">
        <f t="shared" si="49"/>
        <v>27.5</v>
      </c>
      <c r="Q563" t="str">
        <f t="shared" si="50"/>
        <v>technology</v>
      </c>
      <c r="R563" t="str">
        <f t="shared" si="51"/>
        <v>web</v>
      </c>
      <c r="S563" s="5">
        <f t="shared" si="52"/>
        <v>42268.450381944444</v>
      </c>
      <c r="T563" s="5">
        <f t="shared" si="53"/>
        <v>42303.450381944444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48"/>
        <v>0</v>
      </c>
      <c r="P564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5">
        <f t="shared" si="52"/>
        <v>42692.180729166663</v>
      </c>
      <c r="T564" s="5">
        <f t="shared" si="53"/>
        <v>42722.180729166663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48"/>
        <v>9.0666666666666659E-2</v>
      </c>
      <c r="P565">
        <f t="shared" si="49"/>
        <v>34</v>
      </c>
      <c r="Q565" t="str">
        <f t="shared" si="50"/>
        <v>technology</v>
      </c>
      <c r="R565" t="str">
        <f t="shared" si="51"/>
        <v>web</v>
      </c>
      <c r="S565" s="5">
        <f t="shared" si="52"/>
        <v>42021.861655092587</v>
      </c>
      <c r="T565" s="5">
        <f t="shared" si="53"/>
        <v>42051.861655092587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48"/>
        <v>5.5555555555555558E-3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s="5">
        <f t="shared" si="52"/>
        <v>42411.734664351847</v>
      </c>
      <c r="T566" s="5">
        <f t="shared" si="53"/>
        <v>42441.734664351847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48"/>
        <v>0</v>
      </c>
      <c r="P567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5">
        <f t="shared" si="52"/>
        <v>42165.576956018514</v>
      </c>
      <c r="T567" s="5">
        <f t="shared" si="53"/>
        <v>42195.576956018514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48"/>
        <v>0.02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s="5">
        <f t="shared" si="52"/>
        <v>42535.476076388884</v>
      </c>
      <c r="T568" s="5">
        <f t="shared" si="53"/>
        <v>42565.476076388884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48"/>
        <v>0</v>
      </c>
      <c r="P569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5">
        <f t="shared" si="52"/>
        <v>41975.634189814817</v>
      </c>
      <c r="T569" s="5">
        <f t="shared" si="53"/>
        <v>42005.634189814817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48"/>
        <v>1</v>
      </c>
      <c r="P570">
        <f t="shared" si="49"/>
        <v>49</v>
      </c>
      <c r="Q570" t="str">
        <f t="shared" si="50"/>
        <v>technology</v>
      </c>
      <c r="R570" t="str">
        <f t="shared" si="51"/>
        <v>web</v>
      </c>
      <c r="S570" s="5">
        <f t="shared" si="52"/>
        <v>42348.713229166664</v>
      </c>
      <c r="T570" s="5">
        <f t="shared" si="53"/>
        <v>42385.249999999993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48"/>
        <v>0.8</v>
      </c>
      <c r="P571">
        <f t="shared" si="49"/>
        <v>20</v>
      </c>
      <c r="Q571" t="str">
        <f t="shared" si="50"/>
        <v>technology</v>
      </c>
      <c r="R571" t="str">
        <f t="shared" si="51"/>
        <v>web</v>
      </c>
      <c r="S571" s="5">
        <f t="shared" si="52"/>
        <v>42340.639027777775</v>
      </c>
      <c r="T571" s="5">
        <f t="shared" si="53"/>
        <v>42370.639027777775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48"/>
        <v>0.16705882352941176</v>
      </c>
      <c r="P572">
        <f t="shared" si="49"/>
        <v>142</v>
      </c>
      <c r="Q572" t="str">
        <f t="shared" si="50"/>
        <v>technology</v>
      </c>
      <c r="R572" t="str">
        <f t="shared" si="51"/>
        <v>web</v>
      </c>
      <c r="S572" s="5">
        <f t="shared" si="52"/>
        <v>42388.589918981474</v>
      </c>
      <c r="T572" s="5">
        <f t="shared" si="53"/>
        <v>42418.589918981474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48"/>
        <v>0.42399999999999999</v>
      </c>
      <c r="P573">
        <f t="shared" si="49"/>
        <v>53</v>
      </c>
      <c r="Q573" t="str">
        <f t="shared" si="50"/>
        <v>technology</v>
      </c>
      <c r="R573" t="str">
        <f t="shared" si="51"/>
        <v>web</v>
      </c>
      <c r="S573" s="5">
        <f t="shared" si="52"/>
        <v>42192.607905092591</v>
      </c>
      <c r="T573" s="5">
        <f t="shared" si="53"/>
        <v>42211.957638888889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48"/>
        <v>0</v>
      </c>
      <c r="P574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5">
        <f t="shared" si="52"/>
        <v>42282.507962962962</v>
      </c>
      <c r="T574" s="5">
        <f t="shared" si="53"/>
        <v>42312.549629629626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48"/>
        <v>0.38925389253892539</v>
      </c>
      <c r="P575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5">
        <f t="shared" si="52"/>
        <v>41962.841793981475</v>
      </c>
      <c r="T575" s="5">
        <f t="shared" si="53"/>
        <v>42021.841666666667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48"/>
        <v>0.7155635062611807</v>
      </c>
      <c r="P576">
        <f t="shared" si="49"/>
        <v>20</v>
      </c>
      <c r="Q576" t="str">
        <f t="shared" si="50"/>
        <v>technology</v>
      </c>
      <c r="R576" t="str">
        <f t="shared" si="51"/>
        <v>web</v>
      </c>
      <c r="S576" s="5">
        <f t="shared" si="52"/>
        <v>42632.235034722216</v>
      </c>
      <c r="T576" s="5">
        <f t="shared" si="53"/>
        <v>42662.235034722216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48"/>
        <v>0.43166666666666664</v>
      </c>
      <c r="P577">
        <f t="shared" si="49"/>
        <v>64.75</v>
      </c>
      <c r="Q577" t="str">
        <f t="shared" si="50"/>
        <v>technology</v>
      </c>
      <c r="R577" t="str">
        <f t="shared" si="51"/>
        <v>web</v>
      </c>
      <c r="S577" s="5">
        <f t="shared" si="52"/>
        <v>42138.484293981477</v>
      </c>
      <c r="T577" s="5">
        <f t="shared" si="53"/>
        <v>42168.484293981477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48"/>
        <v>1.25E-3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s="5">
        <f t="shared" si="52"/>
        <v>42031.263333333329</v>
      </c>
      <c r="T578" s="5">
        <f t="shared" si="53"/>
        <v>42091.221666666665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54">(E579/D579)*100</f>
        <v>0.2</v>
      </c>
      <c r="P579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RIGHT(N579,LEN(N579)-FIND("/",N579))</f>
        <v>web</v>
      </c>
      <c r="S579" s="5">
        <f t="shared" ref="S579:S642" si="58">(J579/86400)+25569+(-5/24)</f>
        <v>42450.380810185183</v>
      </c>
      <c r="T579" s="5">
        <f t="shared" ref="T579:T642" si="59">(I579/86400)+25569+(-5/24)</f>
        <v>42510.380810185183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54"/>
        <v>1.12E-2</v>
      </c>
      <c r="P580">
        <f t="shared" si="55"/>
        <v>2</v>
      </c>
      <c r="Q580" t="str">
        <f t="shared" si="56"/>
        <v>technology</v>
      </c>
      <c r="R580" t="str">
        <f t="shared" si="57"/>
        <v>web</v>
      </c>
      <c r="S580" s="5">
        <f t="shared" si="58"/>
        <v>42230.370289351849</v>
      </c>
      <c r="T580" s="5">
        <f t="shared" si="59"/>
        <v>42254.370289351849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54"/>
        <v>1.4583333333333333</v>
      </c>
      <c r="P581">
        <f t="shared" si="55"/>
        <v>35</v>
      </c>
      <c r="Q581" t="str">
        <f t="shared" si="56"/>
        <v>technology</v>
      </c>
      <c r="R581" t="str">
        <f t="shared" si="57"/>
        <v>web</v>
      </c>
      <c r="S581" s="5">
        <f t="shared" si="58"/>
        <v>41968.643784722219</v>
      </c>
      <c r="T581" s="5">
        <f t="shared" si="59"/>
        <v>41998.643784722219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54"/>
        <v>3.3333333333333333E-2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s="5">
        <f t="shared" si="58"/>
        <v>42605.699849537035</v>
      </c>
      <c r="T582" s="5">
        <f t="shared" si="59"/>
        <v>42635.699849537035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54"/>
        <v>0</v>
      </c>
      <c r="P583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5">
        <f t="shared" si="58"/>
        <v>42187.804444444446</v>
      </c>
      <c r="T583" s="5">
        <f t="shared" si="59"/>
        <v>42217.804444444446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54"/>
        <v>0</v>
      </c>
      <c r="P584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5">
        <f t="shared" si="58"/>
        <v>42055.531469907401</v>
      </c>
      <c r="T584" s="5">
        <f t="shared" si="59"/>
        <v>42078.541666666664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54"/>
        <v>1.1111111111111112E-2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s="5">
        <f t="shared" si="58"/>
        <v>42052.730173611104</v>
      </c>
      <c r="T585" s="5">
        <f t="shared" si="59"/>
        <v>42082.688506944447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54"/>
        <v>1</v>
      </c>
      <c r="P586">
        <f t="shared" si="55"/>
        <v>5</v>
      </c>
      <c r="Q586" t="str">
        <f t="shared" si="56"/>
        <v>technology</v>
      </c>
      <c r="R586" t="str">
        <f t="shared" si="57"/>
        <v>web</v>
      </c>
      <c r="S586" s="5">
        <f t="shared" si="58"/>
        <v>42049.508287037032</v>
      </c>
      <c r="T586" s="5">
        <f t="shared" si="59"/>
        <v>42079.466620370367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54"/>
        <v>0</v>
      </c>
      <c r="P587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5">
        <f t="shared" si="58"/>
        <v>42283.182604166665</v>
      </c>
      <c r="T587" s="5">
        <f t="shared" si="59"/>
        <v>42338.791666666664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54"/>
        <v>0.55999999999999994</v>
      </c>
      <c r="P588">
        <f t="shared" si="55"/>
        <v>14</v>
      </c>
      <c r="Q588" t="str">
        <f t="shared" si="56"/>
        <v>technology</v>
      </c>
      <c r="R588" t="str">
        <f t="shared" si="57"/>
        <v>web</v>
      </c>
      <c r="S588" s="5">
        <f t="shared" si="58"/>
        <v>42020.645914351851</v>
      </c>
      <c r="T588" s="5">
        <f t="shared" si="59"/>
        <v>42050.645914351851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54"/>
        <v>9.0833333333333339</v>
      </c>
      <c r="P589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5">
        <f t="shared" si="58"/>
        <v>42080.548993055556</v>
      </c>
      <c r="T589" s="5">
        <f t="shared" si="59"/>
        <v>42110.548993055556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54"/>
        <v>3.3444444444444441</v>
      </c>
      <c r="P590">
        <f t="shared" si="55"/>
        <v>150.5</v>
      </c>
      <c r="Q590" t="str">
        <f t="shared" si="56"/>
        <v>technology</v>
      </c>
      <c r="R590" t="str">
        <f t="shared" si="57"/>
        <v>web</v>
      </c>
      <c r="S590" s="5">
        <f t="shared" si="58"/>
        <v>42631.561180555553</v>
      </c>
      <c r="T590" s="5">
        <f t="shared" si="59"/>
        <v>42691.602847222217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54"/>
        <v>1.3333333333333334E-2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s="5">
        <f t="shared" si="58"/>
        <v>42178.406238425923</v>
      </c>
      <c r="T591" s="5">
        <f t="shared" si="59"/>
        <v>42193.406238425923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54"/>
        <v>4.46</v>
      </c>
      <c r="P592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5">
        <f t="shared" si="58"/>
        <v>42377.34642361111</v>
      </c>
      <c r="T592" s="5">
        <f t="shared" si="59"/>
        <v>42408.334027777775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54"/>
        <v>6.0999999999999999E-2</v>
      </c>
      <c r="P593">
        <f t="shared" si="55"/>
        <v>30.5</v>
      </c>
      <c r="Q593" t="str">
        <f t="shared" si="56"/>
        <v>technology</v>
      </c>
      <c r="R593" t="str">
        <f t="shared" si="57"/>
        <v>web</v>
      </c>
      <c r="S593" s="5">
        <f t="shared" si="58"/>
        <v>42177.334837962961</v>
      </c>
      <c r="T593" s="5">
        <f t="shared" si="59"/>
        <v>42207.334837962961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54"/>
        <v>3.3333333333333335</v>
      </c>
      <c r="P594">
        <f t="shared" si="55"/>
        <v>250</v>
      </c>
      <c r="Q594" t="str">
        <f t="shared" si="56"/>
        <v>technology</v>
      </c>
      <c r="R594" t="str">
        <f t="shared" si="57"/>
        <v>web</v>
      </c>
      <c r="S594" s="5">
        <f t="shared" si="58"/>
        <v>41946.023842592593</v>
      </c>
      <c r="T594" s="5">
        <f t="shared" si="59"/>
        <v>41976.023842592585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54"/>
        <v>23</v>
      </c>
      <c r="P595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5">
        <f t="shared" si="58"/>
        <v>42070.469270833331</v>
      </c>
      <c r="T595" s="5">
        <f t="shared" si="59"/>
        <v>42100.427604166667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54"/>
        <v>0.104</v>
      </c>
      <c r="P596">
        <f t="shared" si="55"/>
        <v>13</v>
      </c>
      <c r="Q596" t="str">
        <f t="shared" si="56"/>
        <v>technology</v>
      </c>
      <c r="R596" t="str">
        <f t="shared" si="57"/>
        <v>web</v>
      </c>
      <c r="S596" s="5">
        <f t="shared" si="58"/>
        <v>42446.571828703702</v>
      </c>
      <c r="T596" s="5">
        <f t="shared" si="59"/>
        <v>42476.571828703702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54"/>
        <v>0.42599999999999999</v>
      </c>
      <c r="P597">
        <f t="shared" si="55"/>
        <v>53.25</v>
      </c>
      <c r="Q597" t="str">
        <f t="shared" si="56"/>
        <v>technology</v>
      </c>
      <c r="R597" t="str">
        <f t="shared" si="57"/>
        <v>web</v>
      </c>
      <c r="S597" s="5">
        <f t="shared" si="58"/>
        <v>42082.861550925925</v>
      </c>
      <c r="T597" s="5">
        <f t="shared" si="59"/>
        <v>42127.861550925925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54"/>
        <v>0.03</v>
      </c>
      <c r="P598">
        <f t="shared" si="55"/>
        <v>3</v>
      </c>
      <c r="Q598" t="str">
        <f t="shared" si="56"/>
        <v>technology</v>
      </c>
      <c r="R598" t="str">
        <f t="shared" si="57"/>
        <v>web</v>
      </c>
      <c r="S598" s="5">
        <f t="shared" si="58"/>
        <v>42646.688564814809</v>
      </c>
      <c r="T598" s="5">
        <f t="shared" si="59"/>
        <v>42676.688564814809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54"/>
        <v>0.26666666666666666</v>
      </c>
      <c r="P599">
        <f t="shared" si="55"/>
        <v>10</v>
      </c>
      <c r="Q599" t="str">
        <f t="shared" si="56"/>
        <v>technology</v>
      </c>
      <c r="R599" t="str">
        <f t="shared" si="57"/>
        <v>web</v>
      </c>
      <c r="S599" s="5">
        <f t="shared" si="58"/>
        <v>42545.496932870366</v>
      </c>
      <c r="T599" s="5">
        <f t="shared" si="59"/>
        <v>42582.458333333336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54"/>
        <v>34</v>
      </c>
      <c r="P600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5">
        <f t="shared" si="58"/>
        <v>41947.793761574074</v>
      </c>
      <c r="T600" s="5">
        <f t="shared" si="59"/>
        <v>41977.793761574074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54"/>
        <v>6.2E-2</v>
      </c>
      <c r="P601">
        <f t="shared" si="55"/>
        <v>15.5</v>
      </c>
      <c r="Q601" t="str">
        <f t="shared" si="56"/>
        <v>technology</v>
      </c>
      <c r="R601" t="str">
        <f t="shared" si="57"/>
        <v>web</v>
      </c>
      <c r="S601" s="5">
        <f t="shared" si="58"/>
        <v>42047.604189814818</v>
      </c>
      <c r="T601" s="5">
        <f t="shared" si="59"/>
        <v>42071.427777777775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54"/>
        <v>2</v>
      </c>
      <c r="P602">
        <f t="shared" si="55"/>
        <v>100</v>
      </c>
      <c r="Q602" t="str">
        <f t="shared" si="56"/>
        <v>technology</v>
      </c>
      <c r="R602" t="str">
        <f t="shared" si="57"/>
        <v>web</v>
      </c>
      <c r="S602" s="5">
        <f t="shared" si="58"/>
        <v>42073.589837962958</v>
      </c>
      <c r="T602" s="5">
        <f t="shared" si="59"/>
        <v>42133.589837962958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54"/>
        <v>1.4000000000000001</v>
      </c>
      <c r="P603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5">
        <f t="shared" si="58"/>
        <v>41969.64975694444</v>
      </c>
      <c r="T603" s="5">
        <f t="shared" si="59"/>
        <v>41999.64975694444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54"/>
        <v>0</v>
      </c>
      <c r="P604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5">
        <f t="shared" si="58"/>
        <v>42143.585821759254</v>
      </c>
      <c r="T604" s="5">
        <f t="shared" si="59"/>
        <v>42173.585821759254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54"/>
        <v>3.9334666666666664</v>
      </c>
      <c r="P605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5">
        <f t="shared" si="58"/>
        <v>41835.430821759255</v>
      </c>
      <c r="T605" s="5">
        <f t="shared" si="59"/>
        <v>41865.430821759255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54"/>
        <v>0</v>
      </c>
      <c r="P60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5">
        <f t="shared" si="58"/>
        <v>41848.827037037037</v>
      </c>
      <c r="T606" s="5">
        <f t="shared" si="59"/>
        <v>41878.827037037037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54"/>
        <v>2.62</v>
      </c>
      <c r="P607">
        <f t="shared" si="55"/>
        <v>16.375</v>
      </c>
      <c r="Q607" t="str">
        <f t="shared" si="56"/>
        <v>technology</v>
      </c>
      <c r="R607" t="str">
        <f t="shared" si="57"/>
        <v>web</v>
      </c>
      <c r="S607" s="5">
        <f t="shared" si="58"/>
        <v>42194.149398148147</v>
      </c>
      <c r="T607" s="5">
        <f t="shared" si="59"/>
        <v>42239.149398148147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54"/>
        <v>0.2</v>
      </c>
      <c r="P608">
        <f t="shared" si="55"/>
        <v>10</v>
      </c>
      <c r="Q608" t="str">
        <f t="shared" si="56"/>
        <v>technology</v>
      </c>
      <c r="R608" t="str">
        <f t="shared" si="57"/>
        <v>web</v>
      </c>
      <c r="S608" s="5">
        <f t="shared" si="58"/>
        <v>42102.442233796297</v>
      </c>
      <c r="T608" s="5">
        <f t="shared" si="59"/>
        <v>42148.416666666664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54"/>
        <v>0</v>
      </c>
      <c r="P609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5">
        <f t="shared" si="58"/>
        <v>42300.617314814815</v>
      </c>
      <c r="T609" s="5">
        <f t="shared" si="59"/>
        <v>42330.65898148148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54"/>
        <v>0.97400000000000009</v>
      </c>
      <c r="P610">
        <f t="shared" si="55"/>
        <v>292.2</v>
      </c>
      <c r="Q610" t="str">
        <f t="shared" si="56"/>
        <v>technology</v>
      </c>
      <c r="R610" t="str">
        <f t="shared" si="57"/>
        <v>web</v>
      </c>
      <c r="S610" s="5">
        <f t="shared" si="58"/>
        <v>42140.712731481479</v>
      </c>
      <c r="T610" s="5">
        <f t="shared" si="59"/>
        <v>42170.712731481479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54"/>
        <v>0.64102564102564097</v>
      </c>
      <c r="P611">
        <f t="shared" si="55"/>
        <v>5</v>
      </c>
      <c r="Q611" t="str">
        <f t="shared" si="56"/>
        <v>technology</v>
      </c>
      <c r="R611" t="str">
        <f t="shared" si="57"/>
        <v>web</v>
      </c>
      <c r="S611" s="5">
        <f t="shared" si="58"/>
        <v>42306.825740740744</v>
      </c>
      <c r="T611" s="5">
        <f t="shared" si="59"/>
        <v>42336.867407407401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54"/>
        <v>0</v>
      </c>
      <c r="P612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5">
        <f t="shared" si="58"/>
        <v>42086.622523148144</v>
      </c>
      <c r="T612" s="5">
        <f t="shared" si="59"/>
        <v>42116.622523148144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54"/>
        <v>0</v>
      </c>
      <c r="P613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5">
        <f t="shared" si="58"/>
        <v>42328.352280092593</v>
      </c>
      <c r="T613" s="5">
        <f t="shared" si="59"/>
        <v>42388.352280092593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54"/>
        <v>0</v>
      </c>
      <c r="P614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5">
        <f t="shared" si="58"/>
        <v>42584.823449074072</v>
      </c>
      <c r="T614" s="5">
        <f t="shared" si="59"/>
        <v>42614.823449074072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54"/>
        <v>21.363333333333333</v>
      </c>
      <c r="P615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5">
        <f t="shared" si="58"/>
        <v>42247.288425925923</v>
      </c>
      <c r="T615" s="5">
        <f t="shared" si="59"/>
        <v>42277.999305555553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54"/>
        <v>0</v>
      </c>
      <c r="P61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5">
        <f t="shared" si="58"/>
        <v>42514.853472222218</v>
      </c>
      <c r="T616" s="5">
        <f t="shared" si="59"/>
        <v>42544.853472222218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54"/>
        <v>0</v>
      </c>
      <c r="P617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5">
        <f t="shared" si="58"/>
        <v>42241.913877314808</v>
      </c>
      <c r="T617" s="5">
        <f t="shared" si="59"/>
        <v>42271.913877314808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54"/>
        <v>0</v>
      </c>
      <c r="P618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5">
        <f t="shared" si="58"/>
        <v>42761.167905092589</v>
      </c>
      <c r="T618" s="5">
        <f t="shared" si="59"/>
        <v>42791.167905092589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54"/>
        <v>3</v>
      </c>
      <c r="P619">
        <f t="shared" si="55"/>
        <v>20</v>
      </c>
      <c r="Q619" t="str">
        <f t="shared" si="56"/>
        <v>technology</v>
      </c>
      <c r="R619" t="str">
        <f t="shared" si="57"/>
        <v>web</v>
      </c>
      <c r="S619" s="5">
        <f t="shared" si="58"/>
        <v>42087.134756944441</v>
      </c>
      <c r="T619" s="5">
        <f t="shared" si="59"/>
        <v>42132.134756944441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54"/>
        <v>0</v>
      </c>
      <c r="P620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5">
        <f t="shared" si="58"/>
        <v>42317.60188657407</v>
      </c>
      <c r="T620" s="5">
        <f t="shared" si="59"/>
        <v>42347.60188657407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54"/>
        <v>3.9999999999999996E-5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s="5">
        <f t="shared" si="58"/>
        <v>41908.442013888889</v>
      </c>
      <c r="T621" s="5">
        <f t="shared" si="59"/>
        <v>41968.483680555553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54"/>
        <v>1</v>
      </c>
      <c r="P622">
        <f t="shared" si="55"/>
        <v>300</v>
      </c>
      <c r="Q622" t="str">
        <f t="shared" si="56"/>
        <v>technology</v>
      </c>
      <c r="R622" t="str">
        <f t="shared" si="57"/>
        <v>web</v>
      </c>
      <c r="S622" s="5">
        <f t="shared" si="58"/>
        <v>41831.508541666662</v>
      </c>
      <c r="T622" s="5">
        <f t="shared" si="59"/>
        <v>41876.508541666662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54"/>
        <v>1.044</v>
      </c>
      <c r="P623">
        <f t="shared" si="55"/>
        <v>87</v>
      </c>
      <c r="Q623" t="str">
        <f t="shared" si="56"/>
        <v>technology</v>
      </c>
      <c r="R623" t="str">
        <f t="shared" si="57"/>
        <v>web</v>
      </c>
      <c r="S623" s="5">
        <f t="shared" si="58"/>
        <v>42528.779363425921</v>
      </c>
      <c r="T623" s="5">
        <f t="shared" si="59"/>
        <v>42558.779363425921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54"/>
        <v>5.6833333333333336</v>
      </c>
      <c r="P624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5">
        <f t="shared" si="58"/>
        <v>42532.566412037035</v>
      </c>
      <c r="T624" s="5">
        <f t="shared" si="59"/>
        <v>42552.566412037035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54"/>
        <v>0</v>
      </c>
      <c r="P625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5">
        <f t="shared" si="58"/>
        <v>42121.800891203697</v>
      </c>
      <c r="T625" s="5">
        <f t="shared" si="59"/>
        <v>42151.800891203697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54"/>
        <v>0</v>
      </c>
      <c r="P62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5">
        <f t="shared" si="58"/>
        <v>42108.78056712963</v>
      </c>
      <c r="T626" s="5">
        <f t="shared" si="59"/>
        <v>42138.78056712963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54"/>
        <v>0</v>
      </c>
      <c r="P627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5">
        <f t="shared" si="58"/>
        <v>42790.687233796292</v>
      </c>
      <c r="T627" s="5">
        <f t="shared" si="59"/>
        <v>42820.645567129628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54"/>
        <v>17.380000000000003</v>
      </c>
      <c r="P628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5">
        <f t="shared" si="58"/>
        <v>42198.351145833331</v>
      </c>
      <c r="T628" s="5">
        <f t="shared" si="59"/>
        <v>42231.348611111105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54"/>
        <v>0.02</v>
      </c>
      <c r="P629">
        <f t="shared" si="55"/>
        <v>90</v>
      </c>
      <c r="Q629" t="str">
        <f t="shared" si="56"/>
        <v>technology</v>
      </c>
      <c r="R629" t="str">
        <f t="shared" si="57"/>
        <v>web</v>
      </c>
      <c r="S629" s="5">
        <f t="shared" si="58"/>
        <v>42384.098506944443</v>
      </c>
      <c r="T629" s="5">
        <f t="shared" si="59"/>
        <v>42443.749999999993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54"/>
        <v>0</v>
      </c>
      <c r="P630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5">
        <f t="shared" si="58"/>
        <v>41803.484456018516</v>
      </c>
      <c r="T630" s="5">
        <f t="shared" si="59"/>
        <v>41833.484456018516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54"/>
        <v>0.17500000000000002</v>
      </c>
      <c r="P631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5">
        <f t="shared" si="58"/>
        <v>42474.429490740738</v>
      </c>
      <c r="T631" s="5">
        <f t="shared" si="59"/>
        <v>42504.429490740738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54"/>
        <v>8.3340278356529712E-2</v>
      </c>
      <c r="P632">
        <f t="shared" si="55"/>
        <v>10</v>
      </c>
      <c r="Q632" t="str">
        <f t="shared" si="56"/>
        <v>technology</v>
      </c>
      <c r="R632" t="str">
        <f t="shared" si="57"/>
        <v>web</v>
      </c>
      <c r="S632" s="5">
        <f t="shared" si="58"/>
        <v>42223.411122685182</v>
      </c>
      <c r="T632" s="5">
        <f t="shared" si="59"/>
        <v>42253.006944444445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54"/>
        <v>1.38</v>
      </c>
      <c r="P633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5">
        <f t="shared" si="58"/>
        <v>42489.563993055555</v>
      </c>
      <c r="T633" s="5">
        <f t="shared" si="59"/>
        <v>42518.563993055555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54"/>
        <v>0</v>
      </c>
      <c r="P634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5">
        <f t="shared" si="58"/>
        <v>42303.450983796291</v>
      </c>
      <c r="T634" s="5">
        <f t="shared" si="59"/>
        <v>42333.492650462962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54"/>
        <v>12.45</v>
      </c>
      <c r="P635">
        <f t="shared" si="55"/>
        <v>49.8</v>
      </c>
      <c r="Q635" t="str">
        <f t="shared" si="56"/>
        <v>technology</v>
      </c>
      <c r="R635" t="str">
        <f t="shared" si="57"/>
        <v>web</v>
      </c>
      <c r="S635" s="5">
        <f t="shared" si="58"/>
        <v>42507.090995370367</v>
      </c>
      <c r="T635" s="5">
        <f t="shared" si="59"/>
        <v>42538.749999999993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54"/>
        <v>0.02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s="5">
        <f t="shared" si="58"/>
        <v>42031.720243055555</v>
      </c>
      <c r="T636" s="5">
        <f t="shared" si="59"/>
        <v>42061.720243055555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54"/>
        <v>8.0000000000000002E-3</v>
      </c>
      <c r="P637">
        <f t="shared" si="55"/>
        <v>2</v>
      </c>
      <c r="Q637" t="str">
        <f t="shared" si="56"/>
        <v>technology</v>
      </c>
      <c r="R637" t="str">
        <f t="shared" si="57"/>
        <v>web</v>
      </c>
      <c r="S637" s="5">
        <f t="shared" si="58"/>
        <v>42075.883819444447</v>
      </c>
      <c r="T637" s="5">
        <f t="shared" si="59"/>
        <v>42105.883819444447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54"/>
        <v>0.2</v>
      </c>
      <c r="P638">
        <f t="shared" si="55"/>
        <v>4</v>
      </c>
      <c r="Q638" t="str">
        <f t="shared" si="56"/>
        <v>technology</v>
      </c>
      <c r="R638" t="str">
        <f t="shared" si="57"/>
        <v>web</v>
      </c>
      <c r="S638" s="5">
        <f t="shared" si="58"/>
        <v>42131.247106481482</v>
      </c>
      <c r="T638" s="5">
        <f t="shared" si="59"/>
        <v>42161.240972222215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54"/>
        <v>0</v>
      </c>
      <c r="P639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5">
        <f t="shared" si="58"/>
        <v>42762.75368055555</v>
      </c>
      <c r="T639" s="5">
        <f t="shared" si="59"/>
        <v>42791.75277777778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54"/>
        <v>9.0000000000000011E-3</v>
      </c>
      <c r="P640">
        <f t="shared" si="55"/>
        <v>3</v>
      </c>
      <c r="Q640" t="str">
        <f t="shared" si="56"/>
        <v>technology</v>
      </c>
      <c r="R640" t="str">
        <f t="shared" si="57"/>
        <v>web</v>
      </c>
      <c r="S640" s="5">
        <f t="shared" si="58"/>
        <v>42759.384976851848</v>
      </c>
      <c r="T640" s="5">
        <f t="shared" si="59"/>
        <v>42819.343310185184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54"/>
        <v>9.9999999999999991E-5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s="5">
        <f t="shared" si="58"/>
        <v>41865.374942129631</v>
      </c>
      <c r="T641" s="5">
        <f t="shared" si="59"/>
        <v>41925.374942129631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54"/>
        <v>144.28571428571428</v>
      </c>
      <c r="P642">
        <f t="shared" si="55"/>
        <v>50.5</v>
      </c>
      <c r="Q642" t="str">
        <f t="shared" si="56"/>
        <v>technology</v>
      </c>
      <c r="R642" t="str">
        <f t="shared" si="57"/>
        <v>wearables</v>
      </c>
      <c r="S642" s="5">
        <f t="shared" si="58"/>
        <v>42683.211979166663</v>
      </c>
      <c r="T642" s="5">
        <f t="shared" si="59"/>
        <v>42698.749999999993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60">(E643/D643)*100</f>
        <v>119.16249999999999</v>
      </c>
      <c r="P643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RIGHT(N643,LEN(N643)-FIND("/",N643))</f>
        <v>wearables</v>
      </c>
      <c r="S643" s="5">
        <f t="shared" ref="S643:S706" si="64">(J643/86400)+25569+(-5/24)</f>
        <v>42199.361666666664</v>
      </c>
      <c r="T643" s="5">
        <f t="shared" ref="T643:T706" si="65">(I643/86400)+25569+(-5/24)</f>
        <v>42229.361666666664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60"/>
        <v>1460.4850000000001</v>
      </c>
      <c r="P644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5">
        <f t="shared" si="64"/>
        <v>42199.442986111106</v>
      </c>
      <c r="T644" s="5">
        <f t="shared" si="65"/>
        <v>42235.442986111106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60"/>
        <v>105.80799999999999</v>
      </c>
      <c r="P645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5">
        <f t="shared" si="64"/>
        <v>42100.43373842592</v>
      </c>
      <c r="T645" s="5">
        <f t="shared" si="65"/>
        <v>42155.43373842592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60"/>
        <v>300.11791999999997</v>
      </c>
      <c r="P64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5">
        <f t="shared" si="64"/>
        <v>41898.457627314812</v>
      </c>
      <c r="T646" s="5">
        <f t="shared" si="65"/>
        <v>41940.833333333328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60"/>
        <v>278.7</v>
      </c>
      <c r="P64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5">
        <f t="shared" si="64"/>
        <v>42563.817986111106</v>
      </c>
      <c r="T647" s="5">
        <f t="shared" si="65"/>
        <v>42593.817986111106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60"/>
        <v>131.87625</v>
      </c>
      <c r="P648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5">
        <f t="shared" si="64"/>
        <v>41832.644293981481</v>
      </c>
      <c r="T648" s="5">
        <f t="shared" si="65"/>
        <v>41862.644293981481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60"/>
        <v>107.05</v>
      </c>
      <c r="P649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5">
        <f t="shared" si="64"/>
        <v>42416.559594907405</v>
      </c>
      <c r="T649" s="5">
        <f t="shared" si="65"/>
        <v>42446.517928240741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60"/>
        <v>126.82285714285715</v>
      </c>
      <c r="P650">
        <f t="shared" si="61"/>
        <v>1644</v>
      </c>
      <c r="Q650" t="str">
        <f t="shared" si="62"/>
        <v>technology</v>
      </c>
      <c r="R650" t="str">
        <f t="shared" si="63"/>
        <v>wearables</v>
      </c>
      <c r="S650" s="5">
        <f t="shared" si="64"/>
        <v>41891.485046296293</v>
      </c>
      <c r="T650" s="5">
        <f t="shared" si="65"/>
        <v>41926.485046296293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60"/>
        <v>139.96</v>
      </c>
      <c r="P651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5">
        <f t="shared" si="64"/>
        <v>41877.703854166662</v>
      </c>
      <c r="T651" s="5">
        <f t="shared" si="65"/>
        <v>41898.703854166662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60"/>
        <v>112.4</v>
      </c>
      <c r="P652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5">
        <f t="shared" si="64"/>
        <v>41931.828518518516</v>
      </c>
      <c r="T652" s="5">
        <f t="shared" si="65"/>
        <v>41991.870185185187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60"/>
        <v>100.52799999999999</v>
      </c>
      <c r="P653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5">
        <f t="shared" si="64"/>
        <v>41955.809155092589</v>
      </c>
      <c r="T653" s="5">
        <f t="shared" si="65"/>
        <v>41985.809155092589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60"/>
        <v>100.46666666666665</v>
      </c>
      <c r="P654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5">
        <f t="shared" si="64"/>
        <v>42675.482060185182</v>
      </c>
      <c r="T654" s="5">
        <f t="shared" si="65"/>
        <v>42705.523726851847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60"/>
        <v>141.446</v>
      </c>
      <c r="P655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5">
        <f t="shared" si="64"/>
        <v>42199.410185185181</v>
      </c>
      <c r="T655" s="5">
        <f t="shared" si="65"/>
        <v>42236.410185185181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60"/>
        <v>267.29166666666669</v>
      </c>
      <c r="P65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5">
        <f t="shared" si="64"/>
        <v>42163.748993055553</v>
      </c>
      <c r="T656" s="5">
        <f t="shared" si="65"/>
        <v>42193.748993055553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60"/>
        <v>146.88749999999999</v>
      </c>
      <c r="P65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5">
        <f t="shared" si="64"/>
        <v>42045.748981481483</v>
      </c>
      <c r="T657" s="5">
        <f t="shared" si="65"/>
        <v>42075.707314814812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60"/>
        <v>213.56</v>
      </c>
      <c r="P658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5">
        <f t="shared" si="64"/>
        <v>42417.596284722218</v>
      </c>
      <c r="T658" s="5">
        <f t="shared" si="65"/>
        <v>42477.554618055554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60"/>
        <v>125.69999999999999</v>
      </c>
      <c r="P659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5">
        <f t="shared" si="64"/>
        <v>42331.637407407405</v>
      </c>
      <c r="T659" s="5">
        <f t="shared" si="65"/>
        <v>42361.637407407405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60"/>
        <v>104.46206037108834</v>
      </c>
      <c r="P660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5">
        <f t="shared" si="64"/>
        <v>42178.952418981477</v>
      </c>
      <c r="T660" s="5">
        <f t="shared" si="65"/>
        <v>42211.541666666664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60"/>
        <v>100.56666666666668</v>
      </c>
      <c r="P661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5">
        <f t="shared" si="64"/>
        <v>42209.385358796295</v>
      </c>
      <c r="T661" s="5">
        <f t="shared" si="65"/>
        <v>42239.385358796295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60"/>
        <v>3.0579999999999998</v>
      </c>
      <c r="P662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5">
        <f t="shared" si="64"/>
        <v>41922.533321759256</v>
      </c>
      <c r="T662" s="5">
        <f t="shared" si="65"/>
        <v>41952.57498842592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60"/>
        <v>0.95</v>
      </c>
      <c r="P663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5">
        <f t="shared" si="64"/>
        <v>42636.437025462961</v>
      </c>
      <c r="T663" s="5">
        <f t="shared" si="65"/>
        <v>42666.437025462961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60"/>
        <v>0.4</v>
      </c>
      <c r="P664">
        <f t="shared" si="61"/>
        <v>39</v>
      </c>
      <c r="Q664" t="str">
        <f t="shared" si="62"/>
        <v>technology</v>
      </c>
      <c r="R664" t="str">
        <f t="shared" si="63"/>
        <v>wearables</v>
      </c>
      <c r="S664" s="5">
        <f t="shared" si="64"/>
        <v>41990.229710648149</v>
      </c>
      <c r="T664" s="5">
        <f t="shared" si="65"/>
        <v>42020.229710648149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60"/>
        <v>0.35000000000000003</v>
      </c>
      <c r="P665">
        <f t="shared" si="61"/>
        <v>100</v>
      </c>
      <c r="Q665" t="str">
        <f t="shared" si="62"/>
        <v>technology</v>
      </c>
      <c r="R665" t="str">
        <f t="shared" si="63"/>
        <v>wearables</v>
      </c>
      <c r="S665" s="5">
        <f t="shared" si="64"/>
        <v>42173.634907407402</v>
      </c>
      <c r="T665" s="5">
        <f t="shared" si="65"/>
        <v>42203.634907407402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60"/>
        <v>7.5333333333333332</v>
      </c>
      <c r="P66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5">
        <f t="shared" si="64"/>
        <v>42077.458043981482</v>
      </c>
      <c r="T666" s="5">
        <f t="shared" si="65"/>
        <v>42107.458043981482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60"/>
        <v>18.64</v>
      </c>
      <c r="P66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5">
        <f t="shared" si="64"/>
        <v>42688.503020833326</v>
      </c>
      <c r="T667" s="5">
        <f t="shared" si="65"/>
        <v>42748.503020833326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60"/>
        <v>4.0000000000000001E-3</v>
      </c>
      <c r="P668">
        <f t="shared" si="61"/>
        <v>2</v>
      </c>
      <c r="Q668" t="str">
        <f t="shared" si="62"/>
        <v>technology</v>
      </c>
      <c r="R668" t="str">
        <f t="shared" si="63"/>
        <v>wearables</v>
      </c>
      <c r="S668" s="5">
        <f t="shared" si="64"/>
        <v>41838.623819444438</v>
      </c>
      <c r="T668" s="5">
        <f t="shared" si="65"/>
        <v>41868.623819444438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60"/>
        <v>10.02</v>
      </c>
      <c r="P669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5">
        <f t="shared" si="64"/>
        <v>42632.165081018517</v>
      </c>
      <c r="T669" s="5">
        <f t="shared" si="65"/>
        <v>42672.165081018517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60"/>
        <v>4.5600000000000005</v>
      </c>
      <c r="P670">
        <f t="shared" si="61"/>
        <v>27.36</v>
      </c>
      <c r="Q670" t="str">
        <f t="shared" si="62"/>
        <v>technology</v>
      </c>
      <c r="R670" t="str">
        <f t="shared" si="63"/>
        <v>wearables</v>
      </c>
      <c r="S670" s="5">
        <f t="shared" si="64"/>
        <v>42090.622939814813</v>
      </c>
      <c r="T670" s="5">
        <f t="shared" si="65"/>
        <v>42135.622939814813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60"/>
        <v>21.5075</v>
      </c>
      <c r="P671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5">
        <f t="shared" si="64"/>
        <v>42527.417337962957</v>
      </c>
      <c r="T671" s="5">
        <f t="shared" si="65"/>
        <v>42557.417337962957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60"/>
        <v>29.276666666666667</v>
      </c>
      <c r="P672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5">
        <f t="shared" si="64"/>
        <v>42506.501388888886</v>
      </c>
      <c r="T672" s="5">
        <f t="shared" si="65"/>
        <v>42540.131944444445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60"/>
        <v>39.426666666666662</v>
      </c>
      <c r="P673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5">
        <f t="shared" si="64"/>
        <v>41984.484398148146</v>
      </c>
      <c r="T673" s="5">
        <f t="shared" si="65"/>
        <v>42017.958333333336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60"/>
        <v>21.628</v>
      </c>
      <c r="P674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5">
        <f t="shared" si="64"/>
        <v>41974.011157407404</v>
      </c>
      <c r="T674" s="5">
        <f t="shared" si="65"/>
        <v>42004.999305555553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60"/>
        <v>0.20500000000000002</v>
      </c>
      <c r="P675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5">
        <f t="shared" si="64"/>
        <v>41838.6321412037</v>
      </c>
      <c r="T675" s="5">
        <f t="shared" si="65"/>
        <v>41883.6321412037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60"/>
        <v>0.03</v>
      </c>
      <c r="P676">
        <f t="shared" si="61"/>
        <v>7.5</v>
      </c>
      <c r="Q676" t="str">
        <f t="shared" si="62"/>
        <v>technology</v>
      </c>
      <c r="R676" t="str">
        <f t="shared" si="63"/>
        <v>wearables</v>
      </c>
      <c r="S676" s="5">
        <f t="shared" si="64"/>
        <v>41802.907719907402</v>
      </c>
      <c r="T676" s="5">
        <f t="shared" si="65"/>
        <v>41862.907719907402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60"/>
        <v>14.85</v>
      </c>
      <c r="P67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5">
        <f t="shared" si="64"/>
        <v>41975.722268518519</v>
      </c>
      <c r="T677" s="5">
        <f t="shared" si="65"/>
        <v>42005.082638888889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60"/>
        <v>1.4710000000000001</v>
      </c>
      <c r="P678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5">
        <f t="shared" si="64"/>
        <v>42012.559965277775</v>
      </c>
      <c r="T678" s="5">
        <f t="shared" si="65"/>
        <v>42042.559965277775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60"/>
        <v>25.584</v>
      </c>
      <c r="P679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5">
        <f t="shared" si="64"/>
        <v>42504.195543981477</v>
      </c>
      <c r="T679" s="5">
        <f t="shared" si="65"/>
        <v>42549.195543981477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60"/>
        <v>3.8206896551724134</v>
      </c>
      <c r="P680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5">
        <f t="shared" si="64"/>
        <v>42481.168263888881</v>
      </c>
      <c r="T680" s="5">
        <f t="shared" si="65"/>
        <v>42511.168263888881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60"/>
        <v>15.485964912280703</v>
      </c>
      <c r="P681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5">
        <f t="shared" si="64"/>
        <v>42556.487372685187</v>
      </c>
      <c r="T681" s="5">
        <f t="shared" si="65"/>
        <v>42616.487372685187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60"/>
        <v>25.912000000000003</v>
      </c>
      <c r="P682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5">
        <f t="shared" si="64"/>
        <v>41864.293182870366</v>
      </c>
      <c r="T682" s="5">
        <f t="shared" si="65"/>
        <v>41899.293182870366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60"/>
        <v>0.04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s="5">
        <f t="shared" si="64"/>
        <v>42639.597268518519</v>
      </c>
      <c r="T683" s="5">
        <f t="shared" si="65"/>
        <v>42669.597268518519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60"/>
        <v>0.106</v>
      </c>
      <c r="P684">
        <f t="shared" si="61"/>
        <v>13.25</v>
      </c>
      <c r="Q684" t="str">
        <f t="shared" si="62"/>
        <v>technology</v>
      </c>
      <c r="R684" t="str">
        <f t="shared" si="63"/>
        <v>wearables</v>
      </c>
      <c r="S684" s="5">
        <f t="shared" si="64"/>
        <v>42778.556967592587</v>
      </c>
      <c r="T684" s="5">
        <f t="shared" si="65"/>
        <v>42808.515300925923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60"/>
        <v>0.85142857142857142</v>
      </c>
      <c r="P685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5">
        <f t="shared" si="64"/>
        <v>42634.691712962966</v>
      </c>
      <c r="T685" s="5">
        <f t="shared" si="65"/>
        <v>42674.691712962966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60"/>
        <v>7.4837500000000006</v>
      </c>
      <c r="P68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5">
        <f t="shared" si="64"/>
        <v>41809.26494212963</v>
      </c>
      <c r="T686" s="5">
        <f t="shared" si="65"/>
        <v>41844.916666666664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60"/>
        <v>27.650000000000002</v>
      </c>
      <c r="P687">
        <f t="shared" si="61"/>
        <v>55.3</v>
      </c>
      <c r="Q687" t="str">
        <f t="shared" si="62"/>
        <v>technology</v>
      </c>
      <c r="R687" t="str">
        <f t="shared" si="63"/>
        <v>wearables</v>
      </c>
      <c r="S687" s="5">
        <f t="shared" si="64"/>
        <v>41971.658240740733</v>
      </c>
      <c r="T687" s="5">
        <f t="shared" si="65"/>
        <v>42016.658240740733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60"/>
        <v>0</v>
      </c>
      <c r="P688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5">
        <f t="shared" si="64"/>
        <v>42189.464930555558</v>
      </c>
      <c r="T688" s="5">
        <f t="shared" si="65"/>
        <v>42219.464930555558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60"/>
        <v>3.55</v>
      </c>
      <c r="P689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5">
        <f t="shared" si="64"/>
        <v>42711.542280092595</v>
      </c>
      <c r="T689" s="5">
        <f t="shared" si="65"/>
        <v>42771.542280092595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60"/>
        <v>72.989999999999995</v>
      </c>
      <c r="P690">
        <f t="shared" si="61"/>
        <v>405.5</v>
      </c>
      <c r="Q690" t="str">
        <f t="shared" si="62"/>
        <v>technology</v>
      </c>
      <c r="R690" t="str">
        <f t="shared" si="63"/>
        <v>wearables</v>
      </c>
      <c r="S690" s="5">
        <f t="shared" si="64"/>
        <v>42261.896446759252</v>
      </c>
      <c r="T690" s="5">
        <f t="shared" si="65"/>
        <v>42291.896446759252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60"/>
        <v>57.648750000000007</v>
      </c>
      <c r="P691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5">
        <f t="shared" si="64"/>
        <v>42675.459456018514</v>
      </c>
      <c r="T691" s="5">
        <f t="shared" si="65"/>
        <v>42711.999305555553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60"/>
        <v>12.34</v>
      </c>
      <c r="P692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5">
        <f t="shared" si="64"/>
        <v>42579.426400462959</v>
      </c>
      <c r="T692" s="5">
        <f t="shared" si="65"/>
        <v>42622.041666666664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60"/>
        <v>0.52</v>
      </c>
      <c r="P693">
        <f t="shared" si="61"/>
        <v>26</v>
      </c>
      <c r="Q693" t="str">
        <f t="shared" si="62"/>
        <v>technology</v>
      </c>
      <c r="R693" t="str">
        <f t="shared" si="63"/>
        <v>wearables</v>
      </c>
      <c r="S693" s="5">
        <f t="shared" si="64"/>
        <v>42157.819976851846</v>
      </c>
      <c r="T693" s="5">
        <f t="shared" si="65"/>
        <v>42185.819976851846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60"/>
        <v>6.5299999999999994</v>
      </c>
      <c r="P694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5">
        <f t="shared" si="64"/>
        <v>42696.167395833334</v>
      </c>
      <c r="T694" s="5">
        <f t="shared" si="65"/>
        <v>42726.167395833334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60"/>
        <v>35.338000000000001</v>
      </c>
      <c r="P695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5">
        <f t="shared" si="64"/>
        <v>42094.599849537037</v>
      </c>
      <c r="T695" s="5">
        <f t="shared" si="65"/>
        <v>42124.599849537037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60"/>
        <v>0.39333333333333331</v>
      </c>
      <c r="P69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5">
        <f t="shared" si="64"/>
        <v>42737.455543981479</v>
      </c>
      <c r="T696" s="5">
        <f t="shared" si="65"/>
        <v>42767.455543981479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60"/>
        <v>1.06</v>
      </c>
      <c r="P69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5">
        <f t="shared" si="64"/>
        <v>41913.312731481477</v>
      </c>
      <c r="T697" s="5">
        <f t="shared" si="65"/>
        <v>41943.312731481477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60"/>
        <v>5.7142857142857147E-4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s="5">
        <f t="shared" si="64"/>
        <v>41815.718773148146</v>
      </c>
      <c r="T698" s="5">
        <f t="shared" si="65"/>
        <v>41845.718773148146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60"/>
        <v>46.379999999999995</v>
      </c>
      <c r="P699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5">
        <f t="shared" si="64"/>
        <v>42388.314687500002</v>
      </c>
      <c r="T699" s="5">
        <f t="shared" si="65"/>
        <v>42403.314687500002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60"/>
        <v>15.39</v>
      </c>
      <c r="P700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5">
        <f t="shared" si="64"/>
        <v>41866.722743055558</v>
      </c>
      <c r="T700" s="5">
        <f t="shared" si="65"/>
        <v>41899.875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60"/>
        <v>82.422107692307705</v>
      </c>
      <c r="P701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5">
        <f t="shared" si="64"/>
        <v>41563.277175925927</v>
      </c>
      <c r="T701" s="5">
        <f t="shared" si="65"/>
        <v>41600.458333333328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60"/>
        <v>2.6866666666666665</v>
      </c>
      <c r="P702">
        <f t="shared" si="61"/>
        <v>13</v>
      </c>
      <c r="Q702" t="str">
        <f t="shared" si="62"/>
        <v>technology</v>
      </c>
      <c r="R702" t="str">
        <f t="shared" si="63"/>
        <v>wearables</v>
      </c>
      <c r="S702" s="5">
        <f t="shared" si="64"/>
        <v>42715.480104166665</v>
      </c>
      <c r="T702" s="5">
        <f t="shared" si="65"/>
        <v>42745.480104166665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60"/>
        <v>26.6</v>
      </c>
      <c r="P703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5">
        <f t="shared" si="64"/>
        <v>41813.454629629625</v>
      </c>
      <c r="T703" s="5">
        <f t="shared" si="65"/>
        <v>41843.454629629625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60"/>
        <v>30.813400000000001</v>
      </c>
      <c r="P704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5">
        <f t="shared" si="64"/>
        <v>42668.518368055556</v>
      </c>
      <c r="T704" s="5">
        <f t="shared" si="65"/>
        <v>42698.560034722221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60"/>
        <v>5.58</v>
      </c>
      <c r="P705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5">
        <f t="shared" si="64"/>
        <v>42711.742465277777</v>
      </c>
      <c r="T705" s="5">
        <f t="shared" si="65"/>
        <v>42766.772222222215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60"/>
        <v>0.87454545454545463</v>
      </c>
      <c r="P70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5">
        <f t="shared" si="64"/>
        <v>42725.984583333331</v>
      </c>
      <c r="T706" s="5">
        <f t="shared" si="65"/>
        <v>42785.984583333331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66">(E707/D707)*100</f>
        <v>0.97699999999999987</v>
      </c>
      <c r="P707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RIGHT(N707,LEN(N707)-FIND("/",N707))</f>
        <v>wearables</v>
      </c>
      <c r="S707" s="5">
        <f t="shared" ref="S707:S770" si="70">(J707/86400)+25569+(-5/24)</f>
        <v>42726.283310185179</v>
      </c>
      <c r="T707" s="5">
        <f t="shared" ref="T707:T770" si="71">(I707/86400)+25569+(-5/24)</f>
        <v>42756.283310185179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66"/>
        <v>0</v>
      </c>
      <c r="P708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5">
        <f t="shared" si="70"/>
        <v>42676.786840277775</v>
      </c>
      <c r="T708" s="5">
        <f t="shared" si="71"/>
        <v>42718.568749999999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66"/>
        <v>78.927352941176466</v>
      </c>
      <c r="P709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5">
        <f t="shared" si="70"/>
        <v>42696.45517361111</v>
      </c>
      <c r="T709" s="5">
        <f t="shared" si="71"/>
        <v>42736.45517361111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66"/>
        <v>22.092500000000001</v>
      </c>
      <c r="P710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5">
        <f t="shared" si="70"/>
        <v>41835.372685185182</v>
      </c>
      <c r="T710" s="5">
        <f t="shared" si="71"/>
        <v>41895.372685185182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66"/>
        <v>0.40666666666666662</v>
      </c>
      <c r="P711">
        <f t="shared" si="67"/>
        <v>30.5</v>
      </c>
      <c r="Q711" t="str">
        <f t="shared" si="68"/>
        <v>technology</v>
      </c>
      <c r="R711" t="str">
        <f t="shared" si="69"/>
        <v>wearables</v>
      </c>
      <c r="S711" s="5">
        <f t="shared" si="70"/>
        <v>41947.832858796297</v>
      </c>
      <c r="T711" s="5">
        <f t="shared" si="71"/>
        <v>41977.832858796297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66"/>
        <v>0</v>
      </c>
      <c r="P712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5">
        <f t="shared" si="70"/>
        <v>41837.776643518519</v>
      </c>
      <c r="T712" s="5">
        <f t="shared" si="71"/>
        <v>41870.822222222218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66"/>
        <v>33.790999999999997</v>
      </c>
      <c r="P713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5">
        <f t="shared" si="70"/>
        <v>42678.250787037039</v>
      </c>
      <c r="T713" s="5">
        <f t="shared" si="71"/>
        <v>42718.292453703696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66"/>
        <v>0.21649484536082475</v>
      </c>
      <c r="P714">
        <f t="shared" si="67"/>
        <v>26.25</v>
      </c>
      <c r="Q714" t="str">
        <f t="shared" si="68"/>
        <v>technology</v>
      </c>
      <c r="R714" t="str">
        <f t="shared" si="69"/>
        <v>wearables</v>
      </c>
      <c r="S714" s="5">
        <f t="shared" si="70"/>
        <v>42384.472592592589</v>
      </c>
      <c r="T714" s="5">
        <f t="shared" si="71"/>
        <v>42414.472592592589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66"/>
        <v>0.79600000000000004</v>
      </c>
      <c r="P715">
        <f t="shared" si="67"/>
        <v>199</v>
      </c>
      <c r="Q715" t="str">
        <f t="shared" si="68"/>
        <v>technology</v>
      </c>
      <c r="R715" t="str">
        <f t="shared" si="69"/>
        <v>wearables</v>
      </c>
      <c r="S715" s="5">
        <f t="shared" si="70"/>
        <v>42496.320972222216</v>
      </c>
      <c r="T715" s="5">
        <f t="shared" si="71"/>
        <v>42526.320972222216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66"/>
        <v>14.993333333333334</v>
      </c>
      <c r="P71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5">
        <f t="shared" si="70"/>
        <v>42734.579652777778</v>
      </c>
      <c r="T716" s="5">
        <f t="shared" si="71"/>
        <v>42794.579652777778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66"/>
        <v>5.0509090909090908</v>
      </c>
      <c r="P71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5">
        <f t="shared" si="70"/>
        <v>42272.8824074074</v>
      </c>
      <c r="T717" s="5">
        <f t="shared" si="71"/>
        <v>42312.924074074072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66"/>
        <v>10.214285714285715</v>
      </c>
      <c r="P718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5">
        <f t="shared" si="70"/>
        <v>41940.450312499997</v>
      </c>
      <c r="T718" s="5">
        <f t="shared" si="71"/>
        <v>41973.791666666664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66"/>
        <v>0.30499999999999999</v>
      </c>
      <c r="P719">
        <f t="shared" si="67"/>
        <v>76.25</v>
      </c>
      <c r="Q719" t="str">
        <f t="shared" si="68"/>
        <v>technology</v>
      </c>
      <c r="R719" t="str">
        <f t="shared" si="69"/>
        <v>wearables</v>
      </c>
      <c r="S719" s="5">
        <f t="shared" si="70"/>
        <v>41857.645856481475</v>
      </c>
      <c r="T719" s="5">
        <f t="shared" si="71"/>
        <v>41887.645856481475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66"/>
        <v>0.75</v>
      </c>
      <c r="P720">
        <f t="shared" si="67"/>
        <v>22.5</v>
      </c>
      <c r="Q720" t="str">
        <f t="shared" si="68"/>
        <v>technology</v>
      </c>
      <c r="R720" t="str">
        <f t="shared" si="69"/>
        <v>wearables</v>
      </c>
      <c r="S720" s="5">
        <f t="shared" si="70"/>
        <v>42752.637118055551</v>
      </c>
      <c r="T720" s="5">
        <f t="shared" si="71"/>
        <v>42784.040972222218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66"/>
        <v>1.2933333333333332</v>
      </c>
      <c r="P721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5">
        <f t="shared" si="70"/>
        <v>42408.83189814815</v>
      </c>
      <c r="T721" s="5">
        <f t="shared" si="71"/>
        <v>42422.83189814815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66"/>
        <v>143.94736842105263</v>
      </c>
      <c r="P722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5">
        <f t="shared" si="70"/>
        <v>40909.440868055557</v>
      </c>
      <c r="T722" s="5">
        <f t="shared" si="71"/>
        <v>40937.440868055557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66"/>
        <v>122.10975609756099</v>
      </c>
      <c r="P723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5">
        <f t="shared" si="70"/>
        <v>41807.363506944443</v>
      </c>
      <c r="T723" s="5">
        <f t="shared" si="71"/>
        <v>41852.363506944443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66"/>
        <v>132.024</v>
      </c>
      <c r="P724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5">
        <f t="shared" si="70"/>
        <v>40977.596967592588</v>
      </c>
      <c r="T724" s="5">
        <f t="shared" si="71"/>
        <v>41007.555300925924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66"/>
        <v>109.38000000000001</v>
      </c>
      <c r="P725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5">
        <f t="shared" si="70"/>
        <v>42184.608206018514</v>
      </c>
      <c r="T725" s="5">
        <f t="shared" si="71"/>
        <v>42214.957638888889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66"/>
        <v>105.47157142857144</v>
      </c>
      <c r="P72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5">
        <f t="shared" si="70"/>
        <v>40694.430127314808</v>
      </c>
      <c r="T726" s="5">
        <f t="shared" si="71"/>
        <v>40724.430127314808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66"/>
        <v>100.35000000000001</v>
      </c>
      <c r="P72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5">
        <f t="shared" si="70"/>
        <v>42321.417962962958</v>
      </c>
      <c r="T727" s="5">
        <f t="shared" si="71"/>
        <v>42351.417962962958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66"/>
        <v>101.4</v>
      </c>
      <c r="P728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5">
        <f t="shared" si="70"/>
        <v>41345.834340277775</v>
      </c>
      <c r="T728" s="5">
        <f t="shared" si="71"/>
        <v>41375.834340277775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66"/>
        <v>155.51428571428571</v>
      </c>
      <c r="P729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5">
        <f t="shared" si="70"/>
        <v>41246.811909722222</v>
      </c>
      <c r="T729" s="5">
        <f t="shared" si="71"/>
        <v>41288.680555555555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66"/>
        <v>105.566</v>
      </c>
      <c r="P730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5">
        <f t="shared" si="70"/>
        <v>40731.629131944443</v>
      </c>
      <c r="T730" s="5">
        <f t="shared" si="71"/>
        <v>40776.629131944443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66"/>
        <v>130.65</v>
      </c>
      <c r="P731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5">
        <f t="shared" si="70"/>
        <v>41110.97755787037</v>
      </c>
      <c r="T731" s="5">
        <f t="shared" si="71"/>
        <v>41170.97755787037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66"/>
        <v>132.19</v>
      </c>
      <c r="P732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5">
        <f t="shared" si="70"/>
        <v>40854.536932870367</v>
      </c>
      <c r="T732" s="5">
        <f t="shared" si="71"/>
        <v>40884.536932870367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66"/>
        <v>126</v>
      </c>
      <c r="P733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5">
        <f t="shared" si="70"/>
        <v>40879.587349537032</v>
      </c>
      <c r="T733" s="5">
        <f t="shared" si="71"/>
        <v>40930.041666666664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66"/>
        <v>160</v>
      </c>
      <c r="P734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5">
        <f t="shared" si="70"/>
        <v>41486.21598379629</v>
      </c>
      <c r="T734" s="5">
        <f t="shared" si="71"/>
        <v>41546.21598379629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66"/>
        <v>120.48</v>
      </c>
      <c r="P735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5">
        <f t="shared" si="70"/>
        <v>41598.211712962962</v>
      </c>
      <c r="T735" s="5">
        <f t="shared" si="71"/>
        <v>41628.211712962962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66"/>
        <v>125.52941176470588</v>
      </c>
      <c r="P73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5">
        <f t="shared" si="70"/>
        <v>42101.956249999996</v>
      </c>
      <c r="T736" s="5">
        <f t="shared" si="71"/>
        <v>42132.999999999993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66"/>
        <v>114.40638297872341</v>
      </c>
      <c r="P73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5">
        <f t="shared" si="70"/>
        <v>41945.821134259255</v>
      </c>
      <c r="T737" s="5">
        <f t="shared" si="71"/>
        <v>41976.818749999999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66"/>
        <v>315.13888888888891</v>
      </c>
      <c r="P738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5">
        <f t="shared" si="70"/>
        <v>41579.525925925926</v>
      </c>
      <c r="T738" s="5">
        <f t="shared" si="71"/>
        <v>41598.999305555553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66"/>
        <v>122.39999999999999</v>
      </c>
      <c r="P739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5">
        <f t="shared" si="70"/>
        <v>41667.066979166666</v>
      </c>
      <c r="T739" s="5">
        <f t="shared" si="71"/>
        <v>41684.625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66"/>
        <v>106.73333333333332</v>
      </c>
      <c r="P740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5">
        <f t="shared" si="70"/>
        <v>41943.39576388889</v>
      </c>
      <c r="T740" s="5">
        <f t="shared" si="71"/>
        <v>41973.999305555553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66"/>
        <v>158.33333333333331</v>
      </c>
      <c r="P741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5">
        <f t="shared" si="70"/>
        <v>41829.294317129628</v>
      </c>
      <c r="T741" s="5">
        <f t="shared" si="71"/>
        <v>41862.294317129628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66"/>
        <v>107.4</v>
      </c>
      <c r="P742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5">
        <f t="shared" si="70"/>
        <v>42161.93844907407</v>
      </c>
      <c r="T742" s="5">
        <f t="shared" si="71"/>
        <v>42175.93844907407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66"/>
        <v>102.25999999999999</v>
      </c>
      <c r="P743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5">
        <f t="shared" si="70"/>
        <v>41401.439884259256</v>
      </c>
      <c r="T743" s="5">
        <f t="shared" si="71"/>
        <v>41436.439884259256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66"/>
        <v>110.71428571428572</v>
      </c>
      <c r="P744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5">
        <f t="shared" si="70"/>
        <v>41689.709629629629</v>
      </c>
      <c r="T744" s="5">
        <f t="shared" si="71"/>
        <v>41719.667962962958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66"/>
        <v>148</v>
      </c>
      <c r="P745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5">
        <f t="shared" si="70"/>
        <v>40990.500983796293</v>
      </c>
      <c r="T745" s="5">
        <f t="shared" si="71"/>
        <v>41015.666666666664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66"/>
        <v>102.32000000000001</v>
      </c>
      <c r="P74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5">
        <f t="shared" si="70"/>
        <v>41226.748877314814</v>
      </c>
      <c r="T746" s="5">
        <f t="shared" si="71"/>
        <v>41256.748877314814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66"/>
        <v>179.09909909909908</v>
      </c>
      <c r="P74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5">
        <f t="shared" si="70"/>
        <v>41367.363946759258</v>
      </c>
      <c r="T747" s="5">
        <f t="shared" si="71"/>
        <v>41397.363946759258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66"/>
        <v>111.08135252761969</v>
      </c>
      <c r="P748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5">
        <f t="shared" si="70"/>
        <v>41156.834594907406</v>
      </c>
      <c r="T748" s="5">
        <f t="shared" si="71"/>
        <v>41174.957638888889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66"/>
        <v>100.04285714285714</v>
      </c>
      <c r="P749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5">
        <f t="shared" si="70"/>
        <v>41988.340497685182</v>
      </c>
      <c r="T749" s="5">
        <f t="shared" si="71"/>
        <v>42019.245833333327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66"/>
        <v>100.25</v>
      </c>
      <c r="P750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5">
        <f t="shared" si="70"/>
        <v>41831.638495370367</v>
      </c>
      <c r="T750" s="5">
        <f t="shared" si="71"/>
        <v>41861.638495370367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66"/>
        <v>105.56</v>
      </c>
      <c r="P751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5">
        <f t="shared" si="70"/>
        <v>42733.732986111114</v>
      </c>
      <c r="T751" s="5">
        <f t="shared" si="71"/>
        <v>42763.732986111114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66"/>
        <v>102.58775877587757</v>
      </c>
      <c r="P752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5">
        <f t="shared" si="70"/>
        <v>41299.669814814813</v>
      </c>
      <c r="T752" s="5">
        <f t="shared" si="71"/>
        <v>41329.669814814813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66"/>
        <v>118.5</v>
      </c>
      <c r="P753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5">
        <f t="shared" si="70"/>
        <v>40713.422164351847</v>
      </c>
      <c r="T753" s="5">
        <f t="shared" si="71"/>
        <v>40759.422164351847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66"/>
        <v>111.7</v>
      </c>
      <c r="P754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5">
        <f t="shared" si="70"/>
        <v>42639.213159722225</v>
      </c>
      <c r="T754" s="5">
        <f t="shared" si="71"/>
        <v>42659.249999999993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66"/>
        <v>128</v>
      </c>
      <c r="P755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5">
        <f t="shared" si="70"/>
        <v>42019.381840277776</v>
      </c>
      <c r="T755" s="5">
        <f t="shared" si="71"/>
        <v>42049.381840277776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66"/>
        <v>103.75000000000001</v>
      </c>
      <c r="P75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5">
        <f t="shared" si="70"/>
        <v>41249.54075231481</v>
      </c>
      <c r="T756" s="5">
        <f t="shared" si="71"/>
        <v>41279.54075231481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66"/>
        <v>101.9076</v>
      </c>
      <c r="P75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5">
        <f t="shared" si="70"/>
        <v>41383.396724537037</v>
      </c>
      <c r="T757" s="5">
        <f t="shared" si="71"/>
        <v>41413.820138888885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66"/>
        <v>117.71428571428571</v>
      </c>
      <c r="P758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5">
        <f t="shared" si="70"/>
        <v>40590.558553240735</v>
      </c>
      <c r="T758" s="5">
        <f t="shared" si="71"/>
        <v>40651.516886574071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66"/>
        <v>238</v>
      </c>
      <c r="P759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5">
        <f t="shared" si="70"/>
        <v>41234.846226851849</v>
      </c>
      <c r="T759" s="5">
        <f t="shared" si="71"/>
        <v>41248.846226851849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66"/>
        <v>102</v>
      </c>
      <c r="P760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5">
        <f t="shared" si="70"/>
        <v>40429.628101851849</v>
      </c>
      <c r="T760" s="5">
        <f t="shared" si="71"/>
        <v>40459.628101851849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66"/>
        <v>101.92000000000002</v>
      </c>
      <c r="P761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5">
        <f t="shared" si="70"/>
        <v>41789.121979166666</v>
      </c>
      <c r="T761" s="5">
        <f t="shared" si="71"/>
        <v>41829.121979166666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66"/>
        <v>0</v>
      </c>
      <c r="P762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5">
        <f t="shared" si="70"/>
        <v>42670.555706018517</v>
      </c>
      <c r="T762" s="5">
        <f t="shared" si="71"/>
        <v>42700.597372685188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66"/>
        <v>4.7</v>
      </c>
      <c r="P763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5">
        <f t="shared" si="70"/>
        <v>41642.543124999997</v>
      </c>
      <c r="T763" s="5">
        <f t="shared" si="71"/>
        <v>41672.543124999997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66"/>
        <v>0</v>
      </c>
      <c r="P764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5">
        <f t="shared" si="70"/>
        <v>42690.65011574074</v>
      </c>
      <c r="T764" s="5">
        <f t="shared" si="71"/>
        <v>42708.041666666664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66"/>
        <v>0.11655011655011654</v>
      </c>
      <c r="P765">
        <f t="shared" si="67"/>
        <v>5</v>
      </c>
      <c r="Q765" t="str">
        <f t="shared" si="68"/>
        <v>publishing</v>
      </c>
      <c r="R765" t="str">
        <f t="shared" si="69"/>
        <v>fiction</v>
      </c>
      <c r="S765" s="5">
        <f t="shared" si="70"/>
        <v>41471.238518518519</v>
      </c>
      <c r="T765" s="5">
        <f t="shared" si="71"/>
        <v>41501.238518518519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66"/>
        <v>0</v>
      </c>
      <c r="P76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5">
        <f t="shared" si="70"/>
        <v>42226.964826388888</v>
      </c>
      <c r="T766" s="5">
        <f t="shared" si="71"/>
        <v>42256.964826388888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66"/>
        <v>36.014285714285712</v>
      </c>
      <c r="P76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5">
        <f t="shared" si="70"/>
        <v>41901.334305555552</v>
      </c>
      <c r="T767" s="5">
        <f t="shared" si="71"/>
        <v>41931.334305555552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66"/>
        <v>0</v>
      </c>
      <c r="P768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5">
        <f t="shared" si="70"/>
        <v>42021.57503472222</v>
      </c>
      <c r="T768" s="5">
        <f t="shared" si="71"/>
        <v>42051.57503472222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66"/>
        <v>3.54</v>
      </c>
      <c r="P769">
        <f t="shared" si="67"/>
        <v>59</v>
      </c>
      <c r="Q769" t="str">
        <f t="shared" si="68"/>
        <v>publishing</v>
      </c>
      <c r="R769" t="str">
        <f t="shared" si="69"/>
        <v>fiction</v>
      </c>
      <c r="S769" s="5">
        <f t="shared" si="70"/>
        <v>42114.935300925928</v>
      </c>
      <c r="T769" s="5">
        <f t="shared" si="71"/>
        <v>42144.935300925928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66"/>
        <v>0</v>
      </c>
      <c r="P770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5">
        <f t="shared" si="70"/>
        <v>41593.998726851853</v>
      </c>
      <c r="T770" s="5">
        <f t="shared" si="71"/>
        <v>41623.998726851853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72">(E771/D771)*100</f>
        <v>41.4</v>
      </c>
      <c r="P771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RIGHT(N771,LEN(N771)-FIND("/",N771))</f>
        <v>fiction</v>
      </c>
      <c r="S771" s="5">
        <f t="shared" ref="S771:S834" si="76">(J771/86400)+25569+(-5/24)</f>
        <v>41604.788124999999</v>
      </c>
      <c r="T771" s="5">
        <f t="shared" ref="T771:T834" si="77">(I771/86400)+25569+(-5/24)</f>
        <v>41634.788124999999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72"/>
        <v>0</v>
      </c>
      <c r="P772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5">
        <f t="shared" si="76"/>
        <v>41289.791307870364</v>
      </c>
      <c r="T772" s="5">
        <f t="shared" si="77"/>
        <v>41329.791307870364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72"/>
        <v>2.6315789473684209E-2</v>
      </c>
      <c r="P773">
        <f t="shared" si="73"/>
        <v>10</v>
      </c>
      <c r="Q773" t="str">
        <f t="shared" si="74"/>
        <v>publishing</v>
      </c>
      <c r="R773" t="str">
        <f t="shared" si="75"/>
        <v>fiction</v>
      </c>
      <c r="S773" s="5">
        <f t="shared" si="76"/>
        <v>42349.615763888891</v>
      </c>
      <c r="T773" s="5">
        <f t="shared" si="77"/>
        <v>42399.615763888891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72"/>
        <v>3.3333333333333335</v>
      </c>
      <c r="P774">
        <f t="shared" si="73"/>
        <v>50</v>
      </c>
      <c r="Q774" t="str">
        <f t="shared" si="74"/>
        <v>publishing</v>
      </c>
      <c r="R774" t="str">
        <f t="shared" si="75"/>
        <v>fiction</v>
      </c>
      <c r="S774" s="5">
        <f t="shared" si="76"/>
        <v>40067.848599537036</v>
      </c>
      <c r="T774" s="5">
        <f t="shared" si="77"/>
        <v>40117.957638888889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72"/>
        <v>0.85129023676509719</v>
      </c>
      <c r="P775">
        <f t="shared" si="73"/>
        <v>16</v>
      </c>
      <c r="Q775" t="str">
        <f t="shared" si="74"/>
        <v>publishing</v>
      </c>
      <c r="R775" t="str">
        <f t="shared" si="75"/>
        <v>fiction</v>
      </c>
      <c r="S775" s="5">
        <f t="shared" si="76"/>
        <v>42100.527604166666</v>
      </c>
      <c r="T775" s="5">
        <f t="shared" si="77"/>
        <v>42134.750694444439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72"/>
        <v>70.199999999999989</v>
      </c>
      <c r="P776">
        <f t="shared" si="73"/>
        <v>39</v>
      </c>
      <c r="Q776" t="str">
        <f t="shared" si="74"/>
        <v>publishing</v>
      </c>
      <c r="R776" t="str">
        <f t="shared" si="75"/>
        <v>fiction</v>
      </c>
      <c r="S776" s="5">
        <f t="shared" si="76"/>
        <v>41663.571967592587</v>
      </c>
      <c r="T776" s="5">
        <f t="shared" si="77"/>
        <v>41693.571967592587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72"/>
        <v>1.7000000000000002</v>
      </c>
      <c r="P777">
        <f t="shared" si="73"/>
        <v>34</v>
      </c>
      <c r="Q777" t="str">
        <f t="shared" si="74"/>
        <v>publishing</v>
      </c>
      <c r="R777" t="str">
        <f t="shared" si="75"/>
        <v>fiction</v>
      </c>
      <c r="S777" s="5">
        <f t="shared" si="76"/>
        <v>40862.851793981477</v>
      </c>
      <c r="T777" s="5">
        <f t="shared" si="77"/>
        <v>40892.851793981477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72"/>
        <v>51.4</v>
      </c>
      <c r="P778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5">
        <f t="shared" si="76"/>
        <v>42250.477372685178</v>
      </c>
      <c r="T778" s="5">
        <f t="shared" si="77"/>
        <v>42287.999999999993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72"/>
        <v>0.70000000000000007</v>
      </c>
      <c r="P779">
        <f t="shared" si="73"/>
        <v>7</v>
      </c>
      <c r="Q779" t="str">
        <f t="shared" si="74"/>
        <v>publishing</v>
      </c>
      <c r="R779" t="str">
        <f t="shared" si="75"/>
        <v>fiction</v>
      </c>
      <c r="S779" s="5">
        <f t="shared" si="76"/>
        <v>41456.772881944438</v>
      </c>
      <c r="T779" s="5">
        <f t="shared" si="77"/>
        <v>41486.772881944438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72"/>
        <v>0.4</v>
      </c>
      <c r="P780">
        <f t="shared" si="73"/>
        <v>2</v>
      </c>
      <c r="Q780" t="str">
        <f t="shared" si="74"/>
        <v>publishing</v>
      </c>
      <c r="R780" t="str">
        <f t="shared" si="75"/>
        <v>fiction</v>
      </c>
      <c r="S780" s="5">
        <f t="shared" si="76"/>
        <v>41729.493981481479</v>
      </c>
      <c r="T780" s="5">
        <f t="shared" si="77"/>
        <v>41759.493981481479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72"/>
        <v>2.666666666666667</v>
      </c>
      <c r="P781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5">
        <f t="shared" si="76"/>
        <v>40436.475752314815</v>
      </c>
      <c r="T781" s="5">
        <f t="shared" si="77"/>
        <v>40465.958333333328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72"/>
        <v>104</v>
      </c>
      <c r="P782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5">
        <f t="shared" si="76"/>
        <v>40636.465567129628</v>
      </c>
      <c r="T782" s="5">
        <f t="shared" si="77"/>
        <v>40666.465567129628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72"/>
        <v>133.15375</v>
      </c>
      <c r="P783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5">
        <f t="shared" si="76"/>
        <v>41402.792523148142</v>
      </c>
      <c r="T783" s="5">
        <f t="shared" si="77"/>
        <v>41432.792523148142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72"/>
        <v>100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s="5">
        <f t="shared" si="76"/>
        <v>41116.549791666665</v>
      </c>
      <c r="T784" s="5">
        <f t="shared" si="77"/>
        <v>41146.549791666665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72"/>
        <v>148.13333333333333</v>
      </c>
      <c r="P785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5">
        <f t="shared" si="76"/>
        <v>40987.565381944441</v>
      </c>
      <c r="T785" s="5">
        <f t="shared" si="77"/>
        <v>41026.708333333328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72"/>
        <v>102.49999999999999</v>
      </c>
      <c r="P786">
        <f t="shared" si="73"/>
        <v>102.5</v>
      </c>
      <c r="Q786" t="str">
        <f t="shared" si="74"/>
        <v>music</v>
      </c>
      <c r="R786" t="str">
        <f t="shared" si="75"/>
        <v>rock</v>
      </c>
      <c r="S786" s="5">
        <f t="shared" si="76"/>
        <v>41674.941192129627</v>
      </c>
      <c r="T786" s="5">
        <f t="shared" si="77"/>
        <v>41714.899525462963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72"/>
        <v>180.62799999999999</v>
      </c>
      <c r="P78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5">
        <f t="shared" si="76"/>
        <v>41303.38559027778</v>
      </c>
      <c r="T787" s="5">
        <f t="shared" si="77"/>
        <v>41333.38559027778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72"/>
        <v>142.79999999999998</v>
      </c>
      <c r="P788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5">
        <f t="shared" si="76"/>
        <v>40982.847615740735</v>
      </c>
      <c r="T788" s="5">
        <f t="shared" si="77"/>
        <v>41040.449305555558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72"/>
        <v>114.16666666666666</v>
      </c>
      <c r="P789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5">
        <f t="shared" si="76"/>
        <v>41549.419282407405</v>
      </c>
      <c r="T789" s="5">
        <f t="shared" si="77"/>
        <v>41579.419282407405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72"/>
        <v>203.505</v>
      </c>
      <c r="P790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5">
        <f t="shared" si="76"/>
        <v>41058.798472222217</v>
      </c>
      <c r="T790" s="5">
        <f t="shared" si="77"/>
        <v>41096.957638888889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72"/>
        <v>109.41176470588236</v>
      </c>
      <c r="P791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5">
        <f t="shared" si="76"/>
        <v>41276.977777777771</v>
      </c>
      <c r="T791" s="5">
        <f t="shared" si="77"/>
        <v>41295.124305555553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72"/>
        <v>144.37459999999999</v>
      </c>
      <c r="P792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5">
        <f t="shared" si="76"/>
        <v>41275.839571759258</v>
      </c>
      <c r="T792" s="5">
        <f t="shared" si="77"/>
        <v>41305.839571759258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72"/>
        <v>103.86666666666666</v>
      </c>
      <c r="P793">
        <f t="shared" si="73"/>
        <v>60.859375</v>
      </c>
      <c r="Q793" t="str">
        <f t="shared" si="74"/>
        <v>music</v>
      </c>
      <c r="R793" t="str">
        <f t="shared" si="75"/>
        <v>rock</v>
      </c>
      <c r="S793" s="5">
        <f t="shared" si="76"/>
        <v>41557.572291666664</v>
      </c>
      <c r="T793" s="5">
        <f t="shared" si="77"/>
        <v>41591.040972222218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72"/>
        <v>100.44440000000002</v>
      </c>
      <c r="P794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5">
        <f t="shared" si="76"/>
        <v>41555.665312499994</v>
      </c>
      <c r="T794" s="5">
        <f t="shared" si="77"/>
        <v>41585.706979166665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72"/>
        <v>102.77927272727271</v>
      </c>
      <c r="P795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5">
        <f t="shared" si="76"/>
        <v>41442.532916666663</v>
      </c>
      <c r="T795" s="5">
        <f t="shared" si="77"/>
        <v>41457.999305555553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72"/>
        <v>105.31250000000001</v>
      </c>
      <c r="P79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5">
        <f t="shared" si="76"/>
        <v>40735.906678240739</v>
      </c>
      <c r="T796" s="5">
        <f t="shared" si="77"/>
        <v>40791.504166666666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72"/>
        <v>111.78571428571429</v>
      </c>
      <c r="P79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5">
        <f t="shared" si="76"/>
        <v>40963.404699074068</v>
      </c>
      <c r="T797" s="5">
        <f t="shared" si="77"/>
        <v>41005.999305555553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72"/>
        <v>101.35000000000001</v>
      </c>
      <c r="P798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5">
        <f t="shared" si="76"/>
        <v>41502.674594907403</v>
      </c>
      <c r="T798" s="5">
        <f t="shared" si="77"/>
        <v>41532.673611111109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72"/>
        <v>107.53333333333333</v>
      </c>
      <c r="P799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5">
        <f t="shared" si="76"/>
        <v>40996.785740740735</v>
      </c>
      <c r="T799" s="5">
        <f t="shared" si="77"/>
        <v>41027.958333333328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72"/>
        <v>114.88571428571429</v>
      </c>
      <c r="P800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5">
        <f t="shared" si="76"/>
        <v>41882.381793981483</v>
      </c>
      <c r="T800" s="5">
        <f t="shared" si="77"/>
        <v>41912.381793981483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72"/>
        <v>100.02</v>
      </c>
      <c r="P801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5">
        <f t="shared" si="76"/>
        <v>40996.458865740737</v>
      </c>
      <c r="T801" s="5">
        <f t="shared" si="77"/>
        <v>41026.458865740737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72"/>
        <v>152.13333333333335</v>
      </c>
      <c r="P802">
        <f t="shared" si="73"/>
        <v>40.75</v>
      </c>
      <c r="Q802" t="str">
        <f t="shared" si="74"/>
        <v>music</v>
      </c>
      <c r="R802" t="str">
        <f t="shared" si="75"/>
        <v>rock</v>
      </c>
      <c r="S802" s="5">
        <f t="shared" si="76"/>
        <v>41863.225162037037</v>
      </c>
      <c r="T802" s="5">
        <f t="shared" si="77"/>
        <v>41893.225162037037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72"/>
        <v>111.52149999999999</v>
      </c>
      <c r="P803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5">
        <f t="shared" si="76"/>
        <v>40695.587037037032</v>
      </c>
      <c r="T803" s="5">
        <f t="shared" si="77"/>
        <v>40725.587037037032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72"/>
        <v>101.33333333333334</v>
      </c>
      <c r="P804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5">
        <f t="shared" si="76"/>
        <v>41122.813935185179</v>
      </c>
      <c r="T804" s="5">
        <f t="shared" si="77"/>
        <v>41168.961805555555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72"/>
        <v>123.2608695652174</v>
      </c>
      <c r="P805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5">
        <f t="shared" si="76"/>
        <v>40665.741643518515</v>
      </c>
      <c r="T805" s="5">
        <f t="shared" si="77"/>
        <v>40691.833333333328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72"/>
        <v>100</v>
      </c>
      <c r="P80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5">
        <f t="shared" si="76"/>
        <v>40729.897291666661</v>
      </c>
      <c r="T806" s="5">
        <f t="shared" si="77"/>
        <v>40746.957638888889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72"/>
        <v>105</v>
      </c>
      <c r="P80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5">
        <f t="shared" si="76"/>
        <v>40690.614722222221</v>
      </c>
      <c r="T807" s="5">
        <f t="shared" si="77"/>
        <v>40740.75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72"/>
        <v>104.4375</v>
      </c>
      <c r="P808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5">
        <f t="shared" si="76"/>
        <v>40763.483090277776</v>
      </c>
      <c r="T808" s="5">
        <f t="shared" si="77"/>
        <v>40793.483090277776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72"/>
        <v>105.125</v>
      </c>
      <c r="P809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5">
        <f t="shared" si="76"/>
        <v>42759.420266203706</v>
      </c>
      <c r="T809" s="5">
        <f t="shared" si="77"/>
        <v>42794.874999999993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72"/>
        <v>100</v>
      </c>
      <c r="P810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5">
        <f t="shared" si="76"/>
        <v>41961.892199074071</v>
      </c>
      <c r="T810" s="5">
        <f t="shared" si="77"/>
        <v>41994.999305555553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72"/>
        <v>103.77499999999999</v>
      </c>
      <c r="P811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5">
        <f t="shared" si="76"/>
        <v>41628.625347222223</v>
      </c>
      <c r="T811" s="5">
        <f t="shared" si="77"/>
        <v>41658.625347222223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72"/>
        <v>105</v>
      </c>
      <c r="P812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5">
        <f t="shared" si="76"/>
        <v>41122.847939814812</v>
      </c>
      <c r="T812" s="5">
        <f t="shared" si="77"/>
        <v>41152.847939814812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72"/>
        <v>104</v>
      </c>
      <c r="P813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5">
        <f t="shared" si="76"/>
        <v>41443.435208333329</v>
      </c>
      <c r="T813" s="5">
        <f t="shared" si="77"/>
        <v>41465.494444444441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72"/>
        <v>151.83333333333334</v>
      </c>
      <c r="P814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5">
        <f t="shared" si="76"/>
        <v>41281.809629629628</v>
      </c>
      <c r="T814" s="5">
        <f t="shared" si="77"/>
        <v>41334.373611111107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72"/>
        <v>159.99600000000001</v>
      </c>
      <c r="P815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5">
        <f t="shared" si="76"/>
        <v>41080.751909722218</v>
      </c>
      <c r="T815" s="5">
        <f t="shared" si="77"/>
        <v>41110.751909722218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72"/>
        <v>127.3</v>
      </c>
      <c r="P81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5">
        <f t="shared" si="76"/>
        <v>40679.534733796296</v>
      </c>
      <c r="T816" s="5">
        <f t="shared" si="77"/>
        <v>40694.544444444444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72"/>
        <v>107</v>
      </c>
      <c r="P81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5">
        <f t="shared" si="76"/>
        <v>41914.70952546296</v>
      </c>
      <c r="T817" s="5">
        <f t="shared" si="77"/>
        <v>41944.70952546296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72"/>
        <v>115.12214285714286</v>
      </c>
      <c r="P818">
        <f t="shared" si="73"/>
        <v>39.31</v>
      </c>
      <c r="Q818" t="str">
        <f t="shared" si="74"/>
        <v>music</v>
      </c>
      <c r="R818" t="str">
        <f t="shared" si="75"/>
        <v>rock</v>
      </c>
      <c r="S818" s="5">
        <f t="shared" si="76"/>
        <v>41341.662534722222</v>
      </c>
      <c r="T818" s="5">
        <f t="shared" si="77"/>
        <v>41373.0625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72"/>
        <v>137.11066666666665</v>
      </c>
      <c r="P819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5">
        <f t="shared" si="76"/>
        <v>40925.391331018516</v>
      </c>
      <c r="T819" s="5">
        <f t="shared" si="77"/>
        <v>40978.999305555553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72"/>
        <v>155.71428571428572</v>
      </c>
      <c r="P820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5">
        <f t="shared" si="76"/>
        <v>41120.67454861111</v>
      </c>
      <c r="T820" s="5">
        <f t="shared" si="77"/>
        <v>41128.500694444439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72"/>
        <v>108.74999999999999</v>
      </c>
      <c r="P821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5">
        <f t="shared" si="76"/>
        <v>41619.789976851847</v>
      </c>
      <c r="T821" s="5">
        <f t="shared" si="77"/>
        <v>41628.988888888889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72"/>
        <v>134.05000000000001</v>
      </c>
      <c r="P822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5">
        <f t="shared" si="76"/>
        <v>41768.633587962962</v>
      </c>
      <c r="T822" s="5">
        <f t="shared" si="77"/>
        <v>41799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72"/>
        <v>100</v>
      </c>
      <c r="P823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5">
        <f t="shared" si="76"/>
        <v>42093.71371527778</v>
      </c>
      <c r="T823" s="5">
        <f t="shared" si="77"/>
        <v>42127.959027777775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72"/>
        <v>119.16666666666667</v>
      </c>
      <c r="P824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5">
        <f t="shared" si="76"/>
        <v>41157.739004629628</v>
      </c>
      <c r="T824" s="5">
        <f t="shared" si="77"/>
        <v>41187.739004629628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72"/>
        <v>179.5</v>
      </c>
      <c r="P825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5">
        <f t="shared" si="76"/>
        <v>42055.764490740738</v>
      </c>
      <c r="T825" s="5">
        <f t="shared" si="77"/>
        <v>42085.722824074073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72"/>
        <v>134.38124999999999</v>
      </c>
      <c r="P82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5">
        <f t="shared" si="76"/>
        <v>40250.033773148149</v>
      </c>
      <c r="T826" s="5">
        <f t="shared" si="77"/>
        <v>40286.082638888889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72"/>
        <v>100.43200000000002</v>
      </c>
      <c r="P82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5">
        <f t="shared" si="76"/>
        <v>41186.098194444443</v>
      </c>
      <c r="T827" s="5">
        <f t="shared" si="77"/>
        <v>41211.098194444443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72"/>
        <v>101.45454545454547</v>
      </c>
      <c r="P828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5">
        <f t="shared" si="76"/>
        <v>40972.830208333333</v>
      </c>
      <c r="T828" s="5">
        <f t="shared" si="77"/>
        <v>40993.788541666661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72"/>
        <v>103.33333333333334</v>
      </c>
      <c r="P829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5">
        <f t="shared" si="76"/>
        <v>40927.265127314815</v>
      </c>
      <c r="T829" s="5">
        <f t="shared" si="77"/>
        <v>40953.617361111108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72"/>
        <v>107</v>
      </c>
      <c r="P830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5">
        <f t="shared" si="76"/>
        <v>41072.842384259253</v>
      </c>
      <c r="T830" s="5">
        <f t="shared" si="77"/>
        <v>41085.474999999999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72"/>
        <v>104</v>
      </c>
      <c r="P831">
        <f t="shared" si="73"/>
        <v>32.5</v>
      </c>
      <c r="Q831" t="str">
        <f t="shared" si="74"/>
        <v>music</v>
      </c>
      <c r="R831" t="str">
        <f t="shared" si="75"/>
        <v>rock</v>
      </c>
      <c r="S831" s="5">
        <f t="shared" si="76"/>
        <v>42504.593055555553</v>
      </c>
      <c r="T831" s="5">
        <f t="shared" si="77"/>
        <v>42564.593055555553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72"/>
        <v>107.83333333333334</v>
      </c>
      <c r="P832">
        <f t="shared" si="73"/>
        <v>60.65625</v>
      </c>
      <c r="Q832" t="str">
        <f t="shared" si="74"/>
        <v>music</v>
      </c>
      <c r="R832" t="str">
        <f t="shared" si="75"/>
        <v>rock</v>
      </c>
      <c r="S832" s="5">
        <f t="shared" si="76"/>
        <v>41325.317418981482</v>
      </c>
      <c r="T832" s="5">
        <f t="shared" si="77"/>
        <v>41355.27575231481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72"/>
        <v>233.33333333333334</v>
      </c>
      <c r="P833">
        <f t="shared" si="73"/>
        <v>175</v>
      </c>
      <c r="Q833" t="str">
        <f t="shared" si="74"/>
        <v>music</v>
      </c>
      <c r="R833" t="str">
        <f t="shared" si="75"/>
        <v>rock</v>
      </c>
      <c r="S833" s="5">
        <f t="shared" si="76"/>
        <v>40996.438587962963</v>
      </c>
      <c r="T833" s="5">
        <f t="shared" si="77"/>
        <v>41026.438587962963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72"/>
        <v>100.60706666666665</v>
      </c>
      <c r="P834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5">
        <f t="shared" si="76"/>
        <v>40869.466840277775</v>
      </c>
      <c r="T834" s="5">
        <f t="shared" si="77"/>
        <v>40929.134027777771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78">(E835/D835)*100</f>
        <v>101.66666666666666</v>
      </c>
      <c r="P835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RIGHT(N835,LEN(N835)-FIND("/",N835))</f>
        <v>rock</v>
      </c>
      <c r="S835" s="5">
        <f t="shared" ref="S835:S898" si="82">(J835/86400)+25569+(-5/24)</f>
        <v>41718.669849537036</v>
      </c>
      <c r="T835" s="5">
        <f t="shared" ref="T835:T898" si="83">(I835/86400)+25569+(-5/24)</f>
        <v>41748.669849537036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78"/>
        <v>131.0181818181818</v>
      </c>
      <c r="P836">
        <f t="shared" si="79"/>
        <v>96.08</v>
      </c>
      <c r="Q836" t="str">
        <f t="shared" si="80"/>
        <v>music</v>
      </c>
      <c r="R836" t="str">
        <f t="shared" si="81"/>
        <v>rock</v>
      </c>
      <c r="S836" s="5">
        <f t="shared" si="82"/>
        <v>41422.614490740736</v>
      </c>
      <c r="T836" s="5">
        <f t="shared" si="83"/>
        <v>41455.957638888889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78"/>
        <v>117.25000000000001</v>
      </c>
      <c r="P837">
        <f t="shared" si="79"/>
        <v>58.625</v>
      </c>
      <c r="Q837" t="str">
        <f t="shared" si="80"/>
        <v>music</v>
      </c>
      <c r="R837" t="str">
        <f t="shared" si="81"/>
        <v>rock</v>
      </c>
      <c r="S837" s="5">
        <f t="shared" si="82"/>
        <v>41005.249513888884</v>
      </c>
      <c r="T837" s="5">
        <f t="shared" si="83"/>
        <v>41047.916666666664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78"/>
        <v>100.93039999999999</v>
      </c>
      <c r="P838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5">
        <f t="shared" si="82"/>
        <v>41523.848587962959</v>
      </c>
      <c r="T838" s="5">
        <f t="shared" si="83"/>
        <v>41553.848587962959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78"/>
        <v>121.8</v>
      </c>
      <c r="P839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5">
        <f t="shared" si="82"/>
        <v>41730.79006944444</v>
      </c>
      <c r="T839" s="5">
        <f t="shared" si="83"/>
        <v>41760.79006944444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78"/>
        <v>145.4</v>
      </c>
      <c r="P840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5">
        <f t="shared" si="82"/>
        <v>40895.689641203702</v>
      </c>
      <c r="T840" s="5">
        <f t="shared" si="83"/>
        <v>40925.689641203702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78"/>
        <v>116.61660000000001</v>
      </c>
      <c r="P841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5">
        <f t="shared" si="82"/>
        <v>41144.555046296293</v>
      </c>
      <c r="T841" s="5">
        <f t="shared" si="83"/>
        <v>41174.555046296293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78"/>
        <v>120.4166</v>
      </c>
      <c r="P842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5">
        <f t="shared" si="82"/>
        <v>42607.018368055556</v>
      </c>
      <c r="T842" s="5">
        <f t="shared" si="83"/>
        <v>42637.018368055556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78"/>
        <v>101.32000000000001</v>
      </c>
      <c r="P843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5">
        <f t="shared" si="82"/>
        <v>41923.630358796298</v>
      </c>
      <c r="T843" s="5">
        <f t="shared" si="83"/>
        <v>41953.672025462962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78"/>
        <v>104.32</v>
      </c>
      <c r="P844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5">
        <f t="shared" si="82"/>
        <v>41526.384062499994</v>
      </c>
      <c r="T844" s="5">
        <f t="shared" si="83"/>
        <v>41560.957638888889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78"/>
        <v>267.13333333333333</v>
      </c>
      <c r="P845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5">
        <f t="shared" si="82"/>
        <v>42695.049537037034</v>
      </c>
      <c r="T845" s="5">
        <f t="shared" si="83"/>
        <v>42712.124999999993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78"/>
        <v>194.13333333333333</v>
      </c>
      <c r="P84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5">
        <f t="shared" si="82"/>
        <v>41905.476296296292</v>
      </c>
      <c r="T846" s="5">
        <f t="shared" si="83"/>
        <v>41943.999305555553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78"/>
        <v>120.3802</v>
      </c>
      <c r="P84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5">
        <f t="shared" si="82"/>
        <v>42577.997638888883</v>
      </c>
      <c r="T847" s="5">
        <f t="shared" si="83"/>
        <v>42617.957638888889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78"/>
        <v>122.00090909090908</v>
      </c>
      <c r="P848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5">
        <f t="shared" si="82"/>
        <v>41694.183506944442</v>
      </c>
      <c r="T848" s="5">
        <f t="shared" si="83"/>
        <v>41708.375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78"/>
        <v>100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s="5">
        <f t="shared" si="82"/>
        <v>42165.59</v>
      </c>
      <c r="T849" s="5">
        <f t="shared" si="83"/>
        <v>42195.59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78"/>
        <v>100</v>
      </c>
      <c r="P850">
        <f t="shared" si="79"/>
        <v>18.75</v>
      </c>
      <c r="Q850" t="str">
        <f t="shared" si="80"/>
        <v>music</v>
      </c>
      <c r="R850" t="str">
        <f t="shared" si="81"/>
        <v>metal</v>
      </c>
      <c r="S850" s="5">
        <f t="shared" si="82"/>
        <v>42078.583715277775</v>
      </c>
      <c r="T850" s="5">
        <f t="shared" si="83"/>
        <v>42108.583715277775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78"/>
        <v>119.9</v>
      </c>
      <c r="P851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5">
        <f t="shared" si="82"/>
        <v>42050.94055555555</v>
      </c>
      <c r="T851" s="5">
        <f t="shared" si="83"/>
        <v>42078.898888888885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78"/>
        <v>155.17499999999998</v>
      </c>
      <c r="P852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5">
        <f t="shared" si="82"/>
        <v>42452.619409722225</v>
      </c>
      <c r="T852" s="5">
        <f t="shared" si="83"/>
        <v>42484.999305555553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78"/>
        <v>130.44999999999999</v>
      </c>
      <c r="P853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5">
        <f t="shared" si="82"/>
        <v>42522.671909722216</v>
      </c>
      <c r="T853" s="5">
        <f t="shared" si="83"/>
        <v>42582.614583333336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78"/>
        <v>104.97142857142859</v>
      </c>
      <c r="P854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5">
        <f t="shared" si="82"/>
        <v>42656.59716435185</v>
      </c>
      <c r="T854" s="5">
        <f t="shared" si="83"/>
        <v>42667.666666666664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78"/>
        <v>100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s="5">
        <f t="shared" si="82"/>
        <v>42021.62394675926</v>
      </c>
      <c r="T855" s="5">
        <f t="shared" si="83"/>
        <v>42051.62394675926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78"/>
        <v>118.2205035971223</v>
      </c>
      <c r="P85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5">
        <f t="shared" si="82"/>
        <v>42702.004004629627</v>
      </c>
      <c r="T856" s="5">
        <f t="shared" si="83"/>
        <v>42732.004004629627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78"/>
        <v>103.44827586206897</v>
      </c>
      <c r="P85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5">
        <f t="shared" si="82"/>
        <v>42544.916863425919</v>
      </c>
      <c r="T857" s="5">
        <f t="shared" si="83"/>
        <v>42574.916863425919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78"/>
        <v>218.00000000000003</v>
      </c>
      <c r="P858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5">
        <f t="shared" si="82"/>
        <v>42609.103657407402</v>
      </c>
      <c r="T858" s="5">
        <f t="shared" si="83"/>
        <v>42668.583333333336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78"/>
        <v>100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s="5">
        <f t="shared" si="82"/>
        <v>42291.373043981475</v>
      </c>
      <c r="T859" s="5">
        <f t="shared" si="83"/>
        <v>42333.414710648147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78"/>
        <v>144.00583333333333</v>
      </c>
      <c r="P860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5">
        <f t="shared" si="82"/>
        <v>42079.537245370368</v>
      </c>
      <c r="T860" s="5">
        <f t="shared" si="83"/>
        <v>42109.749305555553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78"/>
        <v>104.67500000000001</v>
      </c>
      <c r="P861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5">
        <f t="shared" si="82"/>
        <v>42128.611898148149</v>
      </c>
      <c r="T861" s="5">
        <f t="shared" si="83"/>
        <v>42158.791666666664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78"/>
        <v>18.142857142857142</v>
      </c>
      <c r="P862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5">
        <f t="shared" si="82"/>
        <v>41570.274456018517</v>
      </c>
      <c r="T862" s="5">
        <f t="shared" si="83"/>
        <v>41600.316122685181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78"/>
        <v>2.2444444444444445</v>
      </c>
      <c r="P863">
        <f t="shared" si="79"/>
        <v>50.5</v>
      </c>
      <c r="Q863" t="str">
        <f t="shared" si="80"/>
        <v>music</v>
      </c>
      <c r="R863" t="str">
        <f t="shared" si="81"/>
        <v>jazz</v>
      </c>
      <c r="S863" s="5">
        <f t="shared" si="82"/>
        <v>42599.756990740738</v>
      </c>
      <c r="T863" s="5">
        <f t="shared" si="83"/>
        <v>42629.756990740738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78"/>
        <v>0.33999999999999997</v>
      </c>
      <c r="P864">
        <f t="shared" si="79"/>
        <v>42.5</v>
      </c>
      <c r="Q864" t="str">
        <f t="shared" si="80"/>
        <v>music</v>
      </c>
      <c r="R864" t="str">
        <f t="shared" si="81"/>
        <v>jazz</v>
      </c>
      <c r="S864" s="5">
        <f t="shared" si="82"/>
        <v>41559.346620370365</v>
      </c>
      <c r="T864" s="5">
        <f t="shared" si="83"/>
        <v>41589.388287037036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78"/>
        <v>4.5</v>
      </c>
      <c r="P865">
        <f t="shared" si="79"/>
        <v>18</v>
      </c>
      <c r="Q865" t="str">
        <f t="shared" si="80"/>
        <v>music</v>
      </c>
      <c r="R865" t="str">
        <f t="shared" si="81"/>
        <v>jazz</v>
      </c>
      <c r="S865" s="5">
        <f t="shared" si="82"/>
        <v>40920.909328703703</v>
      </c>
      <c r="T865" s="5">
        <f t="shared" si="83"/>
        <v>40950.909328703703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78"/>
        <v>41.53846153846154</v>
      </c>
      <c r="P86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5">
        <f t="shared" si="82"/>
        <v>41540.898587962962</v>
      </c>
      <c r="T866" s="5">
        <f t="shared" si="83"/>
        <v>41563.207638888889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78"/>
        <v>2.0454545454545454</v>
      </c>
      <c r="P867">
        <f t="shared" si="79"/>
        <v>22.5</v>
      </c>
      <c r="Q867" t="str">
        <f t="shared" si="80"/>
        <v>music</v>
      </c>
      <c r="R867" t="str">
        <f t="shared" si="81"/>
        <v>jazz</v>
      </c>
      <c r="S867" s="5">
        <f t="shared" si="82"/>
        <v>41230.564780092587</v>
      </c>
      <c r="T867" s="5">
        <f t="shared" si="83"/>
        <v>41290.564780092587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78"/>
        <v>18.285714285714285</v>
      </c>
      <c r="P868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5">
        <f t="shared" si="82"/>
        <v>42025.429606481477</v>
      </c>
      <c r="T868" s="5">
        <f t="shared" si="83"/>
        <v>42063.423611111109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78"/>
        <v>24.02</v>
      </c>
      <c r="P869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5">
        <f t="shared" si="82"/>
        <v>40087.897060185183</v>
      </c>
      <c r="T869" s="5">
        <f t="shared" si="83"/>
        <v>40147.999305555553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78"/>
        <v>0.1111111111111111</v>
      </c>
      <c r="P870">
        <f t="shared" si="79"/>
        <v>50</v>
      </c>
      <c r="Q870" t="str">
        <f t="shared" si="80"/>
        <v>music</v>
      </c>
      <c r="R870" t="str">
        <f t="shared" si="81"/>
        <v>jazz</v>
      </c>
      <c r="S870" s="5">
        <f t="shared" si="82"/>
        <v>41615.819421296292</v>
      </c>
      <c r="T870" s="5">
        <f t="shared" si="83"/>
        <v>41645.819421296292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78"/>
        <v>11.818181818181818</v>
      </c>
      <c r="P871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5">
        <f t="shared" si="82"/>
        <v>41342.637233796289</v>
      </c>
      <c r="T871" s="5">
        <f t="shared" si="83"/>
        <v>41372.595567129625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78"/>
        <v>0.31</v>
      </c>
      <c r="P872">
        <f t="shared" si="79"/>
        <v>12.4</v>
      </c>
      <c r="Q872" t="str">
        <f t="shared" si="80"/>
        <v>music</v>
      </c>
      <c r="R872" t="str">
        <f t="shared" si="81"/>
        <v>jazz</v>
      </c>
      <c r="S872" s="5">
        <f t="shared" si="82"/>
        <v>41487.813923611109</v>
      </c>
      <c r="T872" s="5">
        <f t="shared" si="83"/>
        <v>41517.813923611109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78"/>
        <v>5.416666666666667</v>
      </c>
      <c r="P873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5">
        <f t="shared" si="82"/>
        <v>41577.352951388886</v>
      </c>
      <c r="T873" s="5">
        <f t="shared" si="83"/>
        <v>41607.394618055558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78"/>
        <v>0.8125</v>
      </c>
      <c r="P874">
        <f t="shared" si="79"/>
        <v>32.5</v>
      </c>
      <c r="Q874" t="str">
        <f t="shared" si="80"/>
        <v>music</v>
      </c>
      <c r="R874" t="str">
        <f t="shared" si="81"/>
        <v>jazz</v>
      </c>
      <c r="S874" s="5">
        <f t="shared" si="82"/>
        <v>40567.617210648146</v>
      </c>
      <c r="T874" s="5">
        <f t="shared" si="83"/>
        <v>40612.617210648146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78"/>
        <v>1.2857142857142856</v>
      </c>
      <c r="P875">
        <f t="shared" si="79"/>
        <v>9</v>
      </c>
      <c r="Q875" t="str">
        <f t="shared" si="80"/>
        <v>music</v>
      </c>
      <c r="R875" t="str">
        <f t="shared" si="81"/>
        <v>jazz</v>
      </c>
      <c r="S875" s="5">
        <f t="shared" si="82"/>
        <v>41183.958796296291</v>
      </c>
      <c r="T875" s="5">
        <f t="shared" si="83"/>
        <v>41224.000462962962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78"/>
        <v>24.333333333333336</v>
      </c>
      <c r="P87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5">
        <f t="shared" si="82"/>
        <v>41368.375393518516</v>
      </c>
      <c r="T876" s="5">
        <f t="shared" si="83"/>
        <v>41398.375393518516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78"/>
        <v>0</v>
      </c>
      <c r="P877" t="e">
        <f t="shared" si="79"/>
        <v>#DIV/0!</v>
      </c>
      <c r="Q877" t="str">
        <f t="shared" si="80"/>
        <v>music</v>
      </c>
      <c r="R877" t="str">
        <f t="shared" si="81"/>
        <v>jazz</v>
      </c>
      <c r="S877" s="5">
        <f t="shared" si="82"/>
        <v>42248.515405092585</v>
      </c>
      <c r="T877" s="5">
        <f t="shared" si="83"/>
        <v>42268.515405092585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78"/>
        <v>40.799492385786799</v>
      </c>
      <c r="P878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5">
        <f t="shared" si="82"/>
        <v>41276.288506944438</v>
      </c>
      <c r="T878" s="5">
        <f t="shared" si="83"/>
        <v>41309.288506944438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78"/>
        <v>67.55</v>
      </c>
      <c r="P879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5">
        <f t="shared" si="82"/>
        <v>41597.580555555549</v>
      </c>
      <c r="T879" s="5">
        <f t="shared" si="83"/>
        <v>41627.580555555549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78"/>
        <v>1.3</v>
      </c>
      <c r="P880">
        <f t="shared" si="79"/>
        <v>32.5</v>
      </c>
      <c r="Q880" t="str">
        <f t="shared" si="80"/>
        <v>music</v>
      </c>
      <c r="R880" t="str">
        <f t="shared" si="81"/>
        <v>jazz</v>
      </c>
      <c r="S880" s="5">
        <f t="shared" si="82"/>
        <v>40505.024583333332</v>
      </c>
      <c r="T880" s="5">
        <f t="shared" si="83"/>
        <v>40535.024583333332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78"/>
        <v>30.666666666666664</v>
      </c>
      <c r="P881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5">
        <f t="shared" si="82"/>
        <v>41037.621585648143</v>
      </c>
      <c r="T881" s="5">
        <f t="shared" si="83"/>
        <v>41058.621585648143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78"/>
        <v>2.9894179894179893</v>
      </c>
      <c r="P882">
        <f t="shared" si="79"/>
        <v>14.125</v>
      </c>
      <c r="Q882" t="str">
        <f t="shared" si="80"/>
        <v>music</v>
      </c>
      <c r="R882" t="str">
        <f t="shared" si="81"/>
        <v>indie rock</v>
      </c>
      <c r="S882" s="5">
        <f t="shared" si="82"/>
        <v>41179.112708333334</v>
      </c>
      <c r="T882" s="5">
        <f t="shared" si="83"/>
        <v>41212.112708333334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78"/>
        <v>0.8</v>
      </c>
      <c r="P883">
        <f t="shared" si="79"/>
        <v>30</v>
      </c>
      <c r="Q883" t="str">
        <f t="shared" si="80"/>
        <v>music</v>
      </c>
      <c r="R883" t="str">
        <f t="shared" si="81"/>
        <v>indie rock</v>
      </c>
      <c r="S883" s="5">
        <f t="shared" si="82"/>
        <v>40877.042662037034</v>
      </c>
      <c r="T883" s="5">
        <f t="shared" si="83"/>
        <v>40922.042662037034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78"/>
        <v>20.133333333333333</v>
      </c>
      <c r="P884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5">
        <f t="shared" si="82"/>
        <v>40759.652199074073</v>
      </c>
      <c r="T884" s="5">
        <f t="shared" si="83"/>
        <v>40792.652199074073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78"/>
        <v>40.020000000000003</v>
      </c>
      <c r="P885">
        <f t="shared" si="79"/>
        <v>83.375</v>
      </c>
      <c r="Q885" t="str">
        <f t="shared" si="80"/>
        <v>music</v>
      </c>
      <c r="R885" t="str">
        <f t="shared" si="81"/>
        <v>indie rock</v>
      </c>
      <c r="S885" s="5">
        <f t="shared" si="82"/>
        <v>42371.727256944439</v>
      </c>
      <c r="T885" s="5">
        <f t="shared" si="83"/>
        <v>42431.727256944439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78"/>
        <v>1</v>
      </c>
      <c r="P886">
        <f t="shared" si="79"/>
        <v>10</v>
      </c>
      <c r="Q886" t="str">
        <f t="shared" si="80"/>
        <v>music</v>
      </c>
      <c r="R886" t="str">
        <f t="shared" si="81"/>
        <v>indie rock</v>
      </c>
      <c r="S886" s="5">
        <f t="shared" si="82"/>
        <v>40981.594282407408</v>
      </c>
      <c r="T886" s="5">
        <f t="shared" si="83"/>
        <v>41040.896527777775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78"/>
        <v>75</v>
      </c>
      <c r="P88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5">
        <f t="shared" si="82"/>
        <v>42713.732766203706</v>
      </c>
      <c r="T887" s="5">
        <f t="shared" si="83"/>
        <v>42734.732766203706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78"/>
        <v>41</v>
      </c>
      <c r="P888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5">
        <f t="shared" si="82"/>
        <v>42603.662187499998</v>
      </c>
      <c r="T888" s="5">
        <f t="shared" si="83"/>
        <v>42628.662187499998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78"/>
        <v>0</v>
      </c>
      <c r="P889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5">
        <f t="shared" si="82"/>
        <v>41026.75063657407</v>
      </c>
      <c r="T889" s="5">
        <f t="shared" si="83"/>
        <v>41056.75063657407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78"/>
        <v>7.1999999999999993</v>
      </c>
      <c r="P890">
        <f t="shared" si="79"/>
        <v>18</v>
      </c>
      <c r="Q890" t="str">
        <f t="shared" si="80"/>
        <v>music</v>
      </c>
      <c r="R890" t="str">
        <f t="shared" si="81"/>
        <v>indie rock</v>
      </c>
      <c r="S890" s="5">
        <f t="shared" si="82"/>
        <v>40751.544965277775</v>
      </c>
      <c r="T890" s="5">
        <f t="shared" si="83"/>
        <v>40787.041666666664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78"/>
        <v>9.4412800000000008</v>
      </c>
      <c r="P891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5">
        <f t="shared" si="82"/>
        <v>41887.575729166667</v>
      </c>
      <c r="T891" s="5">
        <f t="shared" si="83"/>
        <v>41917.575729166667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78"/>
        <v>4.1666666666666661</v>
      </c>
      <c r="P892">
        <f t="shared" si="79"/>
        <v>31.25</v>
      </c>
      <c r="Q892" t="str">
        <f t="shared" si="80"/>
        <v>music</v>
      </c>
      <c r="R892" t="str">
        <f t="shared" si="81"/>
        <v>indie rock</v>
      </c>
      <c r="S892" s="5">
        <f t="shared" si="82"/>
        <v>41569.490497685183</v>
      </c>
      <c r="T892" s="5">
        <f t="shared" si="83"/>
        <v>41599.532164351847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78"/>
        <v>3.25</v>
      </c>
      <c r="P893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5">
        <f t="shared" si="82"/>
        <v>41841.823263888888</v>
      </c>
      <c r="T893" s="5">
        <f t="shared" si="83"/>
        <v>41871.823263888888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78"/>
        <v>40.75</v>
      </c>
      <c r="P894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5">
        <f t="shared" si="82"/>
        <v>40303.991701388884</v>
      </c>
      <c r="T894" s="5">
        <f t="shared" si="83"/>
        <v>40390.958333333328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78"/>
        <v>10</v>
      </c>
      <c r="P895">
        <f t="shared" si="79"/>
        <v>40</v>
      </c>
      <c r="Q895" t="str">
        <f t="shared" si="80"/>
        <v>music</v>
      </c>
      <c r="R895" t="str">
        <f t="shared" si="81"/>
        <v>indie rock</v>
      </c>
      <c r="S895" s="5">
        <f t="shared" si="82"/>
        <v>42065.689386574071</v>
      </c>
      <c r="T895" s="5">
        <f t="shared" si="83"/>
        <v>42095.647719907407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78"/>
        <v>39.17</v>
      </c>
      <c r="P89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5">
        <f t="shared" si="82"/>
        <v>42496.773263888885</v>
      </c>
      <c r="T896" s="5">
        <f t="shared" si="83"/>
        <v>42526.773263888885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78"/>
        <v>2.4375</v>
      </c>
      <c r="P89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5">
        <f t="shared" si="82"/>
        <v>40430.919317129628</v>
      </c>
      <c r="T897" s="5">
        <f t="shared" si="83"/>
        <v>40475.919317129628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78"/>
        <v>40</v>
      </c>
      <c r="P898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5">
        <f t="shared" si="82"/>
        <v>42218.66465277777</v>
      </c>
      <c r="T898" s="5">
        <f t="shared" si="83"/>
        <v>42243.958333333336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84">(E899/D899)*100</f>
        <v>0</v>
      </c>
      <c r="P899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RIGHT(N899,LEN(N899)-FIND("/",N899))</f>
        <v>indie rock</v>
      </c>
      <c r="S899" s="5">
        <f t="shared" ref="S899:S962" si="88">(J899/86400)+25569+(-5/24)</f>
        <v>41211.480416666665</v>
      </c>
      <c r="T899" s="5">
        <f t="shared" ref="T899:T962" si="89">(I899/86400)+25569+(-5/24)</f>
        <v>41241.52208333333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84"/>
        <v>2.8000000000000003</v>
      </c>
      <c r="P900">
        <f t="shared" si="85"/>
        <v>35</v>
      </c>
      <c r="Q900" t="str">
        <f t="shared" si="86"/>
        <v>music</v>
      </c>
      <c r="R900" t="str">
        <f t="shared" si="87"/>
        <v>indie rock</v>
      </c>
      <c r="S900" s="5">
        <f t="shared" si="88"/>
        <v>40878.549884259257</v>
      </c>
      <c r="T900" s="5">
        <f t="shared" si="89"/>
        <v>40923.549884259257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84"/>
        <v>37.333333333333336</v>
      </c>
      <c r="P901">
        <f t="shared" si="85"/>
        <v>35</v>
      </c>
      <c r="Q901" t="str">
        <f t="shared" si="86"/>
        <v>music</v>
      </c>
      <c r="R901" t="str">
        <f t="shared" si="87"/>
        <v>indie rock</v>
      </c>
      <c r="S901" s="5">
        <f t="shared" si="88"/>
        <v>40645.890763888885</v>
      </c>
      <c r="T901" s="5">
        <f t="shared" si="89"/>
        <v>40690.890763888885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84"/>
        <v>0.42</v>
      </c>
      <c r="P902">
        <f t="shared" si="85"/>
        <v>10.5</v>
      </c>
      <c r="Q902" t="str">
        <f t="shared" si="86"/>
        <v>music</v>
      </c>
      <c r="R902" t="str">
        <f t="shared" si="87"/>
        <v>jazz</v>
      </c>
      <c r="S902" s="5">
        <f t="shared" si="88"/>
        <v>42429.641226851854</v>
      </c>
      <c r="T902" s="5">
        <f t="shared" si="89"/>
        <v>42459.599560185183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84"/>
        <v>0</v>
      </c>
      <c r="P903" t="e">
        <f t="shared" si="85"/>
        <v>#DIV/0!</v>
      </c>
      <c r="Q903" t="str">
        <f t="shared" si="86"/>
        <v>music</v>
      </c>
      <c r="R903" t="str">
        <f t="shared" si="87"/>
        <v>jazz</v>
      </c>
      <c r="S903" s="5">
        <f t="shared" si="88"/>
        <v>40291.603171296294</v>
      </c>
      <c r="T903" s="5">
        <f t="shared" si="89"/>
        <v>40337.59097222222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84"/>
        <v>0.3</v>
      </c>
      <c r="P904">
        <f t="shared" si="85"/>
        <v>30</v>
      </c>
      <c r="Q904" t="str">
        <f t="shared" si="86"/>
        <v>music</v>
      </c>
      <c r="R904" t="str">
        <f t="shared" si="87"/>
        <v>jazz</v>
      </c>
      <c r="S904" s="5">
        <f t="shared" si="88"/>
        <v>41829.757199074069</v>
      </c>
      <c r="T904" s="5">
        <f t="shared" si="89"/>
        <v>41881.4375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84"/>
        <v>3.2</v>
      </c>
      <c r="P905">
        <f t="shared" si="85"/>
        <v>40</v>
      </c>
      <c r="Q905" t="str">
        <f t="shared" si="86"/>
        <v>music</v>
      </c>
      <c r="R905" t="str">
        <f t="shared" si="87"/>
        <v>jazz</v>
      </c>
      <c r="S905" s="5">
        <f t="shared" si="88"/>
        <v>41149.587731481479</v>
      </c>
      <c r="T905" s="5">
        <f t="shared" si="89"/>
        <v>41174.892361111109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84"/>
        <v>0.30199999999999999</v>
      </c>
      <c r="P90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5">
        <f t="shared" si="88"/>
        <v>42341.87195601852</v>
      </c>
      <c r="T906" s="5">
        <f t="shared" si="89"/>
        <v>42371.87195601852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84"/>
        <v>3.0153846153846153</v>
      </c>
      <c r="P90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5">
        <f t="shared" si="88"/>
        <v>40507.031550925924</v>
      </c>
      <c r="T907" s="5">
        <f t="shared" si="89"/>
        <v>40567.031550925924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84"/>
        <v>0</v>
      </c>
      <c r="P908" t="e">
        <f t="shared" si="85"/>
        <v>#DIV/0!</v>
      </c>
      <c r="Q908" t="str">
        <f t="shared" si="86"/>
        <v>music</v>
      </c>
      <c r="R908" t="str">
        <f t="shared" si="87"/>
        <v>jazz</v>
      </c>
      <c r="S908" s="5">
        <f t="shared" si="88"/>
        <v>41680.981365740736</v>
      </c>
      <c r="T908" s="5">
        <f t="shared" si="89"/>
        <v>41710.939699074072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84"/>
        <v>0</v>
      </c>
      <c r="P909" t="e">
        <f t="shared" si="85"/>
        <v>#DIV/0!</v>
      </c>
      <c r="Q909" t="str">
        <f t="shared" si="86"/>
        <v>music</v>
      </c>
      <c r="R909" t="str">
        <f t="shared" si="87"/>
        <v>jazz</v>
      </c>
      <c r="S909" s="5">
        <f t="shared" si="88"/>
        <v>40766.9840625</v>
      </c>
      <c r="T909" s="5">
        <f t="shared" si="89"/>
        <v>40796.9840625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84"/>
        <v>0</v>
      </c>
      <c r="P910" t="e">
        <f t="shared" si="85"/>
        <v>#DIV/0!</v>
      </c>
      <c r="Q910" t="str">
        <f t="shared" si="86"/>
        <v>music</v>
      </c>
      <c r="R910" t="str">
        <f t="shared" si="87"/>
        <v>jazz</v>
      </c>
      <c r="S910" s="5">
        <f t="shared" si="88"/>
        <v>40340.593229166661</v>
      </c>
      <c r="T910" s="5">
        <f t="shared" si="89"/>
        <v>40385.999305555553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84"/>
        <v>3.25</v>
      </c>
      <c r="P911">
        <f t="shared" si="85"/>
        <v>65</v>
      </c>
      <c r="Q911" t="str">
        <f t="shared" si="86"/>
        <v>music</v>
      </c>
      <c r="R911" t="str">
        <f t="shared" si="87"/>
        <v>jazz</v>
      </c>
      <c r="S911" s="5">
        <f t="shared" si="88"/>
        <v>41081.481944444444</v>
      </c>
      <c r="T911" s="5">
        <f t="shared" si="89"/>
        <v>41112.958333333328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84"/>
        <v>22.363636363636363</v>
      </c>
      <c r="P912">
        <f t="shared" si="85"/>
        <v>24.6</v>
      </c>
      <c r="Q912" t="str">
        <f t="shared" si="86"/>
        <v>music</v>
      </c>
      <c r="R912" t="str">
        <f t="shared" si="87"/>
        <v>jazz</v>
      </c>
      <c r="S912" s="5">
        <f t="shared" si="88"/>
        <v>42737.337025462963</v>
      </c>
      <c r="T912" s="5">
        <f t="shared" si="89"/>
        <v>42797.337025462963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84"/>
        <v>0</v>
      </c>
      <c r="P913" t="e">
        <f t="shared" si="85"/>
        <v>#DIV/0!</v>
      </c>
      <c r="Q913" t="str">
        <f t="shared" si="86"/>
        <v>music</v>
      </c>
      <c r="R913" t="str">
        <f t="shared" si="87"/>
        <v>jazz</v>
      </c>
      <c r="S913" s="5">
        <f t="shared" si="88"/>
        <v>41641.796817129631</v>
      </c>
      <c r="T913" s="5">
        <f t="shared" si="89"/>
        <v>41662.796817129631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84"/>
        <v>0.85714285714285721</v>
      </c>
      <c r="P914">
        <f t="shared" si="85"/>
        <v>15</v>
      </c>
      <c r="Q914" t="str">
        <f t="shared" si="86"/>
        <v>music</v>
      </c>
      <c r="R914" t="str">
        <f t="shared" si="87"/>
        <v>jazz</v>
      </c>
      <c r="S914" s="5">
        <f t="shared" si="88"/>
        <v>41193.901006944441</v>
      </c>
      <c r="T914" s="5">
        <f t="shared" si="89"/>
        <v>41253.942673611113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84"/>
        <v>6.6066666666666665</v>
      </c>
      <c r="P915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5">
        <f t="shared" si="88"/>
        <v>41003.930775462963</v>
      </c>
      <c r="T915" s="5">
        <f t="shared" si="89"/>
        <v>41033.930775462963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84"/>
        <v>0</v>
      </c>
      <c r="P916" t="e">
        <f t="shared" si="85"/>
        <v>#DIV/0!</v>
      </c>
      <c r="Q916" t="str">
        <f t="shared" si="86"/>
        <v>music</v>
      </c>
      <c r="R916" t="str">
        <f t="shared" si="87"/>
        <v>jazz</v>
      </c>
      <c r="S916" s="5">
        <f t="shared" si="88"/>
        <v>41116.554942129624</v>
      </c>
      <c r="T916" s="5">
        <f t="shared" si="89"/>
        <v>41146.554942129624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84"/>
        <v>5.7692307692307692</v>
      </c>
      <c r="P91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5">
        <f t="shared" si="88"/>
        <v>40937.471226851849</v>
      </c>
      <c r="T917" s="5">
        <f t="shared" si="89"/>
        <v>40968.999305555553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84"/>
        <v>0</v>
      </c>
      <c r="P918" t="e">
        <f t="shared" si="85"/>
        <v>#DIV/0!</v>
      </c>
      <c r="Q918" t="str">
        <f t="shared" si="86"/>
        <v>music</v>
      </c>
      <c r="R918" t="str">
        <f t="shared" si="87"/>
        <v>jazz</v>
      </c>
      <c r="S918" s="5">
        <f t="shared" si="88"/>
        <v>40434.645069444443</v>
      </c>
      <c r="T918" s="5">
        <f t="shared" si="89"/>
        <v>40473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84"/>
        <v>0.6</v>
      </c>
      <c r="P919">
        <f t="shared" si="85"/>
        <v>30</v>
      </c>
      <c r="Q919" t="str">
        <f t="shared" si="86"/>
        <v>music</v>
      </c>
      <c r="R919" t="str">
        <f t="shared" si="87"/>
        <v>jazz</v>
      </c>
      <c r="S919" s="5">
        <f t="shared" si="88"/>
        <v>41802.735300925924</v>
      </c>
      <c r="T919" s="5">
        <f t="shared" si="89"/>
        <v>41833.895833333328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84"/>
        <v>5.0256410256410255</v>
      </c>
      <c r="P920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5">
        <f t="shared" si="88"/>
        <v>41944.707881944443</v>
      </c>
      <c r="T920" s="5">
        <f t="shared" si="89"/>
        <v>41974.749548611107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84"/>
        <v>0.5</v>
      </c>
      <c r="P921">
        <f t="shared" si="85"/>
        <v>100</v>
      </c>
      <c r="Q921" t="str">
        <f t="shared" si="86"/>
        <v>music</v>
      </c>
      <c r="R921" t="str">
        <f t="shared" si="87"/>
        <v>jazz</v>
      </c>
      <c r="S921" s="5">
        <f t="shared" si="88"/>
        <v>41227.433391203704</v>
      </c>
      <c r="T921" s="5">
        <f t="shared" si="89"/>
        <v>41262.433391203704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84"/>
        <v>0</v>
      </c>
      <c r="P922" t="e">
        <f t="shared" si="85"/>
        <v>#DIV/0!</v>
      </c>
      <c r="Q922" t="str">
        <f t="shared" si="86"/>
        <v>music</v>
      </c>
      <c r="R922" t="str">
        <f t="shared" si="87"/>
        <v>jazz</v>
      </c>
      <c r="S922" s="5">
        <f t="shared" si="88"/>
        <v>41562.463217592587</v>
      </c>
      <c r="T922" s="5">
        <f t="shared" si="89"/>
        <v>41592.504884259259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84"/>
        <v>30.9</v>
      </c>
      <c r="P923">
        <f t="shared" si="85"/>
        <v>231.75</v>
      </c>
      <c r="Q923" t="str">
        <f t="shared" si="86"/>
        <v>music</v>
      </c>
      <c r="R923" t="str">
        <f t="shared" si="87"/>
        <v>jazz</v>
      </c>
      <c r="S923" s="5">
        <f t="shared" si="88"/>
        <v>40846.962685185186</v>
      </c>
      <c r="T923" s="5">
        <f t="shared" si="89"/>
        <v>40889.004351851851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84"/>
        <v>21.037037037037038</v>
      </c>
      <c r="P924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5">
        <f t="shared" si="88"/>
        <v>41878.32167824074</v>
      </c>
      <c r="T924" s="5">
        <f t="shared" si="89"/>
        <v>41913.32167824074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84"/>
        <v>2.1999999999999997</v>
      </c>
      <c r="P925">
        <f t="shared" si="85"/>
        <v>55</v>
      </c>
      <c r="Q925" t="str">
        <f t="shared" si="86"/>
        <v>music</v>
      </c>
      <c r="R925" t="str">
        <f t="shared" si="87"/>
        <v>jazz</v>
      </c>
      <c r="S925" s="5">
        <f t="shared" si="88"/>
        <v>41934.751423611109</v>
      </c>
      <c r="T925" s="5">
        <f t="shared" si="89"/>
        <v>41964.793090277781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84"/>
        <v>10.9</v>
      </c>
      <c r="P926">
        <f t="shared" si="85"/>
        <v>21.8</v>
      </c>
      <c r="Q926" t="str">
        <f t="shared" si="86"/>
        <v>music</v>
      </c>
      <c r="R926" t="str">
        <f t="shared" si="87"/>
        <v>jazz</v>
      </c>
      <c r="S926" s="5">
        <f t="shared" si="88"/>
        <v>41288.734594907401</v>
      </c>
      <c r="T926" s="5">
        <f t="shared" si="89"/>
        <v>41318.734594907401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84"/>
        <v>2.666666666666667</v>
      </c>
      <c r="P927">
        <f t="shared" si="85"/>
        <v>32</v>
      </c>
      <c r="Q927" t="str">
        <f t="shared" si="86"/>
        <v>music</v>
      </c>
      <c r="R927" t="str">
        <f t="shared" si="87"/>
        <v>jazz</v>
      </c>
      <c r="S927" s="5">
        <f t="shared" si="88"/>
        <v>41575.672581018516</v>
      </c>
      <c r="T927" s="5">
        <f t="shared" si="89"/>
        <v>41605.71424768518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84"/>
        <v>0</v>
      </c>
      <c r="P928" t="e">
        <f t="shared" si="85"/>
        <v>#DIV/0!</v>
      </c>
      <c r="Q928" t="str">
        <f t="shared" si="86"/>
        <v>music</v>
      </c>
      <c r="R928" t="str">
        <f t="shared" si="87"/>
        <v>jazz</v>
      </c>
      <c r="S928" s="5">
        <f t="shared" si="88"/>
        <v>40337.811689814815</v>
      </c>
      <c r="T928" s="5">
        <f t="shared" si="89"/>
        <v>40367.736111111109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84"/>
        <v>0</v>
      </c>
      <c r="P929" t="e">
        <f t="shared" si="85"/>
        <v>#DIV/0!</v>
      </c>
      <c r="Q929" t="str">
        <f t="shared" si="86"/>
        <v>music</v>
      </c>
      <c r="R929" t="str">
        <f t="shared" si="87"/>
        <v>jazz</v>
      </c>
      <c r="S929" s="5">
        <f t="shared" si="88"/>
        <v>41013.614525462959</v>
      </c>
      <c r="T929" s="5">
        <f t="shared" si="89"/>
        <v>41043.614525462959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84"/>
        <v>10.86206896551724</v>
      </c>
      <c r="P930">
        <f t="shared" si="85"/>
        <v>56.25</v>
      </c>
      <c r="Q930" t="str">
        <f t="shared" si="86"/>
        <v>music</v>
      </c>
      <c r="R930" t="str">
        <f t="shared" si="87"/>
        <v>jazz</v>
      </c>
      <c r="S930" s="5">
        <f t="shared" si="88"/>
        <v>41180.654085648144</v>
      </c>
      <c r="T930" s="5">
        <f t="shared" si="89"/>
        <v>41230.791666666664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84"/>
        <v>0</v>
      </c>
      <c r="P931" t="e">
        <f t="shared" si="85"/>
        <v>#DIV/0!</v>
      </c>
      <c r="Q931" t="str">
        <f t="shared" si="86"/>
        <v>music</v>
      </c>
      <c r="R931" t="str">
        <f t="shared" si="87"/>
        <v>jazz</v>
      </c>
      <c r="S931" s="5">
        <f t="shared" si="88"/>
        <v>40978.029733796291</v>
      </c>
      <c r="T931" s="5">
        <f t="shared" si="89"/>
        <v>41007.988067129627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84"/>
        <v>38.333333333333336</v>
      </c>
      <c r="P932">
        <f t="shared" si="85"/>
        <v>69</v>
      </c>
      <c r="Q932" t="str">
        <f t="shared" si="86"/>
        <v>music</v>
      </c>
      <c r="R932" t="str">
        <f t="shared" si="87"/>
        <v>jazz</v>
      </c>
      <c r="S932" s="5">
        <f t="shared" si="88"/>
        <v>40312.707245370366</v>
      </c>
      <c r="T932" s="5">
        <f t="shared" si="89"/>
        <v>40354.688888888886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84"/>
        <v>6.5500000000000007</v>
      </c>
      <c r="P933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5">
        <f t="shared" si="88"/>
        <v>41680.151643518519</v>
      </c>
      <c r="T933" s="5">
        <f t="shared" si="89"/>
        <v>41714.708333333328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84"/>
        <v>14.536842105263158</v>
      </c>
      <c r="P934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5">
        <f t="shared" si="88"/>
        <v>41310.760937499996</v>
      </c>
      <c r="T934" s="5">
        <f t="shared" si="89"/>
        <v>41355.719270833331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84"/>
        <v>6</v>
      </c>
      <c r="P935">
        <f t="shared" si="85"/>
        <v>60</v>
      </c>
      <c r="Q935" t="str">
        <f t="shared" si="86"/>
        <v>music</v>
      </c>
      <c r="R935" t="str">
        <f t="shared" si="87"/>
        <v>jazz</v>
      </c>
      <c r="S935" s="5">
        <f t="shared" si="88"/>
        <v>41710.960752314808</v>
      </c>
      <c r="T935" s="5">
        <f t="shared" si="89"/>
        <v>41770.960752314808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84"/>
        <v>30.4</v>
      </c>
      <c r="P93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5">
        <f t="shared" si="88"/>
        <v>41733.528749999998</v>
      </c>
      <c r="T936" s="5">
        <f t="shared" si="89"/>
        <v>41763.041666666664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84"/>
        <v>1.4285714285714286</v>
      </c>
      <c r="P937">
        <f t="shared" si="85"/>
        <v>25</v>
      </c>
      <c r="Q937" t="str">
        <f t="shared" si="86"/>
        <v>music</v>
      </c>
      <c r="R937" t="str">
        <f t="shared" si="87"/>
        <v>jazz</v>
      </c>
      <c r="S937" s="5">
        <f t="shared" si="88"/>
        <v>42368.125335648147</v>
      </c>
      <c r="T937" s="5">
        <f t="shared" si="89"/>
        <v>42398.125335648147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84"/>
        <v>0</v>
      </c>
      <c r="P938" t="e">
        <f t="shared" si="85"/>
        <v>#DIV/0!</v>
      </c>
      <c r="Q938" t="str">
        <f t="shared" si="86"/>
        <v>music</v>
      </c>
      <c r="R938" t="str">
        <f t="shared" si="87"/>
        <v>jazz</v>
      </c>
      <c r="S938" s="5">
        <f t="shared" si="88"/>
        <v>40882.815844907404</v>
      </c>
      <c r="T938" s="5">
        <f t="shared" si="89"/>
        <v>40926.625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84"/>
        <v>1.1428571428571428</v>
      </c>
      <c r="P939">
        <f t="shared" si="85"/>
        <v>20</v>
      </c>
      <c r="Q939" t="str">
        <f t="shared" si="86"/>
        <v>music</v>
      </c>
      <c r="R939" t="str">
        <f t="shared" si="87"/>
        <v>jazz</v>
      </c>
      <c r="S939" s="5">
        <f t="shared" si="88"/>
        <v>41551.589780092589</v>
      </c>
      <c r="T939" s="5">
        <f t="shared" si="89"/>
        <v>41581.631446759253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84"/>
        <v>0.35714285714285715</v>
      </c>
      <c r="P940">
        <f t="shared" si="85"/>
        <v>25</v>
      </c>
      <c r="Q940" t="str">
        <f t="shared" si="86"/>
        <v>music</v>
      </c>
      <c r="R940" t="str">
        <f t="shared" si="87"/>
        <v>jazz</v>
      </c>
      <c r="S940" s="5">
        <f t="shared" si="88"/>
        <v>41124.27138888889</v>
      </c>
      <c r="T940" s="5">
        <f t="shared" si="89"/>
        <v>41154.27138888889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84"/>
        <v>1.4545454545454546</v>
      </c>
      <c r="P941">
        <f t="shared" si="85"/>
        <v>20</v>
      </c>
      <c r="Q941" t="str">
        <f t="shared" si="86"/>
        <v>music</v>
      </c>
      <c r="R941" t="str">
        <f t="shared" si="87"/>
        <v>jazz</v>
      </c>
      <c r="S941" s="5">
        <f t="shared" si="88"/>
        <v>41416.554837962962</v>
      </c>
      <c r="T941" s="5">
        <f t="shared" si="89"/>
        <v>41455.623611111107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84"/>
        <v>17.155555555555555</v>
      </c>
      <c r="P942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5">
        <f t="shared" si="88"/>
        <v>42181.800069444442</v>
      </c>
      <c r="T942" s="5">
        <f t="shared" si="89"/>
        <v>42226.800069444442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84"/>
        <v>2.3220000000000001</v>
      </c>
      <c r="P943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5">
        <f t="shared" si="88"/>
        <v>42745.888252314813</v>
      </c>
      <c r="T943" s="5">
        <f t="shared" si="89"/>
        <v>42775.888252314813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84"/>
        <v>8.9066666666666663</v>
      </c>
      <c r="P944">
        <f t="shared" si="85"/>
        <v>41.75</v>
      </c>
      <c r="Q944" t="str">
        <f t="shared" si="86"/>
        <v>technology</v>
      </c>
      <c r="R944" t="str">
        <f t="shared" si="87"/>
        <v>wearables</v>
      </c>
      <c r="S944" s="5">
        <f t="shared" si="88"/>
        <v>42382.634953703702</v>
      </c>
      <c r="T944" s="5">
        <f t="shared" si="89"/>
        <v>42418.634953703702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84"/>
        <v>9.6333333333333346</v>
      </c>
      <c r="P945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5">
        <f t="shared" si="88"/>
        <v>42673.459548611114</v>
      </c>
      <c r="T945" s="5">
        <f t="shared" si="89"/>
        <v>42703.501215277771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84"/>
        <v>13.325999999999999</v>
      </c>
      <c r="P94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5">
        <f t="shared" si="88"/>
        <v>42444.375578703701</v>
      </c>
      <c r="T946" s="5">
        <f t="shared" si="89"/>
        <v>42478.374999999993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84"/>
        <v>2.484</v>
      </c>
      <c r="P94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5">
        <f t="shared" si="88"/>
        <v>42732.66465277777</v>
      </c>
      <c r="T947" s="5">
        <f t="shared" si="89"/>
        <v>42784.790972222218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84"/>
        <v>1.9066666666666665</v>
      </c>
      <c r="P948">
        <f t="shared" si="85"/>
        <v>57.2</v>
      </c>
      <c r="Q948" t="str">
        <f t="shared" si="86"/>
        <v>technology</v>
      </c>
      <c r="R948" t="str">
        <f t="shared" si="87"/>
        <v>wearables</v>
      </c>
      <c r="S948" s="5">
        <f t="shared" si="88"/>
        <v>42592.542222222219</v>
      </c>
      <c r="T948" s="5">
        <f t="shared" si="89"/>
        <v>42622.542222222219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84"/>
        <v>0</v>
      </c>
      <c r="P949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5">
        <f t="shared" si="88"/>
        <v>42491.57298611111</v>
      </c>
      <c r="T949" s="5">
        <f t="shared" si="89"/>
        <v>42551.57298611111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84"/>
        <v>12</v>
      </c>
      <c r="P950">
        <f t="shared" si="85"/>
        <v>60</v>
      </c>
      <c r="Q950" t="str">
        <f t="shared" si="86"/>
        <v>technology</v>
      </c>
      <c r="R950" t="str">
        <f t="shared" si="87"/>
        <v>wearables</v>
      </c>
      <c r="S950" s="5">
        <f t="shared" si="88"/>
        <v>42411.619953703703</v>
      </c>
      <c r="T950" s="5">
        <f t="shared" si="89"/>
        <v>42441.619953703703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84"/>
        <v>1.365</v>
      </c>
      <c r="P951">
        <f t="shared" si="85"/>
        <v>39</v>
      </c>
      <c r="Q951" t="str">
        <f t="shared" si="86"/>
        <v>technology</v>
      </c>
      <c r="R951" t="str">
        <f t="shared" si="87"/>
        <v>wearables</v>
      </c>
      <c r="S951" s="5">
        <f t="shared" si="88"/>
        <v>42360.835370370369</v>
      </c>
      <c r="T951" s="5">
        <f t="shared" si="89"/>
        <v>42420.835370370369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84"/>
        <v>28.04</v>
      </c>
      <c r="P952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5">
        <f t="shared" si="88"/>
        <v>42356.54237268518</v>
      </c>
      <c r="T952" s="5">
        <f t="shared" si="89"/>
        <v>42386.54237268518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84"/>
        <v>38.39</v>
      </c>
      <c r="P953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5">
        <f t="shared" si="88"/>
        <v>42480.445277777777</v>
      </c>
      <c r="T953" s="5">
        <f t="shared" si="89"/>
        <v>42525.445277777777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84"/>
        <v>39.942857142857143</v>
      </c>
      <c r="P954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5">
        <f t="shared" si="88"/>
        <v>42662.405231481483</v>
      </c>
      <c r="T954" s="5">
        <f t="shared" si="89"/>
        <v>42692.44689814814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84"/>
        <v>0.84</v>
      </c>
      <c r="P955">
        <f t="shared" si="85"/>
        <v>25.2</v>
      </c>
      <c r="Q955" t="str">
        <f t="shared" si="86"/>
        <v>technology</v>
      </c>
      <c r="R955" t="str">
        <f t="shared" si="87"/>
        <v>wearables</v>
      </c>
      <c r="S955" s="5">
        <f t="shared" si="88"/>
        <v>41998.956006944441</v>
      </c>
      <c r="T955" s="5">
        <f t="shared" si="89"/>
        <v>42028.956006944441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84"/>
        <v>43.406666666666666</v>
      </c>
      <c r="P95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5">
        <f t="shared" si="88"/>
        <v>42194.625451388885</v>
      </c>
      <c r="T956" s="5">
        <f t="shared" si="89"/>
        <v>42236.625451388885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84"/>
        <v>5.6613333333333333</v>
      </c>
      <c r="P95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5">
        <f t="shared" si="88"/>
        <v>42586.086805555555</v>
      </c>
      <c r="T957" s="5">
        <f t="shared" si="89"/>
        <v>42626.086805555555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84"/>
        <v>1.722</v>
      </c>
      <c r="P958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5">
        <f t="shared" si="88"/>
        <v>42060.705543981479</v>
      </c>
      <c r="T958" s="5">
        <f t="shared" si="89"/>
        <v>42120.663877314808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84"/>
        <v>1.9416666666666664</v>
      </c>
      <c r="P959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5">
        <f t="shared" si="88"/>
        <v>42660.344131944446</v>
      </c>
      <c r="T959" s="5">
        <f t="shared" si="89"/>
        <v>42691.385798611103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84"/>
        <v>11.328275684711327</v>
      </c>
      <c r="P960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5">
        <f t="shared" si="88"/>
        <v>42082.594479166662</v>
      </c>
      <c r="T960" s="5">
        <f t="shared" si="89"/>
        <v>42103.999305555553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84"/>
        <v>38.86</v>
      </c>
      <c r="P961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5">
        <f t="shared" si="88"/>
        <v>41992.96603009259</v>
      </c>
      <c r="T961" s="5">
        <f t="shared" si="89"/>
        <v>42022.96603009259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84"/>
        <v>46.100628930817614</v>
      </c>
      <c r="P962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5">
        <f t="shared" si="88"/>
        <v>42766.41846064815</v>
      </c>
      <c r="T962" s="5">
        <f t="shared" si="89"/>
        <v>42808.376793981479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90">(E963/D963)*100</f>
        <v>42.188421052631583</v>
      </c>
      <c r="P963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RIGHT(N963,LEN(N963)-FIND("/",N963))</f>
        <v>wearables</v>
      </c>
      <c r="S963" s="5">
        <f t="shared" ref="S963:S1026" si="94">(J963/86400)+25569+(-5/24)</f>
        <v>42740.485358796293</v>
      </c>
      <c r="T963" s="5">
        <f t="shared" ref="T963:T1026" si="95">(I963/86400)+25569+(-5/24)</f>
        <v>42786.583333333336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90"/>
        <v>28.48</v>
      </c>
      <c r="P964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5">
        <f t="shared" si="94"/>
        <v>42373.504085648143</v>
      </c>
      <c r="T964" s="5">
        <f t="shared" si="95"/>
        <v>42411.504085648143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90"/>
        <v>1.077142857142857</v>
      </c>
      <c r="P965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5">
        <f t="shared" si="94"/>
        <v>42625.427303240744</v>
      </c>
      <c r="T965" s="5">
        <f t="shared" si="95"/>
        <v>42660.427303240744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90"/>
        <v>0.79909090909090907</v>
      </c>
      <c r="P96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5">
        <f t="shared" si="94"/>
        <v>42208.420358796291</v>
      </c>
      <c r="T966" s="5">
        <f t="shared" si="95"/>
        <v>42248.420358796291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90"/>
        <v>1.1919999999999999</v>
      </c>
      <c r="P96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5">
        <f t="shared" si="94"/>
        <v>42636.808402777773</v>
      </c>
      <c r="T967" s="5">
        <f t="shared" si="95"/>
        <v>42668.957638888889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90"/>
        <v>14.799999999999999</v>
      </c>
      <c r="P968">
        <f t="shared" si="91"/>
        <v>59.2</v>
      </c>
      <c r="Q968" t="str">
        <f t="shared" si="92"/>
        <v>technology</v>
      </c>
      <c r="R968" t="str">
        <f t="shared" si="93"/>
        <v>wearables</v>
      </c>
      <c r="S968" s="5">
        <f t="shared" si="94"/>
        <v>42619.427453703705</v>
      </c>
      <c r="T968" s="5">
        <f t="shared" si="95"/>
        <v>42649.427453703705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90"/>
        <v>17.810000000000002</v>
      </c>
      <c r="P969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5">
        <f t="shared" si="94"/>
        <v>42422.045995370368</v>
      </c>
      <c r="T969" s="5">
        <f t="shared" si="95"/>
        <v>42482.004328703704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90"/>
        <v>1.325</v>
      </c>
      <c r="P970">
        <f t="shared" si="91"/>
        <v>26.5</v>
      </c>
      <c r="Q970" t="str">
        <f t="shared" si="92"/>
        <v>technology</v>
      </c>
      <c r="R970" t="str">
        <f t="shared" si="93"/>
        <v>wearables</v>
      </c>
      <c r="S970" s="5">
        <f t="shared" si="94"/>
        <v>41836.639282407406</v>
      </c>
      <c r="T970" s="5">
        <f t="shared" si="95"/>
        <v>41866.639282407406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90"/>
        <v>46.666666666666664</v>
      </c>
      <c r="P971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5">
        <f t="shared" si="94"/>
        <v>42742.094988425924</v>
      </c>
      <c r="T971" s="5">
        <f t="shared" si="95"/>
        <v>42775.094988425924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90"/>
        <v>45.92</v>
      </c>
      <c r="P972">
        <f t="shared" si="91"/>
        <v>164</v>
      </c>
      <c r="Q972" t="str">
        <f t="shared" si="92"/>
        <v>technology</v>
      </c>
      <c r="R972" t="str">
        <f t="shared" si="93"/>
        <v>wearables</v>
      </c>
      <c r="S972" s="5">
        <f t="shared" si="94"/>
        <v>42721.012187499997</v>
      </c>
      <c r="T972" s="5">
        <f t="shared" si="95"/>
        <v>42757.999305555553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90"/>
        <v>0.22599999999999998</v>
      </c>
      <c r="P973">
        <f t="shared" si="91"/>
        <v>45.2</v>
      </c>
      <c r="Q973" t="str">
        <f t="shared" si="92"/>
        <v>technology</v>
      </c>
      <c r="R973" t="str">
        <f t="shared" si="93"/>
        <v>wearables</v>
      </c>
      <c r="S973" s="5">
        <f t="shared" si="94"/>
        <v>42111.500694444439</v>
      </c>
      <c r="T973" s="5">
        <f t="shared" si="95"/>
        <v>42156.500694444439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90"/>
        <v>34.625</v>
      </c>
      <c r="P974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5">
        <f t="shared" si="94"/>
        <v>41856.657384259255</v>
      </c>
      <c r="T974" s="5">
        <f t="shared" si="95"/>
        <v>41886.082638888889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90"/>
        <v>2.0549999999999997</v>
      </c>
      <c r="P975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5">
        <f t="shared" si="94"/>
        <v>42256.806631944441</v>
      </c>
      <c r="T975" s="5">
        <f t="shared" si="95"/>
        <v>42316.848298611112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90"/>
        <v>0.55999999999999994</v>
      </c>
      <c r="P97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5">
        <f t="shared" si="94"/>
        <v>42424.541157407402</v>
      </c>
      <c r="T976" s="5">
        <f t="shared" si="95"/>
        <v>42454.499490740738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90"/>
        <v>2.6069999999999998</v>
      </c>
      <c r="P97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5">
        <f t="shared" si="94"/>
        <v>42489.488252314812</v>
      </c>
      <c r="T977" s="5">
        <f t="shared" si="95"/>
        <v>42549.488252314812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90"/>
        <v>1.9259999999999999</v>
      </c>
      <c r="P97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5">
        <f t="shared" si="94"/>
        <v>42184.850659722222</v>
      </c>
      <c r="T978" s="5">
        <f t="shared" si="95"/>
        <v>42229.850659722222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90"/>
        <v>33.666666666666664</v>
      </c>
      <c r="P979">
        <f t="shared" si="91"/>
        <v>75.75</v>
      </c>
      <c r="Q979" t="str">
        <f t="shared" si="92"/>
        <v>technology</v>
      </c>
      <c r="R979" t="str">
        <f t="shared" si="93"/>
        <v>wearables</v>
      </c>
      <c r="S979" s="5">
        <f t="shared" si="94"/>
        <v>42391.733761574076</v>
      </c>
      <c r="T979" s="5">
        <f t="shared" si="95"/>
        <v>42421.733761574076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90"/>
        <v>56.263267182990241</v>
      </c>
      <c r="P980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5">
        <f t="shared" si="94"/>
        <v>42395.100706018515</v>
      </c>
      <c r="T980" s="5">
        <f t="shared" si="95"/>
        <v>42425.100706018515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90"/>
        <v>82.817599999999999</v>
      </c>
      <c r="P981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5">
        <f t="shared" si="94"/>
        <v>42506.208657407406</v>
      </c>
      <c r="T981" s="5">
        <f t="shared" si="95"/>
        <v>42541.582638888889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90"/>
        <v>14.860000000000001</v>
      </c>
      <c r="P982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5">
        <f t="shared" si="94"/>
        <v>41928.695856481478</v>
      </c>
      <c r="T982" s="5">
        <f t="shared" si="95"/>
        <v>41973.737523148149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90"/>
        <v>1.2375123751237513E-2</v>
      </c>
      <c r="P983">
        <f t="shared" si="91"/>
        <v>2.75</v>
      </c>
      <c r="Q983" t="str">
        <f t="shared" si="92"/>
        <v>technology</v>
      </c>
      <c r="R983" t="str">
        <f t="shared" si="93"/>
        <v>wearables</v>
      </c>
      <c r="S983" s="5">
        <f t="shared" si="94"/>
        <v>41830.738680555551</v>
      </c>
      <c r="T983" s="5">
        <f t="shared" si="95"/>
        <v>41860.738680555551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90"/>
        <v>1.7142857142857144E-2</v>
      </c>
      <c r="P984">
        <f t="shared" si="91"/>
        <v>1</v>
      </c>
      <c r="Q984" t="str">
        <f t="shared" si="92"/>
        <v>technology</v>
      </c>
      <c r="R984" t="str">
        <f t="shared" si="93"/>
        <v>wearables</v>
      </c>
      <c r="S984" s="5">
        <f t="shared" si="94"/>
        <v>42615.544976851852</v>
      </c>
      <c r="T984" s="5">
        <f t="shared" si="95"/>
        <v>42645.544976851852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90"/>
        <v>29.506136117214709</v>
      </c>
      <c r="P985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5">
        <f t="shared" si="94"/>
        <v>42574.459317129622</v>
      </c>
      <c r="T985" s="5">
        <f t="shared" si="95"/>
        <v>42605.662499999999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90"/>
        <v>1.06</v>
      </c>
      <c r="P98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5">
        <f t="shared" si="94"/>
        <v>42060.907499999994</v>
      </c>
      <c r="T986" s="5">
        <f t="shared" si="95"/>
        <v>42090.86583333333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90"/>
        <v>6.293333333333333</v>
      </c>
      <c r="P98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5">
        <f t="shared" si="94"/>
        <v>42339.759375000001</v>
      </c>
      <c r="T987" s="5">
        <f t="shared" si="95"/>
        <v>42369.749999999993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90"/>
        <v>12.75</v>
      </c>
      <c r="P988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5">
        <f t="shared" si="94"/>
        <v>42324.559027777774</v>
      </c>
      <c r="T988" s="5">
        <f t="shared" si="95"/>
        <v>42378.791666666664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90"/>
        <v>13.22</v>
      </c>
      <c r="P989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5">
        <f t="shared" si="94"/>
        <v>41773.086226851847</v>
      </c>
      <c r="T989" s="5">
        <f t="shared" si="95"/>
        <v>41813.086226851847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90"/>
        <v>0</v>
      </c>
      <c r="P990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5">
        <f t="shared" si="94"/>
        <v>42614.148437499993</v>
      </c>
      <c r="T990" s="5">
        <f t="shared" si="95"/>
        <v>42644.148437499993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90"/>
        <v>16.77</v>
      </c>
      <c r="P991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5">
        <f t="shared" si="94"/>
        <v>42611.725636574069</v>
      </c>
      <c r="T991" s="5">
        <f t="shared" si="95"/>
        <v>42641.725636574069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90"/>
        <v>0.104</v>
      </c>
      <c r="P992">
        <f t="shared" si="91"/>
        <v>13</v>
      </c>
      <c r="Q992" t="str">
        <f t="shared" si="92"/>
        <v>technology</v>
      </c>
      <c r="R992" t="str">
        <f t="shared" si="93"/>
        <v>wearables</v>
      </c>
      <c r="S992" s="5">
        <f t="shared" si="94"/>
        <v>41855.575972222221</v>
      </c>
      <c r="T992" s="5">
        <f t="shared" si="95"/>
        <v>41885.575972222221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90"/>
        <v>4.24</v>
      </c>
      <c r="P993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5">
        <f t="shared" si="94"/>
        <v>42538.548472222225</v>
      </c>
      <c r="T993" s="5">
        <f t="shared" si="95"/>
        <v>42563.57708333333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90"/>
        <v>0.46699999999999997</v>
      </c>
      <c r="P994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5">
        <f t="shared" si="94"/>
        <v>42437.71665509259</v>
      </c>
      <c r="T994" s="5">
        <f t="shared" si="95"/>
        <v>42497.674988425926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90"/>
        <v>25.087142857142858</v>
      </c>
      <c r="P995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5">
        <f t="shared" si="94"/>
        <v>42652.756574074076</v>
      </c>
      <c r="T995" s="5">
        <f t="shared" si="95"/>
        <v>42685.999999999993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90"/>
        <v>2.3345000000000002</v>
      </c>
      <c r="P99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5">
        <f t="shared" si="94"/>
        <v>41921.054745370369</v>
      </c>
      <c r="T996" s="5">
        <f t="shared" si="95"/>
        <v>41973.749305555553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90"/>
        <v>7.26</v>
      </c>
      <c r="P99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5">
        <f t="shared" si="94"/>
        <v>41947.732407407406</v>
      </c>
      <c r="T997" s="5">
        <f t="shared" si="95"/>
        <v>41972.458333333336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90"/>
        <v>1.625</v>
      </c>
      <c r="P998">
        <f t="shared" si="91"/>
        <v>13</v>
      </c>
      <c r="Q998" t="str">
        <f t="shared" si="92"/>
        <v>technology</v>
      </c>
      <c r="R998" t="str">
        <f t="shared" si="93"/>
        <v>wearables</v>
      </c>
      <c r="S998" s="5">
        <f t="shared" si="94"/>
        <v>41817.658101851848</v>
      </c>
      <c r="T998" s="5">
        <f t="shared" si="95"/>
        <v>41847.435416666667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90"/>
        <v>1.3</v>
      </c>
      <c r="P999">
        <f t="shared" si="91"/>
        <v>8.125</v>
      </c>
      <c r="Q999" t="str">
        <f t="shared" si="92"/>
        <v>technology</v>
      </c>
      <c r="R999" t="str">
        <f t="shared" si="93"/>
        <v>wearables</v>
      </c>
      <c r="S999" s="5">
        <f t="shared" si="94"/>
        <v>41940.894641203704</v>
      </c>
      <c r="T999" s="5">
        <f t="shared" si="95"/>
        <v>41970.936307870368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90"/>
        <v>58.558333333333337</v>
      </c>
      <c r="P1000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5">
        <f t="shared" si="94"/>
        <v>42281.960659722223</v>
      </c>
      <c r="T1000" s="5">
        <f t="shared" si="95"/>
        <v>42327.002326388887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90"/>
        <v>7.7886666666666677</v>
      </c>
      <c r="P1001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5">
        <f t="shared" si="94"/>
        <v>41926.091319444444</v>
      </c>
      <c r="T1001" s="5">
        <f t="shared" si="95"/>
        <v>41956.126388888886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90"/>
        <v>2.2157147647256061</v>
      </c>
      <c r="P1002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5">
        <f t="shared" si="94"/>
        <v>42748.851388888885</v>
      </c>
      <c r="T1002" s="5">
        <f t="shared" si="95"/>
        <v>42808.80972222222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90"/>
        <v>104</v>
      </c>
      <c r="P1003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5">
        <f t="shared" si="94"/>
        <v>42720.511724537035</v>
      </c>
      <c r="T1003" s="5">
        <f t="shared" si="95"/>
        <v>42765.511724537035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90"/>
        <v>29.6029602960296</v>
      </c>
      <c r="P1004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5">
        <f t="shared" si="94"/>
        <v>42325.475856481477</v>
      </c>
      <c r="T1004" s="5">
        <f t="shared" si="95"/>
        <v>42355.040972222218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90"/>
        <v>16.055</v>
      </c>
      <c r="P1005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5">
        <f t="shared" si="94"/>
        <v>42780.500706018516</v>
      </c>
      <c r="T1005" s="5">
        <f t="shared" si="95"/>
        <v>42810.459039351852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90"/>
        <v>82.207999999999998</v>
      </c>
      <c r="P100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5">
        <f t="shared" si="94"/>
        <v>42388.5003125</v>
      </c>
      <c r="T1006" s="5">
        <f t="shared" si="95"/>
        <v>42418.5003125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90"/>
        <v>75.051000000000002</v>
      </c>
      <c r="P100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5">
        <f t="shared" si="94"/>
        <v>42276.41646990741</v>
      </c>
      <c r="T1007" s="5">
        <f t="shared" si="95"/>
        <v>42307.41646990741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90"/>
        <v>5.8500000000000005</v>
      </c>
      <c r="P100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5">
        <f t="shared" si="94"/>
        <v>41976.83185185185</v>
      </c>
      <c r="T1008" s="5">
        <f t="shared" si="95"/>
        <v>41985.09097222222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90"/>
        <v>44.32</v>
      </c>
      <c r="P1009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5">
        <f t="shared" si="94"/>
        <v>42676.3752662037</v>
      </c>
      <c r="T1009" s="5">
        <f t="shared" si="95"/>
        <v>42718.416932870365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90"/>
        <v>0.26737967914438499</v>
      </c>
      <c r="P1010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5">
        <f t="shared" si="94"/>
        <v>42702.600868055553</v>
      </c>
      <c r="T1010" s="5">
        <f t="shared" si="95"/>
        <v>42732.600868055553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90"/>
        <v>13.13</v>
      </c>
      <c r="P1011">
        <f t="shared" si="91"/>
        <v>65</v>
      </c>
      <c r="Q1011" t="str">
        <f t="shared" si="92"/>
        <v>technology</v>
      </c>
      <c r="R1011" t="str">
        <f t="shared" si="93"/>
        <v>wearables</v>
      </c>
      <c r="S1011" s="5">
        <f t="shared" si="94"/>
        <v>42510.396365740737</v>
      </c>
      <c r="T1011" s="5">
        <f t="shared" si="95"/>
        <v>42540.396365740737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90"/>
        <v>0.19088937093275488</v>
      </c>
      <c r="P1012">
        <f t="shared" si="91"/>
        <v>55</v>
      </c>
      <c r="Q1012" t="str">
        <f t="shared" si="92"/>
        <v>technology</v>
      </c>
      <c r="R1012" t="str">
        <f t="shared" si="93"/>
        <v>wearables</v>
      </c>
      <c r="S1012" s="5">
        <f t="shared" si="94"/>
        <v>42561.621087962958</v>
      </c>
      <c r="T1012" s="5">
        <f t="shared" si="95"/>
        <v>42617.915972222218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90"/>
        <v>0.375</v>
      </c>
      <c r="P1013">
        <f t="shared" si="91"/>
        <v>75</v>
      </c>
      <c r="Q1013" t="str">
        <f t="shared" si="92"/>
        <v>technology</v>
      </c>
      <c r="R1013" t="str">
        <f t="shared" si="93"/>
        <v>wearables</v>
      </c>
      <c r="S1013" s="5">
        <f t="shared" si="94"/>
        <v>41946.689756944441</v>
      </c>
      <c r="T1013" s="5">
        <f t="shared" si="95"/>
        <v>41991.689756944441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90"/>
        <v>21535.021000000001</v>
      </c>
      <c r="P1014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5">
        <f t="shared" si="94"/>
        <v>42714.232083333329</v>
      </c>
      <c r="T1014" s="5">
        <f t="shared" si="95"/>
        <v>42759.232083333329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90"/>
        <v>34.527999999999999</v>
      </c>
      <c r="P1015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5">
        <f t="shared" si="94"/>
        <v>42339.625648148147</v>
      </c>
      <c r="T1015" s="5">
        <f t="shared" si="95"/>
        <v>42367.624999999993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90"/>
        <v>30.599999999999998</v>
      </c>
      <c r="P101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5">
        <f t="shared" si="94"/>
        <v>41954.79415509259</v>
      </c>
      <c r="T1016" s="5">
        <f t="shared" si="95"/>
        <v>42004.79415509259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90"/>
        <v>2.666666666666667</v>
      </c>
      <c r="P101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5">
        <f t="shared" si="94"/>
        <v>42303.670081018521</v>
      </c>
      <c r="T1017" s="5">
        <f t="shared" si="95"/>
        <v>42333.711747685178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90"/>
        <v>2.8420000000000001</v>
      </c>
      <c r="P1018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5">
        <f t="shared" si="94"/>
        <v>42421.898796296293</v>
      </c>
      <c r="T1018" s="5">
        <f t="shared" si="95"/>
        <v>42466.857129629629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90"/>
        <v>22.878799999999998</v>
      </c>
      <c r="P1019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5">
        <f t="shared" si="94"/>
        <v>42289.466840277775</v>
      </c>
      <c r="T1019" s="5">
        <f t="shared" si="95"/>
        <v>42329.508506944439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90"/>
        <v>3.105</v>
      </c>
      <c r="P1020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5">
        <f t="shared" si="94"/>
        <v>42535.283946759257</v>
      </c>
      <c r="T1020" s="5">
        <f t="shared" si="95"/>
        <v>42565.283946759257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90"/>
        <v>47.333333333333336</v>
      </c>
      <c r="P1021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5">
        <f t="shared" si="94"/>
        <v>42009.765613425923</v>
      </c>
      <c r="T1021" s="5">
        <f t="shared" si="95"/>
        <v>42039.765613425923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90"/>
        <v>205.54838709677421</v>
      </c>
      <c r="P1022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5">
        <f t="shared" si="94"/>
        <v>42126.861215277771</v>
      </c>
      <c r="T1022" s="5">
        <f t="shared" si="95"/>
        <v>42156.824305555558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90"/>
        <v>351.80366666666669</v>
      </c>
      <c r="P1023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5">
        <f t="shared" si="94"/>
        <v>42271.043645833335</v>
      </c>
      <c r="T1023" s="5">
        <f t="shared" si="95"/>
        <v>42293.958333333336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90"/>
        <v>114.9</v>
      </c>
      <c r="P1024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5">
        <f t="shared" si="94"/>
        <v>42111.438391203701</v>
      </c>
      <c r="T1024" s="5">
        <f t="shared" si="95"/>
        <v>42141.438391203701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90"/>
        <v>237.15</v>
      </c>
      <c r="P1025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5">
        <f t="shared" si="94"/>
        <v>42145.711354166669</v>
      </c>
      <c r="T1025" s="5">
        <f t="shared" si="95"/>
        <v>42175.711354166669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90"/>
        <v>118.63774999999998</v>
      </c>
      <c r="P102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5">
        <f t="shared" si="94"/>
        <v>42370.372256944444</v>
      </c>
      <c r="T1026" s="5">
        <f t="shared" si="95"/>
        <v>42400.372256944444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96">(E1027/D1027)*100</f>
        <v>109.92831428571431</v>
      </c>
      <c r="P1027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RIGHT(N1027,LEN(N1027)-FIND("/",N1027))</f>
        <v>electronic music</v>
      </c>
      <c r="S1027" s="5">
        <f t="shared" ref="S1027:S1090" si="100">(J1027/86400)+25569+(-5/24)</f>
        <v>42049.625428240739</v>
      </c>
      <c r="T1027" s="5">
        <f t="shared" ref="T1027:T1090" si="101">(I1027/86400)+25569+(-5/24)</f>
        <v>42079.583761574067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96"/>
        <v>100.00828571428571</v>
      </c>
      <c r="P1028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5">
        <f t="shared" si="100"/>
        <v>42426.199259259258</v>
      </c>
      <c r="T1028" s="5">
        <f t="shared" si="101"/>
        <v>42460.157592592594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96"/>
        <v>103.09292094387415</v>
      </c>
      <c r="P1029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5">
        <f t="shared" si="100"/>
        <v>41904.825775462959</v>
      </c>
      <c r="T1029" s="5">
        <f t="shared" si="101"/>
        <v>41934.825775462959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96"/>
        <v>117.27000000000001</v>
      </c>
      <c r="P1030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5">
        <f t="shared" si="100"/>
        <v>42755.419039351851</v>
      </c>
      <c r="T1030" s="5">
        <f t="shared" si="101"/>
        <v>42800.624999999993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96"/>
        <v>111.75999999999999</v>
      </c>
      <c r="P1031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5">
        <f t="shared" si="100"/>
        <v>42044.503553240742</v>
      </c>
      <c r="T1031" s="5">
        <f t="shared" si="101"/>
        <v>42098.707638888889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96"/>
        <v>342.09999999999997</v>
      </c>
      <c r="P1032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5">
        <f t="shared" si="100"/>
        <v>42611.274872685179</v>
      </c>
      <c r="T1032" s="5">
        <f t="shared" si="101"/>
        <v>42625.274872685179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96"/>
        <v>107.4</v>
      </c>
      <c r="P1033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5">
        <f t="shared" si="100"/>
        <v>42324.555671296293</v>
      </c>
      <c r="T1033" s="5">
        <f t="shared" si="101"/>
        <v>42354.555671296293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96"/>
        <v>108.49703703703703</v>
      </c>
      <c r="P1034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5">
        <f t="shared" si="100"/>
        <v>42514.458622685182</v>
      </c>
      <c r="T1034" s="5">
        <f t="shared" si="101"/>
        <v>42544.458622685182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96"/>
        <v>102.86144578313252</v>
      </c>
      <c r="P1035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5">
        <f t="shared" si="100"/>
        <v>42688.52407407407</v>
      </c>
      <c r="T1035" s="5">
        <f t="shared" si="101"/>
        <v>42716.52407407407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96"/>
        <v>130.0018</v>
      </c>
      <c r="P103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5">
        <f t="shared" si="100"/>
        <v>42554.958379629628</v>
      </c>
      <c r="T1036" s="5">
        <f t="shared" si="101"/>
        <v>42586.957638888889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96"/>
        <v>107.65217391304347</v>
      </c>
      <c r="P103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5">
        <f t="shared" si="100"/>
        <v>42016.43310185185</v>
      </c>
      <c r="T1037" s="5">
        <f t="shared" si="101"/>
        <v>42046.43310185185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96"/>
        <v>112.36044444444444</v>
      </c>
      <c r="P1038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5">
        <f t="shared" si="100"/>
        <v>41249.240624999999</v>
      </c>
      <c r="T1038" s="5">
        <f t="shared" si="101"/>
        <v>41281.125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96"/>
        <v>102.1</v>
      </c>
      <c r="P1039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5">
        <f t="shared" si="100"/>
        <v>42119.61414351852</v>
      </c>
      <c r="T1039" s="5">
        <f t="shared" si="101"/>
        <v>42141.999999999993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96"/>
        <v>145.33333333333334</v>
      </c>
      <c r="P1040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5">
        <f t="shared" si="100"/>
        <v>42418.023414351854</v>
      </c>
      <c r="T1040" s="5">
        <f t="shared" si="101"/>
        <v>42447.981747685182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96"/>
        <v>128.19999999999999</v>
      </c>
      <c r="P1041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5">
        <f t="shared" si="100"/>
        <v>42691.900995370372</v>
      </c>
      <c r="T1041" s="5">
        <f t="shared" si="101"/>
        <v>42717.124305555553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96"/>
        <v>0.29411764705882354</v>
      </c>
      <c r="P1042">
        <f t="shared" si="97"/>
        <v>250</v>
      </c>
      <c r="Q1042" t="str">
        <f t="shared" si="98"/>
        <v>journalism</v>
      </c>
      <c r="R1042" t="str">
        <f t="shared" si="99"/>
        <v>audio</v>
      </c>
      <c r="S1042" s="5">
        <f t="shared" si="100"/>
        <v>42579.500104166662</v>
      </c>
      <c r="T1042" s="5">
        <f t="shared" si="101"/>
        <v>42609.500104166662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96"/>
        <v>0</v>
      </c>
      <c r="P1043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5">
        <f t="shared" si="100"/>
        <v>41830.851759259254</v>
      </c>
      <c r="T1043" s="5">
        <f t="shared" si="101"/>
        <v>41850.851759259254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96"/>
        <v>1.5384615384615385</v>
      </c>
      <c r="P1044">
        <f t="shared" si="97"/>
        <v>10</v>
      </c>
      <c r="Q1044" t="str">
        <f t="shared" si="98"/>
        <v>journalism</v>
      </c>
      <c r="R1044" t="str">
        <f t="shared" si="99"/>
        <v>audio</v>
      </c>
      <c r="S1044" s="5">
        <f t="shared" si="100"/>
        <v>41851.487824074073</v>
      </c>
      <c r="T1044" s="5">
        <f t="shared" si="101"/>
        <v>41894.208333333328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96"/>
        <v>8.5370000000000008</v>
      </c>
      <c r="P1045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5">
        <f t="shared" si="100"/>
        <v>42114.044618055552</v>
      </c>
      <c r="T1045" s="5">
        <f t="shared" si="101"/>
        <v>42144.044618055552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96"/>
        <v>8.5714285714285715E-2</v>
      </c>
      <c r="P1046">
        <f t="shared" si="97"/>
        <v>3</v>
      </c>
      <c r="Q1046" t="str">
        <f t="shared" si="98"/>
        <v>journalism</v>
      </c>
      <c r="R1046" t="str">
        <f t="shared" si="99"/>
        <v>audio</v>
      </c>
      <c r="S1046" s="5">
        <f t="shared" si="100"/>
        <v>42011.717604166661</v>
      </c>
      <c r="T1046" s="5">
        <f t="shared" si="101"/>
        <v>42068.643749999996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96"/>
        <v>2.6599999999999997</v>
      </c>
      <c r="P1047">
        <f t="shared" si="97"/>
        <v>33.25</v>
      </c>
      <c r="Q1047" t="str">
        <f t="shared" si="98"/>
        <v>journalism</v>
      </c>
      <c r="R1047" t="str">
        <f t="shared" si="99"/>
        <v>audio</v>
      </c>
      <c r="S1047" s="5">
        <f t="shared" si="100"/>
        <v>41844.666087962956</v>
      </c>
      <c r="T1047" s="5">
        <f t="shared" si="101"/>
        <v>41874.666087962956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96"/>
        <v>0</v>
      </c>
      <c r="P1048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5">
        <f t="shared" si="100"/>
        <v>42319.643055555549</v>
      </c>
      <c r="T1048" s="5">
        <f t="shared" si="101"/>
        <v>42364.643055555549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96"/>
        <v>0.05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s="5">
        <f t="shared" si="100"/>
        <v>41918.610127314816</v>
      </c>
      <c r="T1049" s="5">
        <f t="shared" si="101"/>
        <v>41948.65179398148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96"/>
        <v>1.4133333333333333</v>
      </c>
      <c r="P1050">
        <f t="shared" si="97"/>
        <v>53</v>
      </c>
      <c r="Q1050" t="str">
        <f t="shared" si="98"/>
        <v>journalism</v>
      </c>
      <c r="R1050" t="str">
        <f t="shared" si="99"/>
        <v>audio</v>
      </c>
      <c r="S1050" s="5">
        <f t="shared" si="100"/>
        <v>42597.844780092586</v>
      </c>
      <c r="T1050" s="5">
        <f t="shared" si="101"/>
        <v>42637.844780092586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96"/>
        <v>0</v>
      </c>
      <c r="P1051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5">
        <f t="shared" si="100"/>
        <v>42382.222743055558</v>
      </c>
      <c r="T1051" s="5">
        <f t="shared" si="101"/>
        <v>42412.222743055558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96"/>
        <v>0</v>
      </c>
      <c r="P1052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5">
        <f t="shared" si="100"/>
        <v>42231.588854166665</v>
      </c>
      <c r="T1052" s="5">
        <f t="shared" si="101"/>
        <v>42261.588854166665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96"/>
        <v>0</v>
      </c>
      <c r="P1053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5">
        <f t="shared" si="100"/>
        <v>41849.805844907409</v>
      </c>
      <c r="T1053" s="5">
        <f t="shared" si="101"/>
        <v>41877.805844907409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96"/>
        <v>0</v>
      </c>
      <c r="P1054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5">
        <f t="shared" si="100"/>
        <v>42483.589062499996</v>
      </c>
      <c r="T1054" s="5">
        <f t="shared" si="101"/>
        <v>42527.631249999999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96"/>
        <v>1</v>
      </c>
      <c r="P1055">
        <f t="shared" si="97"/>
        <v>15</v>
      </c>
      <c r="Q1055" t="str">
        <f t="shared" si="98"/>
        <v>journalism</v>
      </c>
      <c r="R1055" t="str">
        <f t="shared" si="99"/>
        <v>audio</v>
      </c>
      <c r="S1055" s="5">
        <f t="shared" si="100"/>
        <v>42774.964490740742</v>
      </c>
      <c r="T1055" s="5">
        <f t="shared" si="101"/>
        <v>42799.964490740742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96"/>
        <v>0</v>
      </c>
      <c r="P105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5">
        <f t="shared" si="100"/>
        <v>41831.643506944441</v>
      </c>
      <c r="T1056" s="5">
        <f t="shared" si="101"/>
        <v>41861.708333333328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96"/>
        <v>0</v>
      </c>
      <c r="P1057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5">
        <f t="shared" si="100"/>
        <v>42406.784085648142</v>
      </c>
      <c r="T1057" s="5">
        <f t="shared" si="101"/>
        <v>42436.784085648142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96"/>
        <v>0</v>
      </c>
      <c r="P1058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5">
        <f t="shared" si="100"/>
        <v>42058.511307870365</v>
      </c>
      <c r="T1058" s="5">
        <f t="shared" si="101"/>
        <v>42118.469641203701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96"/>
        <v>0</v>
      </c>
      <c r="P1059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5">
        <f t="shared" si="100"/>
        <v>42678.662997685184</v>
      </c>
      <c r="T1059" s="5">
        <f t="shared" si="101"/>
        <v>42708.704664351848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96"/>
        <v>0</v>
      </c>
      <c r="P1060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5">
        <f t="shared" si="100"/>
        <v>42047.692627314813</v>
      </c>
      <c r="T1060" s="5">
        <f t="shared" si="101"/>
        <v>42088.791666666664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96"/>
        <v>0</v>
      </c>
      <c r="P1061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5">
        <f t="shared" si="100"/>
        <v>42046.581666666665</v>
      </c>
      <c r="T1061" s="5">
        <f t="shared" si="101"/>
        <v>42076.54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96"/>
        <v>1</v>
      </c>
      <c r="P1062">
        <f t="shared" si="97"/>
        <v>50</v>
      </c>
      <c r="Q1062" t="str">
        <f t="shared" si="98"/>
        <v>journalism</v>
      </c>
      <c r="R1062" t="str">
        <f t="shared" si="99"/>
        <v>audio</v>
      </c>
      <c r="S1062" s="5">
        <f t="shared" si="100"/>
        <v>42079.704780092587</v>
      </c>
      <c r="T1062" s="5">
        <f t="shared" si="101"/>
        <v>42109.704780092587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96"/>
        <v>0</v>
      </c>
      <c r="P1063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5">
        <f t="shared" si="100"/>
        <v>42432.068379629629</v>
      </c>
      <c r="T1063" s="5">
        <f t="shared" si="101"/>
        <v>42491.833333333336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96"/>
        <v>95.477386934673376</v>
      </c>
      <c r="P1064">
        <f t="shared" si="97"/>
        <v>47.5</v>
      </c>
      <c r="Q1064" t="str">
        <f t="shared" si="98"/>
        <v>journalism</v>
      </c>
      <c r="R1064" t="str">
        <f t="shared" si="99"/>
        <v>audio</v>
      </c>
      <c r="S1064" s="5">
        <f t="shared" si="100"/>
        <v>42556.598854166667</v>
      </c>
      <c r="T1064" s="5">
        <f t="shared" si="101"/>
        <v>42563.598854166667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96"/>
        <v>0</v>
      </c>
      <c r="P1065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5">
        <f t="shared" si="100"/>
        <v>42582.822476851848</v>
      </c>
      <c r="T1065" s="5">
        <f t="shared" si="101"/>
        <v>42612.822476851848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96"/>
        <v>8.974444444444444</v>
      </c>
      <c r="P106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5">
        <f t="shared" si="100"/>
        <v>41417.019710648143</v>
      </c>
      <c r="T1066" s="5">
        <f t="shared" si="101"/>
        <v>41462.019710648143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96"/>
        <v>2.7</v>
      </c>
      <c r="P1067">
        <f t="shared" si="97"/>
        <v>16.2</v>
      </c>
      <c r="Q1067" t="str">
        <f t="shared" si="98"/>
        <v>games</v>
      </c>
      <c r="R1067" t="str">
        <f t="shared" si="99"/>
        <v>video games</v>
      </c>
      <c r="S1067" s="5">
        <f t="shared" si="100"/>
        <v>41661.172708333332</v>
      </c>
      <c r="T1067" s="5">
        <f t="shared" si="101"/>
        <v>41689.172708333332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96"/>
        <v>3.3673333333333333</v>
      </c>
      <c r="P1068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5">
        <f t="shared" si="100"/>
        <v>41445.754421296289</v>
      </c>
      <c r="T1068" s="5">
        <f t="shared" si="101"/>
        <v>41490.754421296289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96"/>
        <v>26</v>
      </c>
      <c r="P1069">
        <f t="shared" si="97"/>
        <v>13</v>
      </c>
      <c r="Q1069" t="str">
        <f t="shared" si="98"/>
        <v>games</v>
      </c>
      <c r="R1069" t="str">
        <f t="shared" si="99"/>
        <v>video games</v>
      </c>
      <c r="S1069" s="5">
        <f t="shared" si="100"/>
        <v>41599.647349537037</v>
      </c>
      <c r="T1069" s="5">
        <f t="shared" si="101"/>
        <v>41629.647349537037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96"/>
        <v>0.15</v>
      </c>
      <c r="P1070">
        <f t="shared" si="97"/>
        <v>11.25</v>
      </c>
      <c r="Q1070" t="str">
        <f t="shared" si="98"/>
        <v>games</v>
      </c>
      <c r="R1070" t="str">
        <f t="shared" si="99"/>
        <v>video games</v>
      </c>
      <c r="S1070" s="5">
        <f t="shared" si="100"/>
        <v>42440.162777777776</v>
      </c>
      <c r="T1070" s="5">
        <f t="shared" si="101"/>
        <v>42470.121111111112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96"/>
        <v>38.636363636363633</v>
      </c>
      <c r="P1071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5">
        <f t="shared" si="100"/>
        <v>41572.021516203698</v>
      </c>
      <c r="T1071" s="5">
        <f t="shared" si="101"/>
        <v>41604.06318287037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96"/>
        <v>0.70000000000000007</v>
      </c>
      <c r="P1072">
        <f t="shared" si="97"/>
        <v>35</v>
      </c>
      <c r="Q1072" t="str">
        <f t="shared" si="98"/>
        <v>games</v>
      </c>
      <c r="R1072" t="str">
        <f t="shared" si="99"/>
        <v>video games</v>
      </c>
      <c r="S1072" s="5">
        <f t="shared" si="100"/>
        <v>41162.803495370368</v>
      </c>
      <c r="T1072" s="5">
        <f t="shared" si="101"/>
        <v>41182.803495370368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96"/>
        <v>0</v>
      </c>
      <c r="P1073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5">
        <f t="shared" si="100"/>
        <v>42295.545057870368</v>
      </c>
      <c r="T1073" s="5">
        <f t="shared" si="101"/>
        <v>42325.586724537039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96"/>
        <v>6.8000000000000005E-2</v>
      </c>
      <c r="P1074">
        <f t="shared" si="97"/>
        <v>12.75</v>
      </c>
      <c r="Q1074" t="str">
        <f t="shared" si="98"/>
        <v>games</v>
      </c>
      <c r="R1074" t="str">
        <f t="shared" si="99"/>
        <v>video games</v>
      </c>
      <c r="S1074" s="5">
        <f t="shared" si="100"/>
        <v>41645.623807870368</v>
      </c>
      <c r="T1074" s="5">
        <f t="shared" si="101"/>
        <v>41675.623807870368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96"/>
        <v>1.3333333333333335</v>
      </c>
      <c r="P1075">
        <f t="shared" si="97"/>
        <v>10</v>
      </c>
      <c r="Q1075" t="str">
        <f t="shared" si="98"/>
        <v>games</v>
      </c>
      <c r="R1075" t="str">
        <f t="shared" si="99"/>
        <v>video games</v>
      </c>
      <c r="S1075" s="5">
        <f t="shared" si="100"/>
        <v>40802.756261574068</v>
      </c>
      <c r="T1075" s="5">
        <f t="shared" si="101"/>
        <v>40832.756261574068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96"/>
        <v>6.3092592592592585</v>
      </c>
      <c r="P107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5">
        <f t="shared" si="100"/>
        <v>41612.964641203704</v>
      </c>
      <c r="T1076" s="5">
        <f t="shared" si="101"/>
        <v>41642.964641203704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96"/>
        <v>4.5</v>
      </c>
      <c r="P1077">
        <f t="shared" si="97"/>
        <v>15</v>
      </c>
      <c r="Q1077" t="str">
        <f t="shared" si="98"/>
        <v>games</v>
      </c>
      <c r="R1077" t="str">
        <f t="shared" si="99"/>
        <v>video games</v>
      </c>
      <c r="S1077" s="5">
        <f t="shared" si="100"/>
        <v>41005.695787037032</v>
      </c>
      <c r="T1077" s="5">
        <f t="shared" si="101"/>
        <v>41035.695787037032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96"/>
        <v>62.765333333333331</v>
      </c>
      <c r="P1078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5">
        <f t="shared" si="100"/>
        <v>41838.169560185182</v>
      </c>
      <c r="T1078" s="5">
        <f t="shared" si="101"/>
        <v>41893.169560185182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96"/>
        <v>29.376000000000001</v>
      </c>
      <c r="P1079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5">
        <f t="shared" si="100"/>
        <v>42352.958460648144</v>
      </c>
      <c r="T1079" s="5">
        <f t="shared" si="101"/>
        <v>42382.958460648144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96"/>
        <v>7.5</v>
      </c>
      <c r="P1080">
        <f t="shared" si="97"/>
        <v>9</v>
      </c>
      <c r="Q1080" t="str">
        <f t="shared" si="98"/>
        <v>games</v>
      </c>
      <c r="R1080" t="str">
        <f t="shared" si="99"/>
        <v>video games</v>
      </c>
      <c r="S1080" s="5">
        <f t="shared" si="100"/>
        <v>40700.987511574072</v>
      </c>
      <c r="T1080" s="5">
        <f t="shared" si="101"/>
        <v>40745.987511574072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96"/>
        <v>2.6076923076923078</v>
      </c>
      <c r="P1081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5">
        <f t="shared" si="100"/>
        <v>42479.358055555553</v>
      </c>
      <c r="T1081" s="5">
        <f t="shared" si="101"/>
        <v>42504.358055555553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96"/>
        <v>9.1050000000000004</v>
      </c>
      <c r="P1082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5">
        <f t="shared" si="100"/>
        <v>41739.929780092592</v>
      </c>
      <c r="T1082" s="5">
        <f t="shared" si="101"/>
        <v>41769.929780092592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96"/>
        <v>1.7647058823529412E-2</v>
      </c>
      <c r="P1083">
        <f t="shared" si="97"/>
        <v>3</v>
      </c>
      <c r="Q1083" t="str">
        <f t="shared" si="98"/>
        <v>games</v>
      </c>
      <c r="R1083" t="str">
        <f t="shared" si="99"/>
        <v>video games</v>
      </c>
      <c r="S1083" s="5">
        <f t="shared" si="100"/>
        <v>42002.718657407408</v>
      </c>
      <c r="T1083" s="5">
        <f t="shared" si="101"/>
        <v>42032.718657407408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96"/>
        <v>0.55999999999999994</v>
      </c>
      <c r="P1084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5">
        <f t="shared" si="100"/>
        <v>41101.697777777772</v>
      </c>
      <c r="T1084" s="5">
        <f t="shared" si="101"/>
        <v>41131.697777777772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96"/>
        <v>0.82000000000000006</v>
      </c>
      <c r="P1085">
        <f t="shared" si="97"/>
        <v>410</v>
      </c>
      <c r="Q1085" t="str">
        <f t="shared" si="98"/>
        <v>games</v>
      </c>
      <c r="R1085" t="str">
        <f t="shared" si="99"/>
        <v>video games</v>
      </c>
      <c r="S1085" s="5">
        <f t="shared" si="100"/>
        <v>41793.451192129629</v>
      </c>
      <c r="T1085" s="5">
        <f t="shared" si="101"/>
        <v>41853.451192129629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96"/>
        <v>0</v>
      </c>
      <c r="P108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5">
        <f t="shared" si="100"/>
        <v>41829.703749999993</v>
      </c>
      <c r="T1086" s="5">
        <f t="shared" si="101"/>
        <v>41859.703749999993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96"/>
        <v>3.42</v>
      </c>
      <c r="P1087">
        <f t="shared" si="97"/>
        <v>114</v>
      </c>
      <c r="Q1087" t="str">
        <f t="shared" si="98"/>
        <v>games</v>
      </c>
      <c r="R1087" t="str">
        <f t="shared" si="99"/>
        <v>video games</v>
      </c>
      <c r="S1087" s="5">
        <f t="shared" si="100"/>
        <v>42413.462673611109</v>
      </c>
      <c r="T1087" s="5">
        <f t="shared" si="101"/>
        <v>42443.421006944445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96"/>
        <v>8.3333333333333343E-2</v>
      </c>
      <c r="P1088">
        <f t="shared" si="97"/>
        <v>7.5</v>
      </c>
      <c r="Q1088" t="str">
        <f t="shared" si="98"/>
        <v>games</v>
      </c>
      <c r="R1088" t="str">
        <f t="shared" si="99"/>
        <v>video games</v>
      </c>
      <c r="S1088" s="5">
        <f t="shared" si="100"/>
        <v>41845.658460648148</v>
      </c>
      <c r="T1088" s="5">
        <f t="shared" si="101"/>
        <v>41875.658460648148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96"/>
        <v>0</v>
      </c>
      <c r="P1089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5">
        <f t="shared" si="100"/>
        <v>41775.505636574067</v>
      </c>
      <c r="T1089" s="5">
        <f t="shared" si="101"/>
        <v>41805.505636574067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96"/>
        <v>14.182977777777777</v>
      </c>
      <c r="P1090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5">
        <f t="shared" si="100"/>
        <v>41723.591053240736</v>
      </c>
      <c r="T1090" s="5">
        <f t="shared" si="101"/>
        <v>41753.591053240736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02">(E1091/D1091)*100</f>
        <v>7.8266666666666662</v>
      </c>
      <c r="P1091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RIGHT(N1091,LEN(N1091)-FIND("/",N1091))</f>
        <v>video games</v>
      </c>
      <c r="S1091" s="5">
        <f t="shared" ref="S1091:S1154" si="106">(J1091/86400)+25569+(-5/24)</f>
        <v>42150.981192129628</v>
      </c>
      <c r="T1091" s="5">
        <f t="shared" ref="T1091:T1154" si="107">(I1091/86400)+25569+(-5/24)</f>
        <v>42180.981192129628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02"/>
        <v>3.8464497269020695E-2</v>
      </c>
      <c r="P1092">
        <f t="shared" si="103"/>
        <v>5</v>
      </c>
      <c r="Q1092" t="str">
        <f t="shared" si="104"/>
        <v>games</v>
      </c>
      <c r="R1092" t="str">
        <f t="shared" si="105"/>
        <v>video games</v>
      </c>
      <c r="S1092" s="5">
        <f t="shared" si="106"/>
        <v>42122.977465277778</v>
      </c>
      <c r="T1092" s="5">
        <f t="shared" si="107"/>
        <v>42152.977465277778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02"/>
        <v>12.5</v>
      </c>
      <c r="P1093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5">
        <f t="shared" si="106"/>
        <v>42440.611944444441</v>
      </c>
      <c r="T1093" s="5">
        <f t="shared" si="107"/>
        <v>42470.570277777777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02"/>
        <v>1.05</v>
      </c>
      <c r="P1094">
        <f t="shared" si="103"/>
        <v>3</v>
      </c>
      <c r="Q1094" t="str">
        <f t="shared" si="104"/>
        <v>games</v>
      </c>
      <c r="R1094" t="str">
        <f t="shared" si="105"/>
        <v>video games</v>
      </c>
      <c r="S1094" s="5">
        <f t="shared" si="106"/>
        <v>41249.817569444444</v>
      </c>
      <c r="T1094" s="5">
        <f t="shared" si="107"/>
        <v>41279.817569444444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02"/>
        <v>14.083333333333334</v>
      </c>
      <c r="P1095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5">
        <f t="shared" si="106"/>
        <v>42396.765474537031</v>
      </c>
      <c r="T1095" s="5">
        <f t="shared" si="107"/>
        <v>42411.765474537031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02"/>
        <v>18.300055555555556</v>
      </c>
      <c r="P109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5">
        <f t="shared" si="106"/>
        <v>40795.505011574074</v>
      </c>
      <c r="T1096" s="5">
        <f t="shared" si="107"/>
        <v>40825.505011574074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02"/>
        <v>5.0347999999999997</v>
      </c>
      <c r="P109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5">
        <f t="shared" si="106"/>
        <v>41486.328935185185</v>
      </c>
      <c r="T1097" s="5">
        <f t="shared" si="107"/>
        <v>41516.328935185185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02"/>
        <v>17.933333333333334</v>
      </c>
      <c r="P1098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5">
        <f t="shared" si="106"/>
        <v>41885.309652777774</v>
      </c>
      <c r="T1098" s="5">
        <f t="shared" si="107"/>
        <v>41915.9375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02"/>
        <v>4.7E-2</v>
      </c>
      <c r="P1099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5">
        <f t="shared" si="106"/>
        <v>41660.584224537037</v>
      </c>
      <c r="T1099" s="5">
        <f t="shared" si="107"/>
        <v>41700.584224537037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02"/>
        <v>7.2120000000000006</v>
      </c>
      <c r="P1100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5">
        <f t="shared" si="106"/>
        <v>41712.554340277777</v>
      </c>
      <c r="T1100" s="5">
        <f t="shared" si="107"/>
        <v>41742.554340277777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02"/>
        <v>0.5</v>
      </c>
      <c r="P1101">
        <f t="shared" si="103"/>
        <v>25</v>
      </c>
      <c r="Q1101" t="str">
        <f t="shared" si="104"/>
        <v>games</v>
      </c>
      <c r="R1101" t="str">
        <f t="shared" si="105"/>
        <v>video games</v>
      </c>
      <c r="S1101" s="5">
        <f t="shared" si="106"/>
        <v>42107.628101851849</v>
      </c>
      <c r="T1101" s="5">
        <f t="shared" si="107"/>
        <v>42137.628101851849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02"/>
        <v>2.5</v>
      </c>
      <c r="P1102">
        <f t="shared" si="103"/>
        <v>10</v>
      </c>
      <c r="Q1102" t="str">
        <f t="shared" si="104"/>
        <v>games</v>
      </c>
      <c r="R1102" t="str">
        <f t="shared" si="105"/>
        <v>video games</v>
      </c>
      <c r="S1102" s="5">
        <f t="shared" si="106"/>
        <v>42383.902442129627</v>
      </c>
      <c r="T1102" s="5">
        <f t="shared" si="107"/>
        <v>42413.902442129627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02"/>
        <v>4.1000000000000002E-2</v>
      </c>
      <c r="P1103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5">
        <f t="shared" si="106"/>
        <v>42538.564097222225</v>
      </c>
      <c r="T1103" s="5">
        <f t="shared" si="107"/>
        <v>42565.549999999996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02"/>
        <v>5.3125</v>
      </c>
      <c r="P1104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5">
        <f t="shared" si="106"/>
        <v>41576.837094907409</v>
      </c>
      <c r="T1104" s="5">
        <f t="shared" si="107"/>
        <v>41617.040972222218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02"/>
        <v>1.6199999999999999</v>
      </c>
      <c r="P1105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5">
        <f t="shared" si="106"/>
        <v>42479.013773148145</v>
      </c>
      <c r="T1105" s="5">
        <f t="shared" si="107"/>
        <v>42539.013773148145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02"/>
        <v>4.9516666666666671</v>
      </c>
      <c r="P110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5">
        <f t="shared" si="106"/>
        <v>41771.201631944445</v>
      </c>
      <c r="T1106" s="5">
        <f t="shared" si="107"/>
        <v>41801.201631944445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02"/>
        <v>0.159</v>
      </c>
      <c r="P110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5">
        <f t="shared" si="106"/>
        <v>41691.927395833329</v>
      </c>
      <c r="T1107" s="5">
        <f t="shared" si="107"/>
        <v>41721.885729166665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02"/>
        <v>41.25</v>
      </c>
      <c r="P1108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5">
        <f t="shared" si="106"/>
        <v>40973.532118055555</v>
      </c>
      <c r="T1108" s="5">
        <f t="shared" si="107"/>
        <v>41003.490451388883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02"/>
        <v>0</v>
      </c>
      <c r="P1109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5">
        <f t="shared" si="106"/>
        <v>41813.653055555551</v>
      </c>
      <c r="T1109" s="5">
        <f t="shared" si="107"/>
        <v>41843.653055555551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02"/>
        <v>2.93</v>
      </c>
      <c r="P1110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5">
        <f t="shared" si="106"/>
        <v>40952.42864583333</v>
      </c>
      <c r="T1110" s="5">
        <f t="shared" si="107"/>
        <v>41012.386979166666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02"/>
        <v>0.44999999999999996</v>
      </c>
      <c r="P1111">
        <f t="shared" si="103"/>
        <v>15</v>
      </c>
      <c r="Q1111" t="str">
        <f t="shared" si="104"/>
        <v>games</v>
      </c>
      <c r="R1111" t="str">
        <f t="shared" si="105"/>
        <v>video games</v>
      </c>
      <c r="S1111" s="5">
        <f t="shared" si="106"/>
        <v>42662.543865740743</v>
      </c>
      <c r="T1111" s="5">
        <f t="shared" si="107"/>
        <v>42692.5855324074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02"/>
        <v>0.51</v>
      </c>
      <c r="P1112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5">
        <f t="shared" si="106"/>
        <v>41220.72479166666</v>
      </c>
      <c r="T1112" s="5">
        <f t="shared" si="107"/>
        <v>41250.72479166666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02"/>
        <v>0.04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s="5">
        <f t="shared" si="106"/>
        <v>42346.995254629626</v>
      </c>
      <c r="T1113" s="5">
        <f t="shared" si="107"/>
        <v>42376.995254629626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02"/>
        <v>35.537409090909087</v>
      </c>
      <c r="P1114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5">
        <f t="shared" si="106"/>
        <v>41963.551053240742</v>
      </c>
      <c r="T1114" s="5">
        <f t="shared" si="107"/>
        <v>42023.145833333336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02"/>
        <v>0.5</v>
      </c>
      <c r="P1115">
        <f t="shared" si="103"/>
        <v>5</v>
      </c>
      <c r="Q1115" t="str">
        <f t="shared" si="104"/>
        <v>games</v>
      </c>
      <c r="R1115" t="str">
        <f t="shared" si="105"/>
        <v>video games</v>
      </c>
      <c r="S1115" s="5">
        <f t="shared" si="106"/>
        <v>41835.768749999996</v>
      </c>
      <c r="T1115" s="5">
        <f t="shared" si="107"/>
        <v>41865.768749999996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02"/>
        <v>0.16666666666666669</v>
      </c>
      <c r="P111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5">
        <f t="shared" si="106"/>
        <v>41526.13758101852</v>
      </c>
      <c r="T1116" s="5">
        <f t="shared" si="107"/>
        <v>41556.13758101852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02"/>
        <v>0.13250000000000001</v>
      </c>
      <c r="P111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5">
        <f t="shared" si="106"/>
        <v>42429.487210648142</v>
      </c>
      <c r="T1117" s="5">
        <f t="shared" si="107"/>
        <v>42459.445543981477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02"/>
        <v>3.5704000000000007E-2</v>
      </c>
      <c r="P1118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5">
        <f t="shared" si="106"/>
        <v>41009.638981481483</v>
      </c>
      <c r="T1118" s="5">
        <f t="shared" si="107"/>
        <v>41069.638981481483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02"/>
        <v>8.3000000000000007</v>
      </c>
      <c r="P1119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5">
        <f t="shared" si="106"/>
        <v>42333.390196759261</v>
      </c>
      <c r="T1119" s="5">
        <f t="shared" si="107"/>
        <v>42363.390196759261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02"/>
        <v>2.4222222222222221</v>
      </c>
      <c r="P1120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5">
        <f t="shared" si="106"/>
        <v>41703.958090277774</v>
      </c>
      <c r="T1120" s="5">
        <f t="shared" si="107"/>
        <v>41733.91642361111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02"/>
        <v>0.23809523809523811</v>
      </c>
      <c r="P1121">
        <f t="shared" si="103"/>
        <v>5</v>
      </c>
      <c r="Q1121" t="str">
        <f t="shared" si="104"/>
        <v>games</v>
      </c>
      <c r="R1121" t="str">
        <f t="shared" si="105"/>
        <v>video games</v>
      </c>
      <c r="S1121" s="5">
        <f t="shared" si="106"/>
        <v>41722.584074074075</v>
      </c>
      <c r="T1121" s="5">
        <f t="shared" si="107"/>
        <v>41735.584074074075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02"/>
        <v>0</v>
      </c>
      <c r="P1122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5">
        <f t="shared" si="106"/>
        <v>40799.664351851847</v>
      </c>
      <c r="T1122" s="5">
        <f t="shared" si="107"/>
        <v>40844.664351851847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02"/>
        <v>1.1599999999999999E-2</v>
      </c>
      <c r="P1123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5">
        <f t="shared" si="106"/>
        <v>42412.72587962963</v>
      </c>
      <c r="T1123" s="5">
        <f t="shared" si="107"/>
        <v>42442.684212962959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02"/>
        <v>0</v>
      </c>
      <c r="P1124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5">
        <f t="shared" si="106"/>
        <v>41410.495659722219</v>
      </c>
      <c r="T1124" s="5">
        <f t="shared" si="107"/>
        <v>41424.495659722219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02"/>
        <v>0.22</v>
      </c>
      <c r="P1125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5">
        <f t="shared" si="106"/>
        <v>41718.315370370365</v>
      </c>
      <c r="T1125" s="5">
        <f t="shared" si="107"/>
        <v>41748.315370370365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02"/>
        <v>0.47222222222222221</v>
      </c>
      <c r="P112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5">
        <f t="shared" si="106"/>
        <v>42094.458923611113</v>
      </c>
      <c r="T1126" s="5">
        <f t="shared" si="107"/>
        <v>42124.458923611113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02"/>
        <v>0</v>
      </c>
      <c r="P1127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5">
        <f t="shared" si="106"/>
        <v>42212.415856481479</v>
      </c>
      <c r="T1127" s="5">
        <f t="shared" si="107"/>
        <v>42272.415856481479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02"/>
        <v>0.5</v>
      </c>
      <c r="P112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5">
        <f t="shared" si="106"/>
        <v>42535.119143518517</v>
      </c>
      <c r="T1128" s="5">
        <f t="shared" si="107"/>
        <v>42565.119143518517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02"/>
        <v>1.6714285714285713</v>
      </c>
      <c r="P1129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5">
        <f t="shared" si="106"/>
        <v>41926.645833333328</v>
      </c>
      <c r="T1129" s="5">
        <f t="shared" si="107"/>
        <v>41957.687499999993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02"/>
        <v>0.1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5">
        <f t="shared" si="106"/>
        <v>41828.441168981481</v>
      </c>
      <c r="T1130" s="5">
        <f t="shared" si="107"/>
        <v>41858.441168981481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02"/>
        <v>0.105</v>
      </c>
      <c r="P1131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5">
        <f t="shared" si="106"/>
        <v>42496.056631944441</v>
      </c>
      <c r="T1131" s="5">
        <f t="shared" si="107"/>
        <v>42526.056631944441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02"/>
        <v>0.22</v>
      </c>
      <c r="P1132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5">
        <f t="shared" si="106"/>
        <v>41908.788194444445</v>
      </c>
      <c r="T1132" s="5">
        <f t="shared" si="107"/>
        <v>41968.829861111109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02"/>
        <v>0</v>
      </c>
      <c r="P1133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5">
        <f t="shared" si="106"/>
        <v>42332.699861111112</v>
      </c>
      <c r="T1133" s="5">
        <f t="shared" si="107"/>
        <v>42362.699861111112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02"/>
        <v>14.38</v>
      </c>
      <c r="P1134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5">
        <f t="shared" si="106"/>
        <v>42705.907071759262</v>
      </c>
      <c r="T1134" s="5">
        <f t="shared" si="107"/>
        <v>42735.907071759262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02"/>
        <v>0.66666666666666674</v>
      </c>
      <c r="P1135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5">
        <f t="shared" si="106"/>
        <v>41821.198854166665</v>
      </c>
      <c r="T1135" s="5">
        <f t="shared" si="107"/>
        <v>41851.198854166665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02"/>
        <v>4.0000000000000001E-3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5">
        <f t="shared" si="106"/>
        <v>41958.07671296296</v>
      </c>
      <c r="T1136" s="5">
        <f t="shared" si="107"/>
        <v>41971.981249999997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02"/>
        <v>5</v>
      </c>
      <c r="P113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5">
        <f t="shared" si="106"/>
        <v>42558.781180555554</v>
      </c>
      <c r="T1137" s="5">
        <f t="shared" si="107"/>
        <v>42588.781180555554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02"/>
        <v>6.4439140811455857</v>
      </c>
      <c r="P113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5">
        <f t="shared" si="106"/>
        <v>42327.46329861111</v>
      </c>
      <c r="T1138" s="5">
        <f t="shared" si="107"/>
        <v>42357.46329861111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02"/>
        <v>39.5</v>
      </c>
      <c r="P1139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5">
        <f t="shared" si="106"/>
        <v>42453.611354166664</v>
      </c>
      <c r="T1139" s="5">
        <f t="shared" si="107"/>
        <v>42483.611354166664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02"/>
        <v>0.35714285714285715</v>
      </c>
      <c r="P1140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5">
        <f t="shared" si="106"/>
        <v>42736.698275462964</v>
      </c>
      <c r="T1140" s="5">
        <f t="shared" si="107"/>
        <v>42756.698275462964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02"/>
        <v>6.25E-2</v>
      </c>
      <c r="P1141">
        <f t="shared" si="103"/>
        <v>5</v>
      </c>
      <c r="Q1141" t="str">
        <f t="shared" si="104"/>
        <v>games</v>
      </c>
      <c r="R1141" t="str">
        <f t="shared" si="105"/>
        <v>mobile games</v>
      </c>
      <c r="S1141" s="5">
        <f t="shared" si="106"/>
        <v>41975.139189814814</v>
      </c>
      <c r="T1141" s="5">
        <f t="shared" si="107"/>
        <v>42005.139189814814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02"/>
        <v>0</v>
      </c>
      <c r="P1142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5">
        <f t="shared" si="106"/>
        <v>42192.253715277773</v>
      </c>
      <c r="T1142" s="5">
        <f t="shared" si="107"/>
        <v>42222.253715277773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02"/>
        <v>0</v>
      </c>
      <c r="P1143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5">
        <f t="shared" si="106"/>
        <v>42164.491319444445</v>
      </c>
      <c r="T1143" s="5">
        <f t="shared" si="107"/>
        <v>42194.491319444445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02"/>
        <v>0</v>
      </c>
      <c r="P1144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5">
        <f t="shared" si="106"/>
        <v>42021.797766203701</v>
      </c>
      <c r="T1144" s="5">
        <f t="shared" si="107"/>
        <v>42051.797766203701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02"/>
        <v>0.41333333333333333</v>
      </c>
      <c r="P114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5">
        <f t="shared" si="106"/>
        <v>42324.985254629624</v>
      </c>
      <c r="T1145" s="5">
        <f t="shared" si="107"/>
        <v>42354.985254629624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02"/>
        <v>0</v>
      </c>
      <c r="P114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5">
        <f t="shared" si="106"/>
        <v>42092.973611111105</v>
      </c>
      <c r="T1146" s="5">
        <f t="shared" si="107"/>
        <v>42122.973611111105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02"/>
        <v>0.125</v>
      </c>
      <c r="P114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5">
        <f t="shared" si="106"/>
        <v>41854.539259259254</v>
      </c>
      <c r="T1147" s="5">
        <f t="shared" si="107"/>
        <v>41914.539259259254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02"/>
        <v>8.8333333333333339</v>
      </c>
      <c r="P1148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5">
        <f t="shared" si="106"/>
        <v>41723.745057870365</v>
      </c>
      <c r="T1148" s="5">
        <f t="shared" si="107"/>
        <v>41761.745057870365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02"/>
        <v>0</v>
      </c>
      <c r="P1149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5">
        <f t="shared" si="106"/>
        <v>41871.763692129629</v>
      </c>
      <c r="T1149" s="5">
        <f t="shared" si="107"/>
        <v>41931.763692129629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02"/>
        <v>0.48666666666666669</v>
      </c>
      <c r="P1150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5">
        <f t="shared" si="106"/>
        <v>42674.962743055548</v>
      </c>
      <c r="T1150" s="5">
        <f t="shared" si="107"/>
        <v>42705.00440972222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02"/>
        <v>0.15</v>
      </c>
      <c r="P1151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5">
        <f t="shared" si="106"/>
        <v>42507.501921296294</v>
      </c>
      <c r="T1151" s="5">
        <f t="shared" si="107"/>
        <v>42537.501921296294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02"/>
        <v>10.08</v>
      </c>
      <c r="P1152">
        <f t="shared" si="103"/>
        <v>42</v>
      </c>
      <c r="Q1152" t="str">
        <f t="shared" si="104"/>
        <v>food</v>
      </c>
      <c r="R1152" t="str">
        <f t="shared" si="105"/>
        <v>food trucks</v>
      </c>
      <c r="S1152" s="5">
        <f t="shared" si="106"/>
        <v>42317.74623842592</v>
      </c>
      <c r="T1152" s="5">
        <f t="shared" si="107"/>
        <v>42377.74623842592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02"/>
        <v>0</v>
      </c>
      <c r="P1153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5">
        <f t="shared" si="106"/>
        <v>42223.894247685188</v>
      </c>
      <c r="T1153" s="5">
        <f t="shared" si="107"/>
        <v>42253.894247685188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02"/>
        <v>5.6937500000000005</v>
      </c>
      <c r="P1154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5">
        <f t="shared" si="106"/>
        <v>42109.501296296294</v>
      </c>
      <c r="T1154" s="5">
        <f t="shared" si="107"/>
        <v>42139.501296296294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08">(E1155/D1155)*100</f>
        <v>0.625</v>
      </c>
      <c r="P1155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RIGHT(N1155,LEN(N1155)-FIND("/",N1155))</f>
        <v>food trucks</v>
      </c>
      <c r="S1155" s="5">
        <f t="shared" ref="S1155:S1218" si="112">(J1155/86400)+25569+(-5/24)</f>
        <v>42143.505844907406</v>
      </c>
      <c r="T1155" s="5">
        <f t="shared" ref="T1155:T1218" si="113">(I1155/86400)+25569+(-5/24)</f>
        <v>42173.505844907406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08"/>
        <v>6.5</v>
      </c>
      <c r="P115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5">
        <f t="shared" si="112"/>
        <v>42222.900532407402</v>
      </c>
      <c r="T1156" s="5">
        <f t="shared" si="113"/>
        <v>42252.900532407402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08"/>
        <v>0.752</v>
      </c>
      <c r="P115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5">
        <f t="shared" si="112"/>
        <v>41835.555648148147</v>
      </c>
      <c r="T1157" s="5">
        <f t="shared" si="113"/>
        <v>41865.555648148147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08"/>
        <v>0</v>
      </c>
      <c r="P1158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5">
        <f t="shared" si="112"/>
        <v>42028.862986111104</v>
      </c>
      <c r="T1158" s="5">
        <f t="shared" si="113"/>
        <v>42058.862986111104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08"/>
        <v>1.51</v>
      </c>
      <c r="P1159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5">
        <f t="shared" si="112"/>
        <v>41918.419907407406</v>
      </c>
      <c r="T1159" s="5">
        <f t="shared" si="113"/>
        <v>41978.46157407407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08"/>
        <v>0.46666666666666673</v>
      </c>
      <c r="P1160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5">
        <f t="shared" si="112"/>
        <v>41951.883425925924</v>
      </c>
      <c r="T1160" s="5">
        <f t="shared" si="113"/>
        <v>41981.883425925924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08"/>
        <v>0</v>
      </c>
      <c r="P1161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5">
        <f t="shared" si="112"/>
        <v>42154.518113425926</v>
      </c>
      <c r="T1161" s="5">
        <f t="shared" si="113"/>
        <v>42185.447916666664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08"/>
        <v>3.85</v>
      </c>
      <c r="P1162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5">
        <f t="shared" si="112"/>
        <v>42060.946597222217</v>
      </c>
      <c r="T1162" s="5">
        <f t="shared" si="113"/>
        <v>42090.904930555553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08"/>
        <v>0</v>
      </c>
      <c r="P1163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5">
        <f t="shared" si="112"/>
        <v>42122.421168981477</v>
      </c>
      <c r="T1163" s="5">
        <f t="shared" si="113"/>
        <v>42143.421168981477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08"/>
        <v>5.8333333333333341E-2</v>
      </c>
      <c r="P1164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5">
        <f t="shared" si="112"/>
        <v>41876.475277777776</v>
      </c>
      <c r="T1164" s="5">
        <f t="shared" si="113"/>
        <v>41907.475277777776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08"/>
        <v>0</v>
      </c>
      <c r="P1165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5">
        <f t="shared" si="112"/>
        <v>41830.515277777777</v>
      </c>
      <c r="T1165" s="5">
        <f t="shared" si="113"/>
        <v>41860.515277777777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08"/>
        <v>0</v>
      </c>
      <c r="P116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5">
        <f t="shared" si="112"/>
        <v>42509.51599537037</v>
      </c>
      <c r="T1166" s="5">
        <f t="shared" si="113"/>
        <v>42539.51599537037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08"/>
        <v>20.705000000000002</v>
      </c>
      <c r="P116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5">
        <f t="shared" si="112"/>
        <v>41792.00613425926</v>
      </c>
      <c r="T1167" s="5">
        <f t="shared" si="113"/>
        <v>41826.00613425926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08"/>
        <v>19.139999999999997</v>
      </c>
      <c r="P1168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5">
        <f t="shared" si="112"/>
        <v>42150.277106481481</v>
      </c>
      <c r="T1168" s="5">
        <f t="shared" si="113"/>
        <v>42180.958333333336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08"/>
        <v>1.6316666666666666</v>
      </c>
      <c r="P1169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5">
        <f t="shared" si="112"/>
        <v>41863.526562499996</v>
      </c>
      <c r="T1169" s="5">
        <f t="shared" si="113"/>
        <v>41894.526562499996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08"/>
        <v>5.6666666666666661</v>
      </c>
      <c r="P1170">
        <f t="shared" si="109"/>
        <v>340</v>
      </c>
      <c r="Q1170" t="str">
        <f t="shared" si="110"/>
        <v>food</v>
      </c>
      <c r="R1170" t="str">
        <f t="shared" si="111"/>
        <v>food trucks</v>
      </c>
      <c r="S1170" s="5">
        <f t="shared" si="112"/>
        <v>42604.845659722218</v>
      </c>
      <c r="T1170" s="5">
        <f t="shared" si="113"/>
        <v>42634.845659722218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08"/>
        <v>0.16999999999999998</v>
      </c>
      <c r="P1171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5">
        <f t="shared" si="112"/>
        <v>42027.145405092589</v>
      </c>
      <c r="T1171" s="5">
        <f t="shared" si="113"/>
        <v>42057.145405092589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08"/>
        <v>0.4</v>
      </c>
      <c r="P1172">
        <f t="shared" si="109"/>
        <v>50</v>
      </c>
      <c r="Q1172" t="str">
        <f t="shared" si="110"/>
        <v>food</v>
      </c>
      <c r="R1172" t="str">
        <f t="shared" si="111"/>
        <v>food trucks</v>
      </c>
      <c r="S1172" s="5">
        <f t="shared" si="112"/>
        <v>42124.684849537036</v>
      </c>
      <c r="T1172" s="5">
        <f t="shared" si="113"/>
        <v>42154.684849537036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08"/>
        <v>0.1</v>
      </c>
      <c r="P1173">
        <f t="shared" si="109"/>
        <v>25</v>
      </c>
      <c r="Q1173" t="str">
        <f t="shared" si="110"/>
        <v>food</v>
      </c>
      <c r="R1173" t="str">
        <f t="shared" si="111"/>
        <v>food trucks</v>
      </c>
      <c r="S1173" s="5">
        <f t="shared" si="112"/>
        <v>41938.596377314811</v>
      </c>
      <c r="T1173" s="5">
        <f t="shared" si="113"/>
        <v>41956.638043981475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08"/>
        <v>0</v>
      </c>
      <c r="P1174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5">
        <f t="shared" si="112"/>
        <v>41841.473981481475</v>
      </c>
      <c r="T1174" s="5">
        <f t="shared" si="113"/>
        <v>41871.473981481475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08"/>
        <v>2.4E-2</v>
      </c>
      <c r="P1175">
        <f t="shared" si="109"/>
        <v>30</v>
      </c>
      <c r="Q1175" t="str">
        <f t="shared" si="110"/>
        <v>food</v>
      </c>
      <c r="R1175" t="str">
        <f t="shared" si="111"/>
        <v>food trucks</v>
      </c>
      <c r="S1175" s="5">
        <f t="shared" si="112"/>
        <v>42183.97751157407</v>
      </c>
      <c r="T1175" s="5">
        <f t="shared" si="113"/>
        <v>42218.97751157407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08"/>
        <v>5.9066666666666672</v>
      </c>
      <c r="P117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5">
        <f t="shared" si="112"/>
        <v>42468.633414351854</v>
      </c>
      <c r="T1176" s="5">
        <f t="shared" si="113"/>
        <v>42498.633414351854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08"/>
        <v>2.9250000000000003</v>
      </c>
      <c r="P1177">
        <f t="shared" si="109"/>
        <v>65</v>
      </c>
      <c r="Q1177" t="str">
        <f t="shared" si="110"/>
        <v>food</v>
      </c>
      <c r="R1177" t="str">
        <f t="shared" si="111"/>
        <v>food trucks</v>
      </c>
      <c r="S1177" s="5">
        <f t="shared" si="112"/>
        <v>42170.520127314812</v>
      </c>
      <c r="T1177" s="5">
        <f t="shared" si="113"/>
        <v>42200.520127314812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08"/>
        <v>5.7142857142857143E-3</v>
      </c>
      <c r="P1178">
        <f t="shared" si="109"/>
        <v>10</v>
      </c>
      <c r="Q1178" t="str">
        <f t="shared" si="110"/>
        <v>food</v>
      </c>
      <c r="R1178" t="str">
        <f t="shared" si="111"/>
        <v>food trucks</v>
      </c>
      <c r="S1178" s="5">
        <f t="shared" si="112"/>
        <v>42745.811319444438</v>
      </c>
      <c r="T1178" s="5">
        <f t="shared" si="113"/>
        <v>42800.333333333336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08"/>
        <v>0</v>
      </c>
      <c r="P1179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5">
        <f t="shared" si="112"/>
        <v>41897.452499999999</v>
      </c>
      <c r="T1179" s="5">
        <f t="shared" si="113"/>
        <v>41927.452499999999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08"/>
        <v>6.6666666666666671E-3</v>
      </c>
      <c r="P1180">
        <f t="shared" si="109"/>
        <v>5</v>
      </c>
      <c r="Q1180" t="str">
        <f t="shared" si="110"/>
        <v>food</v>
      </c>
      <c r="R1180" t="str">
        <f t="shared" si="111"/>
        <v>food trucks</v>
      </c>
      <c r="S1180" s="5">
        <f t="shared" si="112"/>
        <v>41837.69736111111</v>
      </c>
      <c r="T1180" s="5">
        <f t="shared" si="113"/>
        <v>41867.69736111111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08"/>
        <v>5.3333333333333339</v>
      </c>
      <c r="P1181">
        <f t="shared" si="109"/>
        <v>640</v>
      </c>
      <c r="Q1181" t="str">
        <f t="shared" si="110"/>
        <v>food</v>
      </c>
      <c r="R1181" t="str">
        <f t="shared" si="111"/>
        <v>food trucks</v>
      </c>
      <c r="S1181" s="5">
        <f t="shared" si="112"/>
        <v>42275.511886574073</v>
      </c>
      <c r="T1181" s="5">
        <f t="shared" si="113"/>
        <v>42305.511886574073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08"/>
        <v>11.75</v>
      </c>
      <c r="P1182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5">
        <f t="shared" si="112"/>
        <v>41781.598541666666</v>
      </c>
      <c r="T1182" s="5">
        <f t="shared" si="113"/>
        <v>41818.598541666666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08"/>
        <v>8.0000000000000002E-3</v>
      </c>
      <c r="P1183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5">
        <f t="shared" si="112"/>
        <v>42034.131030092591</v>
      </c>
      <c r="T1183" s="5">
        <f t="shared" si="113"/>
        <v>42064.131030092591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08"/>
        <v>4.2</v>
      </c>
      <c r="P1184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5">
        <f t="shared" si="112"/>
        <v>42728.619074074071</v>
      </c>
      <c r="T1184" s="5">
        <f t="shared" si="113"/>
        <v>42747.487499999996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08"/>
        <v>4</v>
      </c>
      <c r="P1185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5">
        <f t="shared" si="112"/>
        <v>42656.653043981474</v>
      </c>
      <c r="T1185" s="5">
        <f t="shared" si="113"/>
        <v>42675.957638888889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08"/>
        <v>104.93636363636362</v>
      </c>
      <c r="P118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5">
        <f t="shared" si="112"/>
        <v>42741.391331018516</v>
      </c>
      <c r="T1186" s="5">
        <f t="shared" si="113"/>
        <v>42772.391331018516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08"/>
        <v>105.44</v>
      </c>
      <c r="P118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5">
        <f t="shared" si="112"/>
        <v>42130.656817129631</v>
      </c>
      <c r="T1187" s="5">
        <f t="shared" si="113"/>
        <v>42162.958333333336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08"/>
        <v>106.73333333333332</v>
      </c>
      <c r="P1188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5">
        <f t="shared" si="112"/>
        <v>42123.655034722215</v>
      </c>
      <c r="T1188" s="5">
        <f t="shared" si="113"/>
        <v>42156.737499999996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08"/>
        <v>104.12571428571428</v>
      </c>
      <c r="P1189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5">
        <f t="shared" si="112"/>
        <v>42109.686608796292</v>
      </c>
      <c r="T1189" s="5">
        <f t="shared" si="113"/>
        <v>42141.541666666664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08"/>
        <v>160.54999999999998</v>
      </c>
      <c r="P1190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5">
        <f t="shared" si="112"/>
        <v>42711.492361111108</v>
      </c>
      <c r="T1190" s="5">
        <f t="shared" si="113"/>
        <v>42732.492361111108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08"/>
        <v>107.77777777777777</v>
      </c>
      <c r="P1191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5">
        <f t="shared" si="112"/>
        <v>42529.770775462959</v>
      </c>
      <c r="T1191" s="5">
        <f t="shared" si="113"/>
        <v>42550.770775462959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08"/>
        <v>135</v>
      </c>
      <c r="P1192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5">
        <f t="shared" si="112"/>
        <v>41852.457465277774</v>
      </c>
      <c r="T1192" s="5">
        <f t="shared" si="113"/>
        <v>41882.457465277774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08"/>
        <v>109.07407407407408</v>
      </c>
      <c r="P1193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5">
        <f t="shared" si="112"/>
        <v>42419.395370370366</v>
      </c>
      <c r="T1193" s="5">
        <f t="shared" si="113"/>
        <v>42449.353703703702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08"/>
        <v>290</v>
      </c>
      <c r="P1194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5">
        <f t="shared" si="112"/>
        <v>42747.298356481479</v>
      </c>
      <c r="T1194" s="5">
        <f t="shared" si="113"/>
        <v>42777.298356481479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08"/>
        <v>103.95714285714286</v>
      </c>
      <c r="P1195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5">
        <f t="shared" si="112"/>
        <v>42409.567743055552</v>
      </c>
      <c r="T1195" s="5">
        <f t="shared" si="113"/>
        <v>42469.526076388887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08"/>
        <v>322.24</v>
      </c>
      <c r="P119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5">
        <f t="shared" si="112"/>
        <v>42072.27984953703</v>
      </c>
      <c r="T1196" s="5">
        <f t="shared" si="113"/>
        <v>42102.27984953703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08"/>
        <v>135</v>
      </c>
      <c r="P119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5">
        <f t="shared" si="112"/>
        <v>42298.139502314814</v>
      </c>
      <c r="T1197" s="5">
        <f t="shared" si="113"/>
        <v>42358.166666666664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08"/>
        <v>269.91034482758624</v>
      </c>
      <c r="P1198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5">
        <f t="shared" si="112"/>
        <v>42326.610405092586</v>
      </c>
      <c r="T1198" s="5">
        <f t="shared" si="113"/>
        <v>42356.610405092586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08"/>
        <v>253.29333333333332</v>
      </c>
      <c r="P119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5">
        <f t="shared" si="112"/>
        <v>42503.456412037034</v>
      </c>
      <c r="T1199" s="5">
        <f t="shared" si="113"/>
        <v>42534.040972222218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08"/>
        <v>260.59999999999997</v>
      </c>
      <c r="P1200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5">
        <f t="shared" si="112"/>
        <v>42333.410717592589</v>
      </c>
      <c r="T1200" s="5">
        <f t="shared" si="113"/>
        <v>42368.916666666664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08"/>
        <v>101.31677953348381</v>
      </c>
      <c r="P1201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5">
        <f t="shared" si="112"/>
        <v>42161.562499999993</v>
      </c>
      <c r="T1201" s="5">
        <f t="shared" si="113"/>
        <v>42193.562499999993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08"/>
        <v>125.60416666666667</v>
      </c>
      <c r="P1202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5">
        <f t="shared" si="112"/>
        <v>42089.269166666665</v>
      </c>
      <c r="T1202" s="5">
        <f t="shared" si="113"/>
        <v>42110.269166666665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08"/>
        <v>102.43783333333334</v>
      </c>
      <c r="P1203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5">
        <f t="shared" si="112"/>
        <v>42536.398680555554</v>
      </c>
      <c r="T1203" s="5">
        <f t="shared" si="113"/>
        <v>42566.398680555554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08"/>
        <v>199.244</v>
      </c>
      <c r="P1204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5">
        <f t="shared" si="112"/>
        <v>42152.08048611111</v>
      </c>
      <c r="T1204" s="5">
        <f t="shared" si="113"/>
        <v>42182.08048611111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08"/>
        <v>102.45398773006136</v>
      </c>
      <c r="P1205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5">
        <f t="shared" si="112"/>
        <v>42125.4065625</v>
      </c>
      <c r="T1205" s="5">
        <f t="shared" si="113"/>
        <v>42155.4065625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08"/>
        <v>102.94615384615385</v>
      </c>
      <c r="P120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5">
        <f t="shared" si="112"/>
        <v>42297.539733796293</v>
      </c>
      <c r="T1206" s="5">
        <f t="shared" si="113"/>
        <v>42341.999999999993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08"/>
        <v>100.86153846153847</v>
      </c>
      <c r="P120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5">
        <f t="shared" si="112"/>
        <v>42138.298043981478</v>
      </c>
      <c r="T1207" s="5">
        <f t="shared" si="113"/>
        <v>42168.298043981478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08"/>
        <v>114.99999999999999</v>
      </c>
      <c r="P1208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5">
        <f t="shared" si="112"/>
        <v>42772.567743055552</v>
      </c>
      <c r="T1208" s="5">
        <f t="shared" si="113"/>
        <v>42805.353472222218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08"/>
        <v>104.16766467065868</v>
      </c>
      <c r="P1209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5">
        <f t="shared" si="112"/>
        <v>42430.221909722219</v>
      </c>
      <c r="T1209" s="5">
        <f t="shared" si="113"/>
        <v>42460.208333333336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08"/>
        <v>155.29999999999998</v>
      </c>
      <c r="P1210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5">
        <f t="shared" si="112"/>
        <v>42423.500740740739</v>
      </c>
      <c r="T1210" s="5">
        <f t="shared" si="113"/>
        <v>42453.459074074075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08"/>
        <v>106</v>
      </c>
      <c r="P1211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5">
        <f t="shared" si="112"/>
        <v>42761.637789351851</v>
      </c>
      <c r="T1211" s="5">
        <f t="shared" si="113"/>
        <v>42791.637789351851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08"/>
        <v>254.31499999999997</v>
      </c>
      <c r="P1212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5">
        <f t="shared" si="112"/>
        <v>42132.733472222222</v>
      </c>
      <c r="T1212" s="5">
        <f t="shared" si="113"/>
        <v>42155.666666666664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08"/>
        <v>101.1</v>
      </c>
      <c r="P1213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5">
        <f t="shared" si="112"/>
        <v>42515.658113425925</v>
      </c>
      <c r="T1213" s="5">
        <f t="shared" si="113"/>
        <v>42530.658113425925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08"/>
        <v>129.04</v>
      </c>
      <c r="P1214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5">
        <f t="shared" si="112"/>
        <v>42318.741840277777</v>
      </c>
      <c r="T1214" s="5">
        <f t="shared" si="113"/>
        <v>42334.833333333336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08"/>
        <v>102.23076923076924</v>
      </c>
      <c r="P1215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5">
        <f t="shared" si="112"/>
        <v>42731.547453703701</v>
      </c>
      <c r="T1215" s="5">
        <f t="shared" si="113"/>
        <v>42766.547453703701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08"/>
        <v>131.80000000000001</v>
      </c>
      <c r="P121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5">
        <f t="shared" si="112"/>
        <v>42104.632002314807</v>
      </c>
      <c r="T1216" s="5">
        <f t="shared" si="113"/>
        <v>42164.632002314807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08"/>
        <v>786.0802000000001</v>
      </c>
      <c r="P121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5">
        <f t="shared" si="112"/>
        <v>41759.714768518512</v>
      </c>
      <c r="T1217" s="5">
        <f t="shared" si="113"/>
        <v>41789.714768518512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08"/>
        <v>145.70000000000002</v>
      </c>
      <c r="P1218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5">
        <f t="shared" si="112"/>
        <v>42247.408067129632</v>
      </c>
      <c r="T1218" s="5">
        <f t="shared" si="113"/>
        <v>42279.752083333333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14">(E1219/D1219)*100</f>
        <v>102.60000000000001</v>
      </c>
      <c r="P1219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RIGHT(N1219,LEN(N1219)-FIND("/",N1219))</f>
        <v>photobooks</v>
      </c>
      <c r="S1219" s="5">
        <f t="shared" ref="S1219:S1282" si="118">(J1219/86400)+25569+(-5/24)</f>
        <v>42535.6011574074</v>
      </c>
      <c r="T1219" s="5">
        <f t="shared" ref="T1219:T1282" si="119">(I1219/86400)+25569+(-5/24)</f>
        <v>42565.6011574074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14"/>
        <v>172.27777777777777</v>
      </c>
      <c r="P1220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5">
        <f t="shared" si="118"/>
        <v>42278.453703703701</v>
      </c>
      <c r="T1220" s="5">
        <f t="shared" si="119"/>
        <v>42308.916666666664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14"/>
        <v>159.16819571865443</v>
      </c>
      <c r="P1221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5">
        <f t="shared" si="118"/>
        <v>42633.253622685188</v>
      </c>
      <c r="T1221" s="5">
        <f t="shared" si="119"/>
        <v>42663.253622685188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14"/>
        <v>103.76666666666668</v>
      </c>
      <c r="P1222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5">
        <f t="shared" si="118"/>
        <v>42211.420277777775</v>
      </c>
      <c r="T1222" s="5">
        <f t="shared" si="119"/>
        <v>42241.420277777775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14"/>
        <v>111.40954545454547</v>
      </c>
      <c r="P1223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5">
        <f t="shared" si="118"/>
        <v>42680.267222222225</v>
      </c>
      <c r="T1223" s="5">
        <f t="shared" si="119"/>
        <v>42707.791666666664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14"/>
        <v>280.375</v>
      </c>
      <c r="P1224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5">
        <f t="shared" si="118"/>
        <v>42430.512118055551</v>
      </c>
      <c r="T1224" s="5">
        <f t="shared" si="119"/>
        <v>42460.958333333336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14"/>
        <v>112.10606060606061</v>
      </c>
      <c r="P1225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5">
        <f t="shared" si="118"/>
        <v>42653.968854166662</v>
      </c>
      <c r="T1225" s="5">
        <f t="shared" si="119"/>
        <v>42684.010520833333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14"/>
        <v>7.0666666666666673</v>
      </c>
      <c r="P122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5">
        <f t="shared" si="118"/>
        <v>41736.341458333329</v>
      </c>
      <c r="T1226" s="5">
        <f t="shared" si="119"/>
        <v>41796.341458333329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14"/>
        <v>4.3999999999999995</v>
      </c>
      <c r="P122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5">
        <f t="shared" si="118"/>
        <v>41509.697662037033</v>
      </c>
      <c r="T1227" s="5">
        <f t="shared" si="119"/>
        <v>41569.697662037033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14"/>
        <v>3.8739999999999997</v>
      </c>
      <c r="P1228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5">
        <f t="shared" si="118"/>
        <v>41715.666446759256</v>
      </c>
      <c r="T1228" s="5">
        <f t="shared" si="119"/>
        <v>41749.833333333328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14"/>
        <v>0</v>
      </c>
      <c r="P1229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5">
        <f t="shared" si="118"/>
        <v>41827.710833333331</v>
      </c>
      <c r="T1229" s="5">
        <f t="shared" si="119"/>
        <v>41858.083333333328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14"/>
        <v>29.299999999999997</v>
      </c>
      <c r="P1230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5">
        <f t="shared" si="118"/>
        <v>40754.520925925921</v>
      </c>
      <c r="T1230" s="5">
        <f t="shared" si="119"/>
        <v>40814.520925925921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14"/>
        <v>0.90909090909090906</v>
      </c>
      <c r="P1231">
        <f t="shared" si="115"/>
        <v>25</v>
      </c>
      <c r="Q1231" t="str">
        <f t="shared" si="116"/>
        <v>music</v>
      </c>
      <c r="R1231" t="str">
        <f t="shared" si="117"/>
        <v>world music</v>
      </c>
      <c r="S1231" s="5">
        <f t="shared" si="118"/>
        <v>40985.251469907402</v>
      </c>
      <c r="T1231" s="5">
        <f t="shared" si="119"/>
        <v>41015.458333333328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14"/>
        <v>0</v>
      </c>
      <c r="P1232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5">
        <f t="shared" si="118"/>
        <v>40568.764236111107</v>
      </c>
      <c r="T1232" s="5">
        <f t="shared" si="119"/>
        <v>40598.764236111107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14"/>
        <v>0</v>
      </c>
      <c r="P1233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5">
        <f t="shared" si="118"/>
        <v>42193.733425925922</v>
      </c>
      <c r="T1233" s="5">
        <f t="shared" si="119"/>
        <v>42243.833333333336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14"/>
        <v>0.8</v>
      </c>
      <c r="P1234">
        <f t="shared" si="115"/>
        <v>40</v>
      </c>
      <c r="Q1234" t="str">
        <f t="shared" si="116"/>
        <v>music</v>
      </c>
      <c r="R1234" t="str">
        <f t="shared" si="117"/>
        <v>world music</v>
      </c>
      <c r="S1234" s="5">
        <f t="shared" si="118"/>
        <v>41506.639699074069</v>
      </c>
      <c r="T1234" s="5">
        <f t="shared" si="119"/>
        <v>41553.639699074069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14"/>
        <v>11.600000000000001</v>
      </c>
      <c r="P1235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5">
        <f t="shared" si="118"/>
        <v>40939.740439814814</v>
      </c>
      <c r="T1235" s="5">
        <f t="shared" si="119"/>
        <v>40960.740439814814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14"/>
        <v>0</v>
      </c>
      <c r="P123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5">
        <f t="shared" si="118"/>
        <v>42007.580347222225</v>
      </c>
      <c r="T1236" s="5">
        <f t="shared" si="119"/>
        <v>42037.580347222225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14"/>
        <v>2.7873639500929119</v>
      </c>
      <c r="P123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5">
        <f t="shared" si="118"/>
        <v>41582.927071759259</v>
      </c>
      <c r="T1237" s="5">
        <f t="shared" si="119"/>
        <v>41622.927071759259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14"/>
        <v>0</v>
      </c>
      <c r="P1238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5">
        <f t="shared" si="118"/>
        <v>41110.47180555555</v>
      </c>
      <c r="T1238" s="5">
        <f t="shared" si="119"/>
        <v>41118.458333333328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14"/>
        <v>0</v>
      </c>
      <c r="P1239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5">
        <f t="shared" si="118"/>
        <v>41125.074826388889</v>
      </c>
      <c r="T1239" s="5">
        <f t="shared" si="119"/>
        <v>41145.074826388889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14"/>
        <v>17.8</v>
      </c>
      <c r="P1240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5">
        <f t="shared" si="118"/>
        <v>40731.402037037034</v>
      </c>
      <c r="T1240" s="5">
        <f t="shared" si="119"/>
        <v>40761.402037037034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14"/>
        <v>0</v>
      </c>
      <c r="P1241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5">
        <f t="shared" si="118"/>
        <v>40883.754247685181</v>
      </c>
      <c r="T1241" s="5">
        <f t="shared" si="119"/>
        <v>40913.754247685181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14"/>
        <v>3.0124999999999997</v>
      </c>
      <c r="P1242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5">
        <f t="shared" si="118"/>
        <v>41408.831678240742</v>
      </c>
      <c r="T1242" s="5">
        <f t="shared" si="119"/>
        <v>41467.70208333333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14"/>
        <v>50.739999999999995</v>
      </c>
      <c r="P1243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5">
        <f t="shared" si="118"/>
        <v>41923.629398148143</v>
      </c>
      <c r="T1243" s="5">
        <f t="shared" si="119"/>
        <v>41946.040972222218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14"/>
        <v>0.54884742041712409</v>
      </c>
      <c r="P1244">
        <f t="shared" si="115"/>
        <v>5</v>
      </c>
      <c r="Q1244" t="str">
        <f t="shared" si="116"/>
        <v>music</v>
      </c>
      <c r="R1244" t="str">
        <f t="shared" si="117"/>
        <v>world music</v>
      </c>
      <c r="S1244" s="5">
        <f t="shared" si="118"/>
        <v>40781.957199074073</v>
      </c>
      <c r="T1244" s="5">
        <f t="shared" si="119"/>
        <v>40797.345833333333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14"/>
        <v>14.091666666666667</v>
      </c>
      <c r="P1245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5">
        <f t="shared" si="118"/>
        <v>40671.670960648145</v>
      </c>
      <c r="T1245" s="5">
        <f t="shared" si="119"/>
        <v>40732.666666666664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14"/>
        <v>103.8</v>
      </c>
      <c r="P124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5">
        <f t="shared" si="118"/>
        <v>41355.617164351854</v>
      </c>
      <c r="T1246" s="5">
        <f t="shared" si="119"/>
        <v>41386.666666666664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14"/>
        <v>120.24999999999999</v>
      </c>
      <c r="P124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5">
        <f t="shared" si="118"/>
        <v>41774.391597222224</v>
      </c>
      <c r="T1247" s="5">
        <f t="shared" si="119"/>
        <v>41804.391597222224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14"/>
        <v>117</v>
      </c>
      <c r="P1248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5">
        <f t="shared" si="118"/>
        <v>40837.835057870368</v>
      </c>
      <c r="T1248" s="5">
        <f t="shared" si="119"/>
        <v>40882.876724537033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14"/>
        <v>122.14285714285715</v>
      </c>
      <c r="P1249">
        <f t="shared" si="115"/>
        <v>85.5</v>
      </c>
      <c r="Q1249" t="str">
        <f t="shared" si="116"/>
        <v>music</v>
      </c>
      <c r="R1249" t="str">
        <f t="shared" si="117"/>
        <v>rock</v>
      </c>
      <c r="S1249" s="5">
        <f t="shared" si="118"/>
        <v>41370.083969907406</v>
      </c>
      <c r="T1249" s="5">
        <f t="shared" si="119"/>
        <v>41400.083969907406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14"/>
        <v>151.63999999999999</v>
      </c>
      <c r="P1250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5">
        <f t="shared" si="118"/>
        <v>41767.448530092588</v>
      </c>
      <c r="T1250" s="5">
        <f t="shared" si="119"/>
        <v>41803.082638888889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14"/>
        <v>104.44</v>
      </c>
      <c r="P1251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5">
        <f t="shared" si="118"/>
        <v>41067.532534722217</v>
      </c>
      <c r="T1251" s="5">
        <f t="shared" si="119"/>
        <v>41097.532534722217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14"/>
        <v>200.15333333333331</v>
      </c>
      <c r="P1252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5">
        <f t="shared" si="118"/>
        <v>41843.434386574074</v>
      </c>
      <c r="T1252" s="5">
        <f t="shared" si="119"/>
        <v>41888.434386574074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14"/>
        <v>101.8</v>
      </c>
      <c r="P1253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5">
        <f t="shared" si="118"/>
        <v>40751.606099537035</v>
      </c>
      <c r="T1253" s="5">
        <f t="shared" si="119"/>
        <v>40811.606099537035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14"/>
        <v>137.65714285714284</v>
      </c>
      <c r="P1254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5">
        <f t="shared" si="118"/>
        <v>41543.779733796291</v>
      </c>
      <c r="T1254" s="5">
        <f t="shared" si="119"/>
        <v>41571.779733796291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14"/>
        <v>303833.2</v>
      </c>
      <c r="P1255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5">
        <f t="shared" si="118"/>
        <v>41855.575312499997</v>
      </c>
      <c r="T1255" s="5">
        <f t="shared" si="119"/>
        <v>41885.575312499997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14"/>
        <v>198.85074626865671</v>
      </c>
      <c r="P125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5">
        <f t="shared" si="118"/>
        <v>40487.413032407407</v>
      </c>
      <c r="T1256" s="5">
        <f t="shared" si="119"/>
        <v>40543.999305555553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14"/>
        <v>202.36666666666667</v>
      </c>
      <c r="P125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5">
        <f t="shared" si="118"/>
        <v>41579.637175925927</v>
      </c>
      <c r="T1257" s="5">
        <f t="shared" si="119"/>
        <v>41609.678842592592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14"/>
        <v>117.96376666666666</v>
      </c>
      <c r="P1258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5">
        <f t="shared" si="118"/>
        <v>40921.711006944439</v>
      </c>
      <c r="T1258" s="5">
        <f t="shared" si="119"/>
        <v>40951.711006944439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14"/>
        <v>294.72727272727275</v>
      </c>
      <c r="P1259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5">
        <f t="shared" si="118"/>
        <v>40586.877199074072</v>
      </c>
      <c r="T1259" s="5">
        <f t="shared" si="119"/>
        <v>40635.835532407407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14"/>
        <v>213.14633333333336</v>
      </c>
      <c r="P1260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5">
        <f t="shared" si="118"/>
        <v>41487.402916666666</v>
      </c>
      <c r="T1260" s="5">
        <f t="shared" si="119"/>
        <v>41517.402916666666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14"/>
        <v>104.24</v>
      </c>
      <c r="P1261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5">
        <f t="shared" si="118"/>
        <v>41766.762314814812</v>
      </c>
      <c r="T1261" s="5">
        <f t="shared" si="119"/>
        <v>41798.957638888889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14"/>
        <v>113.66666666666667</v>
      </c>
      <c r="P1262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5">
        <f t="shared" si="118"/>
        <v>41666.63449074074</v>
      </c>
      <c r="T1262" s="5">
        <f t="shared" si="119"/>
        <v>41696.63449074074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14"/>
        <v>101.25</v>
      </c>
      <c r="P1263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5">
        <f t="shared" si="118"/>
        <v>41638.134571759256</v>
      </c>
      <c r="T1263" s="5">
        <f t="shared" si="119"/>
        <v>41668.134571759256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14"/>
        <v>125.41538461538462</v>
      </c>
      <c r="P1264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5">
        <f t="shared" si="118"/>
        <v>41656.554305555554</v>
      </c>
      <c r="T1264" s="5">
        <f t="shared" si="119"/>
        <v>41686.554305555554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14"/>
        <v>119</v>
      </c>
      <c r="P1265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5">
        <f t="shared" si="118"/>
        <v>41691.875810185185</v>
      </c>
      <c r="T1265" s="5">
        <f t="shared" si="119"/>
        <v>41726.833333333328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14"/>
        <v>166.46153846153845</v>
      </c>
      <c r="P126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5">
        <f t="shared" si="118"/>
        <v>41547.454664351848</v>
      </c>
      <c r="T1266" s="5">
        <f t="shared" si="119"/>
        <v>41576.454664351848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14"/>
        <v>119.14771428571429</v>
      </c>
      <c r="P126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5">
        <f t="shared" si="118"/>
        <v>40465.446932870364</v>
      </c>
      <c r="T1267" s="5">
        <f t="shared" si="119"/>
        <v>40512.446932870364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14"/>
        <v>100.47368421052632</v>
      </c>
      <c r="P1268">
        <f t="shared" si="115"/>
        <v>190.9</v>
      </c>
      <c r="Q1268" t="str">
        <f t="shared" si="116"/>
        <v>music</v>
      </c>
      <c r="R1268" t="str">
        <f t="shared" si="117"/>
        <v>rock</v>
      </c>
      <c r="S1268" s="5">
        <f t="shared" si="118"/>
        <v>41620.668344907404</v>
      </c>
      <c r="T1268" s="5">
        <f t="shared" si="119"/>
        <v>41650.668344907404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14"/>
        <v>101.8</v>
      </c>
      <c r="P1269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5">
        <f t="shared" si="118"/>
        <v>41449.376828703702</v>
      </c>
      <c r="T1269" s="5">
        <f t="shared" si="119"/>
        <v>41479.376828703702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14"/>
        <v>116.66666666666667</v>
      </c>
      <c r="P1270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5">
        <f t="shared" si="118"/>
        <v>41507.637118055551</v>
      </c>
      <c r="T1270" s="5">
        <f t="shared" si="119"/>
        <v>41537.637118055551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14"/>
        <v>108.64893617021276</v>
      </c>
      <c r="P1271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5">
        <f t="shared" si="118"/>
        <v>42445.614722222221</v>
      </c>
      <c r="T1271" s="5">
        <f t="shared" si="119"/>
        <v>42475.791666666664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14"/>
        <v>114.72</v>
      </c>
      <c r="P1272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5">
        <f t="shared" si="118"/>
        <v>40933.648634259254</v>
      </c>
      <c r="T1272" s="5">
        <f t="shared" si="119"/>
        <v>40993.60696759259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14"/>
        <v>101.8</v>
      </c>
      <c r="P1273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5">
        <f t="shared" si="118"/>
        <v>41561.475219907406</v>
      </c>
      <c r="T1273" s="5">
        <f t="shared" si="119"/>
        <v>41591.516886574071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14"/>
        <v>106</v>
      </c>
      <c r="P1274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5">
        <f t="shared" si="118"/>
        <v>40274.536793981482</v>
      </c>
      <c r="T1274" s="5">
        <f t="shared" si="119"/>
        <v>40343.958333333328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14"/>
        <v>103.49999999999999</v>
      </c>
      <c r="P1275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5">
        <f t="shared" si="118"/>
        <v>41852.521886574068</v>
      </c>
      <c r="T1275" s="5">
        <f t="shared" si="119"/>
        <v>41882.521886574068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14"/>
        <v>154.97535999999999</v>
      </c>
      <c r="P127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5">
        <f t="shared" si="118"/>
        <v>41116.481770833328</v>
      </c>
      <c r="T1276" s="5">
        <f t="shared" si="119"/>
        <v>41151.481770833328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14"/>
        <v>162.14066666666668</v>
      </c>
      <c r="P127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5">
        <f t="shared" si="118"/>
        <v>41458.659571759257</v>
      </c>
      <c r="T1277" s="5">
        <f t="shared" si="119"/>
        <v>41493.659571759257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14"/>
        <v>104.42100000000001</v>
      </c>
      <c r="P1278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5">
        <f t="shared" si="118"/>
        <v>40007.49591435185</v>
      </c>
      <c r="T1278" s="5">
        <f t="shared" si="119"/>
        <v>40056.958333333328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14"/>
        <v>106.12433333333333</v>
      </c>
      <c r="P1279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5">
        <f t="shared" si="118"/>
        <v>41121.35355324074</v>
      </c>
      <c r="T1279" s="5">
        <f t="shared" si="119"/>
        <v>41156.35355324074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14"/>
        <v>154.93846153846152</v>
      </c>
      <c r="P1280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5">
        <f t="shared" si="118"/>
        <v>41786.346828703703</v>
      </c>
      <c r="T1280" s="5">
        <f t="shared" si="119"/>
        <v>41814.875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14"/>
        <v>110.77157238734421</v>
      </c>
      <c r="P1281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5">
        <f t="shared" si="118"/>
        <v>41681.890856481477</v>
      </c>
      <c r="T1281" s="5">
        <f t="shared" si="119"/>
        <v>41721.849189814813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14"/>
        <v>110.91186666666665</v>
      </c>
      <c r="P1282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5">
        <f t="shared" si="118"/>
        <v>40513.54923611111</v>
      </c>
      <c r="T1282" s="5">
        <f t="shared" si="119"/>
        <v>40603.54923611111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120">(E1283/D1283)*100</f>
        <v>110.71428571428572</v>
      </c>
      <c r="P1283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RIGHT(N1283,LEN(N1283)-FIND("/",N1283))</f>
        <v>rock</v>
      </c>
      <c r="S1283" s="5">
        <f t="shared" ref="S1283:S1346" si="124">(J1283/86400)+25569+(-5/24)</f>
        <v>41463.535138888888</v>
      </c>
      <c r="T1283" s="5">
        <f t="shared" ref="T1283:T1346" si="125">(I1283/86400)+25569+(-5/24)</f>
        <v>41483.535138888888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120"/>
        <v>123.61333333333333</v>
      </c>
      <c r="P1284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5">
        <f t="shared" si="124"/>
        <v>41586.266840277771</v>
      </c>
      <c r="T1284" s="5">
        <f t="shared" si="125"/>
        <v>41616.999305555553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120"/>
        <v>211.05</v>
      </c>
      <c r="P1285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5">
        <f t="shared" si="124"/>
        <v>41320.50913194444</v>
      </c>
      <c r="T1285" s="5">
        <f t="shared" si="125"/>
        <v>41343.958333333328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120"/>
        <v>101</v>
      </c>
      <c r="P128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5">
        <f t="shared" si="124"/>
        <v>42712.026412037034</v>
      </c>
      <c r="T1286" s="5">
        <f t="shared" si="125"/>
        <v>42735.499305555553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120"/>
        <v>101.64999999999999</v>
      </c>
      <c r="P128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5">
        <f t="shared" si="124"/>
        <v>42160.374710648146</v>
      </c>
      <c r="T1287" s="5">
        <f t="shared" si="125"/>
        <v>42175.374710648146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120"/>
        <v>108.33333333333333</v>
      </c>
      <c r="P1288">
        <f t="shared" si="121"/>
        <v>81.25</v>
      </c>
      <c r="Q1288" t="str">
        <f t="shared" si="122"/>
        <v>theater</v>
      </c>
      <c r="R1288" t="str">
        <f t="shared" si="123"/>
        <v>plays</v>
      </c>
      <c r="S1288" s="5">
        <f t="shared" si="124"/>
        <v>42039.176238425927</v>
      </c>
      <c r="T1288" s="5">
        <f t="shared" si="125"/>
        <v>42052.374999999993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120"/>
        <v>242</v>
      </c>
      <c r="P1289">
        <f t="shared" si="121"/>
        <v>24.2</v>
      </c>
      <c r="Q1289" t="str">
        <f t="shared" si="122"/>
        <v>theater</v>
      </c>
      <c r="R1289" t="str">
        <f t="shared" si="123"/>
        <v>plays</v>
      </c>
      <c r="S1289" s="5">
        <f t="shared" si="124"/>
        <v>42107.412685185183</v>
      </c>
      <c r="T1289" s="5">
        <f t="shared" si="125"/>
        <v>42167.412685185183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120"/>
        <v>100.44999999999999</v>
      </c>
      <c r="P1290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5">
        <f t="shared" si="124"/>
        <v>42560.946331018517</v>
      </c>
      <c r="T1290" s="5">
        <f t="shared" si="125"/>
        <v>42591.958333333336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120"/>
        <v>125.06666666666666</v>
      </c>
      <c r="P1291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5">
        <f t="shared" si="124"/>
        <v>42708.926446759258</v>
      </c>
      <c r="T1291" s="5">
        <f t="shared" si="125"/>
        <v>42738.926446759258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120"/>
        <v>108.57142857142857</v>
      </c>
      <c r="P1292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5">
        <f t="shared" si="124"/>
        <v>42086.406608796293</v>
      </c>
      <c r="T1292" s="5">
        <f t="shared" si="125"/>
        <v>42117.082638888889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120"/>
        <v>145.70000000000002</v>
      </c>
      <c r="P1293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5">
        <f t="shared" si="124"/>
        <v>42064.444340277776</v>
      </c>
      <c r="T1293" s="5">
        <f t="shared" si="125"/>
        <v>42101.083333333336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120"/>
        <v>110.00000000000001</v>
      </c>
      <c r="P1294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5">
        <f t="shared" si="124"/>
        <v>42256.555879629632</v>
      </c>
      <c r="T1294" s="5">
        <f t="shared" si="125"/>
        <v>42283.749305555553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120"/>
        <v>102.23333333333333</v>
      </c>
      <c r="P1295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5">
        <f t="shared" si="124"/>
        <v>42292.492719907408</v>
      </c>
      <c r="T1295" s="5">
        <f t="shared" si="125"/>
        <v>42322.534386574072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120"/>
        <v>122</v>
      </c>
      <c r="P129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5">
        <f t="shared" si="124"/>
        <v>42278.245335648149</v>
      </c>
      <c r="T1296" s="5">
        <f t="shared" si="125"/>
        <v>42296.249999999993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120"/>
        <v>101.96000000000001</v>
      </c>
      <c r="P129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5">
        <f t="shared" si="124"/>
        <v>42184.364548611113</v>
      </c>
      <c r="T1297" s="5">
        <f t="shared" si="125"/>
        <v>42214.499999999993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120"/>
        <v>141.1764705882353</v>
      </c>
      <c r="P1298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5">
        <f t="shared" si="124"/>
        <v>42422.842280092591</v>
      </c>
      <c r="T1298" s="5">
        <f t="shared" si="125"/>
        <v>42442.800613425927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120"/>
        <v>109.52500000000001</v>
      </c>
      <c r="P1299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5">
        <f t="shared" si="124"/>
        <v>42461.538865740738</v>
      </c>
      <c r="T1299" s="5">
        <f t="shared" si="125"/>
        <v>42491.538865740738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120"/>
        <v>104.65</v>
      </c>
      <c r="P1300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5">
        <f t="shared" si="124"/>
        <v>42458.472592592589</v>
      </c>
      <c r="T1300" s="5">
        <f t="shared" si="125"/>
        <v>42488.472592592589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120"/>
        <v>124</v>
      </c>
      <c r="P1301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5">
        <f t="shared" si="124"/>
        <v>42169.606006944443</v>
      </c>
      <c r="T1301" s="5">
        <f t="shared" si="125"/>
        <v>42199.606006944443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120"/>
        <v>135</v>
      </c>
      <c r="P1302">
        <f t="shared" si="121"/>
        <v>168.75</v>
      </c>
      <c r="Q1302" t="str">
        <f t="shared" si="122"/>
        <v>theater</v>
      </c>
      <c r="R1302" t="str">
        <f t="shared" si="123"/>
        <v>plays</v>
      </c>
      <c r="S1302" s="5">
        <f t="shared" si="124"/>
        <v>42483.466874999998</v>
      </c>
      <c r="T1302" s="5">
        <f t="shared" si="125"/>
        <v>42522.581249999996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120"/>
        <v>102.75000000000001</v>
      </c>
      <c r="P1303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5">
        <f t="shared" si="124"/>
        <v>42195.541412037033</v>
      </c>
      <c r="T1303" s="5">
        <f t="shared" si="125"/>
        <v>42205.916666666664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120"/>
        <v>100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s="5">
        <f t="shared" si="124"/>
        <v>42674.849664351852</v>
      </c>
      <c r="T1304" s="5">
        <f t="shared" si="125"/>
        <v>42704.891331018516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120"/>
        <v>130.26085714285716</v>
      </c>
      <c r="P1305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5">
        <f t="shared" si="124"/>
        <v>42566.232870370368</v>
      </c>
      <c r="T1305" s="5">
        <f t="shared" si="125"/>
        <v>42582.249999999993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120"/>
        <v>39.627499999999998</v>
      </c>
      <c r="P130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5">
        <f t="shared" si="124"/>
        <v>42746.986168981479</v>
      </c>
      <c r="T1306" s="5">
        <f t="shared" si="125"/>
        <v>42806.944502314807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120"/>
        <v>25.976666666666663</v>
      </c>
      <c r="P130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5">
        <f t="shared" si="124"/>
        <v>42543.457268518519</v>
      </c>
      <c r="T1307" s="5">
        <f t="shared" si="125"/>
        <v>42572.520833333336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120"/>
        <v>65.24636363636364</v>
      </c>
      <c r="P1308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5">
        <f t="shared" si="124"/>
        <v>41947.249236111107</v>
      </c>
      <c r="T1308" s="5">
        <f t="shared" si="125"/>
        <v>41977.249236111107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120"/>
        <v>11.514000000000001</v>
      </c>
      <c r="P1309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5">
        <f t="shared" si="124"/>
        <v>42387.294895833336</v>
      </c>
      <c r="T1309" s="5">
        <f t="shared" si="125"/>
        <v>42417.294895833336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120"/>
        <v>11.360000000000001</v>
      </c>
      <c r="P1310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5">
        <f t="shared" si="124"/>
        <v>42611.405231481483</v>
      </c>
      <c r="T1310" s="5">
        <f t="shared" si="125"/>
        <v>42651.405231481483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120"/>
        <v>111.99130434782609</v>
      </c>
      <c r="P1311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5">
        <f t="shared" si="124"/>
        <v>42257.674398148149</v>
      </c>
      <c r="T1311" s="5">
        <f t="shared" si="125"/>
        <v>42292.674398148149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120"/>
        <v>15.5</v>
      </c>
      <c r="P1312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5">
        <f t="shared" si="124"/>
        <v>42556.458912037029</v>
      </c>
      <c r="T1312" s="5">
        <f t="shared" si="125"/>
        <v>42601.458912037029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120"/>
        <v>32.027999999999999</v>
      </c>
      <c r="P1313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5">
        <f t="shared" si="124"/>
        <v>42669.593969907401</v>
      </c>
      <c r="T1313" s="5">
        <f t="shared" si="125"/>
        <v>42704.635636574072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120"/>
        <v>0.60869565217391308</v>
      </c>
      <c r="P1314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5">
        <f t="shared" si="124"/>
        <v>42082.494467592587</v>
      </c>
      <c r="T1314" s="5">
        <f t="shared" si="125"/>
        <v>42112.494467592587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120"/>
        <v>31.114999999999998</v>
      </c>
      <c r="P1315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5">
        <f t="shared" si="124"/>
        <v>42402.50131944444</v>
      </c>
      <c r="T1315" s="5">
        <f t="shared" si="125"/>
        <v>42432.50131944444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120"/>
        <v>1.1266666666666667</v>
      </c>
      <c r="P131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5">
        <f t="shared" si="124"/>
        <v>42604.461342592585</v>
      </c>
      <c r="T1316" s="5">
        <f t="shared" si="125"/>
        <v>42664.461342592585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120"/>
        <v>40.404000000000003</v>
      </c>
      <c r="P131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5">
        <f t="shared" si="124"/>
        <v>42278.289907407401</v>
      </c>
      <c r="T1317" s="5">
        <f t="shared" si="125"/>
        <v>42313.833333333336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120"/>
        <v>1.3333333333333333E-3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5">
        <f t="shared" si="124"/>
        <v>42393.753576388888</v>
      </c>
      <c r="T1318" s="5">
        <f t="shared" si="125"/>
        <v>42428.753576388888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120"/>
        <v>5.7334999999999994</v>
      </c>
      <c r="P1319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5">
        <f t="shared" si="124"/>
        <v>42520.027152777773</v>
      </c>
      <c r="T1319" s="5">
        <f t="shared" si="125"/>
        <v>42572.374999999993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120"/>
        <v>15.324999999999999</v>
      </c>
      <c r="P1320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5">
        <f t="shared" si="124"/>
        <v>41984.835324074076</v>
      </c>
      <c r="T1320" s="5">
        <f t="shared" si="125"/>
        <v>42014.835324074076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120"/>
        <v>15.103448275862069</v>
      </c>
      <c r="P1321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5">
        <f t="shared" si="124"/>
        <v>41816.603761574072</v>
      </c>
      <c r="T1321" s="5">
        <f t="shared" si="125"/>
        <v>41831.458333333328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120"/>
        <v>0.503</v>
      </c>
      <c r="P1322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5">
        <f t="shared" si="124"/>
        <v>42705.482013888883</v>
      </c>
      <c r="T1322" s="5">
        <f t="shared" si="125"/>
        <v>42734.749999999993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120"/>
        <v>1.3028138528138529</v>
      </c>
      <c r="P1323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5">
        <f t="shared" si="124"/>
        <v>42697.540937499994</v>
      </c>
      <c r="T1323" s="5">
        <f t="shared" si="125"/>
        <v>42727.540937499994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120"/>
        <v>0.30285714285714288</v>
      </c>
      <c r="P1324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5">
        <f t="shared" si="124"/>
        <v>42115.448206018518</v>
      </c>
      <c r="T1324" s="5">
        <f t="shared" si="125"/>
        <v>42145.448206018518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120"/>
        <v>8.8800000000000008</v>
      </c>
      <c r="P1325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5">
        <f t="shared" si="124"/>
        <v>42451.490115740737</v>
      </c>
      <c r="T1325" s="5">
        <f t="shared" si="125"/>
        <v>42486.079861111109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120"/>
        <v>9.84</v>
      </c>
      <c r="P132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5">
        <f t="shared" si="124"/>
        <v>42626.425370370365</v>
      </c>
      <c r="T1326" s="5">
        <f t="shared" si="125"/>
        <v>42656.425370370365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120"/>
        <v>2.4299999999999997</v>
      </c>
      <c r="P132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5">
        <f t="shared" si="124"/>
        <v>42703.877719907403</v>
      </c>
      <c r="T1327" s="5">
        <f t="shared" si="125"/>
        <v>42733.877719907403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120"/>
        <v>1.1299999999999999</v>
      </c>
      <c r="P1328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5">
        <f t="shared" si="124"/>
        <v>41974.583657407406</v>
      </c>
      <c r="T1328" s="5">
        <f t="shared" si="125"/>
        <v>42019.583657407406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120"/>
        <v>3.5520833333333335</v>
      </c>
      <c r="P1329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5">
        <f t="shared" si="124"/>
        <v>42123.470312500001</v>
      </c>
      <c r="T1329" s="5">
        <f t="shared" si="125"/>
        <v>42153.470312500001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120"/>
        <v>2.3306666666666667</v>
      </c>
      <c r="P1330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5">
        <f t="shared" si="124"/>
        <v>42612.434421296297</v>
      </c>
      <c r="T1330" s="5">
        <f t="shared" si="125"/>
        <v>42657.434421296297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120"/>
        <v>0.81600000000000006</v>
      </c>
      <c r="P1331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5">
        <f t="shared" si="124"/>
        <v>41935.013252314813</v>
      </c>
      <c r="T1331" s="5">
        <f t="shared" si="125"/>
        <v>41975.054918981477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120"/>
        <v>22.494285714285713</v>
      </c>
      <c r="P1332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5">
        <f t="shared" si="124"/>
        <v>42522.068391203698</v>
      </c>
      <c r="T1332" s="5">
        <f t="shared" si="125"/>
        <v>42552.958333333336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120"/>
        <v>1.3668</v>
      </c>
      <c r="P1333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5">
        <f t="shared" si="124"/>
        <v>42569.295763888884</v>
      </c>
      <c r="T1333" s="5">
        <f t="shared" si="125"/>
        <v>42599.295763888884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120"/>
        <v>0</v>
      </c>
      <c r="P1334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5">
        <f t="shared" si="124"/>
        <v>42731.851944444446</v>
      </c>
      <c r="T1334" s="5">
        <f t="shared" si="125"/>
        <v>42761.851944444446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120"/>
        <v>0</v>
      </c>
      <c r="P1335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5">
        <f t="shared" si="124"/>
        <v>41805.8984375</v>
      </c>
      <c r="T1335" s="5">
        <f t="shared" si="125"/>
        <v>41835.8984375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120"/>
        <v>10.754135338345865</v>
      </c>
      <c r="P133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5">
        <f t="shared" si="124"/>
        <v>42410.565821759257</v>
      </c>
      <c r="T1336" s="5">
        <f t="shared" si="125"/>
        <v>42440.565821759257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120"/>
        <v>19.759999999999998</v>
      </c>
      <c r="P133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5">
        <f t="shared" si="124"/>
        <v>42313.728032407402</v>
      </c>
      <c r="T1337" s="5">
        <f t="shared" si="125"/>
        <v>42343.728032407402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120"/>
        <v>84.946999999999989</v>
      </c>
      <c r="P1338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5">
        <f t="shared" si="124"/>
        <v>41955.655416666668</v>
      </c>
      <c r="T1338" s="5">
        <f t="shared" si="125"/>
        <v>41990.655416666668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120"/>
        <v>49.381999999999998</v>
      </c>
      <c r="P1339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5">
        <f t="shared" si="124"/>
        <v>42767.368969907409</v>
      </c>
      <c r="T1339" s="5">
        <f t="shared" si="125"/>
        <v>42797.368969907409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120"/>
        <v>3.3033333333333332</v>
      </c>
      <c r="P1340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5">
        <f t="shared" si="124"/>
        <v>42188.595289351848</v>
      </c>
      <c r="T1340" s="5">
        <f t="shared" si="125"/>
        <v>42218.595289351848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120"/>
        <v>6.6339999999999995</v>
      </c>
      <c r="P1341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5">
        <f t="shared" si="124"/>
        <v>41936.438831018517</v>
      </c>
      <c r="T1341" s="5">
        <f t="shared" si="125"/>
        <v>41981.480497685181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120"/>
        <v>0</v>
      </c>
      <c r="P1342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5">
        <f t="shared" si="124"/>
        <v>41836.387187499997</v>
      </c>
      <c r="T1342" s="5">
        <f t="shared" si="125"/>
        <v>41866.387187499997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120"/>
        <v>70.36</v>
      </c>
      <c r="P1343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5">
        <f t="shared" si="124"/>
        <v>42612.415706018517</v>
      </c>
      <c r="T1343" s="5">
        <f t="shared" si="125"/>
        <v>42644.415706018517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120"/>
        <v>0.2</v>
      </c>
      <c r="P1344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5">
        <f t="shared" si="124"/>
        <v>42172.608090277776</v>
      </c>
      <c r="T1344" s="5">
        <f t="shared" si="125"/>
        <v>42202.608090277776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120"/>
        <v>102.298</v>
      </c>
      <c r="P1345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5">
        <f t="shared" si="124"/>
        <v>42542.318090277775</v>
      </c>
      <c r="T1345" s="5">
        <f t="shared" si="125"/>
        <v>42600.957638888889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120"/>
        <v>377.73333333333335</v>
      </c>
      <c r="P134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5">
        <f t="shared" si="124"/>
        <v>42522.581469907404</v>
      </c>
      <c r="T1346" s="5">
        <f t="shared" si="125"/>
        <v>42551.581469907404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126">(E1347/D1347)*100</f>
        <v>125</v>
      </c>
      <c r="P1347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RIGHT(N1347,LEN(N1347)-FIND("/",N1347))</f>
        <v>nonfiction</v>
      </c>
      <c r="S1347" s="5">
        <f t="shared" ref="S1347:S1410" si="130">(J1347/86400)+25569+(-5/24)</f>
        <v>41799.606006944443</v>
      </c>
      <c r="T1347" s="5">
        <f t="shared" ref="T1347:T1410" si="131">(I1347/86400)+25569+(-5/24)</f>
        <v>41834.606006944443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126"/>
        <v>147.32653061224491</v>
      </c>
      <c r="P1348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5">
        <f t="shared" si="130"/>
        <v>41421.867488425924</v>
      </c>
      <c r="T1348" s="5">
        <f t="shared" si="131"/>
        <v>41451.867488425924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126"/>
        <v>102.2</v>
      </c>
      <c r="P1349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5">
        <f t="shared" si="130"/>
        <v>42040.429687499993</v>
      </c>
      <c r="T1349" s="5">
        <f t="shared" si="131"/>
        <v>42070.429687499993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126"/>
        <v>101.8723404255319</v>
      </c>
      <c r="P1350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5">
        <f t="shared" si="130"/>
        <v>41963.297835648147</v>
      </c>
      <c r="T1350" s="5">
        <f t="shared" si="131"/>
        <v>41991.297835648147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126"/>
        <v>204.2</v>
      </c>
      <c r="P1351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5">
        <f t="shared" si="130"/>
        <v>42317.124247685184</v>
      </c>
      <c r="T1351" s="5">
        <f t="shared" si="131"/>
        <v>42354.082638888889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126"/>
        <v>104.05</v>
      </c>
      <c r="P1352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5">
        <f t="shared" si="130"/>
        <v>42333.804791666662</v>
      </c>
      <c r="T1352" s="5">
        <f t="shared" si="131"/>
        <v>42363.804791666662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126"/>
        <v>101.265</v>
      </c>
      <c r="P1353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5">
        <f t="shared" si="130"/>
        <v>42382.531759259255</v>
      </c>
      <c r="T1353" s="5">
        <f t="shared" si="131"/>
        <v>42412.531759259255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126"/>
        <v>136.13999999999999</v>
      </c>
      <c r="P1354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5">
        <f t="shared" si="130"/>
        <v>42200.369976851849</v>
      </c>
      <c r="T1354" s="5">
        <f t="shared" si="131"/>
        <v>42251.957638888889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126"/>
        <v>133.6</v>
      </c>
      <c r="P1355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5">
        <f t="shared" si="130"/>
        <v>41308.909583333334</v>
      </c>
      <c r="T1355" s="5">
        <f t="shared" si="131"/>
        <v>41343.791666666664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126"/>
        <v>130.25</v>
      </c>
      <c r="P135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5">
        <f t="shared" si="130"/>
        <v>42502.599293981482</v>
      </c>
      <c r="T1356" s="5">
        <f t="shared" si="131"/>
        <v>42532.599293981482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126"/>
        <v>122.67999999999999</v>
      </c>
      <c r="P135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5">
        <f t="shared" si="130"/>
        <v>41213.046354166661</v>
      </c>
      <c r="T1357" s="5">
        <f t="shared" si="131"/>
        <v>41243.208333333328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126"/>
        <v>182.81058823529412</v>
      </c>
      <c r="P1358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5">
        <f t="shared" si="130"/>
        <v>41429.830555555549</v>
      </c>
      <c r="T1358" s="5">
        <f t="shared" si="131"/>
        <v>41459.830555555549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126"/>
        <v>125.29999999999998</v>
      </c>
      <c r="P1359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5">
        <f t="shared" si="130"/>
        <v>41304.753900462958</v>
      </c>
      <c r="T1359" s="5">
        <f t="shared" si="131"/>
        <v>41334.040972222218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126"/>
        <v>111.66666666666667</v>
      </c>
      <c r="P1360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5">
        <f t="shared" si="130"/>
        <v>40689.362534722219</v>
      </c>
      <c r="T1360" s="5">
        <f t="shared" si="131"/>
        <v>40719.362534722219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126"/>
        <v>115.75757575757575</v>
      </c>
      <c r="P1361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5">
        <f t="shared" si="130"/>
        <v>40668.606365740736</v>
      </c>
      <c r="T1361" s="5">
        <f t="shared" si="131"/>
        <v>40730.606365740736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126"/>
        <v>173.2</v>
      </c>
      <c r="P1362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5">
        <f t="shared" si="130"/>
        <v>41095.692361111105</v>
      </c>
      <c r="T1362" s="5">
        <f t="shared" si="131"/>
        <v>41123.692361111105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126"/>
        <v>125.98333333333333</v>
      </c>
      <c r="P1363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5">
        <f t="shared" si="130"/>
        <v>41781.508935185186</v>
      </c>
      <c r="T1363" s="5">
        <f t="shared" si="131"/>
        <v>41811.508935185186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126"/>
        <v>109.1</v>
      </c>
      <c r="P1364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5">
        <f t="shared" si="130"/>
        <v>41464.726053240738</v>
      </c>
      <c r="T1364" s="5">
        <f t="shared" si="131"/>
        <v>41524.726053240738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126"/>
        <v>100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5">
        <f t="shared" si="130"/>
        <v>42396.635729166665</v>
      </c>
      <c r="T1365" s="5">
        <f t="shared" si="131"/>
        <v>42415.124305555553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126"/>
        <v>118.64285714285714</v>
      </c>
      <c r="P136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5">
        <f t="shared" si="130"/>
        <v>41951.487337962964</v>
      </c>
      <c r="T1366" s="5">
        <f t="shared" si="131"/>
        <v>42011.487337962964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126"/>
        <v>100.26666666666667</v>
      </c>
      <c r="P136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5">
        <f t="shared" si="130"/>
        <v>42049.524907407402</v>
      </c>
      <c r="T1367" s="5">
        <f t="shared" si="131"/>
        <v>42079.483240740738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126"/>
        <v>126.48920000000001</v>
      </c>
      <c r="P1368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5">
        <f t="shared" si="130"/>
        <v>41924.787766203699</v>
      </c>
      <c r="T1368" s="5">
        <f t="shared" si="131"/>
        <v>41969.829432870371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126"/>
        <v>114.26</v>
      </c>
      <c r="P1369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5">
        <f t="shared" si="130"/>
        <v>42291.794560185182</v>
      </c>
      <c r="T1369" s="5">
        <f t="shared" si="131"/>
        <v>42321.836226851847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126"/>
        <v>110.7</v>
      </c>
      <c r="P1370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5">
        <f t="shared" si="130"/>
        <v>42145.982569444437</v>
      </c>
      <c r="T1370" s="5">
        <f t="shared" si="131"/>
        <v>42169.982569444437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126"/>
        <v>105.34805315203954</v>
      </c>
      <c r="P1371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5">
        <f t="shared" si="130"/>
        <v>41710.385949074072</v>
      </c>
      <c r="T1371" s="5">
        <f t="shared" si="131"/>
        <v>41740.385949074072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126"/>
        <v>103.66666666666666</v>
      </c>
      <c r="P1372">
        <f t="shared" si="127"/>
        <v>77.75</v>
      </c>
      <c r="Q1372" t="str">
        <f t="shared" si="128"/>
        <v>music</v>
      </c>
      <c r="R1372" t="str">
        <f t="shared" si="129"/>
        <v>rock</v>
      </c>
      <c r="S1372" s="5">
        <f t="shared" si="130"/>
        <v>41547.795023148145</v>
      </c>
      <c r="T1372" s="5">
        <f t="shared" si="131"/>
        <v>41562.795023148145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126"/>
        <v>107.08672667523933</v>
      </c>
      <c r="P1373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5">
        <f t="shared" si="130"/>
        <v>42101.550254629627</v>
      </c>
      <c r="T1373" s="5">
        <f t="shared" si="131"/>
        <v>42131.550254629627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126"/>
        <v>124</v>
      </c>
      <c r="P1374">
        <f t="shared" si="127"/>
        <v>38.75</v>
      </c>
      <c r="Q1374" t="str">
        <f t="shared" si="128"/>
        <v>music</v>
      </c>
      <c r="R1374" t="str">
        <f t="shared" si="129"/>
        <v>rock</v>
      </c>
      <c r="S1374" s="5">
        <f t="shared" si="130"/>
        <v>41072.53162037037</v>
      </c>
      <c r="T1374" s="5">
        <f t="shared" si="131"/>
        <v>41102.53162037037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126"/>
        <v>105.01</v>
      </c>
      <c r="P1375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5">
        <f t="shared" si="130"/>
        <v>42704.743437499994</v>
      </c>
      <c r="T1375" s="5">
        <f t="shared" si="131"/>
        <v>42734.743437499994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126"/>
        <v>189.46666666666667</v>
      </c>
      <c r="P137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5">
        <f t="shared" si="130"/>
        <v>42423.953564814808</v>
      </c>
      <c r="T1376" s="5">
        <f t="shared" si="131"/>
        <v>42453.911898148144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126"/>
        <v>171.32499999999999</v>
      </c>
      <c r="P137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5">
        <f t="shared" si="130"/>
        <v>42719.857858796291</v>
      </c>
      <c r="T1377" s="5">
        <f t="shared" si="131"/>
        <v>42749.857858796291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126"/>
        <v>252.48648648648651</v>
      </c>
      <c r="P1378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5">
        <f t="shared" si="130"/>
        <v>42677.460717592585</v>
      </c>
      <c r="T1378" s="5">
        <f t="shared" si="131"/>
        <v>42707.502384259256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126"/>
        <v>116.15384615384616</v>
      </c>
      <c r="P1379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5">
        <f t="shared" si="130"/>
        <v>42747.01122685185</v>
      </c>
      <c r="T1379" s="5">
        <f t="shared" si="131"/>
        <v>42768.96597222222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126"/>
        <v>203.35000000000002</v>
      </c>
      <c r="P1380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5">
        <f t="shared" si="130"/>
        <v>42568.551041666666</v>
      </c>
      <c r="T1380" s="5">
        <f t="shared" si="131"/>
        <v>42583.551041666666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126"/>
        <v>111.60000000000001</v>
      </c>
      <c r="P1381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5">
        <f t="shared" si="130"/>
        <v>42130.283287037033</v>
      </c>
      <c r="T1381" s="5">
        <f t="shared" si="131"/>
        <v>42160.283287037033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126"/>
        <v>424</v>
      </c>
      <c r="P1382">
        <f t="shared" si="127"/>
        <v>21.2</v>
      </c>
      <c r="Q1382" t="str">
        <f t="shared" si="128"/>
        <v>music</v>
      </c>
      <c r="R1382" t="str">
        <f t="shared" si="129"/>
        <v>rock</v>
      </c>
      <c r="S1382" s="5">
        <f t="shared" si="130"/>
        <v>42141.554467592585</v>
      </c>
      <c r="T1382" s="5">
        <f t="shared" si="131"/>
        <v>42163.874999999993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126"/>
        <v>107.1</v>
      </c>
      <c r="P1383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5">
        <f t="shared" si="130"/>
        <v>42703.006076388883</v>
      </c>
      <c r="T1383" s="5">
        <f t="shared" si="131"/>
        <v>42733.006076388883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126"/>
        <v>104.3625</v>
      </c>
      <c r="P1384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5">
        <f t="shared" si="130"/>
        <v>41370.591851851852</v>
      </c>
      <c r="T1384" s="5">
        <f t="shared" si="131"/>
        <v>41400.591851851852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126"/>
        <v>212.40909090909091</v>
      </c>
      <c r="P1385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5">
        <f t="shared" si="130"/>
        <v>42706.866643518515</v>
      </c>
      <c r="T1385" s="5">
        <f t="shared" si="131"/>
        <v>42726.866643518515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126"/>
        <v>124.08571428571429</v>
      </c>
      <c r="P138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5">
        <f t="shared" si="130"/>
        <v>42160.526874999996</v>
      </c>
      <c r="T1386" s="5">
        <f t="shared" si="131"/>
        <v>42190.526874999996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126"/>
        <v>110.406125</v>
      </c>
      <c r="P138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5">
        <f t="shared" si="130"/>
        <v>42433.480567129627</v>
      </c>
      <c r="T1387" s="5">
        <f t="shared" si="131"/>
        <v>42489.299305555549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126"/>
        <v>218.75</v>
      </c>
      <c r="P1388">
        <f t="shared" si="127"/>
        <v>62.5</v>
      </c>
      <c r="Q1388" t="str">
        <f t="shared" si="128"/>
        <v>music</v>
      </c>
      <c r="R1388" t="str">
        <f t="shared" si="129"/>
        <v>rock</v>
      </c>
      <c r="S1388" s="5">
        <f t="shared" si="130"/>
        <v>42184.438530092586</v>
      </c>
      <c r="T1388" s="5">
        <f t="shared" si="131"/>
        <v>42214.438530092586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126"/>
        <v>136.625</v>
      </c>
      <c r="P1389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5">
        <f t="shared" si="130"/>
        <v>42126.712905092594</v>
      </c>
      <c r="T1389" s="5">
        <f t="shared" si="131"/>
        <v>42157.979166666664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126"/>
        <v>134.8074</v>
      </c>
      <c r="P1390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5">
        <f t="shared" si="130"/>
        <v>42634.406446759262</v>
      </c>
      <c r="T1390" s="5">
        <f t="shared" si="131"/>
        <v>42660.468055555553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126"/>
        <v>145.4</v>
      </c>
      <c r="P1391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5">
        <f t="shared" si="130"/>
        <v>42565.272650462961</v>
      </c>
      <c r="T1391" s="5">
        <f t="shared" si="131"/>
        <v>42595.272650462961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126"/>
        <v>109.10714285714285</v>
      </c>
      <c r="P1392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5">
        <f t="shared" si="130"/>
        <v>42087.594976851855</v>
      </c>
      <c r="T1392" s="5">
        <f t="shared" si="131"/>
        <v>42121.508333333331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126"/>
        <v>110.2</v>
      </c>
      <c r="P1393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5">
        <f t="shared" si="130"/>
        <v>42193.442337962959</v>
      </c>
      <c r="T1393" s="5">
        <f t="shared" si="131"/>
        <v>42237.999305555553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126"/>
        <v>113.64000000000001</v>
      </c>
      <c r="P1394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5">
        <f t="shared" si="130"/>
        <v>42400.946597222217</v>
      </c>
      <c r="T1394" s="5">
        <f t="shared" si="131"/>
        <v>42431.946597222217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126"/>
        <v>102.35000000000001</v>
      </c>
      <c r="P1395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5">
        <f t="shared" si="130"/>
        <v>42553.473645833328</v>
      </c>
      <c r="T1395" s="5">
        <f t="shared" si="131"/>
        <v>42583.473645833328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126"/>
        <v>122.13333333333334</v>
      </c>
      <c r="P139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5">
        <f t="shared" si="130"/>
        <v>42751.936643518515</v>
      </c>
      <c r="T1396" s="5">
        <f t="shared" si="131"/>
        <v>42794.916666666664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126"/>
        <v>111.88571428571427</v>
      </c>
      <c r="P139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5">
        <f t="shared" si="130"/>
        <v>42719.700011574074</v>
      </c>
      <c r="T1397" s="5">
        <f t="shared" si="131"/>
        <v>42749.700011574074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126"/>
        <v>107.3</v>
      </c>
      <c r="P1398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5">
        <f t="shared" si="130"/>
        <v>42018.790300925924</v>
      </c>
      <c r="T1398" s="5">
        <f t="shared" si="131"/>
        <v>42048.790300925924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126"/>
        <v>113.85000000000001</v>
      </c>
      <c r="P1399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5">
        <f t="shared" si="130"/>
        <v>42640.709606481476</v>
      </c>
      <c r="T1399" s="5">
        <f t="shared" si="131"/>
        <v>42670.679861111108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126"/>
        <v>109.68181818181819</v>
      </c>
      <c r="P1400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5">
        <f t="shared" si="130"/>
        <v>42526.665902777771</v>
      </c>
      <c r="T1400" s="5">
        <f t="shared" si="131"/>
        <v>42556.665902777771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126"/>
        <v>126.14444444444443</v>
      </c>
      <c r="P1401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5">
        <f t="shared" si="130"/>
        <v>41888.795983796292</v>
      </c>
      <c r="T1401" s="5">
        <f t="shared" si="131"/>
        <v>41918.795983796292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126"/>
        <v>167.42857142857144</v>
      </c>
      <c r="P1402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5">
        <f t="shared" si="130"/>
        <v>42498.132789351854</v>
      </c>
      <c r="T1402" s="5">
        <f t="shared" si="131"/>
        <v>42533.020833333336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126"/>
        <v>496.52000000000004</v>
      </c>
      <c r="P1403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5">
        <f t="shared" si="130"/>
        <v>41399.787893518514</v>
      </c>
      <c r="T1403" s="5">
        <f t="shared" si="131"/>
        <v>41420.787893518514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126"/>
        <v>109.16</v>
      </c>
      <c r="P1404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5">
        <f t="shared" si="130"/>
        <v>42064.845034722217</v>
      </c>
      <c r="T1404" s="5">
        <f t="shared" si="131"/>
        <v>42124.803368055553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126"/>
        <v>102.57499999999999</v>
      </c>
      <c r="P1405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5">
        <f t="shared" si="130"/>
        <v>41450.854571759257</v>
      </c>
      <c r="T1405" s="5">
        <f t="shared" si="131"/>
        <v>41480.854571759257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126"/>
        <v>1.6620689655172414</v>
      </c>
      <c r="P140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5">
        <f t="shared" si="130"/>
        <v>42032.30190972222</v>
      </c>
      <c r="T1406" s="5">
        <f t="shared" si="131"/>
        <v>42057.30190972222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126"/>
        <v>0.42</v>
      </c>
      <c r="P140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5">
        <f t="shared" si="130"/>
        <v>41941.472233796296</v>
      </c>
      <c r="T1407" s="5">
        <f t="shared" si="131"/>
        <v>41971.51390046296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126"/>
        <v>0.125</v>
      </c>
      <c r="P140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5">
        <f t="shared" si="130"/>
        <v>42297.224618055552</v>
      </c>
      <c r="T1408" s="5">
        <f t="shared" si="131"/>
        <v>42350.208333333336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126"/>
        <v>0.5</v>
      </c>
      <c r="P1409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5">
        <f t="shared" si="130"/>
        <v>41838.32844907407</v>
      </c>
      <c r="T1409" s="5">
        <f t="shared" si="131"/>
        <v>41863.32844907407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126"/>
        <v>7.1999999999999993</v>
      </c>
      <c r="P14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5">
        <f t="shared" si="130"/>
        <v>42291.663842592585</v>
      </c>
      <c r="T1410" s="5">
        <f t="shared" si="131"/>
        <v>42321.705509259256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132">(E1411/D1411)*100</f>
        <v>0</v>
      </c>
      <c r="P1411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RIGHT(N1411,LEN(N1411)-FIND("/",N1411))</f>
        <v>translations</v>
      </c>
      <c r="S1411" s="5">
        <f t="shared" ref="S1411:S1474" si="136">(J1411/86400)+25569+(-5/24)</f>
        <v>41944.925173611111</v>
      </c>
      <c r="T1411" s="5">
        <f t="shared" ref="T1411:T1474" si="137">(I1411/86400)+25569+(-5/24)</f>
        <v>42004.966840277775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132"/>
        <v>1.6666666666666666E-2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5">
        <f t="shared" si="136"/>
        <v>42479.110185185178</v>
      </c>
      <c r="T1412" s="5">
        <f t="shared" si="137"/>
        <v>42524.110185185178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132"/>
        <v>0.23333333333333336</v>
      </c>
      <c r="P1413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5">
        <f t="shared" si="136"/>
        <v>42012.850694444445</v>
      </c>
      <c r="T1413" s="5">
        <f t="shared" si="137"/>
        <v>42040.850694444445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132"/>
        <v>4.5714285714285712</v>
      </c>
      <c r="P1414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5">
        <f t="shared" si="136"/>
        <v>41946.855312499996</v>
      </c>
      <c r="T1414" s="5">
        <f t="shared" si="137"/>
        <v>41976.855312499996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132"/>
        <v>5</v>
      </c>
      <c r="P141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5">
        <f t="shared" si="136"/>
        <v>42360.228819444441</v>
      </c>
      <c r="T1415" s="5">
        <f t="shared" si="137"/>
        <v>42420.228819444441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132"/>
        <v>0.2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5">
        <f t="shared" si="136"/>
        <v>42708.044756944444</v>
      </c>
      <c r="T1416" s="5">
        <f t="shared" si="137"/>
        <v>42738.044756944444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132"/>
        <v>18.181818181818183</v>
      </c>
      <c r="P141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5">
        <f t="shared" si="136"/>
        <v>42192.467488425922</v>
      </c>
      <c r="T1417" s="5">
        <f t="shared" si="137"/>
        <v>42232.467488425922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132"/>
        <v>0</v>
      </c>
      <c r="P1418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5">
        <f t="shared" si="136"/>
        <v>42299.717812499999</v>
      </c>
      <c r="T1418" s="5">
        <f t="shared" si="137"/>
        <v>42329.759479166663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132"/>
        <v>1.2222222222222223</v>
      </c>
      <c r="P1419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5">
        <f t="shared" si="136"/>
        <v>42231.941828703704</v>
      </c>
      <c r="T1419" s="5">
        <f t="shared" si="137"/>
        <v>42262.257638888885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132"/>
        <v>0.2</v>
      </c>
      <c r="P142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5">
        <f t="shared" si="136"/>
        <v>42395.248078703698</v>
      </c>
      <c r="T1420" s="5">
        <f t="shared" si="137"/>
        <v>42425.248078703698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132"/>
        <v>7.0634920634920633</v>
      </c>
      <c r="P1421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5">
        <f t="shared" si="136"/>
        <v>42622.24790509259</v>
      </c>
      <c r="T1421" s="5">
        <f t="shared" si="137"/>
        <v>42652.24790509259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132"/>
        <v>2.7272727272727271</v>
      </c>
      <c r="P142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5">
        <f t="shared" si="136"/>
        <v>42524.459328703706</v>
      </c>
      <c r="T1422" s="5">
        <f t="shared" si="137"/>
        <v>42549.459328703706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132"/>
        <v>0.1</v>
      </c>
      <c r="P1423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5">
        <f t="shared" si="136"/>
        <v>42013.707280092589</v>
      </c>
      <c r="T1423" s="5">
        <f t="shared" si="137"/>
        <v>42043.707280092589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132"/>
        <v>0.104</v>
      </c>
      <c r="P1424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5">
        <f t="shared" si="136"/>
        <v>42604.031296296293</v>
      </c>
      <c r="T1424" s="5">
        <f t="shared" si="137"/>
        <v>42634.031296296293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132"/>
        <v>0.33333333333333337</v>
      </c>
      <c r="P142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5">
        <f t="shared" si="136"/>
        <v>42340.151979166665</v>
      </c>
      <c r="T1425" s="5">
        <f t="shared" si="137"/>
        <v>42370.151979166665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132"/>
        <v>20.36</v>
      </c>
      <c r="P142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5">
        <f t="shared" si="136"/>
        <v>42676.509282407402</v>
      </c>
      <c r="T1426" s="5">
        <f t="shared" si="137"/>
        <v>42689.550949074073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132"/>
        <v>0</v>
      </c>
      <c r="P1427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5">
        <f t="shared" si="136"/>
        <v>42092.923136574071</v>
      </c>
      <c r="T1427" s="5">
        <f t="shared" si="137"/>
        <v>42122.923136574071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132"/>
        <v>0</v>
      </c>
      <c r="P1428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5">
        <f t="shared" si="136"/>
        <v>42180.181944444441</v>
      </c>
      <c r="T1428" s="5">
        <f t="shared" si="137"/>
        <v>42240.181944444441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132"/>
        <v>8.3800000000000008</v>
      </c>
      <c r="P1429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5">
        <f t="shared" si="136"/>
        <v>42601.643344907403</v>
      </c>
      <c r="T1429" s="5">
        <f t="shared" si="137"/>
        <v>42631.643344907403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132"/>
        <v>4.5</v>
      </c>
      <c r="P143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5">
        <f t="shared" si="136"/>
        <v>42432.171493055554</v>
      </c>
      <c r="T1430" s="5">
        <f t="shared" si="137"/>
        <v>42462.129826388882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132"/>
        <v>0</v>
      </c>
      <c r="P1431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5">
        <f t="shared" si="136"/>
        <v>42073.852337962962</v>
      </c>
      <c r="T1431" s="5">
        <f t="shared" si="137"/>
        <v>42103.852337962962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132"/>
        <v>8.06</v>
      </c>
      <c r="P1432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5">
        <f t="shared" si="136"/>
        <v>41961.605185185188</v>
      </c>
      <c r="T1432" s="5">
        <f t="shared" si="137"/>
        <v>41992.605185185188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132"/>
        <v>31.94705882352941</v>
      </c>
      <c r="P1433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5">
        <f t="shared" si="136"/>
        <v>42304.002499999995</v>
      </c>
      <c r="T1433" s="5">
        <f t="shared" si="137"/>
        <v>42334.044166666667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132"/>
        <v>0</v>
      </c>
      <c r="P1434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5">
        <f t="shared" si="136"/>
        <v>42175.572083333333</v>
      </c>
      <c r="T1434" s="5">
        <f t="shared" si="137"/>
        <v>42205.572083333333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132"/>
        <v>6.708333333333333</v>
      </c>
      <c r="P143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5">
        <f t="shared" si="136"/>
        <v>42673.417534722219</v>
      </c>
      <c r="T1435" s="5">
        <f t="shared" si="137"/>
        <v>42714.249999999993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132"/>
        <v>9.9878048780487809</v>
      </c>
      <c r="P143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5">
        <f t="shared" si="136"/>
        <v>42142.558773148143</v>
      </c>
      <c r="T1436" s="5">
        <f t="shared" si="137"/>
        <v>42163.416666666664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132"/>
        <v>0.1</v>
      </c>
      <c r="P143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5">
        <f t="shared" si="136"/>
        <v>42258.57199074074</v>
      </c>
      <c r="T1437" s="5">
        <f t="shared" si="137"/>
        <v>42288.57199074074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132"/>
        <v>0.77</v>
      </c>
      <c r="P143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5">
        <f t="shared" si="136"/>
        <v>42391.141863425924</v>
      </c>
      <c r="T1438" s="5">
        <f t="shared" si="137"/>
        <v>42421.141863425924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132"/>
        <v>26.900000000000002</v>
      </c>
      <c r="P1439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5">
        <f t="shared" si="136"/>
        <v>41796.32336805555</v>
      </c>
      <c r="T1439" s="5">
        <f t="shared" si="137"/>
        <v>41832.999305555553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132"/>
        <v>3</v>
      </c>
      <c r="P144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5">
        <f t="shared" si="136"/>
        <v>42457.663182870368</v>
      </c>
      <c r="T1440" s="5">
        <f t="shared" si="137"/>
        <v>42487.371527777774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132"/>
        <v>6.6055045871559637</v>
      </c>
      <c r="P1441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5">
        <f t="shared" si="136"/>
        <v>42040.621539351851</v>
      </c>
      <c r="T1441" s="5">
        <f t="shared" si="137"/>
        <v>42070.621539351851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132"/>
        <v>7.6923076923076927E-3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5">
        <f t="shared" si="136"/>
        <v>42486.540081018517</v>
      </c>
      <c r="T1442" s="5">
        <f t="shared" si="137"/>
        <v>42516.540081018517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132"/>
        <v>1.1222222222222222</v>
      </c>
      <c r="P1443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5">
        <f t="shared" si="136"/>
        <v>42198.557511574072</v>
      </c>
      <c r="T1443" s="5">
        <f t="shared" si="137"/>
        <v>42258.557511574072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132"/>
        <v>0</v>
      </c>
      <c r="P1444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5">
        <f t="shared" si="136"/>
        <v>42485.437013888884</v>
      </c>
      <c r="T1444" s="5">
        <f t="shared" si="137"/>
        <v>42515.437013888884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132"/>
        <v>0</v>
      </c>
      <c r="P1445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5">
        <f t="shared" si="136"/>
        <v>42707.71769675926</v>
      </c>
      <c r="T1445" s="5">
        <f t="shared" si="137"/>
        <v>42737.71769675926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132"/>
        <v>0</v>
      </c>
      <c r="P144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5">
        <f t="shared" si="136"/>
        <v>42199.665069444447</v>
      </c>
      <c r="T1446" s="5">
        <f t="shared" si="137"/>
        <v>42259.665069444447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132"/>
        <v>0</v>
      </c>
      <c r="P1447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5">
        <f t="shared" si="136"/>
        <v>42139.333969907406</v>
      </c>
      <c r="T1447" s="5">
        <f t="shared" si="137"/>
        <v>42169.333969907406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132"/>
        <v>0</v>
      </c>
      <c r="P1448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5">
        <f t="shared" si="136"/>
        <v>42461.239328703705</v>
      </c>
      <c r="T1448" s="5">
        <f t="shared" si="137"/>
        <v>42481.239328703705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132"/>
        <v>1.4999999999999999E-2</v>
      </c>
      <c r="P144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5">
        <f t="shared" si="136"/>
        <v>42529.52238425926</v>
      </c>
      <c r="T1449" s="5">
        <f t="shared" si="137"/>
        <v>42559.52238425926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132"/>
        <v>0</v>
      </c>
      <c r="P1450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5">
        <f t="shared" si="136"/>
        <v>42115.728217592587</v>
      </c>
      <c r="T1450" s="5">
        <f t="shared" si="137"/>
        <v>42146.017361111109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132"/>
        <v>0</v>
      </c>
      <c r="P1451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5">
        <f t="shared" si="136"/>
        <v>42086.603067129625</v>
      </c>
      <c r="T1451" s="5">
        <f t="shared" si="137"/>
        <v>42134.603067129625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132"/>
        <v>1E-3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5">
        <f t="shared" si="136"/>
        <v>42389.962928240733</v>
      </c>
      <c r="T1452" s="5">
        <f t="shared" si="137"/>
        <v>42419.962928240733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132"/>
        <v>1.0554089709762533E-2</v>
      </c>
      <c r="P1453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5">
        <f t="shared" si="136"/>
        <v>41931.75068287037</v>
      </c>
      <c r="T1453" s="5">
        <f t="shared" si="137"/>
        <v>41961.792349537034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132"/>
        <v>0</v>
      </c>
      <c r="P1454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5">
        <f t="shared" si="136"/>
        <v>41818.494942129626</v>
      </c>
      <c r="T1454" s="5">
        <f t="shared" si="137"/>
        <v>41848.494942129626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132"/>
        <v>0</v>
      </c>
      <c r="P1455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5">
        <f t="shared" si="136"/>
        <v>42795.487812499996</v>
      </c>
      <c r="T1455" s="5">
        <f t="shared" si="137"/>
        <v>42840.446145833332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132"/>
        <v>0.85714285714285721</v>
      </c>
      <c r="P145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5">
        <f t="shared" si="136"/>
        <v>42463.658333333333</v>
      </c>
      <c r="T1456" s="5">
        <f t="shared" si="137"/>
        <v>42484.707638888889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132"/>
        <v>10.5</v>
      </c>
      <c r="P145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5">
        <f t="shared" si="136"/>
        <v>41832.46435185185</v>
      </c>
      <c r="T1457" s="5">
        <f t="shared" si="137"/>
        <v>41887.360416666663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132"/>
        <v>2.9000000000000004</v>
      </c>
      <c r="P1458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5">
        <f t="shared" si="136"/>
        <v>42708.460243055553</v>
      </c>
      <c r="T1458" s="5">
        <f t="shared" si="137"/>
        <v>42738.460243055553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132"/>
        <v>0</v>
      </c>
      <c r="P1459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5">
        <f t="shared" si="136"/>
        <v>42289.688009259255</v>
      </c>
      <c r="T1459" s="5">
        <f t="shared" si="137"/>
        <v>42319.729675925926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132"/>
        <v>0</v>
      </c>
      <c r="P1460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5">
        <f t="shared" si="136"/>
        <v>41831.49722222222</v>
      </c>
      <c r="T1460" s="5">
        <f t="shared" si="137"/>
        <v>41861.958333333328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132"/>
        <v>0</v>
      </c>
      <c r="P1461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5">
        <f t="shared" si="136"/>
        <v>42311.996481481481</v>
      </c>
      <c r="T1461" s="5">
        <f t="shared" si="137"/>
        <v>42340.517361111109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132"/>
        <v>0</v>
      </c>
      <c r="P1462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5">
        <f t="shared" si="136"/>
        <v>41915.688634259255</v>
      </c>
      <c r="T1462" s="5">
        <f t="shared" si="137"/>
        <v>41973.781249999993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132"/>
        <v>101.24459999999999</v>
      </c>
      <c r="P1463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5">
        <f t="shared" si="136"/>
        <v>41899.436967592592</v>
      </c>
      <c r="T1463" s="5">
        <f t="shared" si="137"/>
        <v>41932.791666666664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132"/>
        <v>108.5175</v>
      </c>
      <c r="P1464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5">
        <f t="shared" si="136"/>
        <v>41344.454525462963</v>
      </c>
      <c r="T1464" s="5">
        <f t="shared" si="137"/>
        <v>41374.454525462963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132"/>
        <v>147.66666666666666</v>
      </c>
      <c r="P146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5">
        <f t="shared" si="136"/>
        <v>41326.702986111108</v>
      </c>
      <c r="T1465" s="5">
        <f t="shared" si="137"/>
        <v>41371.661319444444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132"/>
        <v>163.19999999999999</v>
      </c>
      <c r="P146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5">
        <f t="shared" si="136"/>
        <v>41291.453217592592</v>
      </c>
      <c r="T1466" s="5">
        <f t="shared" si="137"/>
        <v>41321.453217592592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132"/>
        <v>456.41449999999998</v>
      </c>
      <c r="P146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5">
        <f t="shared" si="136"/>
        <v>40959.526064814811</v>
      </c>
      <c r="T1467" s="5">
        <f t="shared" si="137"/>
        <v>40989.916666666664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132"/>
        <v>107.87731249999999</v>
      </c>
      <c r="P1468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5">
        <f t="shared" si="136"/>
        <v>42339.963726851849</v>
      </c>
      <c r="T1468" s="5">
        <f t="shared" si="137"/>
        <v>42380.999999999993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132"/>
        <v>115.08</v>
      </c>
      <c r="P1469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5">
        <f t="shared" si="136"/>
        <v>40933.593576388885</v>
      </c>
      <c r="T1469" s="5">
        <f t="shared" si="137"/>
        <v>40993.55190972222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132"/>
        <v>102.36842105263158</v>
      </c>
      <c r="P1470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5">
        <f t="shared" si="136"/>
        <v>40645.806122685179</v>
      </c>
      <c r="T1470" s="5">
        <f t="shared" si="137"/>
        <v>40705.806122685179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132"/>
        <v>108.42485875706214</v>
      </c>
      <c r="P1471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5">
        <f t="shared" si="136"/>
        <v>41290.390150462961</v>
      </c>
      <c r="T1471" s="5">
        <f t="shared" si="137"/>
        <v>41320.390150462961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132"/>
        <v>125.13333333333334</v>
      </c>
      <c r="P1472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5">
        <f t="shared" si="136"/>
        <v>41250.618784722217</v>
      </c>
      <c r="T1472" s="5">
        <f t="shared" si="137"/>
        <v>41271.618784722217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132"/>
        <v>103.840625</v>
      </c>
      <c r="P1473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5">
        <f t="shared" si="136"/>
        <v>42073.749236111107</v>
      </c>
      <c r="T1473" s="5">
        <f t="shared" si="137"/>
        <v>42103.749236111107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132"/>
        <v>138.70400000000001</v>
      </c>
      <c r="P1474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5">
        <f t="shared" si="136"/>
        <v>41533.33452546296</v>
      </c>
      <c r="T1474" s="5">
        <f t="shared" si="137"/>
        <v>41563.33452546296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138">(E1475/D1475)*100</f>
        <v>120.51600000000001</v>
      </c>
      <c r="P1475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RIGHT(N1475,LEN(N1475)-FIND("/",N1475))</f>
        <v>radio &amp; podcasts</v>
      </c>
      <c r="S1475" s="5">
        <f t="shared" ref="S1475:S1538" si="142">(J1475/86400)+25569+(-5/24)</f>
        <v>40939.771284722221</v>
      </c>
      <c r="T1475" s="5">
        <f t="shared" ref="T1475:T1538" si="143">(I1475/86400)+25569+(-5/24)</f>
        <v>40969.771284722221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138"/>
        <v>112.26666666666667</v>
      </c>
      <c r="P147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5">
        <f t="shared" si="142"/>
        <v>41500.519583333335</v>
      </c>
      <c r="T1476" s="5">
        <f t="shared" si="143"/>
        <v>41530.519583333335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138"/>
        <v>188.66966666666667</v>
      </c>
      <c r="P147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5">
        <f t="shared" si="142"/>
        <v>41960.514618055553</v>
      </c>
      <c r="T1477" s="5">
        <f t="shared" si="143"/>
        <v>41992.999305555553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138"/>
        <v>661.55466666666666</v>
      </c>
      <c r="P1478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5">
        <f t="shared" si="142"/>
        <v>40765.833587962959</v>
      </c>
      <c r="T1478" s="5">
        <f t="shared" si="143"/>
        <v>40795.833587962959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138"/>
        <v>111.31</v>
      </c>
      <c r="P1479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5">
        <f t="shared" si="142"/>
        <v>40840.407453703701</v>
      </c>
      <c r="T1479" s="5">
        <f t="shared" si="143"/>
        <v>40899.916666666664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138"/>
        <v>1181.6142199999999</v>
      </c>
      <c r="P1480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5">
        <f t="shared" si="142"/>
        <v>41394.663344907407</v>
      </c>
      <c r="T1480" s="5">
        <f t="shared" si="143"/>
        <v>41408.663344907407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138"/>
        <v>137.375</v>
      </c>
      <c r="P1481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5">
        <f t="shared" si="142"/>
        <v>41754.536909722221</v>
      </c>
      <c r="T1481" s="5">
        <f t="shared" si="143"/>
        <v>41768.957638888889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138"/>
        <v>117.04040000000001</v>
      </c>
      <c r="P1482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5">
        <f t="shared" si="142"/>
        <v>41464.725682870368</v>
      </c>
      <c r="T1482" s="5">
        <f t="shared" si="143"/>
        <v>41481.5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138"/>
        <v>2.1</v>
      </c>
      <c r="P1483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5">
        <f t="shared" si="142"/>
        <v>41550.714641203704</v>
      </c>
      <c r="T1483" s="5">
        <f t="shared" si="143"/>
        <v>41580.714641203704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138"/>
        <v>0.1</v>
      </c>
      <c r="P1484">
        <f t="shared" si="139"/>
        <v>5</v>
      </c>
      <c r="Q1484" t="str">
        <f t="shared" si="140"/>
        <v>publishing</v>
      </c>
      <c r="R1484" t="str">
        <f t="shared" si="141"/>
        <v>fiction</v>
      </c>
      <c r="S1484" s="5">
        <f t="shared" si="142"/>
        <v>41136.649722222217</v>
      </c>
      <c r="T1484" s="5">
        <f t="shared" si="143"/>
        <v>41159.118750000001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138"/>
        <v>0.7142857142857143</v>
      </c>
      <c r="P1485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5">
        <f t="shared" si="142"/>
        <v>42547.984664351847</v>
      </c>
      <c r="T1485" s="5">
        <f t="shared" si="143"/>
        <v>42572.984664351847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138"/>
        <v>0</v>
      </c>
      <c r="P148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5">
        <f t="shared" si="142"/>
        <v>41052.992627314808</v>
      </c>
      <c r="T1486" s="5">
        <f t="shared" si="143"/>
        <v>41111.410416666666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138"/>
        <v>2.2388059701492535</v>
      </c>
      <c r="P148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5">
        <f t="shared" si="142"/>
        <v>42130.587650462963</v>
      </c>
      <c r="T1487" s="5">
        <f t="shared" si="143"/>
        <v>42175.587650462963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138"/>
        <v>0.24</v>
      </c>
      <c r="P148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5">
        <f t="shared" si="142"/>
        <v>42031.960196759253</v>
      </c>
      <c r="T1488" s="5">
        <f t="shared" si="143"/>
        <v>42061.960196759253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138"/>
        <v>0</v>
      </c>
      <c r="P1489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5">
        <f t="shared" si="142"/>
        <v>42554.709155092591</v>
      </c>
      <c r="T1489" s="5">
        <f t="shared" si="143"/>
        <v>42584.709155092591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138"/>
        <v>2.4</v>
      </c>
      <c r="P1490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5">
        <f t="shared" si="142"/>
        <v>41614.354861111111</v>
      </c>
      <c r="T1490" s="5">
        <f t="shared" si="143"/>
        <v>41644.354861111111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138"/>
        <v>0</v>
      </c>
      <c r="P1491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5">
        <f t="shared" si="142"/>
        <v>41198.403379629628</v>
      </c>
      <c r="T1491" s="5">
        <f t="shared" si="143"/>
        <v>41228.445046296292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138"/>
        <v>30.862068965517242</v>
      </c>
      <c r="P1492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5">
        <f t="shared" si="142"/>
        <v>41520.352708333332</v>
      </c>
      <c r="T1492" s="5">
        <f t="shared" si="143"/>
        <v>41549.352708333332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138"/>
        <v>8.3333333333333321</v>
      </c>
      <c r="P1493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5">
        <f t="shared" si="142"/>
        <v>41991.505127314813</v>
      </c>
      <c r="T1493" s="5">
        <f t="shared" si="143"/>
        <v>42050.443055555552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138"/>
        <v>0.75</v>
      </c>
      <c r="P1494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5">
        <f t="shared" si="142"/>
        <v>40682.676458333335</v>
      </c>
      <c r="T1494" s="5">
        <f t="shared" si="143"/>
        <v>40712.676458333335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138"/>
        <v>0</v>
      </c>
      <c r="P1495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5">
        <f t="shared" si="142"/>
        <v>41411.658275462956</v>
      </c>
      <c r="T1495" s="5">
        <f t="shared" si="143"/>
        <v>41441.658275462956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138"/>
        <v>8.9</v>
      </c>
      <c r="P149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5">
        <f t="shared" si="142"/>
        <v>42067.514039351845</v>
      </c>
      <c r="T1496" s="5">
        <f t="shared" si="143"/>
        <v>42097.443055555552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138"/>
        <v>0</v>
      </c>
      <c r="P1497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5">
        <f t="shared" si="142"/>
        <v>40752.581377314811</v>
      </c>
      <c r="T1497" s="5">
        <f t="shared" si="143"/>
        <v>40782.581377314811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138"/>
        <v>0</v>
      </c>
      <c r="P1498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5">
        <f t="shared" si="142"/>
        <v>41838.266886574071</v>
      </c>
      <c r="T1498" s="5">
        <f t="shared" si="143"/>
        <v>41898.266886574071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138"/>
        <v>6.6666666666666671E-3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5">
        <f t="shared" si="142"/>
        <v>41444.434282407405</v>
      </c>
      <c r="T1499" s="5">
        <f t="shared" si="143"/>
        <v>41486.613194444442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138"/>
        <v>1.9</v>
      </c>
      <c r="P1500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5">
        <f t="shared" si="142"/>
        <v>41840.775208333333</v>
      </c>
      <c r="T1500" s="5">
        <f t="shared" si="143"/>
        <v>41885.775208333333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138"/>
        <v>0.25</v>
      </c>
      <c r="P1501">
        <f t="shared" si="139"/>
        <v>5</v>
      </c>
      <c r="Q1501" t="str">
        <f t="shared" si="140"/>
        <v>publishing</v>
      </c>
      <c r="R1501" t="str">
        <f t="shared" si="141"/>
        <v>fiction</v>
      </c>
      <c r="S1501" s="5">
        <f t="shared" si="142"/>
        <v>42526.798993055556</v>
      </c>
      <c r="T1501" s="5">
        <f t="shared" si="143"/>
        <v>42586.798993055556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138"/>
        <v>25.035714285714285</v>
      </c>
      <c r="P1502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5">
        <f t="shared" si="142"/>
        <v>41365.69626157407</v>
      </c>
      <c r="T1502" s="5">
        <f t="shared" si="143"/>
        <v>41395.69626157407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138"/>
        <v>166.33076923076925</v>
      </c>
      <c r="P1503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5">
        <f t="shared" si="142"/>
        <v>42163.3752662037</v>
      </c>
      <c r="T1503" s="5">
        <f t="shared" si="143"/>
        <v>42193.3752662037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138"/>
        <v>101.44545454545455</v>
      </c>
      <c r="P1504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5">
        <f t="shared" si="142"/>
        <v>42426.33425925926</v>
      </c>
      <c r="T1504" s="5">
        <f t="shared" si="143"/>
        <v>42454.708333333336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138"/>
        <v>107.89146666666667</v>
      </c>
      <c r="P1505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5">
        <f t="shared" si="142"/>
        <v>42606.13890046296</v>
      </c>
      <c r="T1505" s="5">
        <f t="shared" si="143"/>
        <v>42666.13890046296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138"/>
        <v>277.93846153846158</v>
      </c>
      <c r="P150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5">
        <f t="shared" si="142"/>
        <v>41772.44935185185</v>
      </c>
      <c r="T1506" s="5">
        <f t="shared" si="143"/>
        <v>41800.147916666661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138"/>
        <v>103.58125</v>
      </c>
      <c r="P150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5">
        <f t="shared" si="142"/>
        <v>42414.234988425924</v>
      </c>
      <c r="T1507" s="5">
        <f t="shared" si="143"/>
        <v>42451.625694444439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138"/>
        <v>111.4</v>
      </c>
      <c r="P1508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5">
        <f t="shared" si="142"/>
        <v>41814.577592592592</v>
      </c>
      <c r="T1508" s="5">
        <f t="shared" si="143"/>
        <v>41844.577592592592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138"/>
        <v>215</v>
      </c>
      <c r="P1509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5">
        <f t="shared" si="142"/>
        <v>40254.242002314808</v>
      </c>
      <c r="T1509" s="5">
        <f t="shared" si="143"/>
        <v>40313.131944444445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138"/>
        <v>110.76216216216217</v>
      </c>
      <c r="P1510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5">
        <f t="shared" si="142"/>
        <v>41786.406030092592</v>
      </c>
      <c r="T1510" s="5">
        <f t="shared" si="143"/>
        <v>41817.406030092592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138"/>
        <v>123.64125714285714</v>
      </c>
      <c r="P1511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5">
        <f t="shared" si="142"/>
        <v>42751.325057870366</v>
      </c>
      <c r="T1511" s="5">
        <f t="shared" si="143"/>
        <v>42780.749305555553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138"/>
        <v>101.03500000000001</v>
      </c>
      <c r="P1512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5">
        <f t="shared" si="142"/>
        <v>41809.176828703705</v>
      </c>
      <c r="T1512" s="5">
        <f t="shared" si="143"/>
        <v>41839.176828703705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138"/>
        <v>111.79285714285714</v>
      </c>
      <c r="P1513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5">
        <f t="shared" si="142"/>
        <v>42296.375046296293</v>
      </c>
      <c r="T1513" s="5">
        <f t="shared" si="143"/>
        <v>42326.416712962957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138"/>
        <v>558.7714285714286</v>
      </c>
      <c r="P1514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5">
        <f t="shared" si="142"/>
        <v>42741.476145833331</v>
      </c>
      <c r="T1514" s="5">
        <f t="shared" si="143"/>
        <v>42771.476145833331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138"/>
        <v>150.01875000000001</v>
      </c>
      <c r="P1515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5">
        <f t="shared" si="142"/>
        <v>41806.42900462963</v>
      </c>
      <c r="T1515" s="5">
        <f t="shared" si="143"/>
        <v>41836.42900462963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138"/>
        <v>106.476</v>
      </c>
      <c r="P151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5">
        <f t="shared" si="142"/>
        <v>42234.389351851853</v>
      </c>
      <c r="T1516" s="5">
        <f t="shared" si="143"/>
        <v>42274.389351851853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138"/>
        <v>157.18899999999999</v>
      </c>
      <c r="P151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5">
        <f t="shared" si="142"/>
        <v>42415.04510416666</v>
      </c>
      <c r="T1517" s="5">
        <f t="shared" si="143"/>
        <v>42445.003437499996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138"/>
        <v>108.65882352941176</v>
      </c>
      <c r="P1518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5">
        <f t="shared" si="142"/>
        <v>42619.258009259262</v>
      </c>
      <c r="T1518" s="5">
        <f t="shared" si="143"/>
        <v>42649.374999999993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138"/>
        <v>161.97999999999999</v>
      </c>
      <c r="P1519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5">
        <f t="shared" si="142"/>
        <v>41948.358252314814</v>
      </c>
      <c r="T1519" s="5">
        <f t="shared" si="143"/>
        <v>41979.041666666664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138"/>
        <v>205.36666666666665</v>
      </c>
      <c r="P1520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5">
        <f t="shared" si="142"/>
        <v>41760.611712962964</v>
      </c>
      <c r="T1520" s="5">
        <f t="shared" si="143"/>
        <v>41790.611712962964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138"/>
        <v>103.36388888888889</v>
      </c>
      <c r="P1521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5">
        <f t="shared" si="142"/>
        <v>41782.533368055556</v>
      </c>
      <c r="T1521" s="5">
        <f t="shared" si="143"/>
        <v>41810.707638888889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138"/>
        <v>103.47222222222223</v>
      </c>
      <c r="P1522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5">
        <f t="shared" si="142"/>
        <v>41955.649456018517</v>
      </c>
      <c r="T1522" s="5">
        <f t="shared" si="143"/>
        <v>41991.958333333336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138"/>
        <v>106.81333333333333</v>
      </c>
      <c r="P1523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5">
        <f t="shared" si="142"/>
        <v>42492.959386574068</v>
      </c>
      <c r="T1523" s="5">
        <f t="shared" si="143"/>
        <v>42527.959386574068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138"/>
        <v>138.96574712643678</v>
      </c>
      <c r="P1524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5">
        <f t="shared" si="142"/>
        <v>41899.621979166666</v>
      </c>
      <c r="T1524" s="5">
        <f t="shared" si="143"/>
        <v>41929.621979166666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138"/>
        <v>124.84324324324325</v>
      </c>
      <c r="P1525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5">
        <f t="shared" si="142"/>
        <v>41964.543009259258</v>
      </c>
      <c r="T1525" s="5">
        <f t="shared" si="143"/>
        <v>41995.791666666664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138"/>
        <v>206.99999999999997</v>
      </c>
      <c r="P152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5">
        <f t="shared" si="142"/>
        <v>42756.292708333327</v>
      </c>
      <c r="T1526" s="5">
        <f t="shared" si="143"/>
        <v>42786.292708333327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138"/>
        <v>174.00576923076923</v>
      </c>
      <c r="P152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5">
        <f t="shared" si="142"/>
        <v>42570.494652777772</v>
      </c>
      <c r="T1527" s="5">
        <f t="shared" si="143"/>
        <v>42600.494652777772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138"/>
        <v>120.32608695652173</v>
      </c>
      <c r="P1528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5">
        <f t="shared" si="142"/>
        <v>42339.067673611113</v>
      </c>
      <c r="T1528" s="5">
        <f t="shared" si="143"/>
        <v>42388.067673611113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138"/>
        <v>110.44428571428573</v>
      </c>
      <c r="P1529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5">
        <f t="shared" si="142"/>
        <v>42780.392199074071</v>
      </c>
      <c r="T1529" s="5">
        <f t="shared" si="143"/>
        <v>42808.350532407407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138"/>
        <v>281.56666666666666</v>
      </c>
      <c r="P1530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5">
        <f t="shared" si="142"/>
        <v>42736.524560185186</v>
      </c>
      <c r="T1530" s="5">
        <f t="shared" si="143"/>
        <v>42766.791666666664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138"/>
        <v>100.67894736842105</v>
      </c>
      <c r="P1531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5">
        <f t="shared" si="142"/>
        <v>42052.420370370368</v>
      </c>
      <c r="T1531" s="5">
        <f t="shared" si="143"/>
        <v>42082.378703703704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138"/>
        <v>134.82571428571427</v>
      </c>
      <c r="P1532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5">
        <f t="shared" si="142"/>
        <v>42275.558969907404</v>
      </c>
      <c r="T1532" s="5">
        <f t="shared" si="143"/>
        <v>42300.558969907404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138"/>
        <v>175.95744680851064</v>
      </c>
      <c r="P1533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5">
        <f t="shared" si="142"/>
        <v>41941.594050925924</v>
      </c>
      <c r="T1533" s="5">
        <f t="shared" si="143"/>
        <v>41973.916666666664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138"/>
        <v>484.02000000000004</v>
      </c>
      <c r="P1534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5">
        <f t="shared" si="142"/>
        <v>42391.266956018517</v>
      </c>
      <c r="T1534" s="5">
        <f t="shared" si="143"/>
        <v>42415.416666666664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138"/>
        <v>145.14000000000001</v>
      </c>
      <c r="P1535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5">
        <f t="shared" si="142"/>
        <v>42442.793715277774</v>
      </c>
      <c r="T1535" s="5">
        <f t="shared" si="143"/>
        <v>42491.957638888889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138"/>
        <v>417.73333333333335</v>
      </c>
      <c r="P153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5">
        <f t="shared" si="142"/>
        <v>42221.465995370367</v>
      </c>
      <c r="T1536" s="5">
        <f t="shared" si="143"/>
        <v>42251.465995370367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138"/>
        <v>132.42499999999998</v>
      </c>
      <c r="P153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5">
        <f t="shared" si="142"/>
        <v>42484.620729166665</v>
      </c>
      <c r="T1537" s="5">
        <f t="shared" si="143"/>
        <v>42513.708333333336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138"/>
        <v>250.30841666666666</v>
      </c>
      <c r="P1538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5">
        <f t="shared" si="142"/>
        <v>42213.593865740739</v>
      </c>
      <c r="T1538" s="5">
        <f t="shared" si="143"/>
        <v>42243.593865740739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144">(E1539/D1539)*100</f>
        <v>179.9</v>
      </c>
      <c r="P1539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RIGHT(N1539,LEN(N1539)-FIND("/",N1539))</f>
        <v>photobooks</v>
      </c>
      <c r="S1539" s="5">
        <f t="shared" ref="S1539:S1602" si="148">(J1539/86400)+25569+(-5/24)</f>
        <v>42552.106793981475</v>
      </c>
      <c r="T1539" s="5">
        <f t="shared" ref="T1539:T1602" si="149">(I1539/86400)+25569+(-5/24)</f>
        <v>42588.541666666664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144"/>
        <v>102.62857142857142</v>
      </c>
      <c r="P1540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5">
        <f t="shared" si="148"/>
        <v>41981.57372685185</v>
      </c>
      <c r="T1540" s="5">
        <f t="shared" si="149"/>
        <v>42026.57372685185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144"/>
        <v>135.98609999999999</v>
      </c>
      <c r="P1541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5">
        <f t="shared" si="148"/>
        <v>42705.710868055554</v>
      </c>
      <c r="T1541" s="5">
        <f t="shared" si="149"/>
        <v>42738.710868055554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144"/>
        <v>117.86666666666667</v>
      </c>
      <c r="P1542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5">
        <f t="shared" si="148"/>
        <v>41938.798796296294</v>
      </c>
      <c r="T1542" s="5">
        <f t="shared" si="149"/>
        <v>41968.843749999993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144"/>
        <v>3.3333333333333333E-2</v>
      </c>
      <c r="P1543">
        <f t="shared" si="145"/>
        <v>3</v>
      </c>
      <c r="Q1543" t="str">
        <f t="shared" si="146"/>
        <v>photography</v>
      </c>
      <c r="R1543" t="str">
        <f t="shared" si="147"/>
        <v>nature</v>
      </c>
      <c r="S1543" s="5">
        <f t="shared" si="148"/>
        <v>41974.503912037035</v>
      </c>
      <c r="T1543" s="5">
        <f t="shared" si="149"/>
        <v>42004.503912037035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144"/>
        <v>4</v>
      </c>
      <c r="P1544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5">
        <f t="shared" si="148"/>
        <v>42170.788194444445</v>
      </c>
      <c r="T1544" s="5">
        <f t="shared" si="149"/>
        <v>42185.788194444445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144"/>
        <v>0.44444444444444442</v>
      </c>
      <c r="P1545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5">
        <f t="shared" si="148"/>
        <v>41935.301319444443</v>
      </c>
      <c r="T1545" s="5">
        <f t="shared" si="149"/>
        <v>41965.342986111107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144"/>
        <v>0</v>
      </c>
      <c r="P154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5">
        <f t="shared" si="148"/>
        <v>42052.842870370368</v>
      </c>
      <c r="T1546" s="5">
        <f t="shared" si="149"/>
        <v>42094.804166666661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144"/>
        <v>3.3333333333333333E-2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5">
        <f t="shared" si="148"/>
        <v>42031.676319444443</v>
      </c>
      <c r="T1547" s="5">
        <f t="shared" si="149"/>
        <v>42065.677777777775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144"/>
        <v>28.9</v>
      </c>
      <c r="P1548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5">
        <f t="shared" si="148"/>
        <v>41839.004618055551</v>
      </c>
      <c r="T1548" s="5">
        <f t="shared" si="149"/>
        <v>41899.004618055551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144"/>
        <v>0</v>
      </c>
      <c r="P1549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5">
        <f t="shared" si="148"/>
        <v>42782.218541666669</v>
      </c>
      <c r="T1549" s="5">
        <f t="shared" si="149"/>
        <v>42789.218541666669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144"/>
        <v>8.5714285714285712</v>
      </c>
      <c r="P1550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5">
        <f t="shared" si="148"/>
        <v>42286.673842592594</v>
      </c>
      <c r="T1550" s="5">
        <f t="shared" si="149"/>
        <v>42316.715509259258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144"/>
        <v>34</v>
      </c>
      <c r="P1551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5">
        <f t="shared" si="148"/>
        <v>42280.927766203698</v>
      </c>
      <c r="T1551" s="5">
        <f t="shared" si="149"/>
        <v>42310.96943287037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144"/>
        <v>13.466666666666665</v>
      </c>
      <c r="P1552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5">
        <f t="shared" si="148"/>
        <v>42472.24113425926</v>
      </c>
      <c r="T1552" s="5">
        <f t="shared" si="149"/>
        <v>42502.24113425926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144"/>
        <v>0</v>
      </c>
      <c r="P1553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5">
        <f t="shared" si="148"/>
        <v>42121.616192129623</v>
      </c>
      <c r="T1553" s="5">
        <f t="shared" si="149"/>
        <v>42151.616192129623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144"/>
        <v>49.186046511627907</v>
      </c>
      <c r="P1554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5">
        <f t="shared" si="148"/>
        <v>41892.480416666665</v>
      </c>
      <c r="T1554" s="5">
        <f t="shared" si="149"/>
        <v>41912.957638888889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144"/>
        <v>0</v>
      </c>
      <c r="P1555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5">
        <f t="shared" si="148"/>
        <v>42219.074618055551</v>
      </c>
      <c r="T1555" s="5">
        <f t="shared" si="149"/>
        <v>42249.074618055551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144"/>
        <v>0</v>
      </c>
      <c r="P155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5">
        <f t="shared" si="148"/>
        <v>42188.043865740743</v>
      </c>
      <c r="T1556" s="5">
        <f t="shared" si="149"/>
        <v>42218.043865740743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144"/>
        <v>0</v>
      </c>
      <c r="P1557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5">
        <f t="shared" si="148"/>
        <v>42241.405462962961</v>
      </c>
      <c r="T1557" s="5">
        <f t="shared" si="149"/>
        <v>42264.499999999993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144"/>
        <v>45.133333333333333</v>
      </c>
      <c r="P1558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5">
        <f t="shared" si="148"/>
        <v>42524.944722222215</v>
      </c>
      <c r="T1558" s="5">
        <f t="shared" si="149"/>
        <v>42554.944722222215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44"/>
        <v>4</v>
      </c>
      <c r="P1559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5">
        <f t="shared" si="148"/>
        <v>41871.444826388884</v>
      </c>
      <c r="T1559" s="5">
        <f t="shared" si="149"/>
        <v>41902.444826388884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44"/>
        <v>4.666666666666667</v>
      </c>
      <c r="P1560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5">
        <f t="shared" si="148"/>
        <v>42185.189340277771</v>
      </c>
      <c r="T1560" s="5">
        <f t="shared" si="149"/>
        <v>42244.299999999996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44"/>
        <v>0.33333333333333337</v>
      </c>
      <c r="P1561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5">
        <f t="shared" si="148"/>
        <v>42107.844895833332</v>
      </c>
      <c r="T1561" s="5">
        <f t="shared" si="149"/>
        <v>42122.844895833332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44"/>
        <v>3.7600000000000002</v>
      </c>
      <c r="P1562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5">
        <f t="shared" si="148"/>
        <v>41935.812418981477</v>
      </c>
      <c r="T1562" s="5">
        <f t="shared" si="149"/>
        <v>41955.854085648149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44"/>
        <v>0.67</v>
      </c>
      <c r="P1563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5">
        <f t="shared" si="148"/>
        <v>41554.833368055552</v>
      </c>
      <c r="T1563" s="5">
        <f t="shared" si="149"/>
        <v>41584.875034722216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44"/>
        <v>0</v>
      </c>
      <c r="P1564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5">
        <f t="shared" si="148"/>
        <v>40079.357824074068</v>
      </c>
      <c r="T1564" s="5">
        <f t="shared" si="149"/>
        <v>40148.826388888883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44"/>
        <v>1.4166666666666665</v>
      </c>
      <c r="P156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5">
        <f t="shared" si="148"/>
        <v>41652.534155092588</v>
      </c>
      <c r="T1565" s="5">
        <f t="shared" si="149"/>
        <v>41712.492488425924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44"/>
        <v>0.1</v>
      </c>
      <c r="P156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5">
        <f t="shared" si="148"/>
        <v>42121.158668981479</v>
      </c>
      <c r="T1566" s="5">
        <f t="shared" si="149"/>
        <v>42152.628472222219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44"/>
        <v>2.5</v>
      </c>
      <c r="P156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5">
        <f t="shared" si="148"/>
        <v>40672.521539351852</v>
      </c>
      <c r="T1567" s="5">
        <f t="shared" si="149"/>
        <v>40702.521539351852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44"/>
        <v>21.25</v>
      </c>
      <c r="P1568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5">
        <f t="shared" si="148"/>
        <v>42549.708379629628</v>
      </c>
      <c r="T1568" s="5">
        <f t="shared" si="149"/>
        <v>42578.708333333336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44"/>
        <v>4.117647058823529</v>
      </c>
      <c r="P1569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5">
        <f t="shared" si="148"/>
        <v>41671.728530092594</v>
      </c>
      <c r="T1569" s="5">
        <f t="shared" si="149"/>
        <v>41686.791666666664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44"/>
        <v>13.639999999999999</v>
      </c>
      <c r="P157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5">
        <f t="shared" si="148"/>
        <v>41961.853993055549</v>
      </c>
      <c r="T1570" s="5">
        <f t="shared" si="149"/>
        <v>41996.853993055549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44"/>
        <v>0</v>
      </c>
      <c r="P1571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5">
        <f t="shared" si="148"/>
        <v>41389.471226851849</v>
      </c>
      <c r="T1571" s="5">
        <f t="shared" si="149"/>
        <v>41419.471226851849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44"/>
        <v>41.4</v>
      </c>
      <c r="P1572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5">
        <f t="shared" si="148"/>
        <v>42438.605115740742</v>
      </c>
      <c r="T1572" s="5">
        <f t="shared" si="149"/>
        <v>42468.56344907407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44"/>
        <v>0.66115702479338845</v>
      </c>
      <c r="P1573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5">
        <f t="shared" si="148"/>
        <v>42144.56114583333</v>
      </c>
      <c r="T1573" s="5">
        <f t="shared" si="149"/>
        <v>42174.56114583333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44"/>
        <v>5</v>
      </c>
      <c r="P1574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5">
        <f t="shared" si="148"/>
        <v>42403.824756944443</v>
      </c>
      <c r="T1574" s="5">
        <f t="shared" si="149"/>
        <v>42428.790972222218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44"/>
        <v>2.4777777777777779</v>
      </c>
      <c r="P1575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5">
        <f t="shared" si="148"/>
        <v>42785.791689814818</v>
      </c>
      <c r="T1575" s="5">
        <f t="shared" si="149"/>
        <v>42825.957638888889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44"/>
        <v>5.0599999999999996</v>
      </c>
      <c r="P157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5">
        <f t="shared" si="148"/>
        <v>42017.719085648147</v>
      </c>
      <c r="T1576" s="5">
        <f t="shared" si="149"/>
        <v>42052.719085648147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44"/>
        <v>22.91</v>
      </c>
      <c r="P157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5">
        <f t="shared" si="148"/>
        <v>41799.315925925919</v>
      </c>
      <c r="T1577" s="5">
        <f t="shared" si="149"/>
        <v>41829.315925925919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44"/>
        <v>13</v>
      </c>
      <c r="P157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5">
        <f t="shared" si="148"/>
        <v>42140.670925925922</v>
      </c>
      <c r="T1578" s="5">
        <f t="shared" si="149"/>
        <v>42185.670925925922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44"/>
        <v>0.54999999999999993</v>
      </c>
      <c r="P1579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5">
        <f t="shared" si="148"/>
        <v>41054.639444444438</v>
      </c>
      <c r="T1579" s="5">
        <f t="shared" si="149"/>
        <v>41114.639444444438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44"/>
        <v>10.806536636794938</v>
      </c>
      <c r="P1580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5">
        <f t="shared" si="148"/>
        <v>40398.857534722221</v>
      </c>
      <c r="T1580" s="5">
        <f t="shared" si="149"/>
        <v>40422.875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44"/>
        <v>0.84008400840084008</v>
      </c>
      <c r="P1581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5">
        <f t="shared" si="148"/>
        <v>41481.788090277776</v>
      </c>
      <c r="T1581" s="5">
        <f t="shared" si="149"/>
        <v>41514.788090277776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44"/>
        <v>0</v>
      </c>
      <c r="P1582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5">
        <f t="shared" si="148"/>
        <v>40989.841736111106</v>
      </c>
      <c r="T1582" s="5">
        <f t="shared" si="149"/>
        <v>41049.841736111106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44"/>
        <v>0.5</v>
      </c>
      <c r="P1583">
        <f t="shared" si="145"/>
        <v>5</v>
      </c>
      <c r="Q1583" t="str">
        <f t="shared" si="146"/>
        <v>photography</v>
      </c>
      <c r="R1583" t="str">
        <f t="shared" si="147"/>
        <v>places</v>
      </c>
      <c r="S1583" s="5">
        <f t="shared" si="148"/>
        <v>42325.240624999999</v>
      </c>
      <c r="T1583" s="5">
        <f t="shared" si="149"/>
        <v>42357.240624999999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44"/>
        <v>9.3000000000000007</v>
      </c>
      <c r="P1584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5">
        <f t="shared" si="148"/>
        <v>42246.581631944442</v>
      </c>
      <c r="T1584" s="5">
        <f t="shared" si="149"/>
        <v>42303.680555555555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44"/>
        <v>7.4999999999999997E-2</v>
      </c>
      <c r="P1585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5">
        <f t="shared" si="148"/>
        <v>41877.696655092594</v>
      </c>
      <c r="T1585" s="5">
        <f t="shared" si="149"/>
        <v>41907.696655092594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44"/>
        <v>0</v>
      </c>
      <c r="P158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5">
        <f t="shared" si="148"/>
        <v>41779.440983796296</v>
      </c>
      <c r="T1586" s="5">
        <f t="shared" si="149"/>
        <v>41789.440983796296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44"/>
        <v>79</v>
      </c>
      <c r="P158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5">
        <f t="shared" si="148"/>
        <v>42707.687129629623</v>
      </c>
      <c r="T1587" s="5">
        <f t="shared" si="149"/>
        <v>42729.249999999993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44"/>
        <v>0</v>
      </c>
      <c r="P1588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5">
        <f t="shared" si="148"/>
        <v>42068.896087962959</v>
      </c>
      <c r="T1588" s="5">
        <f t="shared" si="149"/>
        <v>42098.854421296295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44"/>
        <v>1.3333333333333334E-2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5">
        <f t="shared" si="148"/>
        <v>41956.742650462962</v>
      </c>
      <c r="T1589" s="5">
        <f t="shared" si="149"/>
        <v>41986.742650462962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44"/>
        <v>0</v>
      </c>
      <c r="P1590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5">
        <f t="shared" si="148"/>
        <v>42005.041655092595</v>
      </c>
      <c r="T1590" s="5">
        <f t="shared" si="149"/>
        <v>42035.633333333331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44"/>
        <v>0</v>
      </c>
      <c r="P1591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5">
        <f t="shared" si="148"/>
        <v>42256.776458333326</v>
      </c>
      <c r="T1591" s="5">
        <f t="shared" si="149"/>
        <v>42286.776458333326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44"/>
        <v>1.7000000000000002</v>
      </c>
      <c r="P1592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5">
        <f t="shared" si="148"/>
        <v>42240.648888888885</v>
      </c>
      <c r="T1592" s="5">
        <f t="shared" si="149"/>
        <v>42270.648888888885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44"/>
        <v>29.228571428571428</v>
      </c>
      <c r="P1593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5">
        <f t="shared" si="148"/>
        <v>42433.517835648141</v>
      </c>
      <c r="T1593" s="5">
        <f t="shared" si="149"/>
        <v>42463.476168981484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44"/>
        <v>0</v>
      </c>
      <c r="P1594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5">
        <f t="shared" si="148"/>
        <v>42045.86440972222</v>
      </c>
      <c r="T1594" s="5">
        <f t="shared" si="149"/>
        <v>42090.822743055549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44"/>
        <v>1.3636363636363637E-2</v>
      </c>
      <c r="P1595">
        <f t="shared" si="145"/>
        <v>1</v>
      </c>
      <c r="Q1595" t="str">
        <f t="shared" si="146"/>
        <v>photography</v>
      </c>
      <c r="R1595" t="str">
        <f t="shared" si="147"/>
        <v>places</v>
      </c>
      <c r="S1595" s="5">
        <f t="shared" si="148"/>
        <v>42033.63721064815</v>
      </c>
      <c r="T1595" s="5">
        <f t="shared" si="149"/>
        <v>42063.63721064815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44"/>
        <v>20.5</v>
      </c>
      <c r="P159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5">
        <f t="shared" si="148"/>
        <v>42445.504421296289</v>
      </c>
      <c r="T1596" s="5">
        <f t="shared" si="149"/>
        <v>42505.472916666666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44"/>
        <v>0.27999999999999997</v>
      </c>
      <c r="P159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5">
        <f t="shared" si="148"/>
        <v>41779.84175925926</v>
      </c>
      <c r="T1597" s="5">
        <f t="shared" si="149"/>
        <v>41808.634027777771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44"/>
        <v>2.3076923076923079</v>
      </c>
      <c r="P159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5">
        <f t="shared" si="148"/>
        <v>41941.221863425926</v>
      </c>
      <c r="T1598" s="5">
        <f t="shared" si="149"/>
        <v>41986.26353009259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44"/>
        <v>0</v>
      </c>
      <c r="P1599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5">
        <f t="shared" si="148"/>
        <v>42603.145798611113</v>
      </c>
      <c r="T1599" s="5">
        <f t="shared" si="149"/>
        <v>42633.145798611113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44"/>
        <v>0.125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5">
        <f t="shared" si="148"/>
        <v>42151.459004629629</v>
      </c>
      <c r="T1600" s="5">
        <f t="shared" si="149"/>
        <v>42211.459004629629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44"/>
        <v>0</v>
      </c>
      <c r="P1601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5">
        <f t="shared" si="148"/>
        <v>42438.330740740734</v>
      </c>
      <c r="T1601" s="5">
        <f t="shared" si="149"/>
        <v>42468.289074074077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44"/>
        <v>7.3400000000000007</v>
      </c>
      <c r="P1602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5">
        <f t="shared" si="148"/>
        <v>41790.848981481475</v>
      </c>
      <c r="T1602" s="5">
        <f t="shared" si="149"/>
        <v>41835.007638888885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50">(E1603/D1603)*100</f>
        <v>108.2492</v>
      </c>
      <c r="P1603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RIGHT(N1603,LEN(N1603)-FIND("/",N1603))</f>
        <v>rock</v>
      </c>
      <c r="S1603" s="5">
        <f t="shared" ref="S1603:S1666" si="154">(J1603/86400)+25569+(-5/24)</f>
        <v>40637.884641203702</v>
      </c>
      <c r="T1603" s="5">
        <f t="shared" ref="T1603:T1666" si="155">(I1603/86400)+25569+(-5/24)</f>
        <v>40667.884641203702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50"/>
        <v>100.16666666666667</v>
      </c>
      <c r="P1604">
        <f t="shared" si="151"/>
        <v>46.953125</v>
      </c>
      <c r="Q1604" t="str">
        <f t="shared" si="152"/>
        <v>music</v>
      </c>
      <c r="R1604" t="str">
        <f t="shared" si="153"/>
        <v>rock</v>
      </c>
      <c r="S1604" s="5">
        <f t="shared" si="154"/>
        <v>40788.089317129627</v>
      </c>
      <c r="T1604" s="5">
        <f t="shared" si="155"/>
        <v>40830.75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50"/>
        <v>100.03299999999999</v>
      </c>
      <c r="P1605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5">
        <f t="shared" si="154"/>
        <v>40875.961331018516</v>
      </c>
      <c r="T1605" s="5">
        <f t="shared" si="155"/>
        <v>40935.961331018516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50"/>
        <v>122.10714285714286</v>
      </c>
      <c r="P160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5">
        <f t="shared" si="154"/>
        <v>40945.636979166666</v>
      </c>
      <c r="T1606" s="5">
        <f t="shared" si="155"/>
        <v>40985.595312500001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50"/>
        <v>100.69333333333334</v>
      </c>
      <c r="P160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5">
        <f t="shared" si="154"/>
        <v>40746.804548611108</v>
      </c>
      <c r="T1607" s="5">
        <f t="shared" si="155"/>
        <v>40756.083333333328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50"/>
        <v>101.004125</v>
      </c>
      <c r="P1608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5">
        <f t="shared" si="154"/>
        <v>40535.903217592589</v>
      </c>
      <c r="T1608" s="5">
        <f t="shared" si="155"/>
        <v>40625.861550925925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50"/>
        <v>145.11000000000001</v>
      </c>
      <c r="P1609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5">
        <f t="shared" si="154"/>
        <v>41053.600127314814</v>
      </c>
      <c r="T1609" s="5">
        <f t="shared" si="155"/>
        <v>41074.600127314814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50"/>
        <v>101.25</v>
      </c>
      <c r="P1610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5">
        <f t="shared" si="154"/>
        <v>41607.622523148144</v>
      </c>
      <c r="T1610" s="5">
        <f t="shared" si="155"/>
        <v>41640.018055555549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50"/>
        <v>118.33333333333333</v>
      </c>
      <c r="P1611">
        <f t="shared" si="151"/>
        <v>443.75</v>
      </c>
      <c r="Q1611" t="str">
        <f t="shared" si="152"/>
        <v>music</v>
      </c>
      <c r="R1611" t="str">
        <f t="shared" si="153"/>
        <v>rock</v>
      </c>
      <c r="S1611" s="5">
        <f t="shared" si="154"/>
        <v>40795.792928240735</v>
      </c>
      <c r="T1611" s="5">
        <f t="shared" si="155"/>
        <v>40849.125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50"/>
        <v>271.85000000000002</v>
      </c>
      <c r="P1612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5">
        <f t="shared" si="154"/>
        <v>41228.716550925921</v>
      </c>
      <c r="T1612" s="5">
        <f t="shared" si="155"/>
        <v>41258.716550925921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50"/>
        <v>125.125</v>
      </c>
      <c r="P1613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5">
        <f t="shared" si="154"/>
        <v>41408.792037037034</v>
      </c>
      <c r="T1613" s="5">
        <f t="shared" si="155"/>
        <v>41429.792037037034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50"/>
        <v>110.00000000000001</v>
      </c>
      <c r="P1614">
        <f t="shared" si="151"/>
        <v>50</v>
      </c>
      <c r="Q1614" t="str">
        <f t="shared" si="152"/>
        <v>music</v>
      </c>
      <c r="R1614" t="str">
        <f t="shared" si="153"/>
        <v>rock</v>
      </c>
      <c r="S1614" s="5">
        <f t="shared" si="154"/>
        <v>41246.666481481479</v>
      </c>
      <c r="T1614" s="5">
        <f t="shared" si="155"/>
        <v>41276.666481481479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50"/>
        <v>101.49999999999999</v>
      </c>
      <c r="P1615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5">
        <f t="shared" si="154"/>
        <v>41081.861134259256</v>
      </c>
      <c r="T1615" s="5">
        <f t="shared" si="155"/>
        <v>41111.861134259256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50"/>
        <v>102.69999999999999</v>
      </c>
      <c r="P161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5">
        <f t="shared" si="154"/>
        <v>41794.772789351853</v>
      </c>
      <c r="T1616" s="5">
        <f t="shared" si="155"/>
        <v>41854.5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50"/>
        <v>114.12500000000001</v>
      </c>
      <c r="P161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5">
        <f t="shared" si="154"/>
        <v>40844.842546296291</v>
      </c>
      <c r="T1617" s="5">
        <f t="shared" si="155"/>
        <v>40889.884212962963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50"/>
        <v>104.2</v>
      </c>
      <c r="P1618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5">
        <f t="shared" si="154"/>
        <v>41194.507187499999</v>
      </c>
      <c r="T1618" s="5">
        <f t="shared" si="155"/>
        <v>41235.708333333328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50"/>
        <v>145.85714285714286</v>
      </c>
      <c r="P1619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5">
        <f t="shared" si="154"/>
        <v>41546.455879629626</v>
      </c>
      <c r="T1619" s="5">
        <f t="shared" si="155"/>
        <v>41579.583333333328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50"/>
        <v>105.06666666666666</v>
      </c>
      <c r="P1620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5">
        <f t="shared" si="154"/>
        <v>41301.446006944439</v>
      </c>
      <c r="T1620" s="5">
        <f t="shared" si="155"/>
        <v>41341.446006944439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50"/>
        <v>133.33333333333331</v>
      </c>
      <c r="P1621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5">
        <f t="shared" si="154"/>
        <v>41875.977847222217</v>
      </c>
      <c r="T1621" s="5">
        <f t="shared" si="155"/>
        <v>41896.977847222217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50"/>
        <v>112.99999999999999</v>
      </c>
      <c r="P1622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5">
        <f t="shared" si="154"/>
        <v>41321.131249999999</v>
      </c>
      <c r="T1622" s="5">
        <f t="shared" si="155"/>
        <v>41328.131249999999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50"/>
        <v>121.2</v>
      </c>
      <c r="P1623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5">
        <f t="shared" si="154"/>
        <v>41003.398321759254</v>
      </c>
      <c r="T1623" s="5">
        <f t="shared" si="155"/>
        <v>41056.957638888889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50"/>
        <v>101.72463768115942</v>
      </c>
      <c r="P1624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5">
        <f t="shared" si="154"/>
        <v>41950.086504629631</v>
      </c>
      <c r="T1624" s="5">
        <f t="shared" si="155"/>
        <v>41990.124305555553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50"/>
        <v>101.06666666666666</v>
      </c>
      <c r="P1625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5">
        <f t="shared" si="154"/>
        <v>41453.480196759258</v>
      </c>
      <c r="T1625" s="5">
        <f t="shared" si="155"/>
        <v>41513.480196759258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50"/>
        <v>118</v>
      </c>
      <c r="P1626">
        <f t="shared" si="151"/>
        <v>47.2</v>
      </c>
      <c r="Q1626" t="str">
        <f t="shared" si="152"/>
        <v>music</v>
      </c>
      <c r="R1626" t="str">
        <f t="shared" si="153"/>
        <v>rock</v>
      </c>
      <c r="S1626" s="5">
        <f t="shared" si="154"/>
        <v>41243.158969907403</v>
      </c>
      <c r="T1626" s="5">
        <f t="shared" si="155"/>
        <v>41283.158969907403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50"/>
        <v>155.33333333333331</v>
      </c>
      <c r="P162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5">
        <f t="shared" si="154"/>
        <v>41135.491354166668</v>
      </c>
      <c r="T1627" s="5">
        <f t="shared" si="155"/>
        <v>41163.491354166668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50"/>
        <v>101.18750000000001</v>
      </c>
      <c r="P1628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5">
        <f t="shared" si="154"/>
        <v>41579.639664351846</v>
      </c>
      <c r="T1628" s="5">
        <f t="shared" si="155"/>
        <v>41609.681331018517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50"/>
        <v>117</v>
      </c>
      <c r="P1629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5">
        <f t="shared" si="154"/>
        <v>41205.498715277776</v>
      </c>
      <c r="T1629" s="5">
        <f t="shared" si="155"/>
        <v>41238.999305555553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50"/>
        <v>100.925</v>
      </c>
      <c r="P1630">
        <f t="shared" si="151"/>
        <v>45.875</v>
      </c>
      <c r="Q1630" t="str">
        <f t="shared" si="152"/>
        <v>music</v>
      </c>
      <c r="R1630" t="str">
        <f t="shared" si="153"/>
        <v>rock</v>
      </c>
      <c r="S1630" s="5">
        <f t="shared" si="154"/>
        <v>41774.528726851851</v>
      </c>
      <c r="T1630" s="5">
        <f t="shared" si="155"/>
        <v>41807.528726851851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50"/>
        <v>103.66666666666666</v>
      </c>
      <c r="P1631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5">
        <f t="shared" si="154"/>
        <v>41645.658946759257</v>
      </c>
      <c r="T1631" s="5">
        <f t="shared" si="155"/>
        <v>41690.658946759257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50"/>
        <v>265.25</v>
      </c>
      <c r="P1632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5">
        <f t="shared" si="154"/>
        <v>40939.629340277774</v>
      </c>
      <c r="T1632" s="5">
        <f t="shared" si="155"/>
        <v>40970.082638888889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50"/>
        <v>155.91</v>
      </c>
      <c r="P1633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5">
        <f t="shared" si="154"/>
        <v>41164.65116898148</v>
      </c>
      <c r="T1633" s="5">
        <f t="shared" si="155"/>
        <v>41194.65116898148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50"/>
        <v>101.62500000000001</v>
      </c>
      <c r="P1634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5">
        <f t="shared" si="154"/>
        <v>40750.132569444446</v>
      </c>
      <c r="T1634" s="5">
        <f t="shared" si="155"/>
        <v>40810.132569444446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50"/>
        <v>100</v>
      </c>
      <c r="P1635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5">
        <f t="shared" si="154"/>
        <v>40896.675416666665</v>
      </c>
      <c r="T1635" s="5">
        <f t="shared" si="155"/>
        <v>40924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50"/>
        <v>100.49999999999999</v>
      </c>
      <c r="P1636">
        <f t="shared" si="151"/>
        <v>62.8125</v>
      </c>
      <c r="Q1636" t="str">
        <f t="shared" si="152"/>
        <v>music</v>
      </c>
      <c r="R1636" t="str">
        <f t="shared" si="153"/>
        <v>rock</v>
      </c>
      <c r="S1636" s="5">
        <f t="shared" si="154"/>
        <v>40657.981493055551</v>
      </c>
      <c r="T1636" s="5">
        <f t="shared" si="155"/>
        <v>40696.040972222218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50"/>
        <v>125.29999999999998</v>
      </c>
      <c r="P163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5">
        <f t="shared" si="154"/>
        <v>42502.660428240742</v>
      </c>
      <c r="T1637" s="5">
        <f t="shared" si="155"/>
        <v>42562.660428240742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50"/>
        <v>103.55555555555556</v>
      </c>
      <c r="P1638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5">
        <f t="shared" si="154"/>
        <v>40662.878333333334</v>
      </c>
      <c r="T1638" s="5">
        <f t="shared" si="155"/>
        <v>40705.958333333328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50"/>
        <v>103.8</v>
      </c>
      <c r="P1639">
        <f t="shared" si="151"/>
        <v>34.6</v>
      </c>
      <c r="Q1639" t="str">
        <f t="shared" si="152"/>
        <v>music</v>
      </c>
      <c r="R1639" t="str">
        <f t="shared" si="153"/>
        <v>rock</v>
      </c>
      <c r="S1639" s="5">
        <f t="shared" si="154"/>
        <v>40122.543287037035</v>
      </c>
      <c r="T1639" s="5">
        <f t="shared" si="155"/>
        <v>40178.777083333327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50"/>
        <v>105</v>
      </c>
      <c r="P1640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5">
        <f t="shared" si="154"/>
        <v>41288.478796296295</v>
      </c>
      <c r="T1640" s="5">
        <f t="shared" si="155"/>
        <v>41333.684027777774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50"/>
        <v>100</v>
      </c>
      <c r="P1641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5">
        <f t="shared" si="154"/>
        <v>40941.444039351853</v>
      </c>
      <c r="T1641" s="5">
        <f t="shared" si="155"/>
        <v>40971.444039351853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50"/>
        <v>169.86</v>
      </c>
      <c r="P1642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5">
        <f t="shared" si="154"/>
        <v>40379.022627314815</v>
      </c>
      <c r="T1642" s="5">
        <f t="shared" si="155"/>
        <v>40392.874305555553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50"/>
        <v>101.4</v>
      </c>
      <c r="P1643">
        <f t="shared" si="151"/>
        <v>97.5</v>
      </c>
      <c r="Q1643" t="str">
        <f t="shared" si="152"/>
        <v>music</v>
      </c>
      <c r="R1643" t="str">
        <f t="shared" si="153"/>
        <v>pop</v>
      </c>
      <c r="S1643" s="5">
        <f t="shared" si="154"/>
        <v>41962.388240740744</v>
      </c>
      <c r="T1643" s="5">
        <f t="shared" si="155"/>
        <v>41992.388240740744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50"/>
        <v>100</v>
      </c>
      <c r="P1644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5">
        <f t="shared" si="154"/>
        <v>40687.816284722219</v>
      </c>
      <c r="T1644" s="5">
        <f t="shared" si="155"/>
        <v>40707.816284722219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50"/>
        <v>124.70000000000002</v>
      </c>
      <c r="P1645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5">
        <f t="shared" si="154"/>
        <v>41146.615879629629</v>
      </c>
      <c r="T1645" s="5">
        <f t="shared" si="155"/>
        <v>41176.615879629629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50"/>
        <v>109.5</v>
      </c>
      <c r="P1646">
        <f t="shared" si="151"/>
        <v>85.546875</v>
      </c>
      <c r="Q1646" t="str">
        <f t="shared" si="152"/>
        <v>music</v>
      </c>
      <c r="R1646" t="str">
        <f t="shared" si="153"/>
        <v>pop</v>
      </c>
      <c r="S1646" s="5">
        <f t="shared" si="154"/>
        <v>41174.851388888885</v>
      </c>
      <c r="T1646" s="5">
        <f t="shared" si="155"/>
        <v>41234.893055555549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50"/>
        <v>110.80000000000001</v>
      </c>
      <c r="P1647">
        <f t="shared" si="151"/>
        <v>554</v>
      </c>
      <c r="Q1647" t="str">
        <f t="shared" si="152"/>
        <v>music</v>
      </c>
      <c r="R1647" t="str">
        <f t="shared" si="153"/>
        <v>pop</v>
      </c>
      <c r="S1647" s="5">
        <f t="shared" si="154"/>
        <v>41521.40902777778</v>
      </c>
      <c r="T1647" s="5">
        <f t="shared" si="155"/>
        <v>41535.40902777778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50"/>
        <v>110.2</v>
      </c>
      <c r="P1648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5">
        <f t="shared" si="154"/>
        <v>41833.241932870369</v>
      </c>
      <c r="T1648" s="5">
        <f t="shared" si="155"/>
        <v>41865.549305555549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50"/>
        <v>104.71999999999998</v>
      </c>
      <c r="P1649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5">
        <f t="shared" si="154"/>
        <v>41039.201122685183</v>
      </c>
      <c r="T1649" s="5">
        <f t="shared" si="155"/>
        <v>41069.201122685183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50"/>
        <v>125.26086956521738</v>
      </c>
      <c r="P1650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5">
        <f t="shared" si="154"/>
        <v>40592.496319444443</v>
      </c>
      <c r="T1650" s="5">
        <f t="shared" si="155"/>
        <v>40622.454652777778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50"/>
        <v>100.58763157894737</v>
      </c>
      <c r="P1651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5">
        <f t="shared" si="154"/>
        <v>41737.476331018515</v>
      </c>
      <c r="T1651" s="5">
        <f t="shared" si="155"/>
        <v>41782.476331018515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50"/>
        <v>141.55000000000001</v>
      </c>
      <c r="P1652">
        <f t="shared" si="151"/>
        <v>88.46875</v>
      </c>
      <c r="Q1652" t="str">
        <f t="shared" si="152"/>
        <v>music</v>
      </c>
      <c r="R1652" t="str">
        <f t="shared" si="153"/>
        <v>pop</v>
      </c>
      <c r="S1652" s="5">
        <f t="shared" si="154"/>
        <v>41526.227280092593</v>
      </c>
      <c r="T1652" s="5">
        <f t="shared" si="155"/>
        <v>41556.227280092593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50"/>
        <v>100.75</v>
      </c>
      <c r="P1653">
        <f t="shared" si="151"/>
        <v>100.75</v>
      </c>
      <c r="Q1653" t="str">
        <f t="shared" si="152"/>
        <v>music</v>
      </c>
      <c r="R1653" t="str">
        <f t="shared" si="153"/>
        <v>pop</v>
      </c>
      <c r="S1653" s="5">
        <f t="shared" si="154"/>
        <v>40625.692361111105</v>
      </c>
      <c r="T1653" s="5">
        <f t="shared" si="155"/>
        <v>40659.082638888889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50"/>
        <v>100.66666666666666</v>
      </c>
      <c r="P1654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5">
        <f t="shared" si="154"/>
        <v>41572.284641203703</v>
      </c>
      <c r="T1654" s="5">
        <f t="shared" si="155"/>
        <v>41602.326307870368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50"/>
        <v>174.2304</v>
      </c>
      <c r="P1655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5">
        <f t="shared" si="154"/>
        <v>40626.626111111109</v>
      </c>
      <c r="T1655" s="5">
        <f t="shared" si="155"/>
        <v>40657.626111111109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50"/>
        <v>119.90909090909089</v>
      </c>
      <c r="P165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5">
        <f t="shared" si="154"/>
        <v>40987.682407407403</v>
      </c>
      <c r="T1656" s="5">
        <f t="shared" si="155"/>
        <v>41017.682407407403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50"/>
        <v>142.86666666666667</v>
      </c>
      <c r="P165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5">
        <f t="shared" si="154"/>
        <v>40974.583564814813</v>
      </c>
      <c r="T1657" s="5">
        <f t="shared" si="155"/>
        <v>41004.541898148142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50"/>
        <v>100.33493333333334</v>
      </c>
      <c r="P1658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5">
        <f t="shared" si="154"/>
        <v>41226.720509259256</v>
      </c>
      <c r="T1658" s="5">
        <f t="shared" si="155"/>
        <v>41256.720509259256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50"/>
        <v>104.93380000000001</v>
      </c>
      <c r="P1659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5">
        <f t="shared" si="154"/>
        <v>41023.573703703703</v>
      </c>
      <c r="T1659" s="5">
        <f t="shared" si="155"/>
        <v>41053.573703703703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50"/>
        <v>132.23333333333335</v>
      </c>
      <c r="P1660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5">
        <f t="shared" si="154"/>
        <v>41223.013506944444</v>
      </c>
      <c r="T1660" s="5">
        <f t="shared" si="155"/>
        <v>41261.388888888883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50"/>
        <v>112.79999999999998</v>
      </c>
      <c r="P1661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5">
        <f t="shared" si="154"/>
        <v>41596.705104166664</v>
      </c>
      <c r="T1661" s="5">
        <f t="shared" si="155"/>
        <v>41625.291666666664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50"/>
        <v>1253.75</v>
      </c>
      <c r="P1662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5">
        <f t="shared" si="154"/>
        <v>42459.485532407409</v>
      </c>
      <c r="T1662" s="5">
        <f t="shared" si="155"/>
        <v>42490.707638888889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50"/>
        <v>102.50632911392405</v>
      </c>
      <c r="P1663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5">
        <f t="shared" si="154"/>
        <v>42343.789710648147</v>
      </c>
      <c r="T1663" s="5">
        <f t="shared" si="155"/>
        <v>42386.666666666664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50"/>
        <v>102.6375</v>
      </c>
      <c r="P1664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5">
        <f t="shared" si="154"/>
        <v>40847.99</v>
      </c>
      <c r="T1664" s="5">
        <f t="shared" si="155"/>
        <v>40908.031666666662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50"/>
        <v>108</v>
      </c>
      <c r="P1665">
        <f t="shared" si="151"/>
        <v>33.75</v>
      </c>
      <c r="Q1665" t="str">
        <f t="shared" si="152"/>
        <v>music</v>
      </c>
      <c r="R1665" t="str">
        <f t="shared" si="153"/>
        <v>pop</v>
      </c>
      <c r="S1665" s="5">
        <f t="shared" si="154"/>
        <v>42005.813738425924</v>
      </c>
      <c r="T1665" s="5">
        <f t="shared" si="155"/>
        <v>42035.813738425924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50"/>
        <v>122.40879999999999</v>
      </c>
      <c r="P166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5">
        <f t="shared" si="154"/>
        <v>40939.553449074076</v>
      </c>
      <c r="T1666" s="5">
        <f t="shared" si="155"/>
        <v>40983.957638888889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56">(E1667/D1667)*100</f>
        <v>119.45714285714286</v>
      </c>
      <c r="P1667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RIGHT(N1667,LEN(N1667)-FIND("/",N1667))</f>
        <v>pop</v>
      </c>
      <c r="S1667" s="5">
        <f t="shared" ref="S1667:S1730" si="160">(J1667/86400)+25569+(-5/24)</f>
        <v>40564.441122685181</v>
      </c>
      <c r="T1667" s="5">
        <f t="shared" ref="T1667:T1730" si="161">(I1667/86400)+25569+(-5/24)</f>
        <v>40595.916666666664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56"/>
        <v>160.88</v>
      </c>
      <c r="P1668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5">
        <f t="shared" si="160"/>
        <v>41331.04482638889</v>
      </c>
      <c r="T1668" s="5">
        <f t="shared" si="161"/>
        <v>41361.003159722219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56"/>
        <v>126.85294117647059</v>
      </c>
      <c r="P1669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5">
        <f t="shared" si="160"/>
        <v>41681.862245370365</v>
      </c>
      <c r="T1669" s="5">
        <f t="shared" si="161"/>
        <v>41709.082638888889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56"/>
        <v>102.6375</v>
      </c>
      <c r="P1670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5">
        <f t="shared" si="160"/>
        <v>40844.941423611112</v>
      </c>
      <c r="T1670" s="5">
        <f t="shared" si="161"/>
        <v>40874.983090277776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56"/>
        <v>139.75</v>
      </c>
      <c r="P1671">
        <f t="shared" si="157"/>
        <v>53.75</v>
      </c>
      <c r="Q1671" t="str">
        <f t="shared" si="158"/>
        <v>music</v>
      </c>
      <c r="R1671" t="str">
        <f t="shared" si="159"/>
        <v>pop</v>
      </c>
      <c r="S1671" s="5">
        <f t="shared" si="160"/>
        <v>42461.676805555551</v>
      </c>
      <c r="T1671" s="5">
        <f t="shared" si="161"/>
        <v>42521.676805555551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56"/>
        <v>102.60000000000001</v>
      </c>
      <c r="P1672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5">
        <f t="shared" si="160"/>
        <v>40313.722210648142</v>
      </c>
      <c r="T1672" s="5">
        <f t="shared" si="161"/>
        <v>40363.958333333328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56"/>
        <v>100.67349999999999</v>
      </c>
      <c r="P1673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5">
        <f t="shared" si="160"/>
        <v>42553.335810185185</v>
      </c>
      <c r="T1673" s="5">
        <f t="shared" si="161"/>
        <v>42583.335810185185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56"/>
        <v>112.94117647058823</v>
      </c>
      <c r="P1674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5">
        <f t="shared" si="160"/>
        <v>41034.448263888888</v>
      </c>
      <c r="T1674" s="5">
        <f t="shared" si="161"/>
        <v>41064.448263888888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56"/>
        <v>128.09523809523807</v>
      </c>
      <c r="P1675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5">
        <f t="shared" si="160"/>
        <v>42039.670046296298</v>
      </c>
      <c r="T1675" s="5">
        <f t="shared" si="161"/>
        <v>42069.670046296298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56"/>
        <v>201.7</v>
      </c>
      <c r="P167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5">
        <f t="shared" si="160"/>
        <v>42569.397060185183</v>
      </c>
      <c r="T1676" s="5">
        <f t="shared" si="161"/>
        <v>42600.082638888889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56"/>
        <v>137.416</v>
      </c>
      <c r="P167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5">
        <f t="shared" si="160"/>
        <v>40802.524768518517</v>
      </c>
      <c r="T1677" s="5">
        <f t="shared" si="161"/>
        <v>40832.710416666661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56"/>
        <v>115.33333333333333</v>
      </c>
      <c r="P1678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5">
        <f t="shared" si="160"/>
        <v>40973.517905092587</v>
      </c>
      <c r="T1678" s="5">
        <f t="shared" si="161"/>
        <v>41019.957638888889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56"/>
        <v>111.66666666666667</v>
      </c>
      <c r="P1679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5">
        <f t="shared" si="160"/>
        <v>42416.198796296296</v>
      </c>
      <c r="T1679" s="5">
        <f t="shared" si="161"/>
        <v>42476.040972222218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56"/>
        <v>118.39999999999999</v>
      </c>
      <c r="P1680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5">
        <f t="shared" si="160"/>
        <v>41662.646655092591</v>
      </c>
      <c r="T1680" s="5">
        <f t="shared" si="161"/>
        <v>41676.646655092591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56"/>
        <v>175</v>
      </c>
      <c r="P1681">
        <f t="shared" si="157"/>
        <v>62.5</v>
      </c>
      <c r="Q1681" t="str">
        <f t="shared" si="158"/>
        <v>music</v>
      </c>
      <c r="R1681" t="str">
        <f t="shared" si="159"/>
        <v>pop</v>
      </c>
      <c r="S1681" s="5">
        <f t="shared" si="160"/>
        <v>40722.860474537032</v>
      </c>
      <c r="T1681" s="5">
        <f t="shared" si="161"/>
        <v>40745.860474537032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56"/>
        <v>117.5</v>
      </c>
      <c r="P1682">
        <f t="shared" si="157"/>
        <v>47</v>
      </c>
      <c r="Q1682" t="str">
        <f t="shared" si="158"/>
        <v>music</v>
      </c>
      <c r="R1682" t="str">
        <f t="shared" si="159"/>
        <v>pop</v>
      </c>
      <c r="S1682" s="5">
        <f t="shared" si="160"/>
        <v>41802.549386574072</v>
      </c>
      <c r="T1682" s="5">
        <f t="shared" si="161"/>
        <v>41832.549386574072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56"/>
        <v>101.42212307692309</v>
      </c>
      <c r="P1683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5">
        <f t="shared" si="160"/>
        <v>42773.91300925926</v>
      </c>
      <c r="T1683" s="5">
        <f t="shared" si="161"/>
        <v>42822.874999999993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56"/>
        <v>0</v>
      </c>
      <c r="P1684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5">
        <f t="shared" si="160"/>
        <v>42779.005324074074</v>
      </c>
      <c r="T1684" s="5">
        <f t="shared" si="161"/>
        <v>42838.963657407403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56"/>
        <v>21.714285714285715</v>
      </c>
      <c r="P1685">
        <f t="shared" si="157"/>
        <v>76</v>
      </c>
      <c r="Q1685" t="str">
        <f t="shared" si="158"/>
        <v>music</v>
      </c>
      <c r="R1685" t="str">
        <f t="shared" si="159"/>
        <v>faith</v>
      </c>
      <c r="S1685" s="5">
        <f t="shared" si="160"/>
        <v>42808.57335648148</v>
      </c>
      <c r="T1685" s="5">
        <f t="shared" si="161"/>
        <v>42832.57335648148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56"/>
        <v>109.125</v>
      </c>
      <c r="P168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5">
        <f t="shared" si="160"/>
        <v>42783.606956018521</v>
      </c>
      <c r="T1686" s="5">
        <f t="shared" si="161"/>
        <v>42811.565289351849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56"/>
        <v>102.85714285714285</v>
      </c>
      <c r="P1687">
        <f t="shared" si="157"/>
        <v>24</v>
      </c>
      <c r="Q1687" t="str">
        <f t="shared" si="158"/>
        <v>music</v>
      </c>
      <c r="R1687" t="str">
        <f t="shared" si="159"/>
        <v>faith</v>
      </c>
      <c r="S1687" s="5">
        <f t="shared" si="160"/>
        <v>42788.041932870365</v>
      </c>
      <c r="T1687" s="5">
        <f t="shared" si="161"/>
        <v>42818.0002662037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56"/>
        <v>0.36</v>
      </c>
      <c r="P1688">
        <f t="shared" si="157"/>
        <v>18</v>
      </c>
      <c r="Q1688" t="str">
        <f t="shared" si="158"/>
        <v>music</v>
      </c>
      <c r="R1688" t="str">
        <f t="shared" si="159"/>
        <v>faith</v>
      </c>
      <c r="S1688" s="5">
        <f t="shared" si="160"/>
        <v>42792.635636574072</v>
      </c>
      <c r="T1688" s="5">
        <f t="shared" si="161"/>
        <v>42852.593969907401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56"/>
        <v>31.25</v>
      </c>
      <c r="P1689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5">
        <f t="shared" si="160"/>
        <v>42801.838483796295</v>
      </c>
      <c r="T1689" s="5">
        <f t="shared" si="161"/>
        <v>42835.635416666664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56"/>
        <v>44.3</v>
      </c>
      <c r="P1690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5">
        <f t="shared" si="160"/>
        <v>42804.326319444437</v>
      </c>
      <c r="T1690" s="5">
        <f t="shared" si="161"/>
        <v>42834.28465277778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56"/>
        <v>100</v>
      </c>
      <c r="P1691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5">
        <f t="shared" si="160"/>
        <v>42780.734143518515</v>
      </c>
      <c r="T1691" s="5">
        <f t="shared" si="161"/>
        <v>42810.692476851851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56"/>
        <v>25.4</v>
      </c>
      <c r="P1692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5">
        <f t="shared" si="160"/>
        <v>42801.222708333335</v>
      </c>
      <c r="T1692" s="5">
        <f t="shared" si="161"/>
        <v>42831.181041666663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56"/>
        <v>33.473333333333329</v>
      </c>
      <c r="P1693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5">
        <f t="shared" si="160"/>
        <v>42795.493148148147</v>
      </c>
      <c r="T1693" s="5">
        <f t="shared" si="161"/>
        <v>42827.833333333336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56"/>
        <v>47.8</v>
      </c>
      <c r="P1694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5">
        <f t="shared" si="160"/>
        <v>42787.94290509259</v>
      </c>
      <c r="T1694" s="5">
        <f t="shared" si="161"/>
        <v>42820.790972222218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56"/>
        <v>9.3333333333333339</v>
      </c>
      <c r="P1695">
        <f t="shared" si="157"/>
        <v>35</v>
      </c>
      <c r="Q1695" t="str">
        <f t="shared" si="158"/>
        <v>music</v>
      </c>
      <c r="R1695" t="str">
        <f t="shared" si="159"/>
        <v>faith</v>
      </c>
      <c r="S1695" s="5">
        <f t="shared" si="160"/>
        <v>42803.711944444447</v>
      </c>
      <c r="T1695" s="5">
        <f t="shared" si="161"/>
        <v>42834.624999999993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56"/>
        <v>0.05</v>
      </c>
      <c r="P1696">
        <f t="shared" si="157"/>
        <v>5</v>
      </c>
      <c r="Q1696" t="str">
        <f t="shared" si="158"/>
        <v>music</v>
      </c>
      <c r="R1696" t="str">
        <f t="shared" si="159"/>
        <v>faith</v>
      </c>
      <c r="S1696" s="5">
        <f t="shared" si="160"/>
        <v>42791.461504629631</v>
      </c>
      <c r="T1696" s="5">
        <f t="shared" si="161"/>
        <v>42820.98333333333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56"/>
        <v>11.708333333333334</v>
      </c>
      <c r="P169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5">
        <f t="shared" si="160"/>
        <v>42800.823078703703</v>
      </c>
      <c r="T1697" s="5">
        <f t="shared" si="161"/>
        <v>42834.833333333336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56"/>
        <v>0</v>
      </c>
      <c r="P1698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5">
        <f t="shared" si="160"/>
        <v>42795.861238425925</v>
      </c>
      <c r="T1698" s="5">
        <f t="shared" si="161"/>
        <v>42825.819571759253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56"/>
        <v>20.208000000000002</v>
      </c>
      <c r="P1699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5">
        <f t="shared" si="160"/>
        <v>42804.824629629627</v>
      </c>
      <c r="T1699" s="5">
        <f t="shared" si="161"/>
        <v>42834.782962962963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56"/>
        <v>0</v>
      </c>
      <c r="P1700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5">
        <f t="shared" si="160"/>
        <v>42795.999537037038</v>
      </c>
      <c r="T1700" s="5">
        <f t="shared" si="161"/>
        <v>42819.939583333333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56"/>
        <v>4.2311459353574925</v>
      </c>
      <c r="P1701">
        <f t="shared" si="157"/>
        <v>54</v>
      </c>
      <c r="Q1701" t="str">
        <f t="shared" si="158"/>
        <v>music</v>
      </c>
      <c r="R1701" t="str">
        <f t="shared" si="159"/>
        <v>faith</v>
      </c>
      <c r="S1701" s="5">
        <f t="shared" si="160"/>
        <v>42806.655613425923</v>
      </c>
      <c r="T1701" s="5">
        <f t="shared" si="161"/>
        <v>42836.655613425923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56"/>
        <v>26.06</v>
      </c>
      <c r="P1702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5">
        <f t="shared" si="160"/>
        <v>42795.863310185181</v>
      </c>
      <c r="T1702" s="5">
        <f t="shared" si="161"/>
        <v>42825.958333333336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56"/>
        <v>0.19801980198019803</v>
      </c>
      <c r="P1703">
        <f t="shared" si="157"/>
        <v>5</v>
      </c>
      <c r="Q1703" t="str">
        <f t="shared" si="158"/>
        <v>music</v>
      </c>
      <c r="R1703" t="str">
        <f t="shared" si="159"/>
        <v>faith</v>
      </c>
      <c r="S1703" s="5">
        <f t="shared" si="160"/>
        <v>41989.456076388888</v>
      </c>
      <c r="T1703" s="5">
        <f t="shared" si="161"/>
        <v>42019.456076388888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56"/>
        <v>6.0606060606060606E-3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s="5">
        <f t="shared" si="160"/>
        <v>42063.661458333336</v>
      </c>
      <c r="T1704" s="5">
        <f t="shared" si="161"/>
        <v>42093.619791666664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56"/>
        <v>1.02</v>
      </c>
      <c r="P1705">
        <f t="shared" si="157"/>
        <v>25.5</v>
      </c>
      <c r="Q1705" t="str">
        <f t="shared" si="158"/>
        <v>music</v>
      </c>
      <c r="R1705" t="str">
        <f t="shared" si="159"/>
        <v>faith</v>
      </c>
      <c r="S1705" s="5">
        <f t="shared" si="160"/>
        <v>42187.073344907403</v>
      </c>
      <c r="T1705" s="5">
        <f t="shared" si="161"/>
        <v>42247.073344907403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56"/>
        <v>65.100000000000009</v>
      </c>
      <c r="P170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5">
        <f t="shared" si="160"/>
        <v>42020.931400462963</v>
      </c>
      <c r="T1706" s="5">
        <f t="shared" si="161"/>
        <v>42050.931400462963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56"/>
        <v>0</v>
      </c>
      <c r="P1707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5">
        <f t="shared" si="160"/>
        <v>42244.808402777773</v>
      </c>
      <c r="T1707" s="5">
        <f t="shared" si="161"/>
        <v>42256.458333333336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56"/>
        <v>0</v>
      </c>
      <c r="P1708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5">
        <f t="shared" si="160"/>
        <v>42179.098055555551</v>
      </c>
      <c r="T1708" s="5">
        <f t="shared" si="161"/>
        <v>42239.098055555551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56"/>
        <v>9.74</v>
      </c>
      <c r="P1709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5">
        <f t="shared" si="160"/>
        <v>42427.512673611105</v>
      </c>
      <c r="T1709" s="5">
        <f t="shared" si="161"/>
        <v>42457.471006944441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56"/>
        <v>0</v>
      </c>
      <c r="P1710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5">
        <f t="shared" si="160"/>
        <v>42451.658634259256</v>
      </c>
      <c r="T1710" s="5">
        <f t="shared" si="161"/>
        <v>42491.658634259256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56"/>
        <v>4.8571428571428568</v>
      </c>
      <c r="P1711">
        <f t="shared" si="157"/>
        <v>21.25</v>
      </c>
      <c r="Q1711" t="str">
        <f t="shared" si="158"/>
        <v>music</v>
      </c>
      <c r="R1711" t="str">
        <f t="shared" si="159"/>
        <v>faith</v>
      </c>
      <c r="S1711" s="5">
        <f t="shared" si="160"/>
        <v>41841.355486111112</v>
      </c>
      <c r="T1711" s="5">
        <f t="shared" si="161"/>
        <v>41882.610416666663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56"/>
        <v>0.67999999999999994</v>
      </c>
      <c r="P1712">
        <f t="shared" si="157"/>
        <v>34</v>
      </c>
      <c r="Q1712" t="str">
        <f t="shared" si="158"/>
        <v>music</v>
      </c>
      <c r="R1712" t="str">
        <f t="shared" si="159"/>
        <v>faith</v>
      </c>
      <c r="S1712" s="5">
        <f t="shared" si="160"/>
        <v>42341.382962962962</v>
      </c>
      <c r="T1712" s="5">
        <f t="shared" si="161"/>
        <v>42387.333333333336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56"/>
        <v>10.5</v>
      </c>
      <c r="P1713">
        <f t="shared" si="157"/>
        <v>525</v>
      </c>
      <c r="Q1713" t="str">
        <f t="shared" si="158"/>
        <v>music</v>
      </c>
      <c r="R1713" t="str">
        <f t="shared" si="159"/>
        <v>faith</v>
      </c>
      <c r="S1713" s="5">
        <f t="shared" si="160"/>
        <v>41852.437893518516</v>
      </c>
      <c r="T1713" s="5">
        <f t="shared" si="161"/>
        <v>41883.437893518516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56"/>
        <v>0</v>
      </c>
      <c r="P1714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5">
        <f t="shared" si="160"/>
        <v>42125.705474537033</v>
      </c>
      <c r="T1714" s="5">
        <f t="shared" si="161"/>
        <v>42185.705474537033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56"/>
        <v>1.6666666666666667</v>
      </c>
      <c r="P1715">
        <f t="shared" si="157"/>
        <v>50</v>
      </c>
      <c r="Q1715" t="str">
        <f t="shared" si="158"/>
        <v>music</v>
      </c>
      <c r="R1715" t="str">
        <f t="shared" si="159"/>
        <v>faith</v>
      </c>
      <c r="S1715" s="5">
        <f t="shared" si="160"/>
        <v>41887.592731481483</v>
      </c>
      <c r="T1715" s="5">
        <f t="shared" si="161"/>
        <v>41917.592731481483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56"/>
        <v>7.8680000000000003</v>
      </c>
      <c r="P171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5">
        <f t="shared" si="160"/>
        <v>42095.710196759253</v>
      </c>
      <c r="T1716" s="5">
        <f t="shared" si="161"/>
        <v>42125.710196759253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56"/>
        <v>0.22</v>
      </c>
      <c r="P1717">
        <f t="shared" si="157"/>
        <v>5.5</v>
      </c>
      <c r="Q1717" t="str">
        <f t="shared" si="158"/>
        <v>music</v>
      </c>
      <c r="R1717" t="str">
        <f t="shared" si="159"/>
        <v>faith</v>
      </c>
      <c r="S1717" s="5">
        <f t="shared" si="160"/>
        <v>42064.009085648147</v>
      </c>
      <c r="T1717" s="5">
        <f t="shared" si="161"/>
        <v>42093.931944444441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56"/>
        <v>7.5</v>
      </c>
      <c r="P1718">
        <f t="shared" si="157"/>
        <v>50</v>
      </c>
      <c r="Q1718" t="str">
        <f t="shared" si="158"/>
        <v>music</v>
      </c>
      <c r="R1718" t="str">
        <f t="shared" si="159"/>
        <v>faith</v>
      </c>
      <c r="S1718" s="5">
        <f t="shared" si="160"/>
        <v>42673.369201388887</v>
      </c>
      <c r="T1718" s="5">
        <f t="shared" si="161"/>
        <v>42713.410868055558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56"/>
        <v>42.725880551301685</v>
      </c>
      <c r="P1719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5">
        <f t="shared" si="160"/>
        <v>42460.773587962962</v>
      </c>
      <c r="T1719" s="5">
        <f t="shared" si="161"/>
        <v>42480.958333333336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56"/>
        <v>0.2142857142857143</v>
      </c>
      <c r="P1720">
        <f t="shared" si="157"/>
        <v>37.5</v>
      </c>
      <c r="Q1720" t="str">
        <f t="shared" si="158"/>
        <v>music</v>
      </c>
      <c r="R1720" t="str">
        <f t="shared" si="159"/>
        <v>faith</v>
      </c>
      <c r="S1720" s="5">
        <f t="shared" si="160"/>
        <v>42460.402187499996</v>
      </c>
      <c r="T1720" s="5">
        <f t="shared" si="161"/>
        <v>42503.999305555553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56"/>
        <v>0.87500000000000011</v>
      </c>
      <c r="P1721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5">
        <f t="shared" si="160"/>
        <v>41869.326284722221</v>
      </c>
      <c r="T1721" s="5">
        <f t="shared" si="161"/>
        <v>41899.326284722221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56"/>
        <v>5.625</v>
      </c>
      <c r="P1722">
        <f t="shared" si="157"/>
        <v>28.125</v>
      </c>
      <c r="Q1722" t="str">
        <f t="shared" si="158"/>
        <v>music</v>
      </c>
      <c r="R1722" t="str">
        <f t="shared" si="159"/>
        <v>faith</v>
      </c>
      <c r="S1722" s="5">
        <f t="shared" si="160"/>
        <v>41922.574895833335</v>
      </c>
      <c r="T1722" s="5">
        <f t="shared" si="161"/>
        <v>41952.616562499999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56"/>
        <v>0</v>
      </c>
      <c r="P1723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5">
        <f t="shared" si="160"/>
        <v>42319.25304398148</v>
      </c>
      <c r="T1723" s="5">
        <f t="shared" si="161"/>
        <v>42349.25304398148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56"/>
        <v>3.4722222222222224E-2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s="5">
        <f t="shared" si="160"/>
        <v>42425.752650462957</v>
      </c>
      <c r="T1724" s="5">
        <f t="shared" si="161"/>
        <v>42462.798611111109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56"/>
        <v>6.5</v>
      </c>
      <c r="P1725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5">
        <f t="shared" si="160"/>
        <v>42129.617071759254</v>
      </c>
      <c r="T1725" s="5">
        <f t="shared" si="161"/>
        <v>42186.041666666664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56"/>
        <v>0.58333333333333337</v>
      </c>
      <c r="P1726">
        <f t="shared" si="157"/>
        <v>8.75</v>
      </c>
      <c r="Q1726" t="str">
        <f t="shared" si="158"/>
        <v>music</v>
      </c>
      <c r="R1726" t="str">
        <f t="shared" si="159"/>
        <v>faith</v>
      </c>
      <c r="S1726" s="5">
        <f t="shared" si="160"/>
        <v>41912.724097222221</v>
      </c>
      <c r="T1726" s="5">
        <f t="shared" si="161"/>
        <v>41942.724097222221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56"/>
        <v>10.181818181818182</v>
      </c>
      <c r="P172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5">
        <f t="shared" si="160"/>
        <v>41845.759826388887</v>
      </c>
      <c r="T1727" s="5">
        <f t="shared" si="161"/>
        <v>41875.759826388887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56"/>
        <v>33.784615384615385</v>
      </c>
      <c r="P1728">
        <f t="shared" si="157"/>
        <v>137.25</v>
      </c>
      <c r="Q1728" t="str">
        <f t="shared" si="158"/>
        <v>music</v>
      </c>
      <c r="R1728" t="str">
        <f t="shared" si="159"/>
        <v>faith</v>
      </c>
      <c r="S1728" s="5">
        <f t="shared" si="160"/>
        <v>41788.711388888885</v>
      </c>
      <c r="T1728" s="5">
        <f t="shared" si="161"/>
        <v>41817.711388888885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56"/>
        <v>3.3333333333333333E-2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s="5">
        <f t="shared" si="160"/>
        <v>42044.719641203701</v>
      </c>
      <c r="T1729" s="5">
        <f t="shared" si="161"/>
        <v>42099.249999999993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56"/>
        <v>68.400000000000006</v>
      </c>
      <c r="P1730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5">
        <f t="shared" si="160"/>
        <v>42268.417523148142</v>
      </c>
      <c r="T1730" s="5">
        <f t="shared" si="161"/>
        <v>42298.417523148142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62">(E1731/D1731)*100</f>
        <v>0</v>
      </c>
      <c r="P1731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RIGHT(N1731,LEN(N1731)-FIND("/",N1731))</f>
        <v>faith</v>
      </c>
      <c r="S1731" s="5">
        <f t="shared" ref="S1731:S1794" si="166">(J1731/86400)+25569+(-5/24)</f>
        <v>42470.843819444439</v>
      </c>
      <c r="T1731" s="5">
        <f t="shared" ref="T1731:T1794" si="167">(I1731/86400)+25569+(-5/24)</f>
        <v>42530.843819444439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62"/>
        <v>0</v>
      </c>
      <c r="P1732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5">
        <f t="shared" si="166"/>
        <v>42271.879432870366</v>
      </c>
      <c r="T1732" s="5">
        <f t="shared" si="167"/>
        <v>42301.879432870366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62"/>
        <v>0</v>
      </c>
      <c r="P1733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5">
        <f t="shared" si="166"/>
        <v>42152.698518518511</v>
      </c>
      <c r="T1733" s="5">
        <f t="shared" si="167"/>
        <v>42166.416666666664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62"/>
        <v>0</v>
      </c>
      <c r="P1734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5">
        <f t="shared" si="166"/>
        <v>42325.475474537037</v>
      </c>
      <c r="T1734" s="5">
        <f t="shared" si="167"/>
        <v>42384.999999999993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62"/>
        <v>0</v>
      </c>
      <c r="P1735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5">
        <f t="shared" si="166"/>
        <v>42614.467291666668</v>
      </c>
      <c r="T1735" s="5">
        <f t="shared" si="167"/>
        <v>42626.687499999993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62"/>
        <v>2.2222222222222223E-2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s="5">
        <f t="shared" si="166"/>
        <v>42101.828194444439</v>
      </c>
      <c r="T1736" s="5">
        <f t="shared" si="167"/>
        <v>42131.828194444439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62"/>
        <v>11</v>
      </c>
      <c r="P1737">
        <f t="shared" si="163"/>
        <v>55</v>
      </c>
      <c r="Q1737" t="str">
        <f t="shared" si="164"/>
        <v>music</v>
      </c>
      <c r="R1737" t="str">
        <f t="shared" si="165"/>
        <v>faith</v>
      </c>
      <c r="S1737" s="5">
        <f t="shared" si="166"/>
        <v>42559.605844907404</v>
      </c>
      <c r="T1737" s="5">
        <f t="shared" si="167"/>
        <v>42589.605844907404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62"/>
        <v>0.73333333333333328</v>
      </c>
      <c r="P1738">
        <f t="shared" si="163"/>
        <v>22</v>
      </c>
      <c r="Q1738" t="str">
        <f t="shared" si="164"/>
        <v>music</v>
      </c>
      <c r="R1738" t="str">
        <f t="shared" si="165"/>
        <v>faith</v>
      </c>
      <c r="S1738" s="5">
        <f t="shared" si="166"/>
        <v>42286.65315972222</v>
      </c>
      <c r="T1738" s="5">
        <f t="shared" si="167"/>
        <v>42316.694826388884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62"/>
        <v>21.25</v>
      </c>
      <c r="P1739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5">
        <f t="shared" si="166"/>
        <v>42175.740648148145</v>
      </c>
      <c r="T1739" s="5">
        <f t="shared" si="167"/>
        <v>42205.740648148145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62"/>
        <v>0.4</v>
      </c>
      <c r="P1740">
        <f t="shared" si="163"/>
        <v>20</v>
      </c>
      <c r="Q1740" t="str">
        <f t="shared" si="164"/>
        <v>music</v>
      </c>
      <c r="R1740" t="str">
        <f t="shared" si="165"/>
        <v>faith</v>
      </c>
      <c r="S1740" s="5">
        <f t="shared" si="166"/>
        <v>41884.665995370371</v>
      </c>
      <c r="T1740" s="5">
        <f t="shared" si="167"/>
        <v>41914.665995370371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62"/>
        <v>0.1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s="5">
        <f t="shared" si="166"/>
        <v>42435.665879629632</v>
      </c>
      <c r="T1741" s="5">
        <f t="shared" si="167"/>
        <v>42494.624212962961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62"/>
        <v>0</v>
      </c>
      <c r="P1742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5">
        <f t="shared" si="166"/>
        <v>42171.609050925923</v>
      </c>
      <c r="T1742" s="5">
        <f t="shared" si="167"/>
        <v>42201.609050925923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62"/>
        <v>110.83333333333334</v>
      </c>
      <c r="P1743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5">
        <f t="shared" si="166"/>
        <v>42120.419803240737</v>
      </c>
      <c r="T1743" s="5">
        <f t="shared" si="167"/>
        <v>42165.419803240737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62"/>
        <v>108.74999999999999</v>
      </c>
      <c r="P1744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5">
        <f t="shared" si="166"/>
        <v>42710.668634259258</v>
      </c>
      <c r="T1744" s="5">
        <f t="shared" si="167"/>
        <v>42742.666666666664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62"/>
        <v>100.41666666666667</v>
      </c>
      <c r="P1745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5">
        <f t="shared" si="166"/>
        <v>42586.717303240737</v>
      </c>
      <c r="T1745" s="5">
        <f t="shared" si="167"/>
        <v>42608.957638888889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62"/>
        <v>118.45454545454545</v>
      </c>
      <c r="P174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5">
        <f t="shared" si="166"/>
        <v>42026.396724537037</v>
      </c>
      <c r="T1746" s="5">
        <f t="shared" si="167"/>
        <v>42071.355057870365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62"/>
        <v>114.01428571428571</v>
      </c>
      <c r="P174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5">
        <f t="shared" si="166"/>
        <v>42690.051365740735</v>
      </c>
      <c r="T1747" s="5">
        <f t="shared" si="167"/>
        <v>42725.874999999993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62"/>
        <v>148.10000000000002</v>
      </c>
      <c r="P1748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5">
        <f t="shared" si="166"/>
        <v>42667.968368055554</v>
      </c>
      <c r="T1748" s="5">
        <f t="shared" si="167"/>
        <v>42697.874999999993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62"/>
        <v>104.95555555555556</v>
      </c>
      <c r="P1749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5">
        <f t="shared" si="166"/>
        <v>42292.22719907407</v>
      </c>
      <c r="T1749" s="5">
        <f t="shared" si="167"/>
        <v>42321.416666666664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62"/>
        <v>129.94800000000001</v>
      </c>
      <c r="P1750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5">
        <f t="shared" si="166"/>
        <v>42219.742395833331</v>
      </c>
      <c r="T1750" s="5">
        <f t="shared" si="167"/>
        <v>42249.742395833331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62"/>
        <v>123.48756218905473</v>
      </c>
      <c r="P1751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5">
        <f t="shared" si="166"/>
        <v>42758.767604166664</v>
      </c>
      <c r="T1751" s="5">
        <f t="shared" si="167"/>
        <v>42795.583333333336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62"/>
        <v>201.62</v>
      </c>
      <c r="P1752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5">
        <f t="shared" si="166"/>
        <v>42454.628518518519</v>
      </c>
      <c r="T1752" s="5">
        <f t="shared" si="167"/>
        <v>42479.628518518519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62"/>
        <v>102.89999999999999</v>
      </c>
      <c r="P1753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5">
        <f t="shared" si="166"/>
        <v>42052.573182870365</v>
      </c>
      <c r="T1753" s="5">
        <f t="shared" si="167"/>
        <v>42082.5315162037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62"/>
        <v>260.16666666666663</v>
      </c>
      <c r="P1754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5">
        <f t="shared" si="166"/>
        <v>42627.044930555552</v>
      </c>
      <c r="T1754" s="5">
        <f t="shared" si="167"/>
        <v>42657.044930555552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62"/>
        <v>108</v>
      </c>
      <c r="P1755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5">
        <f t="shared" si="166"/>
        <v>42420.541296296295</v>
      </c>
      <c r="T1755" s="5">
        <f t="shared" si="167"/>
        <v>42450.499629629623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62"/>
        <v>110.52941176470587</v>
      </c>
      <c r="P175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5">
        <f t="shared" si="166"/>
        <v>42067.668437499997</v>
      </c>
      <c r="T1756" s="5">
        <f t="shared" si="167"/>
        <v>42097.626770833333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62"/>
        <v>120</v>
      </c>
      <c r="P175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5">
        <f t="shared" si="166"/>
        <v>42252.580567129626</v>
      </c>
      <c r="T1757" s="5">
        <f t="shared" si="167"/>
        <v>42282.580567129626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62"/>
        <v>102.82909090909091</v>
      </c>
      <c r="P175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5">
        <f t="shared" si="166"/>
        <v>42570.959131944437</v>
      </c>
      <c r="T1758" s="5">
        <f t="shared" si="167"/>
        <v>42610.959131944437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62"/>
        <v>115.99999999999999</v>
      </c>
      <c r="P1759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5">
        <f t="shared" si="166"/>
        <v>42733.619016203702</v>
      </c>
      <c r="T1759" s="5">
        <f t="shared" si="167"/>
        <v>42763.603472222218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62"/>
        <v>114.7</v>
      </c>
      <c r="P1760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5">
        <f t="shared" si="166"/>
        <v>42505.74759259259</v>
      </c>
      <c r="T1760" s="5">
        <f t="shared" si="167"/>
        <v>42565.74759259259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62"/>
        <v>106.60000000000001</v>
      </c>
      <c r="P1761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5">
        <f t="shared" si="166"/>
        <v>42068.620706018519</v>
      </c>
      <c r="T1761" s="5">
        <f t="shared" si="167"/>
        <v>42088.579039351847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62"/>
        <v>165.44</v>
      </c>
      <c r="P1762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5">
        <f t="shared" si="166"/>
        <v>42405.464270833334</v>
      </c>
      <c r="T1762" s="5">
        <f t="shared" si="167"/>
        <v>42425.464270833334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62"/>
        <v>155</v>
      </c>
      <c r="P1763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5">
        <f t="shared" si="166"/>
        <v>42209.359490740739</v>
      </c>
      <c r="T1763" s="5">
        <f t="shared" si="167"/>
        <v>42259.359490740739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62"/>
        <v>885</v>
      </c>
      <c r="P1764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5">
        <f t="shared" si="166"/>
        <v>42410.773668981477</v>
      </c>
      <c r="T1764" s="5">
        <f t="shared" si="167"/>
        <v>42440.773668981477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62"/>
        <v>101.90833333333333</v>
      </c>
      <c r="P1765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5">
        <f t="shared" si="166"/>
        <v>42636.660185185181</v>
      </c>
      <c r="T1765" s="5">
        <f t="shared" si="167"/>
        <v>42666.660185185181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62"/>
        <v>19.600000000000001</v>
      </c>
      <c r="P176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5">
        <f t="shared" si="166"/>
        <v>41825.27753472222</v>
      </c>
      <c r="T1766" s="5">
        <f t="shared" si="167"/>
        <v>41854.27753472222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62"/>
        <v>59.467839999999995</v>
      </c>
      <c r="P176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5">
        <f t="shared" si="166"/>
        <v>41834.772129629629</v>
      </c>
      <c r="T1767" s="5">
        <f t="shared" si="167"/>
        <v>41864.772129629629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62"/>
        <v>0</v>
      </c>
      <c r="P1768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5">
        <f t="shared" si="166"/>
        <v>41855.65148148148</v>
      </c>
      <c r="T1768" s="5">
        <f t="shared" si="167"/>
        <v>41876.65148148148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62"/>
        <v>45.72</v>
      </c>
      <c r="P1769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5">
        <f t="shared" si="166"/>
        <v>41824.450046296297</v>
      </c>
      <c r="T1769" s="5">
        <f t="shared" si="167"/>
        <v>41854.450046296297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62"/>
        <v>3.74</v>
      </c>
      <c r="P1770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5">
        <f t="shared" si="166"/>
        <v>41849.352361111109</v>
      </c>
      <c r="T1770" s="5">
        <f t="shared" si="167"/>
        <v>41909.352361111109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62"/>
        <v>2.7025000000000001</v>
      </c>
      <c r="P1771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5">
        <f t="shared" si="166"/>
        <v>41987.610636574071</v>
      </c>
      <c r="T1771" s="5">
        <f t="shared" si="167"/>
        <v>42017.610636574071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62"/>
        <v>56.51428571428572</v>
      </c>
      <c r="P1772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5">
        <f t="shared" si="166"/>
        <v>41891.571689814817</v>
      </c>
      <c r="T1772" s="5">
        <f t="shared" si="167"/>
        <v>41926.571689814817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62"/>
        <v>21.30952380952381</v>
      </c>
      <c r="P1773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5">
        <f t="shared" si="166"/>
        <v>41905.771296296291</v>
      </c>
      <c r="T1773" s="5">
        <f t="shared" si="167"/>
        <v>41935.771296296291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62"/>
        <v>15.6</v>
      </c>
      <c r="P1774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5">
        <f t="shared" si="166"/>
        <v>41766.509675925925</v>
      </c>
      <c r="T1774" s="5">
        <f t="shared" si="167"/>
        <v>41826.509675925925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62"/>
        <v>6.2566666666666677</v>
      </c>
      <c r="P1775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5">
        <f t="shared" si="166"/>
        <v>41978.552060185182</v>
      </c>
      <c r="T1775" s="5">
        <f t="shared" si="167"/>
        <v>42023.552060185182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62"/>
        <v>45.92</v>
      </c>
      <c r="P177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5">
        <f t="shared" si="166"/>
        <v>41930.010324074072</v>
      </c>
      <c r="T1776" s="5">
        <f t="shared" si="167"/>
        <v>41972.415972222218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62"/>
        <v>65.101538461538468</v>
      </c>
      <c r="P177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5">
        <f t="shared" si="166"/>
        <v>41891.768055555549</v>
      </c>
      <c r="T1777" s="5">
        <f t="shared" si="167"/>
        <v>41936.768055555549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62"/>
        <v>6.7</v>
      </c>
      <c r="P177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5">
        <f t="shared" si="166"/>
        <v>41905.748506944445</v>
      </c>
      <c r="T1778" s="5">
        <f t="shared" si="167"/>
        <v>41941.748506944445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62"/>
        <v>13.5625</v>
      </c>
      <c r="P1779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5">
        <f t="shared" si="166"/>
        <v>42025.14876157407</v>
      </c>
      <c r="T1779" s="5">
        <f t="shared" si="167"/>
        <v>42055.14876157407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62"/>
        <v>1.9900000000000002</v>
      </c>
      <c r="P1780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5">
        <f t="shared" si="166"/>
        <v>42045.655034722215</v>
      </c>
      <c r="T1780" s="5">
        <f t="shared" si="167"/>
        <v>42090.613368055558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62"/>
        <v>36.236363636363642</v>
      </c>
      <c r="P1781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5">
        <f t="shared" si="166"/>
        <v>42585.483564814807</v>
      </c>
      <c r="T1781" s="5">
        <f t="shared" si="167"/>
        <v>42615.483564814807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62"/>
        <v>39.743333333333339</v>
      </c>
      <c r="P1782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5">
        <f t="shared" si="166"/>
        <v>42493.392476851848</v>
      </c>
      <c r="T1782" s="5">
        <f t="shared" si="167"/>
        <v>42553.392476851848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62"/>
        <v>25.763636363636365</v>
      </c>
      <c r="P1783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5">
        <f t="shared" si="166"/>
        <v>42597.409085648142</v>
      </c>
      <c r="T1783" s="5">
        <f t="shared" si="167"/>
        <v>42628.409085648142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62"/>
        <v>15.491428571428573</v>
      </c>
      <c r="P1784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5">
        <f t="shared" si="166"/>
        <v>42388.366770833331</v>
      </c>
      <c r="T1784" s="5">
        <f t="shared" si="167"/>
        <v>42421.366770833331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62"/>
        <v>23.692499999999999</v>
      </c>
      <c r="P1785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5">
        <f t="shared" si="166"/>
        <v>42115.741643518515</v>
      </c>
      <c r="T1785" s="5">
        <f t="shared" si="167"/>
        <v>42145.741643518515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62"/>
        <v>39.76</v>
      </c>
      <c r="P178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5">
        <f t="shared" si="166"/>
        <v>42003.447222222218</v>
      </c>
      <c r="T1786" s="5">
        <f t="shared" si="167"/>
        <v>42034.934027777774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62"/>
        <v>20.220833333333331</v>
      </c>
      <c r="P178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5">
        <f t="shared" si="166"/>
        <v>41896.926562499997</v>
      </c>
      <c r="T1787" s="5">
        <f t="shared" si="167"/>
        <v>41927.791666666664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62"/>
        <v>47.631578947368418</v>
      </c>
      <c r="P1788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5">
        <f t="shared" si="166"/>
        <v>41958.342326388891</v>
      </c>
      <c r="T1788" s="5">
        <f t="shared" si="167"/>
        <v>41988.342326388891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62"/>
        <v>15.329999999999998</v>
      </c>
      <c r="P1789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5">
        <f t="shared" si="166"/>
        <v>42068.447187499994</v>
      </c>
      <c r="T1789" s="5">
        <f t="shared" si="167"/>
        <v>42098.40552083333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62"/>
        <v>1.3818181818181818</v>
      </c>
      <c r="P179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5">
        <f t="shared" si="166"/>
        <v>41913.740069444444</v>
      </c>
      <c r="T1790" s="5">
        <f t="shared" si="167"/>
        <v>41943.740069444444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62"/>
        <v>0.5</v>
      </c>
      <c r="P1791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5">
        <f t="shared" si="166"/>
        <v>41956.041701388887</v>
      </c>
      <c r="T1791" s="5">
        <f t="shared" si="167"/>
        <v>42016.041701388887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62"/>
        <v>4.957575757575758</v>
      </c>
      <c r="P1792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5">
        <f t="shared" si="166"/>
        <v>42010.466180555552</v>
      </c>
      <c r="T1792" s="5">
        <f t="shared" si="167"/>
        <v>42040.466180555552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62"/>
        <v>3.5666666666666664</v>
      </c>
      <c r="P1793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5">
        <f t="shared" si="166"/>
        <v>41973.532002314816</v>
      </c>
      <c r="T1793" s="5">
        <f t="shared" si="167"/>
        <v>42033.532002314816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62"/>
        <v>61.124000000000002</v>
      </c>
      <c r="P1794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5">
        <f t="shared" si="166"/>
        <v>42188.822708333326</v>
      </c>
      <c r="T1794" s="5">
        <f t="shared" si="167"/>
        <v>42226.082638888889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68">(E1795/D1795)*100</f>
        <v>1.3333333333333335</v>
      </c>
      <c r="P1795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RIGHT(N1795,LEN(N1795)-FIND("/",N1795))</f>
        <v>photobooks</v>
      </c>
      <c r="S1795" s="5">
        <f t="shared" ref="S1795:S1858" si="172">(J1795/86400)+25569+(-5/24)</f>
        <v>41940.683333333327</v>
      </c>
      <c r="T1795" s="5">
        <f t="shared" ref="T1795:T1858" si="173">(I1795/86400)+25569+(-5/24)</f>
        <v>41970.724999999999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68"/>
        <v>11.077777777777778</v>
      </c>
      <c r="P179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5">
        <f t="shared" si="172"/>
        <v>42011.342847222222</v>
      </c>
      <c r="T1796" s="5">
        <f t="shared" si="173"/>
        <v>42046.342847222222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68"/>
        <v>38.735714285714288</v>
      </c>
      <c r="P179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5">
        <f t="shared" si="172"/>
        <v>42628.080335648141</v>
      </c>
      <c r="T1797" s="5">
        <f t="shared" si="173"/>
        <v>42657.458333333336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68"/>
        <v>22.05263157894737</v>
      </c>
      <c r="P1798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5">
        <f t="shared" si="172"/>
        <v>42515.231087962959</v>
      </c>
      <c r="T1798" s="5">
        <f t="shared" si="173"/>
        <v>42575.231087962959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68"/>
        <v>67.55</v>
      </c>
      <c r="P1799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5">
        <f t="shared" si="172"/>
        <v>42689.360983796294</v>
      </c>
      <c r="T1799" s="5">
        <f t="shared" si="173"/>
        <v>42719.360983796294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68"/>
        <v>13.637499999999999</v>
      </c>
      <c r="P1800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5">
        <f t="shared" si="172"/>
        <v>42344.118437499994</v>
      </c>
      <c r="T1800" s="5">
        <f t="shared" si="173"/>
        <v>42404.118437499994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68"/>
        <v>1.7457500000000001</v>
      </c>
      <c r="P1801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5">
        <f t="shared" si="172"/>
        <v>41934.634351851848</v>
      </c>
      <c r="T1801" s="5">
        <f t="shared" si="173"/>
        <v>41954.676018518519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68"/>
        <v>20.44963251188932</v>
      </c>
      <c r="P1802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5">
        <f t="shared" si="172"/>
        <v>42623.397800925923</v>
      </c>
      <c r="T1802" s="5">
        <f t="shared" si="173"/>
        <v>42653.397800925923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68"/>
        <v>13.852941176470587</v>
      </c>
      <c r="P1803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5">
        <f t="shared" si="172"/>
        <v>42321.452175925922</v>
      </c>
      <c r="T1803" s="5">
        <f t="shared" si="173"/>
        <v>42353.298611111109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68"/>
        <v>48.485714285714288</v>
      </c>
      <c r="P1804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5">
        <f t="shared" si="172"/>
        <v>42159.264236111114</v>
      </c>
      <c r="T1804" s="5">
        <f t="shared" si="173"/>
        <v>42182.707638888889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68"/>
        <v>30.8</v>
      </c>
      <c r="P1805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5">
        <f t="shared" si="172"/>
        <v>42017.863217592589</v>
      </c>
      <c r="T1805" s="5">
        <f t="shared" si="173"/>
        <v>42048.863217592589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68"/>
        <v>35.174193548387095</v>
      </c>
      <c r="P180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5">
        <f t="shared" si="172"/>
        <v>42282.469953703701</v>
      </c>
      <c r="T1806" s="5">
        <f t="shared" si="173"/>
        <v>42322.511620370373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68"/>
        <v>36.404444444444444</v>
      </c>
      <c r="P180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5">
        <f t="shared" si="172"/>
        <v>42247.595578703702</v>
      </c>
      <c r="T1807" s="5">
        <f t="shared" si="173"/>
        <v>42279.541666666664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68"/>
        <v>2.9550000000000001</v>
      </c>
      <c r="P1808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5">
        <f t="shared" si="172"/>
        <v>41877.429965277777</v>
      </c>
      <c r="T1808" s="5">
        <f t="shared" si="173"/>
        <v>41912.429965277777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68"/>
        <v>11.06</v>
      </c>
      <c r="P1809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5">
        <f t="shared" si="172"/>
        <v>41879.860104166662</v>
      </c>
      <c r="T1809" s="5">
        <f t="shared" si="173"/>
        <v>41909.860104166662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68"/>
        <v>41.407142857142858</v>
      </c>
      <c r="P1810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5">
        <f t="shared" si="172"/>
        <v>42742.472569444442</v>
      </c>
      <c r="T1810" s="5">
        <f t="shared" si="173"/>
        <v>42777.472569444442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68"/>
        <v>10.857142857142858</v>
      </c>
      <c r="P1811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5">
        <f t="shared" si="172"/>
        <v>42029.699525462966</v>
      </c>
      <c r="T1811" s="5">
        <f t="shared" si="173"/>
        <v>42064.699525462966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68"/>
        <v>3.3333333333333335</v>
      </c>
      <c r="P1812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5">
        <f t="shared" si="172"/>
        <v>41860.701689814814</v>
      </c>
      <c r="T1812" s="5">
        <f t="shared" si="173"/>
        <v>41872.701689814814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68"/>
        <v>7.407407407407407E-2</v>
      </c>
      <c r="P1813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5">
        <f t="shared" si="172"/>
        <v>41876.225347222222</v>
      </c>
      <c r="T1813" s="5">
        <f t="shared" si="173"/>
        <v>41935.958333333328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68"/>
        <v>13.307692307692307</v>
      </c>
      <c r="P1814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5">
        <f t="shared" si="172"/>
        <v>42524.110370370363</v>
      </c>
      <c r="T1814" s="5">
        <f t="shared" si="173"/>
        <v>42554.110370370363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68"/>
        <v>0</v>
      </c>
      <c r="P1815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5">
        <f t="shared" si="172"/>
        <v>41829.68069444444</v>
      </c>
      <c r="T1815" s="5">
        <f t="shared" si="173"/>
        <v>41859.68069444444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68"/>
        <v>49.183333333333337</v>
      </c>
      <c r="P181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5">
        <f t="shared" si="172"/>
        <v>42033.105740740742</v>
      </c>
      <c r="T1816" s="5">
        <f t="shared" si="173"/>
        <v>42063.105740740742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68"/>
        <v>0</v>
      </c>
      <c r="P1817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5">
        <f t="shared" si="172"/>
        <v>42172.698344907403</v>
      </c>
      <c r="T1817" s="5">
        <f t="shared" si="173"/>
        <v>42186.698344907403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68"/>
        <v>2.036</v>
      </c>
      <c r="P1818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5">
        <f t="shared" si="172"/>
        <v>42548.667858796289</v>
      </c>
      <c r="T1818" s="5">
        <f t="shared" si="173"/>
        <v>42576.583333333336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68"/>
        <v>52.327777777777776</v>
      </c>
      <c r="P1819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5">
        <f t="shared" si="172"/>
        <v>42705.453784722216</v>
      </c>
      <c r="T1819" s="5">
        <f t="shared" si="173"/>
        <v>42765.082638888889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68"/>
        <v>0</v>
      </c>
      <c r="P1820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5">
        <f t="shared" si="172"/>
        <v>42067.026041666664</v>
      </c>
      <c r="T1820" s="5">
        <f t="shared" si="173"/>
        <v>42096.984374999993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68"/>
        <v>2.083333333333333</v>
      </c>
      <c r="P1821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5">
        <f t="shared" si="172"/>
        <v>41820.543935185182</v>
      </c>
      <c r="T1821" s="5">
        <f t="shared" si="173"/>
        <v>41850.543935185182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68"/>
        <v>6.565384615384616</v>
      </c>
      <c r="P1822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5">
        <f t="shared" si="172"/>
        <v>42064.876041666663</v>
      </c>
      <c r="T1822" s="5">
        <f t="shared" si="173"/>
        <v>42094.834374999999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68"/>
        <v>134.88999999999999</v>
      </c>
      <c r="P1823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5">
        <f t="shared" si="172"/>
        <v>40926.110729166663</v>
      </c>
      <c r="T1823" s="5">
        <f t="shared" si="173"/>
        <v>40971.110729166663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68"/>
        <v>100</v>
      </c>
      <c r="P1824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5">
        <f t="shared" si="172"/>
        <v>41634.588680555556</v>
      </c>
      <c r="T1824" s="5">
        <f t="shared" si="173"/>
        <v>41670.584027777775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68"/>
        <v>115.85714285714286</v>
      </c>
      <c r="P1825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5">
        <f t="shared" si="172"/>
        <v>41176.47657407407</v>
      </c>
      <c r="T1825" s="5">
        <f t="shared" si="173"/>
        <v>41206.47657407407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68"/>
        <v>100.06666666666666</v>
      </c>
      <c r="P1826">
        <f t="shared" si="169"/>
        <v>75.05</v>
      </c>
      <c r="Q1826" t="str">
        <f t="shared" si="170"/>
        <v>music</v>
      </c>
      <c r="R1826" t="str">
        <f t="shared" si="171"/>
        <v>rock</v>
      </c>
      <c r="S1826" s="5">
        <f t="shared" si="172"/>
        <v>41626.707951388882</v>
      </c>
      <c r="T1826" s="5">
        <f t="shared" si="173"/>
        <v>41646.880555555552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68"/>
        <v>105.05</v>
      </c>
      <c r="P1827">
        <f t="shared" si="169"/>
        <v>42.02</v>
      </c>
      <c r="Q1827" t="str">
        <f t="shared" si="170"/>
        <v>music</v>
      </c>
      <c r="R1827" t="str">
        <f t="shared" si="171"/>
        <v>rock</v>
      </c>
      <c r="S1827" s="5">
        <f t="shared" si="172"/>
        <v>41443.626192129625</v>
      </c>
      <c r="T1827" s="5">
        <f t="shared" si="173"/>
        <v>41466.626192129625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68"/>
        <v>101</v>
      </c>
      <c r="P1828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5">
        <f t="shared" si="172"/>
        <v>41657.715474537035</v>
      </c>
      <c r="T1828" s="5">
        <f t="shared" si="173"/>
        <v>41687.715474537035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68"/>
        <v>100.66250000000001</v>
      </c>
      <c r="P1829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5">
        <f t="shared" si="172"/>
        <v>40555.117604166662</v>
      </c>
      <c r="T1829" s="5">
        <f t="shared" si="173"/>
        <v>40605.117604166662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68"/>
        <v>100.16000000000001</v>
      </c>
      <c r="P1830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5">
        <f t="shared" si="172"/>
        <v>41736.691319444442</v>
      </c>
      <c r="T1830" s="5">
        <f t="shared" si="173"/>
        <v>41768.708333333328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68"/>
        <v>166.68333333333334</v>
      </c>
      <c r="P1831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5">
        <f t="shared" si="172"/>
        <v>40515.879293981481</v>
      </c>
      <c r="T1831" s="5">
        <f t="shared" si="173"/>
        <v>40564.708333333328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68"/>
        <v>101.53333333333335</v>
      </c>
      <c r="P1832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5">
        <f t="shared" si="172"/>
        <v>41664.475775462961</v>
      </c>
      <c r="T1832" s="5">
        <f t="shared" si="173"/>
        <v>41694.475775462961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68"/>
        <v>103</v>
      </c>
      <c r="P1833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5">
        <f t="shared" si="172"/>
        <v>41026.787766203699</v>
      </c>
      <c r="T1833" s="5">
        <f t="shared" si="173"/>
        <v>41041.787766203699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68"/>
        <v>142.85714285714286</v>
      </c>
      <c r="P1834">
        <f t="shared" si="169"/>
        <v>25</v>
      </c>
      <c r="Q1834" t="str">
        <f t="shared" si="170"/>
        <v>music</v>
      </c>
      <c r="R1834" t="str">
        <f t="shared" si="171"/>
        <v>rock</v>
      </c>
      <c r="S1834" s="5">
        <f t="shared" si="172"/>
        <v>40576.331331018519</v>
      </c>
      <c r="T1834" s="5">
        <f t="shared" si="173"/>
        <v>40606.331331018519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68"/>
        <v>262.5</v>
      </c>
      <c r="P1835">
        <f t="shared" si="169"/>
        <v>42</v>
      </c>
      <c r="Q1835" t="str">
        <f t="shared" si="170"/>
        <v>music</v>
      </c>
      <c r="R1835" t="str">
        <f t="shared" si="171"/>
        <v>rock</v>
      </c>
      <c r="S1835" s="5">
        <f t="shared" si="172"/>
        <v>41302.835682870369</v>
      </c>
      <c r="T1835" s="5">
        <f t="shared" si="173"/>
        <v>41335.124305555553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68"/>
        <v>118.05000000000001</v>
      </c>
      <c r="P183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5">
        <f t="shared" si="172"/>
        <v>41988.755729166667</v>
      </c>
      <c r="T1836" s="5">
        <f t="shared" si="173"/>
        <v>42028.755729166667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68"/>
        <v>104</v>
      </c>
      <c r="P183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5">
        <f t="shared" si="172"/>
        <v>42430.49387731481</v>
      </c>
      <c r="T1837" s="5">
        <f t="shared" si="173"/>
        <v>42460.452210648145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68"/>
        <v>200.34</v>
      </c>
      <c r="P1838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5">
        <f t="shared" si="172"/>
        <v>41305.601030092592</v>
      </c>
      <c r="T1838" s="5">
        <f t="shared" si="173"/>
        <v>41322.601030092592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68"/>
        <v>306.83333333333331</v>
      </c>
      <c r="P1839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5">
        <f t="shared" si="172"/>
        <v>40925.839525462965</v>
      </c>
      <c r="T1839" s="5">
        <f t="shared" si="173"/>
        <v>40985.797858796293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68"/>
        <v>100.149</v>
      </c>
      <c r="P1840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5">
        <f t="shared" si="172"/>
        <v>40788.578206018516</v>
      </c>
      <c r="T1840" s="5">
        <f t="shared" si="173"/>
        <v>40816.916666666664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68"/>
        <v>205.29999999999998</v>
      </c>
      <c r="P1841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5">
        <f t="shared" si="172"/>
        <v>42614.513680555552</v>
      </c>
      <c r="T1841" s="5">
        <f t="shared" si="173"/>
        <v>42644.513680555552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68"/>
        <v>108.88888888888889</v>
      </c>
      <c r="P1842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5">
        <f t="shared" si="172"/>
        <v>41381.88784722222</v>
      </c>
      <c r="T1842" s="5">
        <f t="shared" si="173"/>
        <v>41400.999305555553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68"/>
        <v>101.75</v>
      </c>
      <c r="P1843">
        <f t="shared" si="169"/>
        <v>50.875</v>
      </c>
      <c r="Q1843" t="str">
        <f t="shared" si="170"/>
        <v>music</v>
      </c>
      <c r="R1843" t="str">
        <f t="shared" si="171"/>
        <v>rock</v>
      </c>
      <c r="S1843" s="5">
        <f t="shared" si="172"/>
        <v>41745.637094907404</v>
      </c>
      <c r="T1843" s="5">
        <f t="shared" si="173"/>
        <v>41778.999305555553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68"/>
        <v>125.25</v>
      </c>
      <c r="P1844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5">
        <f t="shared" si="172"/>
        <v>42031.423391203702</v>
      </c>
      <c r="T1844" s="5">
        <f t="shared" si="173"/>
        <v>42065.040972222218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68"/>
        <v>124.0061</v>
      </c>
      <c r="P1845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5">
        <f t="shared" si="172"/>
        <v>40564.786504629628</v>
      </c>
      <c r="T1845" s="5">
        <f t="shared" si="173"/>
        <v>40594.786504629628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68"/>
        <v>101.4</v>
      </c>
      <c r="P1846">
        <f t="shared" si="169"/>
        <v>76.05</v>
      </c>
      <c r="Q1846" t="str">
        <f t="shared" si="170"/>
        <v>music</v>
      </c>
      <c r="R1846" t="str">
        <f t="shared" si="171"/>
        <v>rock</v>
      </c>
      <c r="S1846" s="5">
        <f t="shared" si="172"/>
        <v>40666.765208333331</v>
      </c>
      <c r="T1846" s="5">
        <f t="shared" si="173"/>
        <v>40704.916666666664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68"/>
        <v>100</v>
      </c>
      <c r="P184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5">
        <f t="shared" si="172"/>
        <v>42523.124976851854</v>
      </c>
      <c r="T1847" s="5">
        <f t="shared" si="173"/>
        <v>42537.996527777774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68"/>
        <v>137.92666666666668</v>
      </c>
      <c r="P1848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5">
        <f t="shared" si="172"/>
        <v>41228.441863425927</v>
      </c>
      <c r="T1848" s="5">
        <f t="shared" si="173"/>
        <v>41258.441863425927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68"/>
        <v>120.88000000000001</v>
      </c>
      <c r="P1849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5">
        <f t="shared" si="172"/>
        <v>42094.028148148143</v>
      </c>
      <c r="T1849" s="5">
        <f t="shared" si="173"/>
        <v>42115.028148148143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68"/>
        <v>107.36666666666667</v>
      </c>
      <c r="P1850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5">
        <f t="shared" si="172"/>
        <v>40691.579722222217</v>
      </c>
      <c r="T1850" s="5">
        <f t="shared" si="173"/>
        <v>40755.082638888889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68"/>
        <v>100.33333333333334</v>
      </c>
      <c r="P1851">
        <f t="shared" si="169"/>
        <v>37.625</v>
      </c>
      <c r="Q1851" t="str">
        <f t="shared" si="170"/>
        <v>music</v>
      </c>
      <c r="R1851" t="str">
        <f t="shared" si="171"/>
        <v>rock</v>
      </c>
      <c r="S1851" s="5">
        <f t="shared" si="172"/>
        <v>41169.637256944443</v>
      </c>
      <c r="T1851" s="5">
        <f t="shared" si="173"/>
        <v>41199.637256944443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68"/>
        <v>101.52222222222223</v>
      </c>
      <c r="P1852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5">
        <f t="shared" si="172"/>
        <v>41800.751157407409</v>
      </c>
      <c r="T1852" s="5">
        <f t="shared" si="173"/>
        <v>41830.751157407409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68"/>
        <v>100.07692307692308</v>
      </c>
      <c r="P1853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5">
        <f t="shared" si="172"/>
        <v>41827.69835648148</v>
      </c>
      <c r="T1853" s="5">
        <f t="shared" si="173"/>
        <v>41847.833333333328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68"/>
        <v>116.96666666666667</v>
      </c>
      <c r="P1854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5">
        <f t="shared" si="172"/>
        <v>42081.563101851854</v>
      </c>
      <c r="T1854" s="5">
        <f t="shared" si="173"/>
        <v>42118.791666666664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68"/>
        <v>101.875</v>
      </c>
      <c r="P1855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5">
        <f t="shared" si="172"/>
        <v>41176.852048611108</v>
      </c>
      <c r="T1855" s="5">
        <f t="shared" si="173"/>
        <v>41226.893715277773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68"/>
        <v>102.12366666666665</v>
      </c>
      <c r="P185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5">
        <f t="shared" si="172"/>
        <v>41387.812928240739</v>
      </c>
      <c r="T1856" s="5">
        <f t="shared" si="173"/>
        <v>41417.812928240739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68"/>
        <v>154.05897142857143</v>
      </c>
      <c r="P185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5">
        <f t="shared" si="172"/>
        <v>41600.330324074072</v>
      </c>
      <c r="T1857" s="5">
        <f t="shared" si="173"/>
        <v>41645.330324074072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68"/>
        <v>101.25</v>
      </c>
      <c r="P1858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5">
        <f t="shared" si="172"/>
        <v>41817.64666666666</v>
      </c>
      <c r="T1858" s="5">
        <f t="shared" si="173"/>
        <v>41838.64666666666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74">(E1859/D1859)*100</f>
        <v>100</v>
      </c>
      <c r="P1859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RIGHT(N1859,LEN(N1859)-FIND("/",N1859))</f>
        <v>rock</v>
      </c>
      <c r="S1859" s="5">
        <f t="shared" ref="S1859:S1922" si="178">(J1859/86400)+25569+(-5/24)</f>
        <v>41864.560335648144</v>
      </c>
      <c r="T1859" s="5">
        <f t="shared" ref="T1859:T1922" si="179">(I1859/86400)+25569+(-5/24)</f>
        <v>41894.560335648144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74"/>
        <v>108.74800874800874</v>
      </c>
      <c r="P1860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5">
        <f t="shared" si="178"/>
        <v>40832.9921412037</v>
      </c>
      <c r="T1860" s="5">
        <f t="shared" si="179"/>
        <v>40893.033807870372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74"/>
        <v>131.83333333333334</v>
      </c>
      <c r="P1861">
        <f t="shared" si="175"/>
        <v>70.625</v>
      </c>
      <c r="Q1861" t="str">
        <f t="shared" si="176"/>
        <v>music</v>
      </c>
      <c r="R1861" t="str">
        <f t="shared" si="177"/>
        <v>rock</v>
      </c>
      <c r="S1861" s="5">
        <f t="shared" si="178"/>
        <v>40778.561678240738</v>
      </c>
      <c r="T1861" s="5">
        <f t="shared" si="179"/>
        <v>40808.561678240738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74"/>
        <v>133.46666666666667</v>
      </c>
      <c r="P1862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5">
        <f t="shared" si="178"/>
        <v>41655.500972222224</v>
      </c>
      <c r="T1862" s="5">
        <f t="shared" si="179"/>
        <v>41676.500972222224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74"/>
        <v>0</v>
      </c>
      <c r="P1863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5">
        <f t="shared" si="178"/>
        <v>42000.091909722221</v>
      </c>
      <c r="T1863" s="5">
        <f t="shared" si="179"/>
        <v>42030.091909722221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74"/>
        <v>8.0833333333333321</v>
      </c>
      <c r="P1864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5">
        <f t="shared" si="178"/>
        <v>42755.284421296295</v>
      </c>
      <c r="T1864" s="5">
        <f t="shared" si="179"/>
        <v>42802.104166666664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74"/>
        <v>0.4</v>
      </c>
      <c r="P1865">
        <f t="shared" si="175"/>
        <v>5</v>
      </c>
      <c r="Q1865" t="str">
        <f t="shared" si="176"/>
        <v>games</v>
      </c>
      <c r="R1865" t="str">
        <f t="shared" si="177"/>
        <v>mobile games</v>
      </c>
      <c r="S1865" s="5">
        <f t="shared" si="178"/>
        <v>41772.588946759257</v>
      </c>
      <c r="T1865" s="5">
        <f t="shared" si="179"/>
        <v>41802.588946759257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74"/>
        <v>42.892307692307689</v>
      </c>
      <c r="P186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5">
        <f t="shared" si="178"/>
        <v>41733.508101851847</v>
      </c>
      <c r="T1866" s="5">
        <f t="shared" si="179"/>
        <v>41763.508101851847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74"/>
        <v>3.6363636363636364E-3</v>
      </c>
      <c r="P186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5">
        <f t="shared" si="178"/>
        <v>42645.159108796295</v>
      </c>
      <c r="T1867" s="5">
        <f t="shared" si="179"/>
        <v>42680.200775462959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74"/>
        <v>0.5</v>
      </c>
      <c r="P186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5">
        <f t="shared" si="178"/>
        <v>42742.038159722222</v>
      </c>
      <c r="T1868" s="5">
        <f t="shared" si="179"/>
        <v>42794.958333333336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74"/>
        <v>0.05</v>
      </c>
      <c r="P1869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5">
        <f t="shared" si="178"/>
        <v>42649.716574074067</v>
      </c>
      <c r="T1869" s="5">
        <f t="shared" si="179"/>
        <v>42679.716574074067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74"/>
        <v>4.8680000000000003</v>
      </c>
      <c r="P1870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5">
        <f t="shared" si="178"/>
        <v>42328.570891203701</v>
      </c>
      <c r="T1870" s="5">
        <f t="shared" si="179"/>
        <v>42353.124305555553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74"/>
        <v>0</v>
      </c>
      <c r="P1871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5">
        <f t="shared" si="178"/>
        <v>42708.794548611106</v>
      </c>
      <c r="T1871" s="5">
        <f t="shared" si="179"/>
        <v>42738.794548611106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74"/>
        <v>10.314285714285715</v>
      </c>
      <c r="P1872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5">
        <f t="shared" si="178"/>
        <v>42371.14739583333</v>
      </c>
      <c r="T1872" s="5">
        <f t="shared" si="179"/>
        <v>42399.970138888886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74"/>
        <v>71.784615384615378</v>
      </c>
      <c r="P1873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5">
        <f t="shared" si="178"/>
        <v>41923.575243055551</v>
      </c>
      <c r="T1873" s="5">
        <f t="shared" si="179"/>
        <v>41963.616909722223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74"/>
        <v>1.06</v>
      </c>
      <c r="P1874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5">
        <f t="shared" si="178"/>
        <v>42154.921319444438</v>
      </c>
      <c r="T1874" s="5">
        <f t="shared" si="179"/>
        <v>42184.921319444438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74"/>
        <v>0.44999999999999996</v>
      </c>
      <c r="P1875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5">
        <f t="shared" si="178"/>
        <v>42164.407523148147</v>
      </c>
      <c r="T1875" s="5">
        <f t="shared" si="179"/>
        <v>42193.489583333336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74"/>
        <v>1.6250000000000001E-2</v>
      </c>
      <c r="P187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5">
        <f t="shared" si="178"/>
        <v>42529.760798611103</v>
      </c>
      <c r="T1876" s="5">
        <f t="shared" si="179"/>
        <v>42549.760798611103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74"/>
        <v>0.51</v>
      </c>
      <c r="P187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5">
        <f t="shared" si="178"/>
        <v>42528.691064814811</v>
      </c>
      <c r="T1877" s="5">
        <f t="shared" si="179"/>
        <v>42588.691064814811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74"/>
        <v>0</v>
      </c>
      <c r="P1878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5">
        <f t="shared" si="178"/>
        <v>41776.07644675926</v>
      </c>
      <c r="T1878" s="5">
        <f t="shared" si="179"/>
        <v>41806.07644675926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74"/>
        <v>0</v>
      </c>
      <c r="P1879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5">
        <f t="shared" si="178"/>
        <v>42034.820891203701</v>
      </c>
      <c r="T1879" s="5">
        <f t="shared" si="179"/>
        <v>42063.820891203701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74"/>
        <v>0</v>
      </c>
      <c r="P1880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5">
        <f t="shared" si="178"/>
        <v>41772.800405092588</v>
      </c>
      <c r="T1880" s="5">
        <f t="shared" si="179"/>
        <v>41802.800405092588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74"/>
        <v>0.12</v>
      </c>
      <c r="P1881">
        <f t="shared" si="175"/>
        <v>3</v>
      </c>
      <c r="Q1881" t="str">
        <f t="shared" si="176"/>
        <v>games</v>
      </c>
      <c r="R1881" t="str">
        <f t="shared" si="177"/>
        <v>mobile games</v>
      </c>
      <c r="S1881" s="5">
        <f t="shared" si="178"/>
        <v>42413.441307870373</v>
      </c>
      <c r="T1881" s="5">
        <f t="shared" si="179"/>
        <v>42443.399641203701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74"/>
        <v>20.080000000000002</v>
      </c>
      <c r="P1882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5">
        <f t="shared" si="178"/>
        <v>42430.358564814807</v>
      </c>
      <c r="T1882" s="5">
        <f t="shared" si="179"/>
        <v>42459.31689814815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74"/>
        <v>172.68449999999999</v>
      </c>
      <c r="P1883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5">
        <f t="shared" si="178"/>
        <v>42042.944317129623</v>
      </c>
      <c r="T1883" s="5">
        <f t="shared" si="179"/>
        <v>42072.902650462966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74"/>
        <v>100.8955223880597</v>
      </c>
      <c r="P1884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5">
        <f t="shared" si="178"/>
        <v>41067.740879629629</v>
      </c>
      <c r="T1884" s="5">
        <f t="shared" si="179"/>
        <v>41100.783333333333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74"/>
        <v>104.8048048048048</v>
      </c>
      <c r="P1885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5">
        <f t="shared" si="178"/>
        <v>40977.739675925921</v>
      </c>
      <c r="T1885" s="5">
        <f t="shared" si="179"/>
        <v>41007.698009259257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74"/>
        <v>135.1</v>
      </c>
      <c r="P188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5">
        <f t="shared" si="178"/>
        <v>41204.989988425921</v>
      </c>
      <c r="T1886" s="5">
        <f t="shared" si="179"/>
        <v>41240.291666666664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74"/>
        <v>116.32786885245903</v>
      </c>
      <c r="P188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5">
        <f t="shared" si="178"/>
        <v>41098.885532407403</v>
      </c>
      <c r="T1887" s="5">
        <f t="shared" si="179"/>
        <v>41131.708333333328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74"/>
        <v>102.08333333333333</v>
      </c>
      <c r="P1888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5">
        <f t="shared" si="178"/>
        <v>41925.69835648148</v>
      </c>
      <c r="T1888" s="5">
        <f t="shared" si="179"/>
        <v>41955.740023148144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74"/>
        <v>111.16666666666666</v>
      </c>
      <c r="P1889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5">
        <f t="shared" si="178"/>
        <v>42323.591805555552</v>
      </c>
      <c r="T1889" s="5">
        <f t="shared" si="179"/>
        <v>42341.687499999993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74"/>
        <v>166.08</v>
      </c>
      <c r="P1890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5">
        <f t="shared" si="178"/>
        <v>40299.03162037037</v>
      </c>
      <c r="T1890" s="5">
        <f t="shared" si="179"/>
        <v>40329.999305555553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74"/>
        <v>106.60000000000001</v>
      </c>
      <c r="P1891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5">
        <f t="shared" si="178"/>
        <v>41299.585023148145</v>
      </c>
      <c r="T1891" s="5">
        <f t="shared" si="179"/>
        <v>41344.543356481481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74"/>
        <v>144.58441666666667</v>
      </c>
      <c r="P1892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5">
        <f t="shared" si="178"/>
        <v>41228.577870370369</v>
      </c>
      <c r="T1892" s="5">
        <f t="shared" si="179"/>
        <v>41258.577870370369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74"/>
        <v>105.55000000000001</v>
      </c>
      <c r="P1893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5">
        <f t="shared" si="178"/>
        <v>40335.589745370366</v>
      </c>
      <c r="T1893" s="5">
        <f t="shared" si="179"/>
        <v>40381.041666666664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74"/>
        <v>136.60000000000002</v>
      </c>
      <c r="P1894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5">
        <f t="shared" si="178"/>
        <v>40671.429178240738</v>
      </c>
      <c r="T1894" s="5">
        <f t="shared" si="179"/>
        <v>40701.429178240738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74"/>
        <v>104</v>
      </c>
      <c r="P1895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5">
        <f t="shared" si="178"/>
        <v>40632.733622685184</v>
      </c>
      <c r="T1895" s="5">
        <f t="shared" si="179"/>
        <v>40648.957638888889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74"/>
        <v>114.5</v>
      </c>
      <c r="P189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5">
        <f t="shared" si="178"/>
        <v>40920.696562499994</v>
      </c>
      <c r="T1896" s="5">
        <f t="shared" si="179"/>
        <v>40951.696562499994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74"/>
        <v>101.71957671957672</v>
      </c>
      <c r="P189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5">
        <f t="shared" si="178"/>
        <v>42267.538449074076</v>
      </c>
      <c r="T1897" s="5">
        <f t="shared" si="179"/>
        <v>42297.538449074076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74"/>
        <v>123.94678492239468</v>
      </c>
      <c r="P1898">
        <f t="shared" si="175"/>
        <v>43</v>
      </c>
      <c r="Q1898" t="str">
        <f t="shared" si="176"/>
        <v>music</v>
      </c>
      <c r="R1898" t="str">
        <f t="shared" si="177"/>
        <v>indie rock</v>
      </c>
      <c r="S1898" s="5">
        <f t="shared" si="178"/>
        <v>40981.501909722218</v>
      </c>
      <c r="T1898" s="5">
        <f t="shared" si="179"/>
        <v>41011.501909722218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74"/>
        <v>102.45669291338582</v>
      </c>
      <c r="P1899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5">
        <f t="shared" si="178"/>
        <v>41680.375069444439</v>
      </c>
      <c r="T1899" s="5">
        <f t="shared" si="179"/>
        <v>41702.666666666664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74"/>
        <v>144.5</v>
      </c>
      <c r="P1900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5">
        <f t="shared" si="178"/>
        <v>42365.9846412037</v>
      </c>
      <c r="T1900" s="5">
        <f t="shared" si="179"/>
        <v>42401.541666666664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74"/>
        <v>133.33333333333331</v>
      </c>
      <c r="P1901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5">
        <f t="shared" si="178"/>
        <v>42058.733402777776</v>
      </c>
      <c r="T1901" s="5">
        <f t="shared" si="179"/>
        <v>42088.691736111105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74"/>
        <v>109.3644</v>
      </c>
      <c r="P1902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5">
        <f t="shared" si="178"/>
        <v>41160.663553240738</v>
      </c>
      <c r="T1902" s="5">
        <f t="shared" si="179"/>
        <v>41188.207638888889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74"/>
        <v>2.6969696969696968</v>
      </c>
      <c r="P1903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5">
        <f t="shared" si="178"/>
        <v>42116.334826388884</v>
      </c>
      <c r="T1903" s="5">
        <f t="shared" si="179"/>
        <v>42146.333333333336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74"/>
        <v>1.2</v>
      </c>
      <c r="P1904">
        <f t="shared" si="175"/>
        <v>4</v>
      </c>
      <c r="Q1904" t="str">
        <f t="shared" si="176"/>
        <v>technology</v>
      </c>
      <c r="R1904" t="str">
        <f t="shared" si="177"/>
        <v>gadgets</v>
      </c>
      <c r="S1904" s="5">
        <f t="shared" si="178"/>
        <v>42037.581562499996</v>
      </c>
      <c r="T1904" s="5">
        <f t="shared" si="179"/>
        <v>42067.581562499996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74"/>
        <v>46.6</v>
      </c>
      <c r="P1905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5">
        <f t="shared" si="178"/>
        <v>42702.562395833331</v>
      </c>
      <c r="T1905" s="5">
        <f t="shared" si="179"/>
        <v>42762.562395833331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74"/>
        <v>0.1</v>
      </c>
      <c r="P190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5">
        <f t="shared" si="178"/>
        <v>42326.477094907408</v>
      </c>
      <c r="T1906" s="5">
        <f t="shared" si="179"/>
        <v>42371.477094907408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74"/>
        <v>0.16800000000000001</v>
      </c>
      <c r="P190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5">
        <f t="shared" si="178"/>
        <v>41859.717523148145</v>
      </c>
      <c r="T1907" s="5">
        <f t="shared" si="179"/>
        <v>41889.717523148145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74"/>
        <v>42.76</v>
      </c>
      <c r="P1908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5">
        <f t="shared" si="178"/>
        <v>42514.462766203702</v>
      </c>
      <c r="T1908" s="5">
        <f t="shared" si="179"/>
        <v>42544.462766203702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74"/>
        <v>0.28333333333333333</v>
      </c>
      <c r="P1909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5">
        <f t="shared" si="178"/>
        <v>41767.378761574073</v>
      </c>
      <c r="T1909" s="5">
        <f t="shared" si="179"/>
        <v>41782.378761574073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74"/>
        <v>1.7319999999999998</v>
      </c>
      <c r="P1910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5">
        <f t="shared" si="178"/>
        <v>42703.709490740737</v>
      </c>
      <c r="T1910" s="5">
        <f t="shared" si="179"/>
        <v>42733.709490740737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74"/>
        <v>14.111428571428572</v>
      </c>
      <c r="P1911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5">
        <f t="shared" si="178"/>
        <v>41905.220821759256</v>
      </c>
      <c r="T1911" s="5">
        <f t="shared" si="179"/>
        <v>41935.220821759256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74"/>
        <v>39.395294117647055</v>
      </c>
      <c r="P1912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5">
        <f t="shared" si="178"/>
        <v>42264.754826388882</v>
      </c>
      <c r="T1912" s="5">
        <f t="shared" si="179"/>
        <v>42308.739583333336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74"/>
        <v>2.3529411764705882E-2</v>
      </c>
      <c r="P1913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5">
        <f t="shared" si="178"/>
        <v>41829.825624999998</v>
      </c>
      <c r="T1913" s="5">
        <f t="shared" si="179"/>
        <v>41859.825624999998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74"/>
        <v>59.3</v>
      </c>
      <c r="P1914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5">
        <f t="shared" si="178"/>
        <v>42129.018055555549</v>
      </c>
      <c r="T1914" s="5">
        <f t="shared" si="179"/>
        <v>42159.018055555549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74"/>
        <v>1.3270833333333334</v>
      </c>
      <c r="P191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5">
        <f t="shared" si="178"/>
        <v>41890.302986111106</v>
      </c>
      <c r="T1915" s="5">
        <f t="shared" si="179"/>
        <v>41920.302986111106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74"/>
        <v>9.0090090090090094</v>
      </c>
      <c r="P191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5">
        <f t="shared" si="178"/>
        <v>41928.966122685182</v>
      </c>
      <c r="T1916" s="5">
        <f t="shared" si="179"/>
        <v>41943.957638888889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74"/>
        <v>1.6</v>
      </c>
      <c r="P191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5">
        <f t="shared" si="178"/>
        <v>41863.840532407405</v>
      </c>
      <c r="T1917" s="5">
        <f t="shared" si="179"/>
        <v>41883.840532407405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74"/>
        <v>0.51</v>
      </c>
      <c r="P191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5">
        <f t="shared" si="178"/>
        <v>42656.508969907409</v>
      </c>
      <c r="T1918" s="5">
        <f t="shared" si="179"/>
        <v>42681.550636574073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74"/>
        <v>52.570512820512818</v>
      </c>
      <c r="P1919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5">
        <f t="shared" si="178"/>
        <v>42746.06172453703</v>
      </c>
      <c r="T1919" s="5">
        <f t="shared" si="179"/>
        <v>42776.06172453703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74"/>
        <v>1.04</v>
      </c>
      <c r="P1920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5">
        <f t="shared" si="178"/>
        <v>41828.581608796296</v>
      </c>
      <c r="T1920" s="5">
        <f t="shared" si="179"/>
        <v>41863.581608796296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74"/>
        <v>47.4</v>
      </c>
      <c r="P1921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5">
        <f t="shared" si="178"/>
        <v>42113.667233796295</v>
      </c>
      <c r="T1921" s="5">
        <f t="shared" si="179"/>
        <v>42143.667233796295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74"/>
        <v>43.03</v>
      </c>
      <c r="P1922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5">
        <f t="shared" si="178"/>
        <v>42270.66737268518</v>
      </c>
      <c r="T1922" s="5">
        <f t="shared" si="179"/>
        <v>42298.749999999993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80">(E1923/D1923)*100</f>
        <v>136.80000000000001</v>
      </c>
      <c r="P1923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RIGHT(N1923,LEN(N1923)-FIND("/",N1923))</f>
        <v>indie rock</v>
      </c>
      <c r="S1923" s="5">
        <f t="shared" ref="S1923:S1986" si="184">(J1923/86400)+25569+(-5/24)</f>
        <v>41074.013229166667</v>
      </c>
      <c r="T1923" s="5">
        <f t="shared" ref="T1923:T1986" si="185">(I1923/86400)+25569+(-5/24)</f>
        <v>41104.013229166667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80"/>
        <v>115.55</v>
      </c>
      <c r="P1924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5">
        <f t="shared" si="184"/>
        <v>41590.047534722216</v>
      </c>
      <c r="T1924" s="5">
        <f t="shared" si="185"/>
        <v>41620.047534722216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80"/>
        <v>240.79999999999998</v>
      </c>
      <c r="P1925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5">
        <f t="shared" si="184"/>
        <v>40772.640416666662</v>
      </c>
      <c r="T1925" s="5">
        <f t="shared" si="185"/>
        <v>40812.999305555553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80"/>
        <v>114.39999999999999</v>
      </c>
      <c r="P192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5">
        <f t="shared" si="184"/>
        <v>41626.552719907406</v>
      </c>
      <c r="T1926" s="5">
        <f t="shared" si="185"/>
        <v>41654.606249999997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80"/>
        <v>110.33333333333333</v>
      </c>
      <c r="P192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5">
        <f t="shared" si="184"/>
        <v>41535.693148148144</v>
      </c>
      <c r="T1927" s="5">
        <f t="shared" si="185"/>
        <v>41557.791666666664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80"/>
        <v>195.37933333333334</v>
      </c>
      <c r="P1928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5">
        <f t="shared" si="184"/>
        <v>40456.746018518512</v>
      </c>
      <c r="T1928" s="5">
        <f t="shared" si="185"/>
        <v>40483.80972222222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80"/>
        <v>103.33333333333334</v>
      </c>
      <c r="P1929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5">
        <f t="shared" si="184"/>
        <v>40960.653229166666</v>
      </c>
      <c r="T1929" s="5">
        <f t="shared" si="185"/>
        <v>40975.999305555553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80"/>
        <v>103.1372549019608</v>
      </c>
      <c r="P1930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5">
        <f t="shared" si="184"/>
        <v>41371.439745370364</v>
      </c>
      <c r="T1930" s="5">
        <f t="shared" si="185"/>
        <v>41401.439745370364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80"/>
        <v>100.3125</v>
      </c>
      <c r="P1931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5">
        <f t="shared" si="184"/>
        <v>40686.813263888886</v>
      </c>
      <c r="T1931" s="5">
        <f t="shared" si="185"/>
        <v>40728.813263888886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80"/>
        <v>127</v>
      </c>
      <c r="P1932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5">
        <f t="shared" si="184"/>
        <v>41402.350486111107</v>
      </c>
      <c r="T1932" s="5">
        <f t="shared" si="185"/>
        <v>41462.350486111107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80"/>
        <v>120.601</v>
      </c>
      <c r="P1933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5">
        <f t="shared" si="184"/>
        <v>41037.684131944443</v>
      </c>
      <c r="T1933" s="5">
        <f t="shared" si="185"/>
        <v>41050.9375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80"/>
        <v>106.99047619047619</v>
      </c>
      <c r="P1934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5">
        <f t="shared" si="184"/>
        <v>40911.601539351854</v>
      </c>
      <c r="T1934" s="5">
        <f t="shared" si="185"/>
        <v>40932.601539351854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80"/>
        <v>172.43333333333334</v>
      </c>
      <c r="P1935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5">
        <f t="shared" si="184"/>
        <v>41878.922534722216</v>
      </c>
      <c r="T1935" s="5">
        <f t="shared" si="185"/>
        <v>41908.922534722216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80"/>
        <v>123.61999999999999</v>
      </c>
      <c r="P193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5">
        <f t="shared" si="184"/>
        <v>40865.658807870372</v>
      </c>
      <c r="T1936" s="5">
        <f t="shared" si="185"/>
        <v>40902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80"/>
        <v>108.4</v>
      </c>
      <c r="P193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5">
        <f t="shared" si="184"/>
        <v>41773.724201388883</v>
      </c>
      <c r="T1937" s="5">
        <f t="shared" si="185"/>
        <v>41810.999305555553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80"/>
        <v>116.52013333333333</v>
      </c>
      <c r="P1938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5">
        <f t="shared" si="184"/>
        <v>40852.68136574074</v>
      </c>
      <c r="T1938" s="5">
        <f t="shared" si="185"/>
        <v>40883.040972222218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80"/>
        <v>187.245</v>
      </c>
      <c r="P1939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5">
        <f t="shared" si="184"/>
        <v>41058.91065972222</v>
      </c>
      <c r="T1939" s="5">
        <f t="shared" si="185"/>
        <v>41074.957638888889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80"/>
        <v>115.93333333333334</v>
      </c>
      <c r="P1940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5">
        <f t="shared" si="184"/>
        <v>41426.05128472222</v>
      </c>
      <c r="T1940" s="5">
        <f t="shared" si="185"/>
        <v>41457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80"/>
        <v>110.7</v>
      </c>
      <c r="P1941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5">
        <f t="shared" si="184"/>
        <v>41313.776712962957</v>
      </c>
      <c r="T1941" s="5">
        <f t="shared" si="185"/>
        <v>41343.735046296293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80"/>
        <v>170.92307692307693</v>
      </c>
      <c r="P1942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5">
        <f t="shared" si="184"/>
        <v>40670.298993055556</v>
      </c>
      <c r="T1942" s="5">
        <f t="shared" si="185"/>
        <v>40708.957638888889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80"/>
        <v>126.11835600000001</v>
      </c>
      <c r="P1943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5">
        <f t="shared" si="184"/>
        <v>41744.08253472222</v>
      </c>
      <c r="T1943" s="5">
        <f t="shared" si="185"/>
        <v>41774.08253472222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80"/>
        <v>138.44033333333334</v>
      </c>
      <c r="P1944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5">
        <f t="shared" si="184"/>
        <v>40638.619675925926</v>
      </c>
      <c r="T1944" s="5">
        <f t="shared" si="185"/>
        <v>40728.619675925926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80"/>
        <v>1705.2499999999998</v>
      </c>
      <c r="P1945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5">
        <f t="shared" si="184"/>
        <v>42548.061527777776</v>
      </c>
      <c r="T1945" s="5">
        <f t="shared" si="185"/>
        <v>42593.061527777776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80"/>
        <v>788.05550000000005</v>
      </c>
      <c r="P194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5">
        <f t="shared" si="184"/>
        <v>41730.376041666663</v>
      </c>
      <c r="T1946" s="5">
        <f t="shared" si="185"/>
        <v>41760.376041666663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80"/>
        <v>348.01799999999997</v>
      </c>
      <c r="P194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5">
        <f t="shared" si="184"/>
        <v>42157.043495370366</v>
      </c>
      <c r="T1947" s="5">
        <f t="shared" si="185"/>
        <v>42197.043495370366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80"/>
        <v>149.74666666666667</v>
      </c>
      <c r="P1948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5">
        <f t="shared" si="184"/>
        <v>41688.941678240742</v>
      </c>
      <c r="T1948" s="5">
        <f t="shared" si="185"/>
        <v>41748.900011574071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80"/>
        <v>100.63375000000001</v>
      </c>
      <c r="P1949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5">
        <f t="shared" si="184"/>
        <v>40102.709722222222</v>
      </c>
      <c r="T1949" s="5">
        <f t="shared" si="185"/>
        <v>40140.040972222218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80"/>
        <v>800.21100000000001</v>
      </c>
      <c r="P1950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5">
        <f t="shared" si="184"/>
        <v>42473.395937499998</v>
      </c>
      <c r="T1950" s="5">
        <f t="shared" si="185"/>
        <v>42527.501388888886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80"/>
        <v>106.00260000000002</v>
      </c>
      <c r="P1951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5">
        <f t="shared" si="184"/>
        <v>41800.21471064815</v>
      </c>
      <c r="T1951" s="5">
        <f t="shared" si="185"/>
        <v>41830.21471064815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80"/>
        <v>200.51866666666669</v>
      </c>
      <c r="P1952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5">
        <f t="shared" si="184"/>
        <v>40623.973067129627</v>
      </c>
      <c r="T1952" s="5">
        <f t="shared" si="185"/>
        <v>40654.973067129627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80"/>
        <v>212.44399999999999</v>
      </c>
      <c r="P1953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5">
        <f t="shared" si="184"/>
        <v>42651.212233796294</v>
      </c>
      <c r="T1953" s="5">
        <f t="shared" si="185"/>
        <v>42681.253900462958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80"/>
        <v>198.47237142857145</v>
      </c>
      <c r="P1954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5">
        <f t="shared" si="184"/>
        <v>41526.398321759254</v>
      </c>
      <c r="T1954" s="5">
        <f t="shared" si="185"/>
        <v>41563.398321759254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80"/>
        <v>225.94666666666666</v>
      </c>
      <c r="P1955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5">
        <f t="shared" si="184"/>
        <v>40940.991493055553</v>
      </c>
      <c r="T1955" s="5">
        <f t="shared" si="185"/>
        <v>40969.916666666664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80"/>
        <v>698.94800000000009</v>
      </c>
      <c r="P195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5">
        <f t="shared" si="184"/>
        <v>42394.372407407405</v>
      </c>
      <c r="T1956" s="5">
        <f t="shared" si="185"/>
        <v>42440.999999999993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80"/>
        <v>398.59528571428569</v>
      </c>
      <c r="P195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5">
        <f t="shared" si="184"/>
        <v>41020.063437500001</v>
      </c>
      <c r="T1957" s="5">
        <f t="shared" si="185"/>
        <v>41052.583333333328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80"/>
        <v>294.0333333333333</v>
      </c>
      <c r="P1958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5">
        <f t="shared" si="184"/>
        <v>42067.71533564815</v>
      </c>
      <c r="T1958" s="5">
        <f t="shared" si="185"/>
        <v>42112.673668981479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80"/>
        <v>167.50470000000001</v>
      </c>
      <c r="P1959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5">
        <f t="shared" si="184"/>
        <v>41178.890196759261</v>
      </c>
      <c r="T1959" s="5">
        <f t="shared" si="185"/>
        <v>41208.890196759261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80"/>
        <v>1435.5717142857143</v>
      </c>
      <c r="P1960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5">
        <f t="shared" si="184"/>
        <v>41326.779641203699</v>
      </c>
      <c r="T1960" s="5">
        <f t="shared" si="185"/>
        <v>41356.737974537034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80"/>
        <v>156.73439999999999</v>
      </c>
      <c r="P1961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5">
        <f t="shared" si="184"/>
        <v>41871.637268518512</v>
      </c>
      <c r="T1961" s="5">
        <f t="shared" si="185"/>
        <v>41912.791666666664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80"/>
        <v>117.90285714285716</v>
      </c>
      <c r="P1962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5">
        <f t="shared" si="184"/>
        <v>41964.154409722221</v>
      </c>
      <c r="T1962" s="5">
        <f t="shared" si="185"/>
        <v>41994.154409722221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80"/>
        <v>1105.3811999999998</v>
      </c>
      <c r="P1963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5">
        <f t="shared" si="184"/>
        <v>41147.986307870371</v>
      </c>
      <c r="T1963" s="5">
        <f t="shared" si="185"/>
        <v>41187.957638888889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80"/>
        <v>192.92499999999998</v>
      </c>
      <c r="P1964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5">
        <f t="shared" si="184"/>
        <v>41742.572175925925</v>
      </c>
      <c r="T1964" s="5">
        <f t="shared" si="185"/>
        <v>41772.572175925925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80"/>
        <v>126.8842105263158</v>
      </c>
      <c r="P196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5">
        <f t="shared" si="184"/>
        <v>41863.221458333333</v>
      </c>
      <c r="T1965" s="5">
        <f t="shared" si="185"/>
        <v>41898.221458333333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80"/>
        <v>259.57748878923763</v>
      </c>
      <c r="P196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5">
        <f t="shared" si="184"/>
        <v>42452.064490740733</v>
      </c>
      <c r="T1966" s="5">
        <f t="shared" si="185"/>
        <v>42482.064490740733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80"/>
        <v>262.27999999999997</v>
      </c>
      <c r="P196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5">
        <f t="shared" si="184"/>
        <v>40897.880902777775</v>
      </c>
      <c r="T1967" s="5">
        <f t="shared" si="185"/>
        <v>40919.833333333328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80"/>
        <v>206.74309000000002</v>
      </c>
      <c r="P1968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5">
        <f t="shared" si="184"/>
        <v>41835.332152777773</v>
      </c>
      <c r="T1968" s="5">
        <f t="shared" si="185"/>
        <v>41865.332152777773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80"/>
        <v>370.13</v>
      </c>
      <c r="P1969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5">
        <f t="shared" si="184"/>
        <v>41730.455196759256</v>
      </c>
      <c r="T1969" s="5">
        <f t="shared" si="185"/>
        <v>41760.455196759256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80"/>
        <v>284.96600000000001</v>
      </c>
      <c r="P1970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5">
        <f t="shared" si="184"/>
        <v>42676.378645833327</v>
      </c>
      <c r="T1970" s="5">
        <f t="shared" si="185"/>
        <v>42707.420312499999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80"/>
        <v>579.08000000000004</v>
      </c>
      <c r="P1971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5">
        <f t="shared" si="184"/>
        <v>42557.584120370368</v>
      </c>
      <c r="T1971" s="5">
        <f t="shared" si="185"/>
        <v>42587.584120370368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80"/>
        <v>1131.8</v>
      </c>
      <c r="P1972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5">
        <f t="shared" si="184"/>
        <v>41323.984965277778</v>
      </c>
      <c r="T1972" s="5">
        <f t="shared" si="185"/>
        <v>41383.943298611106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80"/>
        <v>263.02771750000005</v>
      </c>
      <c r="P1973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5">
        <f t="shared" si="184"/>
        <v>41561.29237268518</v>
      </c>
      <c r="T1973" s="5">
        <f t="shared" si="185"/>
        <v>41592.958333333328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80"/>
        <v>674.48</v>
      </c>
      <c r="P1974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5">
        <f t="shared" si="184"/>
        <v>41200.803749999999</v>
      </c>
      <c r="T1974" s="5">
        <f t="shared" si="185"/>
        <v>41230.845416666663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80"/>
        <v>256.83081313131316</v>
      </c>
      <c r="P1975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5">
        <f t="shared" si="184"/>
        <v>42549.514629629623</v>
      </c>
      <c r="T1975" s="5">
        <f t="shared" si="185"/>
        <v>42588.083333333336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80"/>
        <v>375.49599999999998</v>
      </c>
      <c r="P197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5">
        <f t="shared" si="184"/>
        <v>41445.125798611109</v>
      </c>
      <c r="T1976" s="5">
        <f t="shared" si="185"/>
        <v>41505.125798611109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80"/>
        <v>208.70837499999996</v>
      </c>
      <c r="P197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5">
        <f t="shared" si="184"/>
        <v>41313.54688657407</v>
      </c>
      <c r="T1977" s="5">
        <f t="shared" si="185"/>
        <v>41343.54688657407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80"/>
        <v>346.6</v>
      </c>
      <c r="P1978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5">
        <f t="shared" si="184"/>
        <v>41438.691261574073</v>
      </c>
      <c r="T1978" s="5">
        <f t="shared" si="185"/>
        <v>41468.691261574073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80"/>
        <v>402.33</v>
      </c>
      <c r="P1979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5">
        <f t="shared" si="184"/>
        <v>42311.008564814816</v>
      </c>
      <c r="T1979" s="5">
        <f t="shared" si="185"/>
        <v>42357.124305555553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80"/>
        <v>1026.8451399999999</v>
      </c>
      <c r="P1980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5">
        <f t="shared" si="184"/>
        <v>41039.017268518517</v>
      </c>
      <c r="T1980" s="5">
        <f t="shared" si="185"/>
        <v>41072.083333333328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80"/>
        <v>114.901155</v>
      </c>
      <c r="P1981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5">
        <f t="shared" si="184"/>
        <v>42290.25168981481</v>
      </c>
      <c r="T1981" s="5">
        <f t="shared" si="185"/>
        <v>42326.999305555553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80"/>
        <v>354.82402000000002</v>
      </c>
      <c r="P1982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5">
        <f t="shared" si="184"/>
        <v>42423.334050925921</v>
      </c>
      <c r="T1982" s="5">
        <f t="shared" si="185"/>
        <v>42463.292384259257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80"/>
        <v>5.08</v>
      </c>
      <c r="P1983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5">
        <f t="shared" si="184"/>
        <v>41799.516956018517</v>
      </c>
      <c r="T1983" s="5">
        <f t="shared" si="185"/>
        <v>41829.516956018517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80"/>
        <v>0</v>
      </c>
      <c r="P1984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5">
        <f t="shared" si="184"/>
        <v>42678.378321759257</v>
      </c>
      <c r="T1984" s="5">
        <f t="shared" si="185"/>
        <v>42708.419988425921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80"/>
        <v>4.3</v>
      </c>
      <c r="P1985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5">
        <f t="shared" si="184"/>
        <v>42592.803449074076</v>
      </c>
      <c r="T1985" s="5">
        <f t="shared" si="185"/>
        <v>42615.083333333336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80"/>
        <v>21.146666666666665</v>
      </c>
      <c r="P198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5">
        <f t="shared" si="184"/>
        <v>41913.581956018512</v>
      </c>
      <c r="T1986" s="5">
        <f t="shared" si="185"/>
        <v>41973.623622685183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86">(E1987/D1987)*100</f>
        <v>3.1875</v>
      </c>
      <c r="P1987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RIGHT(N1987,LEN(N1987)-FIND("/",N1987))</f>
        <v>people</v>
      </c>
      <c r="S1987" s="5">
        <f t="shared" ref="S1987:S2050" si="190">(J1987/86400)+25569+(-5/24)</f>
        <v>42555.490405092591</v>
      </c>
      <c r="T1987" s="5">
        <f t="shared" ref="T1987:T2050" si="191">(I1987/86400)+25569+(-5/24)</f>
        <v>42584.749999999993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86"/>
        <v>0.05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5">
        <f t="shared" si="190"/>
        <v>42413.225497685184</v>
      </c>
      <c r="T1988" s="5">
        <f t="shared" si="191"/>
        <v>42443.183831018519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86"/>
        <v>42.472727272727276</v>
      </c>
      <c r="P1989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5">
        <f t="shared" si="190"/>
        <v>42034.431435185186</v>
      </c>
      <c r="T1989" s="5">
        <f t="shared" si="191"/>
        <v>42064.431435185186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86"/>
        <v>0.41666666666666669</v>
      </c>
      <c r="P1990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5">
        <f t="shared" si="190"/>
        <v>42206.554884259262</v>
      </c>
      <c r="T1990" s="5">
        <f t="shared" si="191"/>
        <v>42236.554884259262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86"/>
        <v>1</v>
      </c>
      <c r="P1991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5">
        <f t="shared" si="190"/>
        <v>42685.472314814811</v>
      </c>
      <c r="T1991" s="5">
        <f t="shared" si="191"/>
        <v>42715.472314814811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86"/>
        <v>16.966666666666665</v>
      </c>
      <c r="P1992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5">
        <f t="shared" si="190"/>
        <v>42397.987638888888</v>
      </c>
      <c r="T1992" s="5">
        <f t="shared" si="191"/>
        <v>42412.987638888888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86"/>
        <v>7.0000000000000009</v>
      </c>
      <c r="P1993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5">
        <f t="shared" si="190"/>
        <v>42167.685023148144</v>
      </c>
      <c r="T1993" s="5">
        <f t="shared" si="191"/>
        <v>42188.685023148144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86"/>
        <v>0.13333333333333333</v>
      </c>
      <c r="P1994">
        <f t="shared" si="187"/>
        <v>1</v>
      </c>
      <c r="Q1994" t="str">
        <f t="shared" si="188"/>
        <v>photography</v>
      </c>
      <c r="R1994" t="str">
        <f t="shared" si="189"/>
        <v>people</v>
      </c>
      <c r="S1994" s="5">
        <f t="shared" si="190"/>
        <v>42022.935081018521</v>
      </c>
      <c r="T1994" s="5">
        <f t="shared" si="191"/>
        <v>42052.935081018521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86"/>
        <v>0</v>
      </c>
      <c r="P1995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5">
        <f t="shared" si="190"/>
        <v>42329.380057870367</v>
      </c>
      <c r="T1995" s="5">
        <f t="shared" si="191"/>
        <v>42359.380057870367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86"/>
        <v>0</v>
      </c>
      <c r="P199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5">
        <f t="shared" si="190"/>
        <v>42650.797939814809</v>
      </c>
      <c r="T1996" s="5">
        <f t="shared" si="191"/>
        <v>42710.839606481481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86"/>
        <v>7.8</v>
      </c>
      <c r="P199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5">
        <f t="shared" si="190"/>
        <v>42181.693703703706</v>
      </c>
      <c r="T1997" s="5">
        <f t="shared" si="191"/>
        <v>42201.693703703706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86"/>
        <v>0</v>
      </c>
      <c r="P1998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5">
        <f t="shared" si="190"/>
        <v>41800.611238425925</v>
      </c>
      <c r="T1998" s="5">
        <f t="shared" si="191"/>
        <v>41830.611238425925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86"/>
        <v>0</v>
      </c>
      <c r="P1999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5">
        <f t="shared" si="190"/>
        <v>41847.722361111111</v>
      </c>
      <c r="T1999" s="5">
        <f t="shared" si="191"/>
        <v>41877.722361111111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86"/>
        <v>26.200000000000003</v>
      </c>
      <c r="P2000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5">
        <f t="shared" si="190"/>
        <v>41806.910162037035</v>
      </c>
      <c r="T2000" s="5">
        <f t="shared" si="191"/>
        <v>41851.910162037035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86"/>
        <v>0.76129032258064511</v>
      </c>
      <c r="P2001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5">
        <f t="shared" si="190"/>
        <v>41926.274398148147</v>
      </c>
      <c r="T2001" s="5">
        <f t="shared" si="191"/>
        <v>41956.316064814811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86"/>
        <v>12.5</v>
      </c>
      <c r="P2002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5">
        <f t="shared" si="190"/>
        <v>42345.743206018517</v>
      </c>
      <c r="T2002" s="5">
        <f t="shared" si="191"/>
        <v>42375.743206018517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86"/>
        <v>382.12909090909091</v>
      </c>
      <c r="P2003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5">
        <f t="shared" si="190"/>
        <v>42136.001342592594</v>
      </c>
      <c r="T2003" s="5">
        <f t="shared" si="191"/>
        <v>42167.624999999993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86"/>
        <v>216.79422000000002</v>
      </c>
      <c r="P2004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5">
        <f t="shared" si="190"/>
        <v>42728.503969907404</v>
      </c>
      <c r="T2004" s="5">
        <f t="shared" si="191"/>
        <v>42758.503969907404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86"/>
        <v>312</v>
      </c>
      <c r="P2005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5">
        <f t="shared" si="190"/>
        <v>40346.917268518519</v>
      </c>
      <c r="T2005" s="5">
        <f t="shared" si="191"/>
        <v>40361.75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86"/>
        <v>234.42048</v>
      </c>
      <c r="P200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5">
        <f t="shared" si="190"/>
        <v>41800.396562499998</v>
      </c>
      <c r="T2006" s="5">
        <f t="shared" si="191"/>
        <v>41830.396562499998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86"/>
        <v>123.68010000000001</v>
      </c>
      <c r="P200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5">
        <f t="shared" si="190"/>
        <v>41535.604374999995</v>
      </c>
      <c r="T2007" s="5">
        <f t="shared" si="191"/>
        <v>41562.957638888889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86"/>
        <v>247.84</v>
      </c>
      <c r="P2008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5">
        <f t="shared" si="190"/>
        <v>41941.292187499996</v>
      </c>
      <c r="T2008" s="5">
        <f t="shared" si="191"/>
        <v>41976.333854166667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86"/>
        <v>115.7092</v>
      </c>
      <c r="P2009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5">
        <f t="shared" si="190"/>
        <v>40347.629467592589</v>
      </c>
      <c r="T2009" s="5">
        <f t="shared" si="191"/>
        <v>40413.958333333328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86"/>
        <v>117.07484768810599</v>
      </c>
      <c r="P2010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5">
        <f t="shared" si="190"/>
        <v>40761.396087962959</v>
      </c>
      <c r="T2010" s="5">
        <f t="shared" si="191"/>
        <v>40805.396087962959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86"/>
        <v>305.15800000000002</v>
      </c>
      <c r="P2011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5">
        <f t="shared" si="190"/>
        <v>42661.115081018514</v>
      </c>
      <c r="T2011" s="5">
        <f t="shared" si="191"/>
        <v>42697.156747685185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86"/>
        <v>320.05299999999994</v>
      </c>
      <c r="P2012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5">
        <f t="shared" si="190"/>
        <v>42570.788090277776</v>
      </c>
      <c r="T2012" s="5">
        <f t="shared" si="191"/>
        <v>42600.788090277776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86"/>
        <v>819.56399999999996</v>
      </c>
      <c r="P2013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5">
        <f t="shared" si="190"/>
        <v>42347.150150462963</v>
      </c>
      <c r="T2013" s="5">
        <f t="shared" si="191"/>
        <v>42380.749999999993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86"/>
        <v>234.90000000000003</v>
      </c>
      <c r="P2014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5">
        <f t="shared" si="190"/>
        <v>42010.613900462959</v>
      </c>
      <c r="T2014" s="5">
        <f t="shared" si="191"/>
        <v>42040.613900462959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86"/>
        <v>494.91374999999999</v>
      </c>
      <c r="P2015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5">
        <f t="shared" si="190"/>
        <v>42499.752476851849</v>
      </c>
      <c r="T2015" s="5">
        <f t="shared" si="191"/>
        <v>42559.752476851849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86"/>
        <v>7813.7822333333334</v>
      </c>
      <c r="P201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5">
        <f t="shared" si="190"/>
        <v>41324.006238425922</v>
      </c>
      <c r="T2016" s="5">
        <f t="shared" si="191"/>
        <v>41357.964571759258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86"/>
        <v>113.00013888888888</v>
      </c>
      <c r="P201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5">
        <f t="shared" si="190"/>
        <v>40765.668553240735</v>
      </c>
      <c r="T2017" s="5">
        <f t="shared" si="191"/>
        <v>40795.668553240735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86"/>
        <v>921.54219999999998</v>
      </c>
      <c r="P2018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5">
        <f t="shared" si="190"/>
        <v>41312.672442129631</v>
      </c>
      <c r="T2018" s="5">
        <f t="shared" si="191"/>
        <v>41342.672442129631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86"/>
        <v>125.10239999999999</v>
      </c>
      <c r="P2019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5">
        <f t="shared" si="190"/>
        <v>40960.849016203698</v>
      </c>
      <c r="T2019" s="5">
        <f t="shared" si="191"/>
        <v>40991.958333333328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86"/>
        <v>102.24343076923077</v>
      </c>
      <c r="P2020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5">
        <f t="shared" si="190"/>
        <v>42199.157511574071</v>
      </c>
      <c r="T2020" s="5">
        <f t="shared" si="191"/>
        <v>42229.157511574071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86"/>
        <v>484.90975000000003</v>
      </c>
      <c r="P2021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5">
        <f t="shared" si="190"/>
        <v>42605.500243055554</v>
      </c>
      <c r="T2021" s="5">
        <f t="shared" si="191"/>
        <v>42635.500243055554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86"/>
        <v>192.33333333333334</v>
      </c>
      <c r="P2022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5">
        <f t="shared" si="190"/>
        <v>41736.889166666668</v>
      </c>
      <c r="T2022" s="5">
        <f t="shared" si="191"/>
        <v>41773.75277777778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86"/>
        <v>281.10000000000002</v>
      </c>
      <c r="P2023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5">
        <f t="shared" si="190"/>
        <v>41860.862233796295</v>
      </c>
      <c r="T2023" s="5">
        <f t="shared" si="191"/>
        <v>41905.862233796295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86"/>
        <v>125.13700000000001</v>
      </c>
      <c r="P2024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5">
        <f t="shared" si="190"/>
        <v>42502.36078703704</v>
      </c>
      <c r="T2024" s="5">
        <f t="shared" si="191"/>
        <v>42532.36078703704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86"/>
        <v>161.459</v>
      </c>
      <c r="P2025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5">
        <f t="shared" si="190"/>
        <v>42136.212418981479</v>
      </c>
      <c r="T2025" s="5">
        <f t="shared" si="191"/>
        <v>42166.212418981479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86"/>
        <v>585.35</v>
      </c>
      <c r="P202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5">
        <f t="shared" si="190"/>
        <v>41099.758611111109</v>
      </c>
      <c r="T2026" s="5">
        <f t="shared" si="191"/>
        <v>41133.916666666664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86"/>
        <v>201.14999999999998</v>
      </c>
      <c r="P202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5">
        <f t="shared" si="190"/>
        <v>42135.976226851846</v>
      </c>
      <c r="T2027" s="5">
        <f t="shared" si="191"/>
        <v>42165.976226851846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86"/>
        <v>133.48307999999997</v>
      </c>
      <c r="P2028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5">
        <f t="shared" si="190"/>
        <v>41704.527604166666</v>
      </c>
      <c r="T2028" s="5">
        <f t="shared" si="191"/>
        <v>41749.957638888889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86"/>
        <v>120.24900000000001</v>
      </c>
      <c r="P2029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5">
        <f t="shared" si="190"/>
        <v>42048.605543981474</v>
      </c>
      <c r="T2029" s="5">
        <f t="shared" si="191"/>
        <v>42093.563877314817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86"/>
        <v>126.16666666666667</v>
      </c>
      <c r="P2030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5">
        <f t="shared" si="190"/>
        <v>40215.710717592592</v>
      </c>
      <c r="T2030" s="5">
        <f t="shared" si="191"/>
        <v>40252.704861111109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86"/>
        <v>361.2</v>
      </c>
      <c r="P2031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5">
        <f t="shared" si="190"/>
        <v>41847.813437500001</v>
      </c>
      <c r="T2031" s="5">
        <f t="shared" si="191"/>
        <v>41877.813437500001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86"/>
        <v>226.239013671875</v>
      </c>
      <c r="P2032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5">
        <f t="shared" si="190"/>
        <v>41212.788148148145</v>
      </c>
      <c r="T2032" s="5">
        <f t="shared" si="191"/>
        <v>41242.788148148145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86"/>
        <v>120.35</v>
      </c>
      <c r="P2033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5">
        <f t="shared" si="190"/>
        <v>41975.120983796289</v>
      </c>
      <c r="T2033" s="5">
        <f t="shared" si="191"/>
        <v>42012.833333333336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86"/>
        <v>304.18799999999999</v>
      </c>
      <c r="P2034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5">
        <f t="shared" si="190"/>
        <v>42689.35733796296</v>
      </c>
      <c r="T2034" s="5">
        <f t="shared" si="191"/>
        <v>42718.999999999993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86"/>
        <v>178.67599999999999</v>
      </c>
      <c r="P2035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5">
        <f t="shared" si="190"/>
        <v>41724.874050925922</v>
      </c>
      <c r="T2035" s="5">
        <f t="shared" si="191"/>
        <v>41754.874050925922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86"/>
        <v>386.81998717948721</v>
      </c>
      <c r="P203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5">
        <f t="shared" si="190"/>
        <v>42075.921678240738</v>
      </c>
      <c r="T2036" s="5">
        <f t="shared" si="191"/>
        <v>42131.081944444442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86"/>
        <v>211.03642500000004</v>
      </c>
      <c r="P203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5">
        <f t="shared" si="190"/>
        <v>42311.41674768518</v>
      </c>
      <c r="T2037" s="5">
        <f t="shared" si="191"/>
        <v>42356.833333333336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86"/>
        <v>131.66833333333335</v>
      </c>
      <c r="P2038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5">
        <f t="shared" si="190"/>
        <v>41738.656469907401</v>
      </c>
      <c r="T2038" s="5">
        <f t="shared" si="191"/>
        <v>41768.656469907401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86"/>
        <v>300.47639999999996</v>
      </c>
      <c r="P2039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5">
        <f t="shared" si="190"/>
        <v>41578.001770833333</v>
      </c>
      <c r="T2039" s="5">
        <f t="shared" si="191"/>
        <v>41638.043437499997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86"/>
        <v>420.51249999999999</v>
      </c>
      <c r="P2040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5">
        <f t="shared" si="190"/>
        <v>41424.062743055554</v>
      </c>
      <c r="T2040" s="5">
        <f t="shared" si="191"/>
        <v>41456.541666666664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86"/>
        <v>136.21680000000001</v>
      </c>
      <c r="P2041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5">
        <f t="shared" si="190"/>
        <v>42675.23061342592</v>
      </c>
      <c r="T2041" s="5">
        <f t="shared" si="191"/>
        <v>42704.999305555553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86"/>
        <v>248.17133333333334</v>
      </c>
      <c r="P2042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5">
        <f t="shared" si="190"/>
        <v>41578.718784722216</v>
      </c>
      <c r="T2042" s="5">
        <f t="shared" si="191"/>
        <v>41593.760451388887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86"/>
        <v>181.86315789473684</v>
      </c>
      <c r="P2043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5">
        <f t="shared" si="190"/>
        <v>42654.317442129628</v>
      </c>
      <c r="T2043" s="5">
        <f t="shared" si="191"/>
        <v>42684.359108796292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86"/>
        <v>123.53</v>
      </c>
      <c r="P2044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5">
        <f t="shared" si="190"/>
        <v>42331.499699074069</v>
      </c>
      <c r="T2044" s="5">
        <f t="shared" si="191"/>
        <v>42391.499699074069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86"/>
        <v>506.20938628158842</v>
      </c>
      <c r="P2045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5">
        <f t="shared" si="190"/>
        <v>42660.968483796292</v>
      </c>
      <c r="T2045" s="5">
        <f t="shared" si="191"/>
        <v>42714.999305555553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86"/>
        <v>108.21333333333334</v>
      </c>
      <c r="P204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5">
        <f t="shared" si="190"/>
        <v>42138.475856481477</v>
      </c>
      <c r="T2046" s="5">
        <f t="shared" si="191"/>
        <v>42168.475856481477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86"/>
        <v>819.18387755102037</v>
      </c>
      <c r="P204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5">
        <f t="shared" si="190"/>
        <v>41068.880173611113</v>
      </c>
      <c r="T2047" s="5">
        <f t="shared" si="191"/>
        <v>41098.880173611113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86"/>
        <v>121.10000000000001</v>
      </c>
      <c r="P2048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5">
        <f t="shared" si="190"/>
        <v>41386.963472222218</v>
      </c>
      <c r="T2048" s="5">
        <f t="shared" si="191"/>
        <v>41416.963472222218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86"/>
        <v>102.99897959183673</v>
      </c>
      <c r="P2049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5">
        <f t="shared" si="190"/>
        <v>42081.695254629631</v>
      </c>
      <c r="T2049" s="5">
        <f t="shared" si="191"/>
        <v>42110.791666666664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86"/>
        <v>148.33229411764705</v>
      </c>
      <c r="P2050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5">
        <f t="shared" si="190"/>
        <v>41387.443182870367</v>
      </c>
      <c r="T2050" s="5">
        <f t="shared" si="191"/>
        <v>41417.443182870367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92">(E2051/D2051)*100</f>
        <v>120.19070000000001</v>
      </c>
      <c r="P2051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RIGHT(N2051,LEN(N2051)-FIND("/",N2051))</f>
        <v>hardware</v>
      </c>
      <c r="S2051" s="5">
        <f t="shared" ref="S2051:S2114" si="196">(J2051/86400)+25569+(-5/24)</f>
        <v>41575.319016203699</v>
      </c>
      <c r="T2051" s="5">
        <f t="shared" ref="T2051:T2114" si="197">(I2051/86400)+25569+(-5/24)</f>
        <v>41610.749305555553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92"/>
        <v>473.27000000000004</v>
      </c>
      <c r="P2052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5">
        <f t="shared" si="196"/>
        <v>42114.863171296289</v>
      </c>
      <c r="T2052" s="5">
        <f t="shared" si="197"/>
        <v>42154.863171296289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92"/>
        <v>130.36250000000001</v>
      </c>
      <c r="P2053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5">
        <f t="shared" si="196"/>
        <v>41603.814085648148</v>
      </c>
      <c r="T2053" s="5">
        <f t="shared" si="197"/>
        <v>41633.814085648148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92"/>
        <v>353.048</v>
      </c>
      <c r="P2054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5">
        <f t="shared" si="196"/>
        <v>42374.875613425924</v>
      </c>
      <c r="T2054" s="5">
        <f t="shared" si="197"/>
        <v>42419.875613425924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92"/>
        <v>101.02</v>
      </c>
      <c r="P2055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5">
        <f t="shared" si="196"/>
        <v>42303.409155092588</v>
      </c>
      <c r="T2055" s="5">
        <f t="shared" si="197"/>
        <v>42333.450821759259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92"/>
        <v>113.59142857142857</v>
      </c>
      <c r="P205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5">
        <f t="shared" si="196"/>
        <v>41731.312615740739</v>
      </c>
      <c r="T2056" s="5">
        <f t="shared" si="197"/>
        <v>41761.312615740739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92"/>
        <v>167.41666666666666</v>
      </c>
      <c r="P205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5">
        <f t="shared" si="196"/>
        <v>41946.465775462959</v>
      </c>
      <c r="T2057" s="5">
        <f t="shared" si="197"/>
        <v>41975.958333333336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92"/>
        <v>153.452</v>
      </c>
      <c r="P2058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5">
        <f t="shared" si="196"/>
        <v>41351.552569444444</v>
      </c>
      <c r="T2058" s="5">
        <f t="shared" si="197"/>
        <v>41381.552569444444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92"/>
        <v>202.23220000000001</v>
      </c>
      <c r="P2059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5">
        <f t="shared" si="196"/>
        <v>42396.286249999997</v>
      </c>
      <c r="T2059" s="5">
        <f t="shared" si="197"/>
        <v>42426.286249999997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92"/>
        <v>168.28125</v>
      </c>
      <c r="P2060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5">
        <f t="shared" si="196"/>
        <v>42026.16238425926</v>
      </c>
      <c r="T2060" s="5">
        <f t="shared" si="197"/>
        <v>42065.624999999993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92"/>
        <v>143.45666666666668</v>
      </c>
      <c r="P2061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5">
        <f t="shared" si="196"/>
        <v>42361.394143518519</v>
      </c>
      <c r="T2061" s="5">
        <f t="shared" si="197"/>
        <v>42400.707638888889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92"/>
        <v>196.4</v>
      </c>
      <c r="P2062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5">
        <f t="shared" si="196"/>
        <v>41783.434606481482</v>
      </c>
      <c r="T2062" s="5">
        <f t="shared" si="197"/>
        <v>41843.434606481482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92"/>
        <v>107.91999999999999</v>
      </c>
      <c r="P2063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5">
        <f t="shared" si="196"/>
        <v>42705.556180555555</v>
      </c>
      <c r="T2063" s="5">
        <f t="shared" si="197"/>
        <v>42735.556180555555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92"/>
        <v>114.97699999999999</v>
      </c>
      <c r="P2064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5">
        <f t="shared" si="196"/>
        <v>42423.174745370365</v>
      </c>
      <c r="T2064" s="5">
        <f t="shared" si="197"/>
        <v>42453.1330787037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92"/>
        <v>148.04999999999998</v>
      </c>
      <c r="P2065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5">
        <f t="shared" si="196"/>
        <v>42472.524317129624</v>
      </c>
      <c r="T2065" s="5">
        <f t="shared" si="197"/>
        <v>42505.524317129624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92"/>
        <v>191.16676082790633</v>
      </c>
      <c r="P206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5">
        <f t="shared" si="196"/>
        <v>41389.1565162037</v>
      </c>
      <c r="T2066" s="5">
        <f t="shared" si="197"/>
        <v>41425.291666666664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92"/>
        <v>199.215125</v>
      </c>
      <c r="P206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5">
        <f t="shared" si="196"/>
        <v>41603.125335648147</v>
      </c>
      <c r="T2067" s="5">
        <f t="shared" si="197"/>
        <v>41633.125335648147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92"/>
        <v>218.6</v>
      </c>
      <c r="P2068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5">
        <f t="shared" si="196"/>
        <v>41844.563460648147</v>
      </c>
      <c r="T2068" s="5">
        <f t="shared" si="197"/>
        <v>41874.563460648147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92"/>
        <v>126.86868686868686</v>
      </c>
      <c r="P2069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5">
        <f t="shared" si="196"/>
        <v>42115.645555555551</v>
      </c>
      <c r="T2069" s="5">
        <f t="shared" si="197"/>
        <v>42148.645555555551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92"/>
        <v>105.22388000000001</v>
      </c>
      <c r="P2070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5">
        <f t="shared" si="196"/>
        <v>42633.633275462962</v>
      </c>
      <c r="T2070" s="5">
        <f t="shared" si="197"/>
        <v>42663.633275462962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92"/>
        <v>128.40666000000002</v>
      </c>
      <c r="P2071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5">
        <f t="shared" si="196"/>
        <v>42340.763784722221</v>
      </c>
      <c r="T2071" s="5">
        <f t="shared" si="197"/>
        <v>42371.763784722221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92"/>
        <v>317.3272</v>
      </c>
      <c r="P2072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5">
        <f t="shared" si="196"/>
        <v>42519.448182870365</v>
      </c>
      <c r="T2072" s="5">
        <f t="shared" si="197"/>
        <v>42549.448182870365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92"/>
        <v>280.73</v>
      </c>
      <c r="P2073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5">
        <f t="shared" si="196"/>
        <v>42600.070416666662</v>
      </c>
      <c r="T2073" s="5">
        <f t="shared" si="197"/>
        <v>42645.070416666662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92"/>
        <v>110.73146853146854</v>
      </c>
      <c r="P2074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5">
        <f t="shared" si="196"/>
        <v>42467.373055555552</v>
      </c>
      <c r="T2074" s="5">
        <f t="shared" si="197"/>
        <v>42497.373055555552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92"/>
        <v>152.60429999999999</v>
      </c>
      <c r="P207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5">
        <f t="shared" si="196"/>
        <v>42087.459699074076</v>
      </c>
      <c r="T2075" s="5">
        <f t="shared" si="197"/>
        <v>42132.459699074076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92"/>
        <v>102.49999999999999</v>
      </c>
      <c r="P207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5">
        <f t="shared" si="196"/>
        <v>42466.617847222216</v>
      </c>
      <c r="T2076" s="5">
        <f t="shared" si="197"/>
        <v>42496.617847222216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92"/>
        <v>1678.3738373837384</v>
      </c>
      <c r="P207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5">
        <f t="shared" si="196"/>
        <v>41450.473240740735</v>
      </c>
      <c r="T2077" s="5">
        <f t="shared" si="197"/>
        <v>41480.473240740735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92"/>
        <v>543.349156424581</v>
      </c>
      <c r="P2078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5">
        <f t="shared" si="196"/>
        <v>41803.672326388885</v>
      </c>
      <c r="T2078" s="5">
        <f t="shared" si="197"/>
        <v>41843.672326388885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92"/>
        <v>115.50800000000001</v>
      </c>
      <c r="P2079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5">
        <f t="shared" si="196"/>
        <v>42102.83421296296</v>
      </c>
      <c r="T2079" s="5">
        <f t="shared" si="197"/>
        <v>42160.666666666664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92"/>
        <v>131.20499999999998</v>
      </c>
      <c r="P2080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5">
        <f t="shared" si="196"/>
        <v>42692.563159722216</v>
      </c>
      <c r="T2080" s="5">
        <f t="shared" si="197"/>
        <v>42722.563159722216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92"/>
        <v>288.17</v>
      </c>
      <c r="P2081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5">
        <f t="shared" si="196"/>
        <v>42150.502233796295</v>
      </c>
      <c r="T2081" s="5">
        <f t="shared" si="197"/>
        <v>42180.583333333336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92"/>
        <v>507.8</v>
      </c>
      <c r="P2082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5">
        <f t="shared" si="196"/>
        <v>42289.748842592591</v>
      </c>
      <c r="T2082" s="5">
        <f t="shared" si="197"/>
        <v>42319.790509259255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92"/>
        <v>114.57142857142857</v>
      </c>
      <c r="P2083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5">
        <f t="shared" si="196"/>
        <v>41003.948553240734</v>
      </c>
      <c r="T2083" s="5">
        <f t="shared" si="197"/>
        <v>41044.999305555553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92"/>
        <v>110.73333333333333</v>
      </c>
      <c r="P2084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5">
        <f t="shared" si="196"/>
        <v>40810.911990740737</v>
      </c>
      <c r="T2084" s="5">
        <f t="shared" si="197"/>
        <v>40870.953657407408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92"/>
        <v>113.33333333333333</v>
      </c>
      <c r="P2085">
        <f t="shared" si="193"/>
        <v>34</v>
      </c>
      <c r="Q2085" t="str">
        <f t="shared" si="194"/>
        <v>music</v>
      </c>
      <c r="R2085" t="str">
        <f t="shared" si="195"/>
        <v>indie rock</v>
      </c>
      <c r="S2085" s="5">
        <f t="shared" si="196"/>
        <v>41034.513831018514</v>
      </c>
      <c r="T2085" s="5">
        <f t="shared" si="197"/>
        <v>41064.513831018514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92"/>
        <v>108.33333333333333</v>
      </c>
      <c r="P208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5">
        <f t="shared" si="196"/>
        <v>41731.624791666662</v>
      </c>
      <c r="T2086" s="5">
        <f t="shared" si="197"/>
        <v>41763.082638888889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92"/>
        <v>123.53333333333335</v>
      </c>
      <c r="P208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5">
        <f t="shared" si="196"/>
        <v>41075.627164351848</v>
      </c>
      <c r="T2087" s="5">
        <f t="shared" si="197"/>
        <v>41105.627164351848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92"/>
        <v>100.69999999999999</v>
      </c>
      <c r="P2088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5">
        <f t="shared" si="196"/>
        <v>40860.462175925924</v>
      </c>
      <c r="T2088" s="5">
        <f t="shared" si="197"/>
        <v>40890.999305555553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92"/>
        <v>103.53333333333335</v>
      </c>
      <c r="P2089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5">
        <f t="shared" si="196"/>
        <v>40763.996041666665</v>
      </c>
      <c r="T2089" s="5">
        <f t="shared" si="197"/>
        <v>40793.996041666665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92"/>
        <v>115.51066666666668</v>
      </c>
      <c r="P2090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5">
        <f t="shared" si="196"/>
        <v>40395.506388888891</v>
      </c>
      <c r="T2090" s="5">
        <f t="shared" si="197"/>
        <v>40431.957638888889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92"/>
        <v>120.4004</v>
      </c>
      <c r="P2091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5">
        <f t="shared" si="196"/>
        <v>41452.867986111109</v>
      </c>
      <c r="T2091" s="5">
        <f t="shared" si="197"/>
        <v>41487.867986111109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92"/>
        <v>115.040375</v>
      </c>
      <c r="P2092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5">
        <f t="shared" si="196"/>
        <v>41299.173090277771</v>
      </c>
      <c r="T2092" s="5">
        <f t="shared" si="197"/>
        <v>41329.173090277771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92"/>
        <v>120.46777777777777</v>
      </c>
      <c r="P2093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5">
        <f t="shared" si="196"/>
        <v>40555.114328703705</v>
      </c>
      <c r="T2093" s="5">
        <f t="shared" si="197"/>
        <v>40603.625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92"/>
        <v>101.28333333333333</v>
      </c>
      <c r="P2094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5">
        <f t="shared" si="196"/>
        <v>40763.499212962961</v>
      </c>
      <c r="T2094" s="5">
        <f t="shared" si="197"/>
        <v>40823.499212962961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92"/>
        <v>102.46666666666667</v>
      </c>
      <c r="P2095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5">
        <f t="shared" si="196"/>
        <v>41205.646203703705</v>
      </c>
      <c r="T2095" s="5">
        <f t="shared" si="197"/>
        <v>41265.68787037037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92"/>
        <v>120.54285714285714</v>
      </c>
      <c r="P209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5">
        <f t="shared" si="196"/>
        <v>40938.811689814815</v>
      </c>
      <c r="T2096" s="5">
        <f t="shared" si="197"/>
        <v>40972.916666666664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92"/>
        <v>100</v>
      </c>
      <c r="P209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5">
        <f t="shared" si="196"/>
        <v>40758.525150462963</v>
      </c>
      <c r="T2097" s="5">
        <f t="shared" si="197"/>
        <v>40818.525150462963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92"/>
        <v>101.66666666666666</v>
      </c>
      <c r="P2098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5">
        <f t="shared" si="196"/>
        <v>41192.550173611111</v>
      </c>
      <c r="T2098" s="5">
        <f t="shared" si="197"/>
        <v>41207.957638888889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92"/>
        <v>100</v>
      </c>
      <c r="P2099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5">
        <f t="shared" si="196"/>
        <v>40818.376562500001</v>
      </c>
      <c r="T2099" s="5">
        <f t="shared" si="197"/>
        <v>40878.418229166666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92"/>
        <v>100.33333333333334</v>
      </c>
      <c r="P2100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5">
        <f t="shared" si="196"/>
        <v>40945.905497685184</v>
      </c>
      <c r="T2100" s="5">
        <f t="shared" si="197"/>
        <v>40975.905497685184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92"/>
        <v>132.36666666666667</v>
      </c>
      <c r="P2101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5">
        <f t="shared" si="196"/>
        <v>42173.53800925926</v>
      </c>
      <c r="T2101" s="5">
        <f t="shared" si="197"/>
        <v>42186.944444444445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92"/>
        <v>136.66666666666666</v>
      </c>
      <c r="P2102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5">
        <f t="shared" si="196"/>
        <v>41074.62663194444</v>
      </c>
      <c r="T2102" s="5">
        <f t="shared" si="197"/>
        <v>41089.957638888889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92"/>
        <v>113.25</v>
      </c>
      <c r="P2103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5">
        <f t="shared" si="196"/>
        <v>40891.941134259258</v>
      </c>
      <c r="T2103" s="5">
        <f t="shared" si="197"/>
        <v>40951.941134259258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92"/>
        <v>136</v>
      </c>
      <c r="P2104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5">
        <f t="shared" si="196"/>
        <v>40638.660277777773</v>
      </c>
      <c r="T2104" s="5">
        <f t="shared" si="197"/>
        <v>40668.660277777773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92"/>
        <v>146.12318374694613</v>
      </c>
      <c r="P2105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5">
        <f t="shared" si="196"/>
        <v>41192.546608796292</v>
      </c>
      <c r="T2105" s="5">
        <f t="shared" si="197"/>
        <v>41222.588275462964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92"/>
        <v>129.5</v>
      </c>
      <c r="P2106">
        <f t="shared" si="193"/>
        <v>28</v>
      </c>
      <c r="Q2106" t="str">
        <f t="shared" si="194"/>
        <v>music</v>
      </c>
      <c r="R2106" t="str">
        <f t="shared" si="195"/>
        <v>indie rock</v>
      </c>
      <c r="S2106" s="5">
        <f t="shared" si="196"/>
        <v>41393.86613425926</v>
      </c>
      <c r="T2106" s="5">
        <f t="shared" si="197"/>
        <v>41424.791666666664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92"/>
        <v>254</v>
      </c>
      <c r="P210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5">
        <f t="shared" si="196"/>
        <v>41951.580474537033</v>
      </c>
      <c r="T2107" s="5">
        <f t="shared" si="197"/>
        <v>41963.958333333336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92"/>
        <v>107.04545454545456</v>
      </c>
      <c r="P2108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5">
        <f t="shared" si="196"/>
        <v>41270.006643518514</v>
      </c>
      <c r="T2108" s="5">
        <f t="shared" si="197"/>
        <v>41300.006643518514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92"/>
        <v>107.73299999999999</v>
      </c>
      <c r="P2109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5">
        <f t="shared" si="196"/>
        <v>41934.502233796295</v>
      </c>
      <c r="T2109" s="5">
        <f t="shared" si="197"/>
        <v>41955.543900462959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92"/>
        <v>107.31250000000001</v>
      </c>
      <c r="P2110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5">
        <f t="shared" si="196"/>
        <v>41134.967361111107</v>
      </c>
      <c r="T2110" s="5">
        <f t="shared" si="197"/>
        <v>41161.954861111109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92"/>
        <v>106.52500000000001</v>
      </c>
      <c r="P2111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5">
        <f t="shared" si="196"/>
        <v>42160.500196759262</v>
      </c>
      <c r="T2111" s="5">
        <f t="shared" si="197"/>
        <v>42190.500196759262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92"/>
        <v>100.35000000000001</v>
      </c>
      <c r="P2112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5">
        <f t="shared" si="196"/>
        <v>41759.462604166663</v>
      </c>
      <c r="T2112" s="5">
        <f t="shared" si="197"/>
        <v>41786.999305555553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92"/>
        <v>106.5</v>
      </c>
      <c r="P2113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5">
        <f t="shared" si="196"/>
        <v>40702.988715277774</v>
      </c>
      <c r="T2113" s="5">
        <f t="shared" si="197"/>
        <v>40769.833333333328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92"/>
        <v>100</v>
      </c>
      <c r="P2114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5">
        <f t="shared" si="196"/>
        <v>41365.719826388886</v>
      </c>
      <c r="T2114" s="5">
        <f t="shared" si="197"/>
        <v>41379.719826388886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98">(E2115/D2115)*100</f>
        <v>104.85714285714285</v>
      </c>
      <c r="P2115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RIGHT(N2115,LEN(N2115)-FIND("/",N2115))</f>
        <v>indie rock</v>
      </c>
      <c r="S2115" s="5">
        <f t="shared" ref="S2115:S2178" si="202">(J2115/86400)+25569+(-5/24)</f>
        <v>41870.657129629624</v>
      </c>
      <c r="T2115" s="5">
        <f t="shared" ref="T2115:T2178" si="203">(I2115/86400)+25569+(-5/24)</f>
        <v>41905.657129629624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98"/>
        <v>104.69999999999999</v>
      </c>
      <c r="P211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5">
        <f t="shared" si="202"/>
        <v>40458.607291666667</v>
      </c>
      <c r="T2116" s="5">
        <f t="shared" si="203"/>
        <v>40520.999305555553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98"/>
        <v>225.66666666666669</v>
      </c>
      <c r="P211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5">
        <f t="shared" si="202"/>
        <v>40563.872696759259</v>
      </c>
      <c r="T2117" s="5">
        <f t="shared" si="203"/>
        <v>40593.872696759259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98"/>
        <v>100.90416666666667</v>
      </c>
      <c r="P2118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5">
        <f t="shared" si="202"/>
        <v>41136.569479166668</v>
      </c>
      <c r="T2118" s="5">
        <f t="shared" si="203"/>
        <v>41184.569479166668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98"/>
        <v>147.75</v>
      </c>
      <c r="P2119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5">
        <f t="shared" si="202"/>
        <v>42289.851261574069</v>
      </c>
      <c r="T2119" s="5">
        <f t="shared" si="203"/>
        <v>42303.999305555553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98"/>
        <v>134.61099999999999</v>
      </c>
      <c r="P2120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5">
        <f t="shared" si="202"/>
        <v>40718.631203703699</v>
      </c>
      <c r="T2120" s="5">
        <f t="shared" si="203"/>
        <v>40748.631203703699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98"/>
        <v>100.75</v>
      </c>
      <c r="P2121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5">
        <f t="shared" si="202"/>
        <v>41106.921817129631</v>
      </c>
      <c r="T2121" s="5">
        <f t="shared" si="203"/>
        <v>41136.921817129631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98"/>
        <v>100.880375</v>
      </c>
      <c r="P2122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5">
        <f t="shared" si="202"/>
        <v>41591.756203703699</v>
      </c>
      <c r="T2122" s="5">
        <f t="shared" si="203"/>
        <v>41640.756203703699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98"/>
        <v>0.56800000000000006</v>
      </c>
      <c r="P2123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5">
        <f t="shared" si="202"/>
        <v>42716.534120370365</v>
      </c>
      <c r="T2123" s="5">
        <f t="shared" si="203"/>
        <v>42746.534120370365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98"/>
        <v>0.38750000000000001</v>
      </c>
      <c r="P2124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5">
        <f t="shared" si="202"/>
        <v>42712.092233796291</v>
      </c>
      <c r="T2124" s="5">
        <f t="shared" si="203"/>
        <v>42742.092233796291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98"/>
        <v>10</v>
      </c>
      <c r="P2125">
        <f t="shared" si="199"/>
        <v>10</v>
      </c>
      <c r="Q2125" t="str">
        <f t="shared" si="200"/>
        <v>games</v>
      </c>
      <c r="R2125" t="str">
        <f t="shared" si="201"/>
        <v>video games</v>
      </c>
      <c r="S2125" s="5">
        <f t="shared" si="202"/>
        <v>40198.216516203705</v>
      </c>
      <c r="T2125" s="5">
        <f t="shared" si="203"/>
        <v>40252.082638888889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98"/>
        <v>10.454545454545453</v>
      </c>
      <c r="P212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5">
        <f t="shared" si="202"/>
        <v>40463.819849537038</v>
      </c>
      <c r="T2126" s="5">
        <f t="shared" si="203"/>
        <v>40512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98"/>
        <v>1.4200000000000002</v>
      </c>
      <c r="P212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5">
        <f t="shared" si="202"/>
        <v>42190.815196759257</v>
      </c>
      <c r="T2127" s="5">
        <f t="shared" si="203"/>
        <v>42220.815196759257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98"/>
        <v>0.05</v>
      </c>
      <c r="P2128">
        <f t="shared" si="199"/>
        <v>5</v>
      </c>
      <c r="Q2128" t="str">
        <f t="shared" si="200"/>
        <v>games</v>
      </c>
      <c r="R2128" t="str">
        <f t="shared" si="201"/>
        <v>video games</v>
      </c>
      <c r="S2128" s="5">
        <f t="shared" si="202"/>
        <v>41951.76489583333</v>
      </c>
      <c r="T2128" s="5">
        <f t="shared" si="203"/>
        <v>41981.76489583333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98"/>
        <v>28.842857142857142</v>
      </c>
      <c r="P2129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5">
        <f t="shared" si="202"/>
        <v>42045.297025462962</v>
      </c>
      <c r="T2129" s="5">
        <f t="shared" si="203"/>
        <v>42075.255358796298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98"/>
        <v>0.16666666666666669</v>
      </c>
      <c r="P2130">
        <f t="shared" si="199"/>
        <v>25</v>
      </c>
      <c r="Q2130" t="str">
        <f t="shared" si="200"/>
        <v>games</v>
      </c>
      <c r="R2130" t="str">
        <f t="shared" si="201"/>
        <v>video games</v>
      </c>
      <c r="S2130" s="5">
        <f t="shared" si="202"/>
        <v>41843.564456018517</v>
      </c>
      <c r="T2130" s="5">
        <f t="shared" si="203"/>
        <v>41903.564456018517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98"/>
        <v>11.799999999999999</v>
      </c>
      <c r="P2131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5">
        <f t="shared" si="202"/>
        <v>42408.815972222219</v>
      </c>
      <c r="T2131" s="5">
        <f t="shared" si="203"/>
        <v>42438.815972222219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98"/>
        <v>0.20238095238095236</v>
      </c>
      <c r="P2132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5">
        <f t="shared" si="202"/>
        <v>41831.87804398148</v>
      </c>
      <c r="T2132" s="5">
        <f t="shared" si="203"/>
        <v>41866.87804398148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98"/>
        <v>5</v>
      </c>
      <c r="P2133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5">
        <f t="shared" si="202"/>
        <v>42166.998738425922</v>
      </c>
      <c r="T2133" s="5">
        <f t="shared" si="203"/>
        <v>42196.998738425922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98"/>
        <v>2.1129899999999995</v>
      </c>
      <c r="P2134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5">
        <f t="shared" si="202"/>
        <v>41643.27884259259</v>
      </c>
      <c r="T2134" s="5">
        <f t="shared" si="203"/>
        <v>41673.27884259259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98"/>
        <v>1.6</v>
      </c>
      <c r="P2135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5">
        <f t="shared" si="202"/>
        <v>40618.888877314814</v>
      </c>
      <c r="T2135" s="5">
        <f t="shared" si="203"/>
        <v>40657.082638888889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98"/>
        <v>1.7333333333333332</v>
      </c>
      <c r="P213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5">
        <f t="shared" si="202"/>
        <v>41361.678136574068</v>
      </c>
      <c r="T2136" s="5">
        <f t="shared" si="203"/>
        <v>41391.678136574068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98"/>
        <v>9.56</v>
      </c>
      <c r="P213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5">
        <f t="shared" si="202"/>
        <v>41156.755011574074</v>
      </c>
      <c r="T2137" s="5">
        <f t="shared" si="203"/>
        <v>41186.755011574074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98"/>
        <v>5.9612499999999999E-2</v>
      </c>
      <c r="P2138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5">
        <f t="shared" si="202"/>
        <v>41536.300763888888</v>
      </c>
      <c r="T2138" s="5">
        <f t="shared" si="203"/>
        <v>41566.300763888888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98"/>
        <v>28.405999999999999</v>
      </c>
      <c r="P2139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5">
        <f t="shared" si="202"/>
        <v>41948.562835648147</v>
      </c>
      <c r="T2139" s="5">
        <f t="shared" si="203"/>
        <v>41978.562835648147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98"/>
        <v>12.8</v>
      </c>
      <c r="P2140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5">
        <f t="shared" si="202"/>
        <v>41556.804849537039</v>
      </c>
      <c r="T2140" s="5">
        <f t="shared" si="203"/>
        <v>41586.846516203703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98"/>
        <v>5.42</v>
      </c>
      <c r="P2141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5">
        <f t="shared" si="202"/>
        <v>42647.541759259257</v>
      </c>
      <c r="T2141" s="5">
        <f t="shared" si="203"/>
        <v>42677.541759259257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98"/>
        <v>0.11199999999999999</v>
      </c>
      <c r="P2142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5">
        <f t="shared" si="202"/>
        <v>41255.625277777777</v>
      </c>
      <c r="T2142" s="5">
        <f t="shared" si="203"/>
        <v>41285.625277777777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98"/>
        <v>0</v>
      </c>
      <c r="P2143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5">
        <f t="shared" si="202"/>
        <v>41927.027303240735</v>
      </c>
      <c r="T2143" s="5">
        <f t="shared" si="203"/>
        <v>41957.068969907406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98"/>
        <v>5.7238095238095239</v>
      </c>
      <c r="P2144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5">
        <f t="shared" si="202"/>
        <v>42340.493171296293</v>
      </c>
      <c r="T2144" s="5">
        <f t="shared" si="203"/>
        <v>42368.493171296293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98"/>
        <v>11.25</v>
      </c>
      <c r="P2145">
        <f t="shared" si="199"/>
        <v>45</v>
      </c>
      <c r="Q2145" t="str">
        <f t="shared" si="200"/>
        <v>games</v>
      </c>
      <c r="R2145" t="str">
        <f t="shared" si="201"/>
        <v>video games</v>
      </c>
      <c r="S2145" s="5">
        <f t="shared" si="202"/>
        <v>40332.678379629629</v>
      </c>
      <c r="T2145" s="5">
        <f t="shared" si="203"/>
        <v>40380.583333333328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98"/>
        <v>1.7098591549295776</v>
      </c>
      <c r="P214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5">
        <f t="shared" si="202"/>
        <v>41499.338425925926</v>
      </c>
      <c r="T2146" s="5">
        <f t="shared" si="203"/>
        <v>41531.338425925926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98"/>
        <v>30.433333333333334</v>
      </c>
      <c r="P214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5">
        <f t="shared" si="202"/>
        <v>41575.029097222221</v>
      </c>
      <c r="T2147" s="5">
        <f t="shared" si="203"/>
        <v>41605.070763888885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98"/>
        <v>0.02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s="5">
        <f t="shared" si="202"/>
        <v>42397.471180555549</v>
      </c>
      <c r="T2148" s="5">
        <f t="shared" si="203"/>
        <v>42411.471180555549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98"/>
        <v>0.69641025641025645</v>
      </c>
      <c r="P2149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5">
        <f t="shared" si="202"/>
        <v>41927.087361111109</v>
      </c>
      <c r="T2149" s="5">
        <f t="shared" si="203"/>
        <v>41959.129027777781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98"/>
        <v>2</v>
      </c>
      <c r="P2150">
        <f t="shared" si="199"/>
        <v>1</v>
      </c>
      <c r="Q2150" t="str">
        <f t="shared" si="200"/>
        <v>games</v>
      </c>
      <c r="R2150" t="str">
        <f t="shared" si="201"/>
        <v>video games</v>
      </c>
      <c r="S2150" s="5">
        <f t="shared" si="202"/>
        <v>42066.525254629632</v>
      </c>
      <c r="T2150" s="5">
        <f t="shared" si="203"/>
        <v>42096.483587962961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98"/>
        <v>0</v>
      </c>
      <c r="P2151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5">
        <f t="shared" si="202"/>
        <v>40354.816620370366</v>
      </c>
      <c r="T2151" s="5">
        <f t="shared" si="203"/>
        <v>40389.791666666664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98"/>
        <v>0.80999999999999994</v>
      </c>
      <c r="P2152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5">
        <f t="shared" si="202"/>
        <v>42534.076377314814</v>
      </c>
      <c r="T2152" s="5">
        <f t="shared" si="203"/>
        <v>42564.076377314814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98"/>
        <v>0.26222222222222225</v>
      </c>
      <c r="P2153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5">
        <f t="shared" si="202"/>
        <v>42520.639050925922</v>
      </c>
      <c r="T2153" s="5">
        <f t="shared" si="203"/>
        <v>42550.639050925922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98"/>
        <v>0.16666666666666669</v>
      </c>
      <c r="P2154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5">
        <f t="shared" si="202"/>
        <v>41683.62394675926</v>
      </c>
      <c r="T2154" s="5">
        <f t="shared" si="203"/>
        <v>41713.582280092589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98"/>
        <v>9.124454880912446E-3</v>
      </c>
      <c r="P2155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5">
        <f t="shared" si="202"/>
        <v>41974.702754629623</v>
      </c>
      <c r="T2155" s="5">
        <f t="shared" si="203"/>
        <v>42014.124305555553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98"/>
        <v>0.8</v>
      </c>
      <c r="P2156">
        <f t="shared" si="199"/>
        <v>1</v>
      </c>
      <c r="Q2156" t="str">
        <f t="shared" si="200"/>
        <v>games</v>
      </c>
      <c r="R2156" t="str">
        <f t="shared" si="201"/>
        <v>video games</v>
      </c>
      <c r="S2156" s="5">
        <f t="shared" si="202"/>
        <v>41647.42392361111</v>
      </c>
      <c r="T2156" s="5">
        <f t="shared" si="203"/>
        <v>41667.42392361111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98"/>
        <v>2.2999999999999998</v>
      </c>
      <c r="P215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5">
        <f t="shared" si="202"/>
        <v>42430.539178240739</v>
      </c>
      <c r="T2157" s="5">
        <f t="shared" si="203"/>
        <v>42460.497511574074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98"/>
        <v>2.6660714285714282</v>
      </c>
      <c r="P2158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5">
        <f t="shared" si="202"/>
        <v>41488.645902777775</v>
      </c>
      <c r="T2158" s="5">
        <f t="shared" si="203"/>
        <v>41533.645902777775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98"/>
        <v>28.192</v>
      </c>
      <c r="P2159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5">
        <f t="shared" si="202"/>
        <v>42694.772951388884</v>
      </c>
      <c r="T2159" s="5">
        <f t="shared" si="203"/>
        <v>42727.124305555553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98"/>
        <v>6.5900366666666672</v>
      </c>
      <c r="P2160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5">
        <f t="shared" si="202"/>
        <v>41264.645532407405</v>
      </c>
      <c r="T2160" s="5">
        <f t="shared" si="203"/>
        <v>41309.645532407405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98"/>
        <v>0.72222222222222221</v>
      </c>
      <c r="P2161">
        <f t="shared" si="199"/>
        <v>13</v>
      </c>
      <c r="Q2161" t="str">
        <f t="shared" si="200"/>
        <v>games</v>
      </c>
      <c r="R2161" t="str">
        <f t="shared" si="201"/>
        <v>video games</v>
      </c>
      <c r="S2161" s="5">
        <f t="shared" si="202"/>
        <v>40710.522847222222</v>
      </c>
      <c r="T2161" s="5">
        <f t="shared" si="203"/>
        <v>40740.522847222222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98"/>
        <v>0.85000000000000009</v>
      </c>
      <c r="P2162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5">
        <f t="shared" si="202"/>
        <v>41018.503530092588</v>
      </c>
      <c r="T2162" s="5">
        <f t="shared" si="203"/>
        <v>41048.503530092588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98"/>
        <v>115.75</v>
      </c>
      <c r="P2163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5">
        <f t="shared" si="202"/>
        <v>42240.644201388888</v>
      </c>
      <c r="T2163" s="5">
        <f t="shared" si="203"/>
        <v>42270.644201388888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98"/>
        <v>112.26666666666667</v>
      </c>
      <c r="P2164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5">
        <f t="shared" si="202"/>
        <v>41813.557766203703</v>
      </c>
      <c r="T2164" s="5">
        <f t="shared" si="203"/>
        <v>41844.557766203703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98"/>
        <v>132.20000000000002</v>
      </c>
      <c r="P2165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5">
        <f t="shared" si="202"/>
        <v>42111.691203703704</v>
      </c>
      <c r="T2165" s="5">
        <f t="shared" si="203"/>
        <v>42162.951388888883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98"/>
        <v>102.63636363636364</v>
      </c>
      <c r="P216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5">
        <f t="shared" si="202"/>
        <v>42515.509421296294</v>
      </c>
      <c r="T2166" s="5">
        <f t="shared" si="203"/>
        <v>42545.957638888889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98"/>
        <v>138.64000000000001</v>
      </c>
      <c r="P216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5">
        <f t="shared" si="202"/>
        <v>42438.458738425928</v>
      </c>
      <c r="T2167" s="5">
        <f t="shared" si="203"/>
        <v>42468.417071759257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98"/>
        <v>146.6</v>
      </c>
      <c r="P2168">
        <f t="shared" si="199"/>
        <v>91.625</v>
      </c>
      <c r="Q2168" t="str">
        <f t="shared" si="200"/>
        <v>music</v>
      </c>
      <c r="R2168" t="str">
        <f t="shared" si="201"/>
        <v>rock</v>
      </c>
      <c r="S2168" s="5">
        <f t="shared" si="202"/>
        <v>41933.629837962959</v>
      </c>
      <c r="T2168" s="5">
        <f t="shared" si="203"/>
        <v>41978.671504629623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98"/>
        <v>120</v>
      </c>
      <c r="P2169">
        <f t="shared" si="199"/>
        <v>22.5</v>
      </c>
      <c r="Q2169" t="str">
        <f t="shared" si="200"/>
        <v>music</v>
      </c>
      <c r="R2169" t="str">
        <f t="shared" si="201"/>
        <v>rock</v>
      </c>
      <c r="S2169" s="5">
        <f t="shared" si="202"/>
        <v>41152.858067129629</v>
      </c>
      <c r="T2169" s="5">
        <f t="shared" si="203"/>
        <v>41166.858067129629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98"/>
        <v>121.5816111111111</v>
      </c>
      <c r="P2170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5">
        <f t="shared" si="202"/>
        <v>42745.391909722217</v>
      </c>
      <c r="T2170" s="5">
        <f t="shared" si="203"/>
        <v>42775.999999999993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98"/>
        <v>100</v>
      </c>
      <c r="P2171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5">
        <f t="shared" si="202"/>
        <v>42793.492488425924</v>
      </c>
      <c r="T2171" s="5">
        <f t="shared" si="203"/>
        <v>42796.492488425924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98"/>
        <v>180.85714285714286</v>
      </c>
      <c r="P2172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5">
        <f t="shared" si="202"/>
        <v>42198.541921296295</v>
      </c>
      <c r="T2172" s="5">
        <f t="shared" si="203"/>
        <v>42238.541921296295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98"/>
        <v>106.075</v>
      </c>
      <c r="P2173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5">
        <f t="shared" si="202"/>
        <v>42141.748784722215</v>
      </c>
      <c r="T2173" s="5">
        <f t="shared" si="203"/>
        <v>42176.999999999993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98"/>
        <v>100</v>
      </c>
      <c r="P2174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5">
        <f t="shared" si="202"/>
        <v>42082.371759259258</v>
      </c>
      <c r="T2174" s="5">
        <f t="shared" si="203"/>
        <v>42112.371759259258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98"/>
        <v>126.92857142857143</v>
      </c>
      <c r="P2175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5">
        <f t="shared" si="202"/>
        <v>41495.484293981477</v>
      </c>
      <c r="T2175" s="5">
        <f t="shared" si="203"/>
        <v>41526.957638888889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98"/>
        <v>102.97499999999999</v>
      </c>
      <c r="P217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5">
        <f t="shared" si="202"/>
        <v>42465.334571759253</v>
      </c>
      <c r="T2176" s="5">
        <f t="shared" si="203"/>
        <v>42495.334571759253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98"/>
        <v>250</v>
      </c>
      <c r="P217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5">
        <f t="shared" si="202"/>
        <v>42564.800763888888</v>
      </c>
      <c r="T2177" s="5">
        <f t="shared" si="203"/>
        <v>42571.800763888888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98"/>
        <v>126.02</v>
      </c>
      <c r="P2178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5">
        <f t="shared" si="202"/>
        <v>42096.424872685187</v>
      </c>
      <c r="T2178" s="5">
        <f t="shared" si="203"/>
        <v>42126.424872685187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204">(E2179/D2179)*100</f>
        <v>100.12</v>
      </c>
      <c r="P2179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RIGHT(N2179,LEN(N2179)-FIND("/",N2179))</f>
        <v>rock</v>
      </c>
      <c r="S2179" s="5">
        <f t="shared" ref="S2179:S2242" si="208">(J2179/86400)+25569+(-5/24)</f>
        <v>42502.042442129627</v>
      </c>
      <c r="T2179" s="5">
        <f t="shared" ref="T2179:T2242" si="209">(I2179/86400)+25569+(-5/24)</f>
        <v>42527.042442129627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204"/>
        <v>138.64000000000001</v>
      </c>
      <c r="P2180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5">
        <f t="shared" si="208"/>
        <v>42723.428206018514</v>
      </c>
      <c r="T2180" s="5">
        <f t="shared" si="209"/>
        <v>42753.428206018514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204"/>
        <v>161.4</v>
      </c>
      <c r="P2181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5">
        <f t="shared" si="208"/>
        <v>42074.962870370371</v>
      </c>
      <c r="T2181" s="5">
        <f t="shared" si="209"/>
        <v>42104.962870370371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204"/>
        <v>107.18419999999999</v>
      </c>
      <c r="P2182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5">
        <f t="shared" si="208"/>
        <v>42279.461435185185</v>
      </c>
      <c r="T2182" s="5">
        <f t="shared" si="209"/>
        <v>42321.503101851849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204"/>
        <v>153.1</v>
      </c>
      <c r="P2183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5">
        <f t="shared" si="208"/>
        <v>42772.796909722216</v>
      </c>
      <c r="T2183" s="5">
        <f t="shared" si="209"/>
        <v>42786.796909722216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204"/>
        <v>524.16666666666663</v>
      </c>
      <c r="P2184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5">
        <f t="shared" si="208"/>
        <v>41879.692418981482</v>
      </c>
      <c r="T2184" s="5">
        <f t="shared" si="209"/>
        <v>41914.692418981482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204"/>
        <v>489.27777777777777</v>
      </c>
      <c r="P2185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5">
        <f t="shared" si="208"/>
        <v>42745.157141203701</v>
      </c>
      <c r="T2185" s="5">
        <f t="shared" si="209"/>
        <v>42774.999999999993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204"/>
        <v>284.74</v>
      </c>
      <c r="P218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5">
        <f t="shared" si="208"/>
        <v>42380.481956018521</v>
      </c>
      <c r="T2186" s="5">
        <f t="shared" si="209"/>
        <v>42394.458333333336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204"/>
        <v>1856.97</v>
      </c>
      <c r="P218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5">
        <f t="shared" si="208"/>
        <v>41319.141655092586</v>
      </c>
      <c r="T2187" s="5">
        <f t="shared" si="209"/>
        <v>41359.141655092586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204"/>
        <v>109.67499999999998</v>
      </c>
      <c r="P2188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5">
        <f t="shared" si="208"/>
        <v>42583.406747685185</v>
      </c>
      <c r="T2188" s="5">
        <f t="shared" si="209"/>
        <v>42619.874999999993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204"/>
        <v>1014.6425</v>
      </c>
      <c r="P2189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5">
        <f t="shared" si="208"/>
        <v>42068.000763888886</v>
      </c>
      <c r="T2189" s="5">
        <f t="shared" si="209"/>
        <v>42096.957638888889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204"/>
        <v>412.17692027666544</v>
      </c>
      <c r="P2190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5">
        <f t="shared" si="208"/>
        <v>42633.377789351849</v>
      </c>
      <c r="T2190" s="5">
        <f t="shared" si="209"/>
        <v>42668.499999999993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204"/>
        <v>503.25</v>
      </c>
      <c r="P2191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5">
        <f t="shared" si="208"/>
        <v>42467.579861111109</v>
      </c>
      <c r="T2191" s="5">
        <f t="shared" si="209"/>
        <v>42481.708333333336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204"/>
        <v>184.61052631578946</v>
      </c>
      <c r="P2192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5">
        <f t="shared" si="208"/>
        <v>42417.416712962957</v>
      </c>
      <c r="T2192" s="5">
        <f t="shared" si="209"/>
        <v>42452.082638888889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204"/>
        <v>119.73333333333333</v>
      </c>
      <c r="P2193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5">
        <f t="shared" si="208"/>
        <v>42768.6253125</v>
      </c>
      <c r="T2193" s="5">
        <f t="shared" si="209"/>
        <v>42780.6253125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204"/>
        <v>1081.2401666666667</v>
      </c>
      <c r="P2194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5">
        <f t="shared" si="208"/>
        <v>42691.642870370364</v>
      </c>
      <c r="T2194" s="5">
        <f t="shared" si="209"/>
        <v>42719.749999999993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204"/>
        <v>452.37333333333333</v>
      </c>
      <c r="P2195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5">
        <f t="shared" si="208"/>
        <v>42664.197592592587</v>
      </c>
      <c r="T2195" s="5">
        <f t="shared" si="209"/>
        <v>42694.999305555553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204"/>
        <v>537.37</v>
      </c>
      <c r="P219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5">
        <f t="shared" si="208"/>
        <v>42425.54965277778</v>
      </c>
      <c r="T2196" s="5">
        <f t="shared" si="209"/>
        <v>42455.507986111108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204"/>
        <v>120.32608695652173</v>
      </c>
      <c r="P219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5">
        <f t="shared" si="208"/>
        <v>42197.563657407409</v>
      </c>
      <c r="T2197" s="5">
        <f t="shared" si="209"/>
        <v>42227.563657407409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204"/>
        <v>113.83571428571429</v>
      </c>
      <c r="P2198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5">
        <f t="shared" si="208"/>
        <v>42675.278958333329</v>
      </c>
      <c r="T2198" s="5">
        <f t="shared" si="209"/>
        <v>42706.083333333336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204"/>
        <v>951.03109999999992</v>
      </c>
      <c r="P2199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5">
        <f t="shared" si="208"/>
        <v>42033.37568287037</v>
      </c>
      <c r="T2199" s="5">
        <f t="shared" si="209"/>
        <v>42063.37568287037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204"/>
        <v>132.89249999999998</v>
      </c>
      <c r="P2200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5">
        <f t="shared" si="208"/>
        <v>42292.305555555555</v>
      </c>
      <c r="T2200" s="5">
        <f t="shared" si="209"/>
        <v>42322.347222222219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204"/>
        <v>146.97777777777779</v>
      </c>
      <c r="P2201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5">
        <f t="shared" si="208"/>
        <v>42262.208310185182</v>
      </c>
      <c r="T2201" s="5">
        <f t="shared" si="209"/>
        <v>42292.208310185182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204"/>
        <v>542.15</v>
      </c>
      <c r="P2202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5">
        <f t="shared" si="208"/>
        <v>42163.417453703696</v>
      </c>
      <c r="T2202" s="5">
        <f t="shared" si="209"/>
        <v>42190.916666666664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204"/>
        <v>382.71818181818185</v>
      </c>
      <c r="P2203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5">
        <f t="shared" si="208"/>
        <v>41276.638483796291</v>
      </c>
      <c r="T2203" s="5">
        <f t="shared" si="209"/>
        <v>41290.638483796291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204"/>
        <v>704.18124999999998</v>
      </c>
      <c r="P2204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5">
        <f t="shared" si="208"/>
        <v>41184.640833333331</v>
      </c>
      <c r="T2204" s="5">
        <f t="shared" si="209"/>
        <v>41214.640833333331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204"/>
        <v>109.55</v>
      </c>
      <c r="P220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5">
        <f t="shared" si="208"/>
        <v>42241.651412037034</v>
      </c>
      <c r="T2205" s="5">
        <f t="shared" si="209"/>
        <v>42271.651412037034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204"/>
        <v>132.86666666666667</v>
      </c>
      <c r="P220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5">
        <f t="shared" si="208"/>
        <v>41312.103229166663</v>
      </c>
      <c r="T2206" s="5">
        <f t="shared" si="209"/>
        <v>41342.103229166663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204"/>
        <v>152</v>
      </c>
      <c r="P220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5">
        <f t="shared" si="208"/>
        <v>41031.613298611112</v>
      </c>
      <c r="T2207" s="5">
        <f t="shared" si="209"/>
        <v>41061.613298611112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204"/>
        <v>102.72727272727273</v>
      </c>
      <c r="P2208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5">
        <f t="shared" si="208"/>
        <v>40997.048888888887</v>
      </c>
      <c r="T2208" s="5">
        <f t="shared" si="209"/>
        <v>41015.048888888887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204"/>
        <v>100</v>
      </c>
      <c r="P2209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5">
        <f t="shared" si="208"/>
        <v>41563.985798611109</v>
      </c>
      <c r="T2209" s="5">
        <f t="shared" si="209"/>
        <v>41594.027465277773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204"/>
        <v>101.6</v>
      </c>
      <c r="P2210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5">
        <f t="shared" si="208"/>
        <v>40946.673912037033</v>
      </c>
      <c r="T2210" s="5">
        <f t="shared" si="209"/>
        <v>41005.958333333328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204"/>
        <v>150.80000000000001</v>
      </c>
      <c r="P2211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5">
        <f t="shared" si="208"/>
        <v>41732.27134259259</v>
      </c>
      <c r="T2211" s="5">
        <f t="shared" si="209"/>
        <v>41743.75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204"/>
        <v>111.425</v>
      </c>
      <c r="P2212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5">
        <f t="shared" si="208"/>
        <v>40955.857754629629</v>
      </c>
      <c r="T2212" s="5">
        <f t="shared" si="209"/>
        <v>41013.525000000001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204"/>
        <v>195.6</v>
      </c>
      <c r="P2213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5">
        <f t="shared" si="208"/>
        <v>41716.576678240737</v>
      </c>
      <c r="T2213" s="5">
        <f t="shared" si="209"/>
        <v>41739.082638888889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204"/>
        <v>114.38333333333333</v>
      </c>
      <c r="P2214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5">
        <f t="shared" si="208"/>
        <v>41548.539085648146</v>
      </c>
      <c r="T2214" s="5">
        <f t="shared" si="209"/>
        <v>41581.833333333328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204"/>
        <v>200</v>
      </c>
      <c r="P221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5">
        <f t="shared" si="208"/>
        <v>42109.617812499993</v>
      </c>
      <c r="T2215" s="5">
        <f t="shared" si="209"/>
        <v>42139.617812499993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204"/>
        <v>292.50166666666667</v>
      </c>
      <c r="P221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5">
        <f t="shared" si="208"/>
        <v>41646.58388888889</v>
      </c>
      <c r="T2216" s="5">
        <f t="shared" si="209"/>
        <v>41676.58388888889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204"/>
        <v>156.36363636363637</v>
      </c>
      <c r="P221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5">
        <f t="shared" si="208"/>
        <v>40958.508935185186</v>
      </c>
      <c r="T2217" s="5">
        <f t="shared" si="209"/>
        <v>40981.082638888889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204"/>
        <v>105.66666666666666</v>
      </c>
      <c r="P2218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5">
        <f t="shared" si="208"/>
        <v>42194.543344907404</v>
      </c>
      <c r="T2218" s="5">
        <f t="shared" si="209"/>
        <v>42208.543344907404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204"/>
        <v>101.19047619047619</v>
      </c>
      <c r="P2219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5">
        <f t="shared" si="208"/>
        <v>42299.568437499998</v>
      </c>
      <c r="T2219" s="5">
        <f t="shared" si="209"/>
        <v>42310.124999999993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204"/>
        <v>122.833</v>
      </c>
      <c r="P2220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5">
        <f t="shared" si="208"/>
        <v>41127.603969907403</v>
      </c>
      <c r="T2220" s="5">
        <f t="shared" si="209"/>
        <v>41149.791666666664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204"/>
        <v>101.49999999999999</v>
      </c>
      <c r="P2221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5">
        <f t="shared" si="208"/>
        <v>42205.510555555556</v>
      </c>
      <c r="T2221" s="5">
        <f t="shared" si="209"/>
        <v>42235.510555555556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204"/>
        <v>101.14285714285714</v>
      </c>
      <c r="P2222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5">
        <f t="shared" si="208"/>
        <v>41451.852268518516</v>
      </c>
      <c r="T2222" s="5">
        <f t="shared" si="209"/>
        <v>41481.852268518516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204"/>
        <v>108.11999999999999</v>
      </c>
      <c r="P2223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5">
        <f t="shared" si="208"/>
        <v>42452.458437499998</v>
      </c>
      <c r="T2223" s="5">
        <f t="shared" si="209"/>
        <v>42482.791666666664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204"/>
        <v>162.6</v>
      </c>
      <c r="P2224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5">
        <f t="shared" si="208"/>
        <v>40906.579247685186</v>
      </c>
      <c r="T2224" s="5">
        <f t="shared" si="209"/>
        <v>40936.579247685186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204"/>
        <v>105.80000000000001</v>
      </c>
      <c r="P222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5">
        <f t="shared" si="208"/>
        <v>42152.432500000003</v>
      </c>
      <c r="T2225" s="5">
        <f t="shared" si="209"/>
        <v>42182.432500000003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204"/>
        <v>243.15000000000003</v>
      </c>
      <c r="P222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5">
        <f t="shared" si="208"/>
        <v>42644.459201388883</v>
      </c>
      <c r="T2226" s="5">
        <f t="shared" si="209"/>
        <v>42672.583333333336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204"/>
        <v>944.83338095238094</v>
      </c>
      <c r="P222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5">
        <f t="shared" si="208"/>
        <v>41873.583506944444</v>
      </c>
      <c r="T2227" s="5">
        <f t="shared" si="209"/>
        <v>41903.583506944444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204"/>
        <v>108.46283333333334</v>
      </c>
      <c r="P2228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5">
        <f t="shared" si="208"/>
        <v>42381.590532407405</v>
      </c>
      <c r="T2228" s="5">
        <f t="shared" si="209"/>
        <v>42411.999305555553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204"/>
        <v>157.37692307692308</v>
      </c>
      <c r="P2229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5">
        <f t="shared" si="208"/>
        <v>41561.599016203698</v>
      </c>
      <c r="T2229" s="5">
        <f t="shared" si="209"/>
        <v>41591.640682870369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204"/>
        <v>1174.49</v>
      </c>
      <c r="P2230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5">
        <f t="shared" si="208"/>
        <v>42202.069861111107</v>
      </c>
      <c r="T2230" s="5">
        <f t="shared" si="209"/>
        <v>42232.069861111107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204"/>
        <v>171.04755366949576</v>
      </c>
      <c r="P2231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5">
        <f t="shared" si="208"/>
        <v>41484.455914351849</v>
      </c>
      <c r="T2231" s="5">
        <f t="shared" si="209"/>
        <v>41519.958333333328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204"/>
        <v>125.95294117647057</v>
      </c>
      <c r="P2232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5">
        <f t="shared" si="208"/>
        <v>41724.672766203701</v>
      </c>
      <c r="T2232" s="5">
        <f t="shared" si="209"/>
        <v>41754.672766203701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204"/>
        <v>1212.1296000000002</v>
      </c>
      <c r="P2233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5">
        <f t="shared" si="208"/>
        <v>41423.702557870369</v>
      </c>
      <c r="T2233" s="5">
        <f t="shared" si="209"/>
        <v>41450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204"/>
        <v>495.8</v>
      </c>
      <c r="P2234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5">
        <f t="shared" si="208"/>
        <v>41806.585740740738</v>
      </c>
      <c r="T2234" s="5">
        <f t="shared" si="209"/>
        <v>41838.916666666664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204"/>
        <v>332.03999999999996</v>
      </c>
      <c r="P2235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5">
        <f t="shared" si="208"/>
        <v>42331.170590277776</v>
      </c>
      <c r="T2235" s="5">
        <f t="shared" si="209"/>
        <v>42351.791666666664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204"/>
        <v>1165</v>
      </c>
      <c r="P223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5">
        <f t="shared" si="208"/>
        <v>42710.616284722222</v>
      </c>
      <c r="T2236" s="5">
        <f t="shared" si="209"/>
        <v>42740.616284722222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204"/>
        <v>153.3153846153846</v>
      </c>
      <c r="P223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5">
        <f t="shared" si="208"/>
        <v>42061.813784722217</v>
      </c>
      <c r="T2237" s="5">
        <f t="shared" si="209"/>
        <v>42091.772118055553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204"/>
        <v>537.10714285714289</v>
      </c>
      <c r="P2238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5">
        <f t="shared" si="208"/>
        <v>42371.408831018511</v>
      </c>
      <c r="T2238" s="5">
        <f t="shared" si="209"/>
        <v>42401.408831018511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204"/>
        <v>352.92777777777775</v>
      </c>
      <c r="P2239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5">
        <f t="shared" si="208"/>
        <v>41914.794942129629</v>
      </c>
      <c r="T2239" s="5">
        <f t="shared" si="209"/>
        <v>41955.124305555553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204"/>
        <v>137.4</v>
      </c>
      <c r="P2240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5">
        <f t="shared" si="208"/>
        <v>42774.41337962963</v>
      </c>
      <c r="T2240" s="5">
        <f t="shared" si="209"/>
        <v>42804.41337962963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204"/>
        <v>128.02668</v>
      </c>
      <c r="P2241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5">
        <f t="shared" si="208"/>
        <v>41572.750162037039</v>
      </c>
      <c r="T2241" s="5">
        <f t="shared" si="209"/>
        <v>41608.959722222222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204"/>
        <v>270.68</v>
      </c>
      <c r="P2242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5">
        <f t="shared" si="208"/>
        <v>42452.617407407401</v>
      </c>
      <c r="T2242" s="5">
        <f t="shared" si="209"/>
        <v>42482.617407407401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210">(E2243/D2243)*100</f>
        <v>806.4</v>
      </c>
      <c r="P2243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RIGHT(N2243,LEN(N2243)-FIND("/",N2243))</f>
        <v>tabletop games</v>
      </c>
      <c r="S2243" s="5">
        <f t="shared" ref="S2243:S2306" si="214">(J2243/86400)+25569+(-5/24)</f>
        <v>42766.619212962956</v>
      </c>
      <c r="T2243" s="5">
        <f t="shared" ref="T2243:T2306" si="215">(I2243/86400)+25569+(-5/24)</f>
        <v>42796.619212962956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210"/>
        <v>1360.0976000000001</v>
      </c>
      <c r="P2244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5">
        <f t="shared" si="214"/>
        <v>41569.367280092592</v>
      </c>
      <c r="T2244" s="5">
        <f t="shared" si="215"/>
        <v>41604.918055555558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210"/>
        <v>930250</v>
      </c>
      <c r="P2245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5">
        <f t="shared" si="214"/>
        <v>42800.542708333327</v>
      </c>
      <c r="T2245" s="5">
        <f t="shared" si="215"/>
        <v>42806.916666666664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210"/>
        <v>377.02</v>
      </c>
      <c r="P224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5">
        <f t="shared" si="214"/>
        <v>42647.610486111109</v>
      </c>
      <c r="T2246" s="5">
        <f t="shared" si="215"/>
        <v>42659.645833333336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210"/>
        <v>2647.0250000000001</v>
      </c>
      <c r="P224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5">
        <f t="shared" si="214"/>
        <v>41660.500196759254</v>
      </c>
      <c r="T2247" s="5">
        <f t="shared" si="215"/>
        <v>41691.541666666664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210"/>
        <v>100.12</v>
      </c>
      <c r="P2248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5">
        <f t="shared" si="214"/>
        <v>42221.583449074074</v>
      </c>
      <c r="T2248" s="5">
        <f t="shared" si="215"/>
        <v>42251.583449074074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210"/>
        <v>104.45405405405405</v>
      </c>
      <c r="P2249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5">
        <f t="shared" si="214"/>
        <v>42200.457928240743</v>
      </c>
      <c r="T2249" s="5">
        <f t="shared" si="215"/>
        <v>42214.457928240743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210"/>
        <v>107.21428571428571</v>
      </c>
      <c r="P2250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5">
        <f t="shared" si="214"/>
        <v>42688.667569444442</v>
      </c>
      <c r="T2250" s="5">
        <f t="shared" si="215"/>
        <v>42718.667569444442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210"/>
        <v>168.77142857142857</v>
      </c>
      <c r="P2251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5">
        <f t="shared" si="214"/>
        <v>41336.49496527778</v>
      </c>
      <c r="T2251" s="5">
        <f t="shared" si="215"/>
        <v>41366.453298611108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210"/>
        <v>975.11200000000008</v>
      </c>
      <c r="P2252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5">
        <f t="shared" si="214"/>
        <v>42676.7971412037</v>
      </c>
      <c r="T2252" s="5">
        <f t="shared" si="215"/>
        <v>42706.838807870365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210"/>
        <v>134.44929411764704</v>
      </c>
      <c r="P2253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5">
        <f t="shared" si="214"/>
        <v>41846.137465277774</v>
      </c>
      <c r="T2253" s="5">
        <f t="shared" si="215"/>
        <v>41867.137465277774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210"/>
        <v>272.27777777777777</v>
      </c>
      <c r="P2254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5">
        <f t="shared" si="214"/>
        <v>42573.119652777772</v>
      </c>
      <c r="T2254" s="5">
        <f t="shared" si="215"/>
        <v>42588.119652777772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210"/>
        <v>112.6875</v>
      </c>
      <c r="P2255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5">
        <f t="shared" si="214"/>
        <v>42296.422997685186</v>
      </c>
      <c r="T2255" s="5">
        <f t="shared" si="215"/>
        <v>42326.46466435185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210"/>
        <v>459.8</v>
      </c>
      <c r="P225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5">
        <f t="shared" si="214"/>
        <v>42752.439444444441</v>
      </c>
      <c r="T2256" s="5">
        <f t="shared" si="215"/>
        <v>42759.439444444441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210"/>
        <v>286.65822784810126</v>
      </c>
      <c r="P225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5">
        <f t="shared" si="214"/>
        <v>42467.743645833332</v>
      </c>
      <c r="T2257" s="5">
        <f t="shared" si="215"/>
        <v>42497.743645833332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210"/>
        <v>222.70833333333334</v>
      </c>
      <c r="P225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5">
        <f t="shared" si="214"/>
        <v>42682.243587962956</v>
      </c>
      <c r="T2258" s="5">
        <f t="shared" si="215"/>
        <v>42696.243587962956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210"/>
        <v>636.14</v>
      </c>
      <c r="P2259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5">
        <f t="shared" si="214"/>
        <v>42505.728344907409</v>
      </c>
      <c r="T2259" s="5">
        <f t="shared" si="215"/>
        <v>42540.749999999993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210"/>
        <v>146.5</v>
      </c>
      <c r="P2260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5">
        <f t="shared" si="214"/>
        <v>42136.542673611104</v>
      </c>
      <c r="T2260" s="5">
        <f t="shared" si="215"/>
        <v>42166.542673611104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210"/>
        <v>1867.1</v>
      </c>
      <c r="P2261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5">
        <f t="shared" si="214"/>
        <v>42702.59648148148</v>
      </c>
      <c r="T2261" s="5">
        <f t="shared" si="215"/>
        <v>42712.59648148148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210"/>
        <v>326.92</v>
      </c>
      <c r="P2262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5">
        <f t="shared" si="214"/>
        <v>41694.808449074073</v>
      </c>
      <c r="T2262" s="5">
        <f t="shared" si="215"/>
        <v>41724.766782407409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210"/>
        <v>779.5</v>
      </c>
      <c r="P2263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5">
        <f t="shared" si="214"/>
        <v>42759.516435185178</v>
      </c>
      <c r="T2263" s="5">
        <f t="shared" si="215"/>
        <v>42780.516435185178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210"/>
        <v>154.15151515151516</v>
      </c>
      <c r="P2264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5">
        <f t="shared" si="214"/>
        <v>41926.376828703702</v>
      </c>
      <c r="T2264" s="5">
        <f t="shared" si="215"/>
        <v>41960.791666666664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210"/>
        <v>115.54666666666667</v>
      </c>
      <c r="P2265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5">
        <f t="shared" si="214"/>
        <v>42014.623993055553</v>
      </c>
      <c r="T2265" s="5">
        <f t="shared" si="215"/>
        <v>42035.623993055553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210"/>
        <v>180.03333333333333</v>
      </c>
      <c r="P226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5">
        <f t="shared" si="214"/>
        <v>42496.374004629623</v>
      </c>
      <c r="T2266" s="5">
        <f t="shared" si="215"/>
        <v>42512.916666666664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210"/>
        <v>298.5</v>
      </c>
      <c r="P226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5">
        <f t="shared" si="214"/>
        <v>42689.644756944443</v>
      </c>
      <c r="T2267" s="5">
        <f t="shared" si="215"/>
        <v>42696.644756944443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210"/>
        <v>320.26666666666665</v>
      </c>
      <c r="P2268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5">
        <f t="shared" si="214"/>
        <v>42469.666574074072</v>
      </c>
      <c r="T2268" s="5">
        <f t="shared" si="215"/>
        <v>42486.874999999993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210"/>
        <v>380.52499999999998</v>
      </c>
      <c r="P2269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5">
        <f t="shared" si="214"/>
        <v>41968.621493055551</v>
      </c>
      <c r="T2269" s="5">
        <f t="shared" si="215"/>
        <v>41993.833333333336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210"/>
        <v>102.60000000000001</v>
      </c>
      <c r="P2270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5">
        <f t="shared" si="214"/>
        <v>42775.874016203707</v>
      </c>
      <c r="T2270" s="5">
        <f t="shared" si="215"/>
        <v>42805.874016203707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210"/>
        <v>1801.64</v>
      </c>
      <c r="P2271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5">
        <f t="shared" si="214"/>
        <v>42776.496099537035</v>
      </c>
      <c r="T2271" s="5">
        <f t="shared" si="215"/>
        <v>42800.999999999993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210"/>
        <v>720.24800000000005</v>
      </c>
      <c r="P2272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5">
        <f t="shared" si="214"/>
        <v>42725.661030092589</v>
      </c>
      <c r="T2272" s="5">
        <f t="shared" si="215"/>
        <v>42745.707638888889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210"/>
        <v>283.09000000000003</v>
      </c>
      <c r="P2273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5">
        <f t="shared" si="214"/>
        <v>42683.791712962957</v>
      </c>
      <c r="T2273" s="5">
        <f t="shared" si="215"/>
        <v>42713.791712962957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210"/>
        <v>1356.6000000000001</v>
      </c>
      <c r="P2274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5">
        <f t="shared" si="214"/>
        <v>42315.491157407407</v>
      </c>
      <c r="T2274" s="5">
        <f t="shared" si="215"/>
        <v>42345.491157407407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210"/>
        <v>220.35999999999999</v>
      </c>
      <c r="P2275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5">
        <f t="shared" si="214"/>
        <v>42781.340763888882</v>
      </c>
      <c r="T2275" s="5">
        <f t="shared" si="215"/>
        <v>42806.299097222225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210"/>
        <v>119.6</v>
      </c>
      <c r="P227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5">
        <f t="shared" si="214"/>
        <v>41663.292326388888</v>
      </c>
      <c r="T2276" s="5">
        <f t="shared" si="215"/>
        <v>41693.292326388888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210"/>
        <v>407.76923076923077</v>
      </c>
      <c r="P227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5">
        <f t="shared" si="214"/>
        <v>41965.408321759256</v>
      </c>
      <c r="T2277" s="5">
        <f t="shared" si="215"/>
        <v>41995.408321759256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210"/>
        <v>105.81826105905425</v>
      </c>
      <c r="P2278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5">
        <f t="shared" si="214"/>
        <v>41614.443159722221</v>
      </c>
      <c r="T2278" s="5">
        <f t="shared" si="215"/>
        <v>41644.443159722221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210"/>
        <v>141.08235294117648</v>
      </c>
      <c r="P2279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5">
        <f t="shared" si="214"/>
        <v>40936.470173611109</v>
      </c>
      <c r="T2279" s="5">
        <f t="shared" si="215"/>
        <v>40966.470173611109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210"/>
        <v>270.7</v>
      </c>
      <c r="P2280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5">
        <f t="shared" si="214"/>
        <v>42338.500775462962</v>
      </c>
      <c r="T2280" s="5">
        <f t="shared" si="215"/>
        <v>42372.749305555553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210"/>
        <v>153.80000000000001</v>
      </c>
      <c r="P2281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5">
        <f t="shared" si="214"/>
        <v>42020.598368055558</v>
      </c>
      <c r="T2281" s="5">
        <f t="shared" si="215"/>
        <v>42038.958333333336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210"/>
        <v>403.57653061224488</v>
      </c>
      <c r="P2282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5">
        <f t="shared" si="214"/>
        <v>42234.416562499995</v>
      </c>
      <c r="T2282" s="5">
        <f t="shared" si="215"/>
        <v>42264.416562499995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210"/>
        <v>185</v>
      </c>
      <c r="P2283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5">
        <f t="shared" si="214"/>
        <v>40687.077511574069</v>
      </c>
      <c r="T2283" s="5">
        <f t="shared" si="215"/>
        <v>40749.076388888883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210"/>
        <v>185.33333333333331</v>
      </c>
      <c r="P2284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5">
        <f t="shared" si="214"/>
        <v>42322.966273148144</v>
      </c>
      <c r="T2284" s="5">
        <f t="shared" si="215"/>
        <v>42382.966273148144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210"/>
        <v>100.85533333333332</v>
      </c>
      <c r="P2285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5">
        <f t="shared" si="214"/>
        <v>40977.916712962957</v>
      </c>
      <c r="T2285" s="5">
        <f t="shared" si="215"/>
        <v>41037.875046296293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210"/>
        <v>106.22116666666668</v>
      </c>
      <c r="P228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5">
        <f t="shared" si="214"/>
        <v>40585.588483796295</v>
      </c>
      <c r="T2286" s="5">
        <f t="shared" si="215"/>
        <v>40613.958333333328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210"/>
        <v>121.36666666666667</v>
      </c>
      <c r="P228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5">
        <f t="shared" si="214"/>
        <v>41058.977349537039</v>
      </c>
      <c r="T2287" s="5">
        <f t="shared" si="215"/>
        <v>41088.977349537039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210"/>
        <v>100.06666666666666</v>
      </c>
      <c r="P2288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5">
        <f t="shared" si="214"/>
        <v>41494.755254629628</v>
      </c>
      <c r="T2288" s="5">
        <f t="shared" si="215"/>
        <v>41522.957638888889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210"/>
        <v>119.97755555555555</v>
      </c>
      <c r="P2289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5">
        <f t="shared" si="214"/>
        <v>41792.459027777775</v>
      </c>
      <c r="T2289" s="5">
        <f t="shared" si="215"/>
        <v>41813.459027777775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210"/>
        <v>100.1</v>
      </c>
      <c r="P2290">
        <f t="shared" si="211"/>
        <v>40.04</v>
      </c>
      <c r="Q2290" t="str">
        <f t="shared" si="212"/>
        <v>music</v>
      </c>
      <c r="R2290" t="str">
        <f t="shared" si="213"/>
        <v>rock</v>
      </c>
      <c r="S2290" s="5">
        <f t="shared" si="214"/>
        <v>41067.619085648148</v>
      </c>
      <c r="T2290" s="5">
        <f t="shared" si="215"/>
        <v>41086.541666666664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210"/>
        <v>107.4</v>
      </c>
      <c r="P2291">
        <f t="shared" si="211"/>
        <v>64.44</v>
      </c>
      <c r="Q2291" t="str">
        <f t="shared" si="212"/>
        <v>music</v>
      </c>
      <c r="R2291" t="str">
        <f t="shared" si="213"/>
        <v>rock</v>
      </c>
      <c r="S2291" s="5">
        <f t="shared" si="214"/>
        <v>41571.790046296293</v>
      </c>
      <c r="T2291" s="5">
        <f t="shared" si="215"/>
        <v>41614.765277777777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210"/>
        <v>104.06666666666666</v>
      </c>
      <c r="P2292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5">
        <f t="shared" si="214"/>
        <v>40070.045486111107</v>
      </c>
      <c r="T2292" s="5">
        <f t="shared" si="215"/>
        <v>40148.5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210"/>
        <v>172.8</v>
      </c>
      <c r="P2293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5">
        <f t="shared" si="214"/>
        <v>40987.768726851849</v>
      </c>
      <c r="T2293" s="5">
        <f t="shared" si="215"/>
        <v>41021.958333333328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210"/>
        <v>107.2505</v>
      </c>
      <c r="P2294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5">
        <f t="shared" si="214"/>
        <v>40987.489305555551</v>
      </c>
      <c r="T2294" s="5">
        <f t="shared" si="215"/>
        <v>41017.489305555551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210"/>
        <v>108.23529411764706</v>
      </c>
      <c r="P2295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5">
        <f t="shared" si="214"/>
        <v>41151.499988425923</v>
      </c>
      <c r="T2295" s="5">
        <f t="shared" si="215"/>
        <v>41176.957638888889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210"/>
        <v>146.08079999999998</v>
      </c>
      <c r="P229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5">
        <f t="shared" si="214"/>
        <v>41264.514814814815</v>
      </c>
      <c r="T2296" s="5">
        <f t="shared" si="215"/>
        <v>41294.514814814815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210"/>
        <v>125.25</v>
      </c>
      <c r="P229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5">
        <f t="shared" si="214"/>
        <v>41270.746018518512</v>
      </c>
      <c r="T2297" s="5">
        <f t="shared" si="215"/>
        <v>41300.746018518512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210"/>
        <v>149.07142857142856</v>
      </c>
      <c r="P2298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5">
        <f t="shared" si="214"/>
        <v>40927.52344907407</v>
      </c>
      <c r="T2298" s="5">
        <f t="shared" si="215"/>
        <v>40962.52344907407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210"/>
        <v>100.6</v>
      </c>
      <c r="P2299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5">
        <f t="shared" si="214"/>
        <v>40947.83390046296</v>
      </c>
      <c r="T2299" s="5">
        <f t="shared" si="215"/>
        <v>40981.957638888889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210"/>
        <v>105.07333333333332</v>
      </c>
      <c r="P2300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5">
        <f t="shared" si="214"/>
        <v>41694.632326388884</v>
      </c>
      <c r="T2300" s="5">
        <f t="shared" si="215"/>
        <v>41724.59065972222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210"/>
        <v>350.16666666666663</v>
      </c>
      <c r="P2301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5">
        <f t="shared" si="214"/>
        <v>40564.824178240735</v>
      </c>
      <c r="T2301" s="5">
        <f t="shared" si="215"/>
        <v>40579.824178240735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210"/>
        <v>101.25</v>
      </c>
      <c r="P2302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5">
        <f t="shared" si="214"/>
        <v>41074.518703703703</v>
      </c>
      <c r="T2302" s="5">
        <f t="shared" si="215"/>
        <v>41088.518703703703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210"/>
        <v>133.6044</v>
      </c>
      <c r="P2303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5">
        <f t="shared" si="214"/>
        <v>41415.938611111109</v>
      </c>
      <c r="T2303" s="5">
        <f t="shared" si="215"/>
        <v>41445.938611111109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210"/>
        <v>170.65217391304347</v>
      </c>
      <c r="P2304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5">
        <f t="shared" si="214"/>
        <v>41605.660115740735</v>
      </c>
      <c r="T2304" s="5">
        <f t="shared" si="215"/>
        <v>41639.083333333328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210"/>
        <v>109.35829457364341</v>
      </c>
      <c r="P2305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5">
        <f t="shared" si="214"/>
        <v>40849.902731481481</v>
      </c>
      <c r="T2305" s="5">
        <f t="shared" si="215"/>
        <v>40889.944398148145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210"/>
        <v>100.70033333333335</v>
      </c>
      <c r="P230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5">
        <f t="shared" si="214"/>
        <v>40502.607534722221</v>
      </c>
      <c r="T2306" s="5">
        <f t="shared" si="215"/>
        <v>40543.999305555553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216">(E2307/D2307)*100</f>
        <v>101.22777777777779</v>
      </c>
      <c r="P2307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RIGHT(N2307,LEN(N2307)-FIND("/",N2307))</f>
        <v>indie rock</v>
      </c>
      <c r="S2307" s="5">
        <f t="shared" ref="S2307:S2370" si="220">(J2307/86400)+25569+(-5/24)</f>
        <v>41834.486944444441</v>
      </c>
      <c r="T2307" s="5">
        <f t="shared" ref="T2307:T2370" si="221">(I2307/86400)+25569+(-5/24)</f>
        <v>41859.541666666664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216"/>
        <v>106.75857142857143</v>
      </c>
      <c r="P2308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5">
        <f t="shared" si="220"/>
        <v>40947.959826388884</v>
      </c>
      <c r="T2308" s="5">
        <f t="shared" si="221"/>
        <v>40977.959826388884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216"/>
        <v>106.65777537961894</v>
      </c>
      <c r="P2309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5">
        <f t="shared" si="220"/>
        <v>41004.594131944446</v>
      </c>
      <c r="T2309" s="5">
        <f t="shared" si="221"/>
        <v>41034.59407407407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216"/>
        <v>101.30622</v>
      </c>
      <c r="P2310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5">
        <f t="shared" si="220"/>
        <v>41851.754583333335</v>
      </c>
      <c r="T2310" s="5">
        <f t="shared" si="221"/>
        <v>41879.833333333328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216"/>
        <v>106.67450000000001</v>
      </c>
      <c r="P2311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5">
        <f t="shared" si="220"/>
        <v>41307.779363425921</v>
      </c>
      <c r="T2311" s="5">
        <f t="shared" si="221"/>
        <v>41342.779363425921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216"/>
        <v>428.83978378378379</v>
      </c>
      <c r="P2312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5">
        <f t="shared" si="220"/>
        <v>41324.585821759254</v>
      </c>
      <c r="T2312" s="5">
        <f t="shared" si="221"/>
        <v>41354.54415509259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216"/>
        <v>104.11111111111111</v>
      </c>
      <c r="P2313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5">
        <f t="shared" si="220"/>
        <v>41735.796168981477</v>
      </c>
      <c r="T2313" s="5">
        <f t="shared" si="221"/>
        <v>41765.796168981477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216"/>
        <v>107.86666666666666</v>
      </c>
      <c r="P2314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5">
        <f t="shared" si="220"/>
        <v>41716.424513888887</v>
      </c>
      <c r="T2314" s="5">
        <f t="shared" si="221"/>
        <v>41747.75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216"/>
        <v>175.84040000000002</v>
      </c>
      <c r="P2315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5">
        <f t="shared" si="220"/>
        <v>41002.750300925924</v>
      </c>
      <c r="T2315" s="5">
        <f t="shared" si="221"/>
        <v>41032.750300925924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216"/>
        <v>156.97</v>
      </c>
      <c r="P231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5">
        <f t="shared" si="220"/>
        <v>41037.343252314815</v>
      </c>
      <c r="T2316" s="5">
        <f t="shared" si="221"/>
        <v>41067.343252314815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216"/>
        <v>102.60000000000001</v>
      </c>
      <c r="P231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5">
        <f t="shared" si="220"/>
        <v>41004.517858796295</v>
      </c>
      <c r="T2317" s="5">
        <f t="shared" si="221"/>
        <v>41034.517858796295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216"/>
        <v>104.04266666666666</v>
      </c>
      <c r="P2318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5">
        <f t="shared" si="220"/>
        <v>40079.516782407409</v>
      </c>
      <c r="T2318" s="5">
        <f t="shared" si="221"/>
        <v>40156.558333333327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216"/>
        <v>104</v>
      </c>
      <c r="P2319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5">
        <f t="shared" si="220"/>
        <v>40192.33390046296</v>
      </c>
      <c r="T2319" s="5">
        <f t="shared" si="221"/>
        <v>40224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216"/>
        <v>121.05999999999999</v>
      </c>
      <c r="P2320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5">
        <f t="shared" si="220"/>
        <v>40050.435347222221</v>
      </c>
      <c r="T2320" s="5">
        <f t="shared" si="221"/>
        <v>40081.957638888889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216"/>
        <v>107.69999999999999</v>
      </c>
      <c r="P2321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5">
        <f t="shared" si="220"/>
        <v>41592.873668981476</v>
      </c>
      <c r="T2321" s="5">
        <f t="shared" si="221"/>
        <v>41622.873668981476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216"/>
        <v>108.66</v>
      </c>
      <c r="P2322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5">
        <f t="shared" si="220"/>
        <v>41696.608796296292</v>
      </c>
      <c r="T2322" s="5">
        <f t="shared" si="221"/>
        <v>41731.567129629628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216"/>
        <v>39.120962394619681</v>
      </c>
      <c r="P2323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5">
        <f t="shared" si="220"/>
        <v>42799.052094907405</v>
      </c>
      <c r="T2323" s="5">
        <f t="shared" si="221"/>
        <v>42829.010428240734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216"/>
        <v>3.1481481481481479</v>
      </c>
      <c r="P2324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5">
        <f t="shared" si="220"/>
        <v>42804.6871412037</v>
      </c>
      <c r="T2324" s="5">
        <f t="shared" si="221"/>
        <v>42834.645474537036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216"/>
        <v>48</v>
      </c>
      <c r="P2325">
        <f t="shared" si="217"/>
        <v>30</v>
      </c>
      <c r="Q2325" t="str">
        <f t="shared" si="218"/>
        <v>food</v>
      </c>
      <c r="R2325" t="str">
        <f t="shared" si="219"/>
        <v>small batch</v>
      </c>
      <c r="S2325" s="5">
        <f t="shared" si="220"/>
        <v>42807.546840277777</v>
      </c>
      <c r="T2325" s="5">
        <f t="shared" si="221"/>
        <v>42814.546840277777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216"/>
        <v>20.733333333333334</v>
      </c>
      <c r="P232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5">
        <f t="shared" si="220"/>
        <v>42790.67690972222</v>
      </c>
      <c r="T2326" s="5">
        <f t="shared" si="221"/>
        <v>42820.635243055549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216"/>
        <v>8</v>
      </c>
      <c r="P232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5">
        <f t="shared" si="220"/>
        <v>42793.814016203702</v>
      </c>
      <c r="T2327" s="5">
        <f t="shared" si="221"/>
        <v>42823.772349537037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216"/>
        <v>0.72</v>
      </c>
      <c r="P232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5">
        <f t="shared" si="220"/>
        <v>42803.825787037036</v>
      </c>
      <c r="T2328" s="5">
        <f t="shared" si="221"/>
        <v>42855.499999999993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216"/>
        <v>526.09431428571429</v>
      </c>
      <c r="P2329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5">
        <f t="shared" si="220"/>
        <v>41842.708796296291</v>
      </c>
      <c r="T2329" s="5">
        <f t="shared" si="221"/>
        <v>41877.708796296291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216"/>
        <v>254.45000000000002</v>
      </c>
      <c r="P2330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5">
        <f t="shared" si="220"/>
        <v>42139.573344907403</v>
      </c>
      <c r="T2330" s="5">
        <f t="shared" si="221"/>
        <v>42169.573344907403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216"/>
        <v>105.91999999999999</v>
      </c>
      <c r="P2331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5">
        <f t="shared" si="220"/>
        <v>41807.416041666664</v>
      </c>
      <c r="T2331" s="5">
        <f t="shared" si="221"/>
        <v>41837.416041666664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216"/>
        <v>102.42285714285715</v>
      </c>
      <c r="P2332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5">
        <f t="shared" si="220"/>
        <v>42332.691469907404</v>
      </c>
      <c r="T2332" s="5">
        <f t="shared" si="221"/>
        <v>42362.791666666664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216"/>
        <v>144.31375</v>
      </c>
      <c r="P2333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5">
        <f t="shared" si="220"/>
        <v>41838.797337962962</v>
      </c>
      <c r="T2333" s="5">
        <f t="shared" si="221"/>
        <v>41868.797337962962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216"/>
        <v>106.30800000000001</v>
      </c>
      <c r="P2334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5">
        <f t="shared" si="220"/>
        <v>42011.419803240737</v>
      </c>
      <c r="T2334" s="5">
        <f t="shared" si="221"/>
        <v>42041.419803240737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216"/>
        <v>212.16666666666666</v>
      </c>
      <c r="P2335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5">
        <f t="shared" si="220"/>
        <v>41767.442013888889</v>
      </c>
      <c r="T2335" s="5">
        <f t="shared" si="221"/>
        <v>41788.534722222219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216"/>
        <v>101.95</v>
      </c>
      <c r="P233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5">
        <f t="shared" si="220"/>
        <v>41918.461782407401</v>
      </c>
      <c r="T2336" s="5">
        <f t="shared" si="221"/>
        <v>41948.523611111108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216"/>
        <v>102.27200000000001</v>
      </c>
      <c r="P233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5">
        <f t="shared" si="220"/>
        <v>41771.363923611112</v>
      </c>
      <c r="T2337" s="5">
        <f t="shared" si="221"/>
        <v>41801.363923611112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216"/>
        <v>520.73254999999995</v>
      </c>
      <c r="P2338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5">
        <f t="shared" si="220"/>
        <v>41666.716377314813</v>
      </c>
      <c r="T2338" s="5">
        <f t="shared" si="221"/>
        <v>41706.716377314813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216"/>
        <v>110.65833333333333</v>
      </c>
      <c r="P2339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5">
        <f t="shared" si="220"/>
        <v>41786.432210648149</v>
      </c>
      <c r="T2339" s="5">
        <f t="shared" si="221"/>
        <v>41816.432210648149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216"/>
        <v>101.14333333333335</v>
      </c>
      <c r="P2340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5">
        <f t="shared" si="220"/>
        <v>41789.688472222224</v>
      </c>
      <c r="T2340" s="5">
        <f t="shared" si="221"/>
        <v>41819.688472222224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216"/>
        <v>294.20799999999997</v>
      </c>
      <c r="P2341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5">
        <f t="shared" si="220"/>
        <v>42692.591539351844</v>
      </c>
      <c r="T2341" s="5">
        <f t="shared" si="221"/>
        <v>42723.124305555553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216"/>
        <v>105.77749999999999</v>
      </c>
      <c r="P2342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5">
        <f t="shared" si="220"/>
        <v>42643.434467592589</v>
      </c>
      <c r="T2342" s="5">
        <f t="shared" si="221"/>
        <v>42673.434467592589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216"/>
        <v>0</v>
      </c>
      <c r="P2343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5">
        <f t="shared" si="220"/>
        <v>42167.605370370373</v>
      </c>
      <c r="T2343" s="5">
        <f t="shared" si="221"/>
        <v>42197.605370370373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216"/>
        <v>0</v>
      </c>
      <c r="P2344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5">
        <f t="shared" si="220"/>
        <v>41897.49386574074</v>
      </c>
      <c r="T2344" s="5">
        <f t="shared" si="221"/>
        <v>41918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216"/>
        <v>3</v>
      </c>
      <c r="P2345">
        <f t="shared" si="217"/>
        <v>300</v>
      </c>
      <c r="Q2345" t="str">
        <f t="shared" si="218"/>
        <v>technology</v>
      </c>
      <c r="R2345" t="str">
        <f t="shared" si="219"/>
        <v>web</v>
      </c>
      <c r="S2345" s="5">
        <f t="shared" si="220"/>
        <v>42327.616956018515</v>
      </c>
      <c r="T2345" s="5">
        <f t="shared" si="221"/>
        <v>42377.615972222215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216"/>
        <v>0.1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s="5">
        <f t="shared" si="220"/>
        <v>42515.519317129627</v>
      </c>
      <c r="T2346" s="5">
        <f t="shared" si="221"/>
        <v>42545.519317129627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216"/>
        <v>0</v>
      </c>
      <c r="P2347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5">
        <f t="shared" si="220"/>
        <v>42059.79347222222</v>
      </c>
      <c r="T2347" s="5">
        <f t="shared" si="221"/>
        <v>42094.777083333327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216"/>
        <v>6.5000000000000002E-2</v>
      </c>
      <c r="P2348">
        <f t="shared" si="217"/>
        <v>13</v>
      </c>
      <c r="Q2348" t="str">
        <f t="shared" si="218"/>
        <v>technology</v>
      </c>
      <c r="R2348" t="str">
        <f t="shared" si="219"/>
        <v>web</v>
      </c>
      <c r="S2348" s="5">
        <f t="shared" si="220"/>
        <v>42615.590636574074</v>
      </c>
      <c r="T2348" s="5">
        <f t="shared" si="221"/>
        <v>42660.590636574074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216"/>
        <v>1.5</v>
      </c>
      <c r="P2349">
        <f t="shared" si="217"/>
        <v>15</v>
      </c>
      <c r="Q2349" t="str">
        <f t="shared" si="218"/>
        <v>technology</v>
      </c>
      <c r="R2349" t="str">
        <f t="shared" si="219"/>
        <v>web</v>
      </c>
      <c r="S2349" s="5">
        <f t="shared" si="220"/>
        <v>42577.39902777777</v>
      </c>
      <c r="T2349" s="5">
        <f t="shared" si="221"/>
        <v>42607.39902777777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216"/>
        <v>0.38571428571428573</v>
      </c>
      <c r="P2350">
        <f t="shared" si="217"/>
        <v>54</v>
      </c>
      <c r="Q2350" t="str">
        <f t="shared" si="218"/>
        <v>technology</v>
      </c>
      <c r="R2350" t="str">
        <f t="shared" si="219"/>
        <v>web</v>
      </c>
      <c r="S2350" s="5">
        <f t="shared" si="220"/>
        <v>42360.723819444444</v>
      </c>
      <c r="T2350" s="5">
        <f t="shared" si="221"/>
        <v>42420.723819444444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216"/>
        <v>0</v>
      </c>
      <c r="P2351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5">
        <f t="shared" si="220"/>
        <v>42198.567453703705</v>
      </c>
      <c r="T2351" s="5">
        <f t="shared" si="221"/>
        <v>42227.567453703705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216"/>
        <v>0</v>
      </c>
      <c r="P2352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5">
        <f t="shared" si="220"/>
        <v>42708.633912037032</v>
      </c>
      <c r="T2352" s="5">
        <f t="shared" si="221"/>
        <v>42738.633912037032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216"/>
        <v>0.5714285714285714</v>
      </c>
      <c r="P2353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5">
        <f t="shared" si="220"/>
        <v>42093.892812500002</v>
      </c>
      <c r="T2353" s="5">
        <f t="shared" si="221"/>
        <v>42123.892812500002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216"/>
        <v>0</v>
      </c>
      <c r="P2354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5">
        <f t="shared" si="220"/>
        <v>42101.425370370365</v>
      </c>
      <c r="T2354" s="5">
        <f t="shared" si="221"/>
        <v>42161.425370370365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216"/>
        <v>0</v>
      </c>
      <c r="P2355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5">
        <f t="shared" si="220"/>
        <v>42103.467847222222</v>
      </c>
      <c r="T2355" s="5">
        <f t="shared" si="221"/>
        <v>42115.467847222222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216"/>
        <v>7.1428571428571425E-2</v>
      </c>
      <c r="P2356">
        <f t="shared" si="217"/>
        <v>25</v>
      </c>
      <c r="Q2356" t="str">
        <f t="shared" si="218"/>
        <v>technology</v>
      </c>
      <c r="R2356" t="str">
        <f t="shared" si="219"/>
        <v>web</v>
      </c>
      <c r="S2356" s="5">
        <f t="shared" si="220"/>
        <v>41954.51458333333</v>
      </c>
      <c r="T2356" s="5">
        <f t="shared" si="221"/>
        <v>42014.51458333333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216"/>
        <v>0.6875</v>
      </c>
      <c r="P2357">
        <f t="shared" si="217"/>
        <v>27.5</v>
      </c>
      <c r="Q2357" t="str">
        <f t="shared" si="218"/>
        <v>technology</v>
      </c>
      <c r="R2357" t="str">
        <f t="shared" si="219"/>
        <v>web</v>
      </c>
      <c r="S2357" s="5">
        <f t="shared" si="220"/>
        <v>42096.709907407407</v>
      </c>
      <c r="T2357" s="5">
        <f t="shared" si="221"/>
        <v>42126.709907407407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216"/>
        <v>0</v>
      </c>
      <c r="P2358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5">
        <f t="shared" si="220"/>
        <v>42130.575277777774</v>
      </c>
      <c r="T2358" s="5">
        <f t="shared" si="221"/>
        <v>42160.575277777774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216"/>
        <v>0</v>
      </c>
      <c r="P2359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5">
        <f t="shared" si="220"/>
        <v>42264.411782407406</v>
      </c>
      <c r="T2359" s="5">
        <f t="shared" si="221"/>
        <v>42294.411782407406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216"/>
        <v>0</v>
      </c>
      <c r="P2360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5">
        <f t="shared" si="220"/>
        <v>41978.722638888888</v>
      </c>
      <c r="T2360" s="5">
        <f t="shared" si="221"/>
        <v>42034.818749999999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216"/>
        <v>14.680000000000001</v>
      </c>
      <c r="P2361">
        <f t="shared" si="217"/>
        <v>367</v>
      </c>
      <c r="Q2361" t="str">
        <f t="shared" si="218"/>
        <v>technology</v>
      </c>
      <c r="R2361" t="str">
        <f t="shared" si="219"/>
        <v>web</v>
      </c>
      <c r="S2361" s="5">
        <f t="shared" si="220"/>
        <v>42159.441249999996</v>
      </c>
      <c r="T2361" s="5">
        <f t="shared" si="221"/>
        <v>42219.441249999996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216"/>
        <v>0.04</v>
      </c>
      <c r="P2362">
        <f t="shared" si="217"/>
        <v>2</v>
      </c>
      <c r="Q2362" t="str">
        <f t="shared" si="218"/>
        <v>technology</v>
      </c>
      <c r="R2362" t="str">
        <f t="shared" si="219"/>
        <v>web</v>
      </c>
      <c r="S2362" s="5">
        <f t="shared" si="220"/>
        <v>42377.498611111114</v>
      </c>
      <c r="T2362" s="5">
        <f t="shared" si="221"/>
        <v>42407.498611111114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216"/>
        <v>0</v>
      </c>
      <c r="P2363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5">
        <f t="shared" si="220"/>
        <v>42466.650555555556</v>
      </c>
      <c r="T2363" s="5">
        <f t="shared" si="221"/>
        <v>42490.708333333336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216"/>
        <v>28.571428571428569</v>
      </c>
      <c r="P2364">
        <f t="shared" si="217"/>
        <v>60</v>
      </c>
      <c r="Q2364" t="str">
        <f t="shared" si="218"/>
        <v>technology</v>
      </c>
      <c r="R2364" t="str">
        <f t="shared" si="219"/>
        <v>web</v>
      </c>
      <c r="S2364" s="5">
        <f t="shared" si="220"/>
        <v>41954.47997685185</v>
      </c>
      <c r="T2364" s="5">
        <f t="shared" si="221"/>
        <v>41984.47997685185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216"/>
        <v>0</v>
      </c>
      <c r="P2365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5">
        <f t="shared" si="220"/>
        <v>42321.803240740737</v>
      </c>
      <c r="T2365" s="5">
        <f t="shared" si="221"/>
        <v>42366.803240740737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216"/>
        <v>0</v>
      </c>
      <c r="P236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5">
        <f t="shared" si="220"/>
        <v>42248.726342592585</v>
      </c>
      <c r="T2366" s="5">
        <f t="shared" si="221"/>
        <v>42303.726342592585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216"/>
        <v>0</v>
      </c>
      <c r="P2367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5">
        <f t="shared" si="220"/>
        <v>42346.528067129628</v>
      </c>
      <c r="T2367" s="5">
        <f t="shared" si="221"/>
        <v>42386.749999999993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216"/>
        <v>10.52</v>
      </c>
      <c r="P2368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5">
        <f t="shared" si="220"/>
        <v>42268.323298611103</v>
      </c>
      <c r="T2368" s="5">
        <f t="shared" si="221"/>
        <v>42298.323298611103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216"/>
        <v>1.34</v>
      </c>
      <c r="P2369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5">
        <f t="shared" si="220"/>
        <v>42425.761759259258</v>
      </c>
      <c r="T2369" s="5">
        <f t="shared" si="221"/>
        <v>42485.720092592594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216"/>
        <v>0.25</v>
      </c>
      <c r="P2370">
        <f t="shared" si="217"/>
        <v>50</v>
      </c>
      <c r="Q2370" t="str">
        <f t="shared" si="218"/>
        <v>technology</v>
      </c>
      <c r="R2370" t="str">
        <f t="shared" si="219"/>
        <v>web</v>
      </c>
      <c r="S2370" s="5">
        <f t="shared" si="220"/>
        <v>42063.513483796291</v>
      </c>
      <c r="T2370" s="5">
        <f t="shared" si="221"/>
        <v>42108.471817129626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222">(E2371/D2371)*100</f>
        <v>0</v>
      </c>
      <c r="P2371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RIGHT(N2371,LEN(N2371)-FIND("/",N2371))</f>
        <v>web</v>
      </c>
      <c r="S2371" s="5">
        <f t="shared" ref="S2371:S2434" si="226">(J2371/86400)+25569+(-5/24)</f>
        <v>42380.60429398148</v>
      </c>
      <c r="T2371" s="5">
        <f t="shared" ref="T2371:T2434" si="227">(I2371/86400)+25569+(-5/24)</f>
        <v>42410.60429398148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222"/>
        <v>0.32800000000000001</v>
      </c>
      <c r="P2372">
        <f t="shared" si="223"/>
        <v>20.5</v>
      </c>
      <c r="Q2372" t="str">
        <f t="shared" si="224"/>
        <v>technology</v>
      </c>
      <c r="R2372" t="str">
        <f t="shared" si="225"/>
        <v>web</v>
      </c>
      <c r="S2372" s="5">
        <f t="shared" si="226"/>
        <v>41960.980798611105</v>
      </c>
      <c r="T2372" s="5">
        <f t="shared" si="227"/>
        <v>41990.980798611105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222"/>
        <v>0</v>
      </c>
      <c r="P2373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5">
        <f t="shared" si="226"/>
        <v>42150.569398148145</v>
      </c>
      <c r="T2373" s="5">
        <f t="shared" si="227"/>
        <v>42180.569398148145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222"/>
        <v>3.2727272727272729</v>
      </c>
      <c r="P2374">
        <f t="shared" si="223"/>
        <v>30</v>
      </c>
      <c r="Q2374" t="str">
        <f t="shared" si="224"/>
        <v>technology</v>
      </c>
      <c r="R2374" t="str">
        <f t="shared" si="225"/>
        <v>web</v>
      </c>
      <c r="S2374" s="5">
        <f t="shared" si="226"/>
        <v>42087.860775462956</v>
      </c>
      <c r="T2374" s="5">
        <f t="shared" si="227"/>
        <v>42117.860775462956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222"/>
        <v>5.8823529411764705E-3</v>
      </c>
      <c r="P2375">
        <f t="shared" si="223"/>
        <v>50</v>
      </c>
      <c r="Q2375" t="str">
        <f t="shared" si="224"/>
        <v>technology</v>
      </c>
      <c r="R2375" t="str">
        <f t="shared" si="225"/>
        <v>web</v>
      </c>
      <c r="S2375" s="5">
        <f t="shared" si="226"/>
        <v>42215.453981481478</v>
      </c>
      <c r="T2375" s="5">
        <f t="shared" si="227"/>
        <v>42245.453981481478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222"/>
        <v>4.5454545454545456E-2</v>
      </c>
      <c r="P2376">
        <f t="shared" si="223"/>
        <v>10</v>
      </c>
      <c r="Q2376" t="str">
        <f t="shared" si="224"/>
        <v>technology</v>
      </c>
      <c r="R2376" t="str">
        <f t="shared" si="225"/>
        <v>web</v>
      </c>
      <c r="S2376" s="5">
        <f t="shared" si="226"/>
        <v>42017.634953703702</v>
      </c>
      <c r="T2376" s="5">
        <f t="shared" si="227"/>
        <v>42047.634953703702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222"/>
        <v>0</v>
      </c>
      <c r="P2377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5">
        <f t="shared" si="226"/>
        <v>42592.627743055556</v>
      </c>
      <c r="T2377" s="5">
        <f t="shared" si="227"/>
        <v>42622.627743055556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222"/>
        <v>10.877666666666666</v>
      </c>
      <c r="P2378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5">
        <f t="shared" si="226"/>
        <v>42318.717199074068</v>
      </c>
      <c r="T2378" s="5">
        <f t="shared" si="227"/>
        <v>42348.717199074068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222"/>
        <v>0</v>
      </c>
      <c r="P2379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5">
        <f t="shared" si="226"/>
        <v>42669.661840277775</v>
      </c>
      <c r="T2379" s="5">
        <f t="shared" si="227"/>
        <v>42699.703506944446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222"/>
        <v>0</v>
      </c>
      <c r="P2380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5">
        <f t="shared" si="226"/>
        <v>42212.804745370369</v>
      </c>
      <c r="T2380" s="5">
        <f t="shared" si="227"/>
        <v>42241.804745370369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222"/>
        <v>0</v>
      </c>
      <c r="P2381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5">
        <f t="shared" si="226"/>
        <v>42236.808055555557</v>
      </c>
      <c r="T2381" s="5">
        <f t="shared" si="227"/>
        <v>42281.808055555557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222"/>
        <v>0.36666666666666664</v>
      </c>
      <c r="P2382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5">
        <f t="shared" si="226"/>
        <v>42248.584976851846</v>
      </c>
      <c r="T2382" s="5">
        <f t="shared" si="227"/>
        <v>42278.584976851846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222"/>
        <v>1.8193398957730169</v>
      </c>
      <c r="P2383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5">
        <f t="shared" si="226"/>
        <v>42074.727407407401</v>
      </c>
      <c r="T2383" s="5">
        <f t="shared" si="227"/>
        <v>42104.727407407401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222"/>
        <v>2.5</v>
      </c>
      <c r="P2384">
        <f t="shared" si="223"/>
        <v>37.5</v>
      </c>
      <c r="Q2384" t="str">
        <f t="shared" si="224"/>
        <v>technology</v>
      </c>
      <c r="R2384" t="str">
        <f t="shared" si="225"/>
        <v>web</v>
      </c>
      <c r="S2384" s="5">
        <f t="shared" si="226"/>
        <v>42194.979201388887</v>
      </c>
      <c r="T2384" s="5">
        <f t="shared" si="227"/>
        <v>42219.979201388887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222"/>
        <v>4.3499999999999996</v>
      </c>
      <c r="P2385">
        <f t="shared" si="223"/>
        <v>145</v>
      </c>
      <c r="Q2385" t="str">
        <f t="shared" si="224"/>
        <v>technology</v>
      </c>
      <c r="R2385" t="str">
        <f t="shared" si="225"/>
        <v>web</v>
      </c>
      <c r="S2385" s="5">
        <f t="shared" si="226"/>
        <v>42026.848460648143</v>
      </c>
      <c r="T2385" s="5">
        <f t="shared" si="227"/>
        <v>42056.848460648143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222"/>
        <v>0.8</v>
      </c>
      <c r="P2386">
        <f t="shared" si="223"/>
        <v>1</v>
      </c>
      <c r="Q2386" t="str">
        <f t="shared" si="224"/>
        <v>technology</v>
      </c>
      <c r="R2386" t="str">
        <f t="shared" si="225"/>
        <v>web</v>
      </c>
      <c r="S2386" s="5">
        <f t="shared" si="226"/>
        <v>41926.859293981477</v>
      </c>
      <c r="T2386" s="5">
        <f t="shared" si="227"/>
        <v>41956.900960648149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222"/>
        <v>1.2123076923076923</v>
      </c>
      <c r="P238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5">
        <f t="shared" si="226"/>
        <v>42191.493425925924</v>
      </c>
      <c r="T2387" s="5">
        <f t="shared" si="227"/>
        <v>42221.493425925924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222"/>
        <v>0</v>
      </c>
      <c r="P2388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5">
        <f t="shared" si="226"/>
        <v>41954.629907407405</v>
      </c>
      <c r="T2388" s="5">
        <f t="shared" si="227"/>
        <v>42014.629907407405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222"/>
        <v>0.68399999999999994</v>
      </c>
      <c r="P2389">
        <f t="shared" si="223"/>
        <v>342</v>
      </c>
      <c r="Q2389" t="str">
        <f t="shared" si="224"/>
        <v>technology</v>
      </c>
      <c r="R2389" t="str">
        <f t="shared" si="225"/>
        <v>web</v>
      </c>
      <c r="S2389" s="5">
        <f t="shared" si="226"/>
        <v>42528.418287037035</v>
      </c>
      <c r="T2389" s="5">
        <f t="shared" si="227"/>
        <v>42573.418287037035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222"/>
        <v>1.2513513513513512</v>
      </c>
      <c r="P2390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5">
        <f t="shared" si="226"/>
        <v>41989.645358796297</v>
      </c>
      <c r="T2390" s="5">
        <f t="shared" si="227"/>
        <v>42019.603472222218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222"/>
        <v>0.1875</v>
      </c>
      <c r="P2391">
        <f t="shared" si="223"/>
        <v>30</v>
      </c>
      <c r="Q2391" t="str">
        <f t="shared" si="224"/>
        <v>technology</v>
      </c>
      <c r="R2391" t="str">
        <f t="shared" si="225"/>
        <v>web</v>
      </c>
      <c r="S2391" s="5">
        <f t="shared" si="226"/>
        <v>42179.445046296292</v>
      </c>
      <c r="T2391" s="5">
        <f t="shared" si="227"/>
        <v>42210.707638888889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222"/>
        <v>0</v>
      </c>
      <c r="P2392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5">
        <f t="shared" si="226"/>
        <v>41968.053981481477</v>
      </c>
      <c r="T2392" s="5">
        <f t="shared" si="227"/>
        <v>42008.053981481477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222"/>
        <v>0.125</v>
      </c>
      <c r="P2393">
        <f t="shared" si="223"/>
        <v>25</v>
      </c>
      <c r="Q2393" t="str">
        <f t="shared" si="224"/>
        <v>technology</v>
      </c>
      <c r="R2393" t="str">
        <f t="shared" si="225"/>
        <v>web</v>
      </c>
      <c r="S2393" s="5">
        <f t="shared" si="226"/>
        <v>42064.586157407401</v>
      </c>
      <c r="T2393" s="5">
        <f t="shared" si="227"/>
        <v>42094.544490740744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222"/>
        <v>0</v>
      </c>
      <c r="P2394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5">
        <f t="shared" si="226"/>
        <v>42275.912303240737</v>
      </c>
      <c r="T2394" s="5">
        <f t="shared" si="227"/>
        <v>42305.912303240737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222"/>
        <v>0.05</v>
      </c>
      <c r="P2395">
        <f t="shared" si="223"/>
        <v>50</v>
      </c>
      <c r="Q2395" t="str">
        <f t="shared" si="224"/>
        <v>technology</v>
      </c>
      <c r="R2395" t="str">
        <f t="shared" si="225"/>
        <v>web</v>
      </c>
      <c r="S2395" s="5">
        <f t="shared" si="226"/>
        <v>42194.440011574072</v>
      </c>
      <c r="T2395" s="5">
        <f t="shared" si="227"/>
        <v>42224.440011574072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222"/>
        <v>0.06</v>
      </c>
      <c r="P2396">
        <f t="shared" si="223"/>
        <v>1.5</v>
      </c>
      <c r="Q2396" t="str">
        <f t="shared" si="224"/>
        <v>technology</v>
      </c>
      <c r="R2396" t="str">
        <f t="shared" si="225"/>
        <v>web</v>
      </c>
      <c r="S2396" s="5">
        <f t="shared" si="226"/>
        <v>42031.15385416666</v>
      </c>
      <c r="T2396" s="5">
        <f t="shared" si="227"/>
        <v>42061.15385416666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222"/>
        <v>0</v>
      </c>
      <c r="P2397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5">
        <f t="shared" si="226"/>
        <v>42716.913043981483</v>
      </c>
      <c r="T2397" s="5">
        <f t="shared" si="227"/>
        <v>42745.164583333331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222"/>
        <v>0.2</v>
      </c>
      <c r="P2398">
        <f t="shared" si="223"/>
        <v>10</v>
      </c>
      <c r="Q2398" t="str">
        <f t="shared" si="224"/>
        <v>technology</v>
      </c>
      <c r="R2398" t="str">
        <f t="shared" si="225"/>
        <v>web</v>
      </c>
      <c r="S2398" s="5">
        <f t="shared" si="226"/>
        <v>42262.640717592592</v>
      </c>
      <c r="T2398" s="5">
        <f t="shared" si="227"/>
        <v>42292.640717592592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222"/>
        <v>0</v>
      </c>
      <c r="P2399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5">
        <f t="shared" si="226"/>
        <v>41976.676574074074</v>
      </c>
      <c r="T2399" s="5">
        <f t="shared" si="227"/>
        <v>42006.676574074074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222"/>
        <v>0</v>
      </c>
      <c r="P2400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5">
        <f t="shared" si="226"/>
        <v>42157.708148148151</v>
      </c>
      <c r="T2400" s="5">
        <f t="shared" si="227"/>
        <v>42187.708148148151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222"/>
        <v>0</v>
      </c>
      <c r="P2401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5">
        <f t="shared" si="226"/>
        <v>41956.644745370366</v>
      </c>
      <c r="T2401" s="5">
        <f t="shared" si="227"/>
        <v>41991.644745370366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222"/>
        <v>0</v>
      </c>
      <c r="P2402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5">
        <f t="shared" si="226"/>
        <v>42444.059768518513</v>
      </c>
      <c r="T2402" s="5">
        <f t="shared" si="227"/>
        <v>42474.059768518513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222"/>
        <v>0.71785714285714286</v>
      </c>
      <c r="P2403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5">
        <f t="shared" si="226"/>
        <v>42374.614537037036</v>
      </c>
      <c r="T2403" s="5">
        <f t="shared" si="227"/>
        <v>42434.614537037036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222"/>
        <v>0.43333333333333329</v>
      </c>
      <c r="P2404">
        <f t="shared" si="223"/>
        <v>52</v>
      </c>
      <c r="Q2404" t="str">
        <f t="shared" si="224"/>
        <v>food</v>
      </c>
      <c r="R2404" t="str">
        <f t="shared" si="225"/>
        <v>food trucks</v>
      </c>
      <c r="S2404" s="5">
        <f t="shared" si="226"/>
        <v>42107.47142361111</v>
      </c>
      <c r="T2404" s="5">
        <f t="shared" si="227"/>
        <v>42137.47142361111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222"/>
        <v>16.833333333333332</v>
      </c>
      <c r="P2405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5">
        <f t="shared" si="226"/>
        <v>42399.67428240741</v>
      </c>
      <c r="T2405" s="5">
        <f t="shared" si="227"/>
        <v>42459.632615740738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222"/>
        <v>0</v>
      </c>
      <c r="P240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5">
        <f t="shared" si="226"/>
        <v>42341.831099537034</v>
      </c>
      <c r="T2406" s="5">
        <f t="shared" si="227"/>
        <v>42371.831099537034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222"/>
        <v>22.52</v>
      </c>
      <c r="P240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5">
        <f t="shared" si="226"/>
        <v>42595.377025462956</v>
      </c>
      <c r="T2407" s="5">
        <f t="shared" si="227"/>
        <v>42616.377025462956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222"/>
        <v>41.384615384615387</v>
      </c>
      <c r="P2408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5">
        <f t="shared" si="226"/>
        <v>41982.902662037035</v>
      </c>
      <c r="T2408" s="5">
        <f t="shared" si="227"/>
        <v>42022.902662037035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222"/>
        <v>25.259090909090908</v>
      </c>
      <c r="P2409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5">
        <f t="shared" si="226"/>
        <v>42082.367222222216</v>
      </c>
      <c r="T2409" s="5">
        <f t="shared" si="227"/>
        <v>42105.041666666664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222"/>
        <v>0.2</v>
      </c>
      <c r="P2410">
        <f t="shared" si="223"/>
        <v>15</v>
      </c>
      <c r="Q2410" t="str">
        <f t="shared" si="224"/>
        <v>food</v>
      </c>
      <c r="R2410" t="str">
        <f t="shared" si="225"/>
        <v>food trucks</v>
      </c>
      <c r="S2410" s="5">
        <f t="shared" si="226"/>
        <v>41918.93237268518</v>
      </c>
      <c r="T2410" s="5">
        <f t="shared" si="227"/>
        <v>41948.974039351851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222"/>
        <v>1.8399999999999999</v>
      </c>
      <c r="P2411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5">
        <f t="shared" si="226"/>
        <v>42204.667534722219</v>
      </c>
      <c r="T2411" s="5">
        <f t="shared" si="227"/>
        <v>42234.667534722219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222"/>
        <v>0</v>
      </c>
      <c r="P2412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5">
        <f t="shared" si="226"/>
        <v>42224.199942129628</v>
      </c>
      <c r="T2412" s="5">
        <f t="shared" si="227"/>
        <v>42254.199942129628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222"/>
        <v>0.60399999999999998</v>
      </c>
      <c r="P2413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5">
        <f t="shared" si="226"/>
        <v>42211.524097222216</v>
      </c>
      <c r="T2413" s="5">
        <f t="shared" si="227"/>
        <v>42241.524097222216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222"/>
        <v>0</v>
      </c>
      <c r="P2414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5">
        <f t="shared" si="226"/>
        <v>42655.528622685182</v>
      </c>
      <c r="T2414" s="5">
        <f t="shared" si="227"/>
        <v>42700.570289351854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222"/>
        <v>0.83333333333333337</v>
      </c>
      <c r="P2415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5">
        <f t="shared" si="226"/>
        <v>41759.901412037034</v>
      </c>
      <c r="T2415" s="5">
        <f t="shared" si="227"/>
        <v>41790.770833333328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222"/>
        <v>3.0666666666666664</v>
      </c>
      <c r="P241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5">
        <f t="shared" si="226"/>
        <v>42198.486805555549</v>
      </c>
      <c r="T2416" s="5">
        <f t="shared" si="227"/>
        <v>42237.957638888889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222"/>
        <v>0.55833333333333335</v>
      </c>
      <c r="P241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5">
        <f t="shared" si="226"/>
        <v>42536.654467592591</v>
      </c>
      <c r="T2417" s="5">
        <f t="shared" si="227"/>
        <v>42566.654467592591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222"/>
        <v>2.5000000000000001E-2</v>
      </c>
      <c r="P2418">
        <f t="shared" si="223"/>
        <v>5</v>
      </c>
      <c r="Q2418" t="str">
        <f t="shared" si="224"/>
        <v>food</v>
      </c>
      <c r="R2418" t="str">
        <f t="shared" si="225"/>
        <v>food trucks</v>
      </c>
      <c r="S2418" s="5">
        <f t="shared" si="226"/>
        <v>42019.529432870368</v>
      </c>
      <c r="T2418" s="5">
        <f t="shared" si="227"/>
        <v>42077.416666666664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222"/>
        <v>0</v>
      </c>
      <c r="P2419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5">
        <f t="shared" si="226"/>
        <v>41831.675775462958</v>
      </c>
      <c r="T2419" s="5">
        <f t="shared" si="227"/>
        <v>41861.675775462958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222"/>
        <v>0.02</v>
      </c>
      <c r="P2420">
        <f t="shared" si="223"/>
        <v>1</v>
      </c>
      <c r="Q2420" t="str">
        <f t="shared" si="224"/>
        <v>food</v>
      </c>
      <c r="R2420" t="str">
        <f t="shared" si="225"/>
        <v>food trucks</v>
      </c>
      <c r="S2420" s="5">
        <f t="shared" si="226"/>
        <v>42027.648657407401</v>
      </c>
      <c r="T2420" s="5">
        <f t="shared" si="227"/>
        <v>42087.606990740744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222"/>
        <v>0</v>
      </c>
      <c r="P2421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5">
        <f t="shared" si="226"/>
        <v>41993.529965277776</v>
      </c>
      <c r="T2421" s="5">
        <f t="shared" si="227"/>
        <v>42053.529965277776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222"/>
        <v>14.825133372851216</v>
      </c>
      <c r="P2422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5">
        <f t="shared" si="226"/>
        <v>41892.820543981477</v>
      </c>
      <c r="T2422" s="5">
        <f t="shared" si="227"/>
        <v>41952.862210648142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222"/>
        <v>1.6666666666666666E-2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s="5">
        <f t="shared" si="226"/>
        <v>42026.479120370372</v>
      </c>
      <c r="T2423" s="5">
        <f t="shared" si="227"/>
        <v>42056.479120370372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222"/>
        <v>0.2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s="5">
        <f t="shared" si="226"/>
        <v>42044.516620370363</v>
      </c>
      <c r="T2424" s="5">
        <f t="shared" si="227"/>
        <v>42074.474953703706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222"/>
        <v>1.3333333333333334E-2</v>
      </c>
      <c r="P2425">
        <f t="shared" si="223"/>
        <v>8</v>
      </c>
      <c r="Q2425" t="str">
        <f t="shared" si="224"/>
        <v>food</v>
      </c>
      <c r="R2425" t="str">
        <f t="shared" si="225"/>
        <v>food trucks</v>
      </c>
      <c r="S2425" s="5">
        <f t="shared" si="226"/>
        <v>41974.496412037035</v>
      </c>
      <c r="T2425" s="5">
        <f t="shared" si="227"/>
        <v>42004.496412037035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222"/>
        <v>1.24</v>
      </c>
      <c r="P242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5">
        <f t="shared" si="226"/>
        <v>41909.684120370366</v>
      </c>
      <c r="T2426" s="5">
        <f t="shared" si="227"/>
        <v>41939.684120370366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222"/>
        <v>2.8571428571428574E-2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s="5">
        <f t="shared" si="226"/>
        <v>42502.705428240741</v>
      </c>
      <c r="T2427" s="5">
        <f t="shared" si="227"/>
        <v>42517.711111111108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222"/>
        <v>0</v>
      </c>
      <c r="P2428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5">
        <f t="shared" si="226"/>
        <v>42163.961712962962</v>
      </c>
      <c r="T2428" s="5">
        <f t="shared" si="227"/>
        <v>42223.961712962962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222"/>
        <v>2E-3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s="5">
        <f t="shared" si="226"/>
        <v>42412.110335648147</v>
      </c>
      <c r="T2429" s="5">
        <f t="shared" si="227"/>
        <v>42452.068668981483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222"/>
        <v>2.8571428571428571E-3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s="5">
        <f t="shared" si="226"/>
        <v>42045.575821759259</v>
      </c>
      <c r="T2430" s="5">
        <f t="shared" si="227"/>
        <v>42075.534155092588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222"/>
        <v>1.4321428571428572</v>
      </c>
      <c r="P2431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5">
        <f t="shared" si="226"/>
        <v>42734.670902777776</v>
      </c>
      <c r="T2431" s="5">
        <f t="shared" si="227"/>
        <v>42771.488888888889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222"/>
        <v>0.70000000000000007</v>
      </c>
      <c r="P2432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5">
        <f t="shared" si="226"/>
        <v>42381.922499999993</v>
      </c>
      <c r="T2432" s="5">
        <f t="shared" si="227"/>
        <v>42411.922499999993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222"/>
        <v>2E-3</v>
      </c>
      <c r="P2433">
        <f t="shared" si="223"/>
        <v>1</v>
      </c>
      <c r="Q2433" t="str">
        <f t="shared" si="224"/>
        <v>food</v>
      </c>
      <c r="R2433" t="str">
        <f t="shared" si="225"/>
        <v>food trucks</v>
      </c>
      <c r="S2433" s="5">
        <f t="shared" si="226"/>
        <v>42488.891354166662</v>
      </c>
      <c r="T2433" s="5">
        <f t="shared" si="227"/>
        <v>42548.891354166662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222"/>
        <v>1.4285714285714287E-2</v>
      </c>
      <c r="P2434">
        <f t="shared" si="223"/>
        <v>1</v>
      </c>
      <c r="Q2434" t="str">
        <f t="shared" si="224"/>
        <v>food</v>
      </c>
      <c r="R2434" t="str">
        <f t="shared" si="225"/>
        <v>food trucks</v>
      </c>
      <c r="S2434" s="5">
        <f t="shared" si="226"/>
        <v>42041.010381944441</v>
      </c>
      <c r="T2434" s="5">
        <f t="shared" si="227"/>
        <v>42071.010381944441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228">(E2435/D2435)*100</f>
        <v>0</v>
      </c>
      <c r="P2435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RIGHT(N2435,LEN(N2435)-FIND("/",N2435))</f>
        <v>food trucks</v>
      </c>
      <c r="S2435" s="5">
        <f t="shared" ref="S2435:S2498" si="232">(J2435/86400)+25569+(-5/24)</f>
        <v>42397.691469907404</v>
      </c>
      <c r="T2435" s="5">
        <f t="shared" ref="T2435:T2498" si="233">(I2435/86400)+25569+(-5/24)</f>
        <v>42427.691469907404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228"/>
        <v>0.13</v>
      </c>
      <c r="P2436">
        <f t="shared" si="229"/>
        <v>13</v>
      </c>
      <c r="Q2436" t="str">
        <f t="shared" si="230"/>
        <v>food</v>
      </c>
      <c r="R2436" t="str">
        <f t="shared" si="231"/>
        <v>food trucks</v>
      </c>
      <c r="S2436" s="5">
        <f t="shared" si="232"/>
        <v>42179.977708333332</v>
      </c>
      <c r="T2436" s="5">
        <f t="shared" si="233"/>
        <v>42219.977708333332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228"/>
        <v>0.48960000000000004</v>
      </c>
      <c r="P243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5">
        <f t="shared" si="232"/>
        <v>42252.069282407407</v>
      </c>
      <c r="T2437" s="5">
        <f t="shared" si="233"/>
        <v>42282.069282407407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228"/>
        <v>3.8461538461538464E-2</v>
      </c>
      <c r="P243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5">
        <f t="shared" si="232"/>
        <v>42338.407060185178</v>
      </c>
      <c r="T2438" s="5">
        <f t="shared" si="233"/>
        <v>42398.407060185178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228"/>
        <v>0</v>
      </c>
      <c r="P2439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5">
        <f t="shared" si="232"/>
        <v>42031.756805555553</v>
      </c>
      <c r="T2439" s="5">
        <f t="shared" si="233"/>
        <v>42080.541666666664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228"/>
        <v>0.33333333333333337</v>
      </c>
      <c r="P2440">
        <f t="shared" si="229"/>
        <v>50</v>
      </c>
      <c r="Q2440" t="str">
        <f t="shared" si="230"/>
        <v>food</v>
      </c>
      <c r="R2440" t="str">
        <f t="shared" si="231"/>
        <v>food trucks</v>
      </c>
      <c r="S2440" s="5">
        <f t="shared" si="232"/>
        <v>42285.706736111104</v>
      </c>
      <c r="T2440" s="5">
        <f t="shared" si="233"/>
        <v>42345.748402777775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228"/>
        <v>0</v>
      </c>
      <c r="P2441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5">
        <f t="shared" si="232"/>
        <v>42265.610289351847</v>
      </c>
      <c r="T2441" s="5">
        <f t="shared" si="233"/>
        <v>42295.610289351847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228"/>
        <v>0.2</v>
      </c>
      <c r="P2442">
        <f t="shared" si="229"/>
        <v>5</v>
      </c>
      <c r="Q2442" t="str">
        <f t="shared" si="230"/>
        <v>food</v>
      </c>
      <c r="R2442" t="str">
        <f t="shared" si="231"/>
        <v>food trucks</v>
      </c>
      <c r="S2442" s="5">
        <f t="shared" si="232"/>
        <v>42383.691122685188</v>
      </c>
      <c r="T2442" s="5">
        <f t="shared" si="233"/>
        <v>42413.691122685188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228"/>
        <v>107.88</v>
      </c>
      <c r="P2443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5">
        <f t="shared" si="232"/>
        <v>42186.917291666665</v>
      </c>
      <c r="T2443" s="5">
        <f t="shared" si="233"/>
        <v>42207.999305555553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228"/>
        <v>125.94166666666666</v>
      </c>
      <c r="P2444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5">
        <f t="shared" si="232"/>
        <v>42052.458657407406</v>
      </c>
      <c r="T2444" s="5">
        <f t="shared" si="233"/>
        <v>42082.416990740741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228"/>
        <v>202.51495</v>
      </c>
      <c r="P2445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5">
        <f t="shared" si="232"/>
        <v>41836.416921296295</v>
      </c>
      <c r="T2445" s="5">
        <f t="shared" si="233"/>
        <v>41866.416921296295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228"/>
        <v>108.60000000000001</v>
      </c>
      <c r="P244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5">
        <f t="shared" si="232"/>
        <v>42485.54619212963</v>
      </c>
      <c r="T2446" s="5">
        <f t="shared" si="233"/>
        <v>42515.54619212963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228"/>
        <v>172.8</v>
      </c>
      <c r="P244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5">
        <f t="shared" si="232"/>
        <v>42242.981724537036</v>
      </c>
      <c r="T2447" s="5">
        <f t="shared" si="233"/>
        <v>42272.981724537036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228"/>
        <v>167.98</v>
      </c>
      <c r="P2448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5">
        <f t="shared" si="232"/>
        <v>42670.394340277773</v>
      </c>
      <c r="T2448" s="5">
        <f t="shared" si="233"/>
        <v>42700.436006944445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228"/>
        <v>427.20000000000005</v>
      </c>
      <c r="P2449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5">
        <f t="shared" si="232"/>
        <v>42654.26149305555</v>
      </c>
      <c r="T2449" s="5">
        <f t="shared" si="233"/>
        <v>42685.958333333336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228"/>
        <v>107.5</v>
      </c>
      <c r="P2450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5">
        <f t="shared" si="232"/>
        <v>42607.107789351845</v>
      </c>
      <c r="T2450" s="5">
        <f t="shared" si="233"/>
        <v>42613.025000000001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228"/>
        <v>108</v>
      </c>
      <c r="P2451">
        <f t="shared" si="229"/>
        <v>90</v>
      </c>
      <c r="Q2451" t="str">
        <f t="shared" si="230"/>
        <v>food</v>
      </c>
      <c r="R2451" t="str">
        <f t="shared" si="231"/>
        <v>small batch</v>
      </c>
      <c r="S2451" s="5">
        <f t="shared" si="232"/>
        <v>41942.934201388889</v>
      </c>
      <c r="T2451" s="5">
        <f t="shared" si="233"/>
        <v>41972.975868055553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228"/>
        <v>101.53353333333335</v>
      </c>
      <c r="P2452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5">
        <f t="shared" si="232"/>
        <v>41901.864074074074</v>
      </c>
      <c r="T2452" s="5">
        <f t="shared" si="233"/>
        <v>41939.924305555549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228"/>
        <v>115.45</v>
      </c>
      <c r="P2453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5">
        <f t="shared" si="232"/>
        <v>42779.700115740743</v>
      </c>
      <c r="T2453" s="5">
        <f t="shared" si="233"/>
        <v>42799.700115740743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228"/>
        <v>133.5</v>
      </c>
      <c r="P2454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5">
        <f t="shared" si="232"/>
        <v>42338.635416666664</v>
      </c>
      <c r="T2454" s="5">
        <f t="shared" si="233"/>
        <v>42367.749999999993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228"/>
        <v>154.69999999999999</v>
      </c>
      <c r="P2455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5">
        <f t="shared" si="232"/>
        <v>42738.483900462961</v>
      </c>
      <c r="T2455" s="5">
        <f t="shared" si="233"/>
        <v>42768.483900462961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228"/>
        <v>100.84571428571429</v>
      </c>
      <c r="P245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5">
        <f t="shared" si="232"/>
        <v>42769.993148148147</v>
      </c>
      <c r="T2456" s="5">
        <f t="shared" si="233"/>
        <v>42804.993148148147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228"/>
        <v>182</v>
      </c>
      <c r="P245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5">
        <f t="shared" si="232"/>
        <v>42452.573495370372</v>
      </c>
      <c r="T2457" s="5">
        <f t="shared" si="233"/>
        <v>42480.573495370372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228"/>
        <v>180.86666666666667</v>
      </c>
      <c r="P2458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5">
        <f t="shared" si="232"/>
        <v>42761.752766203703</v>
      </c>
      <c r="T2458" s="5">
        <f t="shared" si="233"/>
        <v>42791.752766203703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228"/>
        <v>102.30434782608695</v>
      </c>
      <c r="P2459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5">
        <f t="shared" si="232"/>
        <v>42423.394166666665</v>
      </c>
      <c r="T2459" s="5">
        <f t="shared" si="233"/>
        <v>42453.352500000001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228"/>
        <v>110.17999999999999</v>
      </c>
      <c r="P2460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5">
        <f t="shared" si="232"/>
        <v>42495.663402777776</v>
      </c>
      <c r="T2460" s="5">
        <f t="shared" si="233"/>
        <v>42530.583333333336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228"/>
        <v>102.25</v>
      </c>
      <c r="P2461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5">
        <f t="shared" si="232"/>
        <v>42407.429224537038</v>
      </c>
      <c r="T2461" s="5">
        <f t="shared" si="233"/>
        <v>42452.387557870366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228"/>
        <v>100.78823529411764</v>
      </c>
      <c r="P2462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5">
        <f t="shared" si="232"/>
        <v>42703.978784722225</v>
      </c>
      <c r="T2462" s="5">
        <f t="shared" si="233"/>
        <v>42737.970138888886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228"/>
        <v>103.8</v>
      </c>
      <c r="P2463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5">
        <f t="shared" si="232"/>
        <v>40783.804363425923</v>
      </c>
      <c r="T2463" s="5">
        <f t="shared" si="233"/>
        <v>40816.916666666664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228"/>
        <v>110.70833333333334</v>
      </c>
      <c r="P2464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5">
        <f t="shared" si="232"/>
        <v>41088.977962962963</v>
      </c>
      <c r="T2464" s="5">
        <f t="shared" si="233"/>
        <v>41108.977962962963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228"/>
        <v>116.25000000000001</v>
      </c>
      <c r="P2465">
        <f t="shared" si="229"/>
        <v>31</v>
      </c>
      <c r="Q2465" t="str">
        <f t="shared" si="230"/>
        <v>music</v>
      </c>
      <c r="R2465" t="str">
        <f t="shared" si="231"/>
        <v>indie rock</v>
      </c>
      <c r="S2465" s="5">
        <f t="shared" si="232"/>
        <v>41340.903067129628</v>
      </c>
      <c r="T2465" s="5">
        <f t="shared" si="233"/>
        <v>41380.583333333328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228"/>
        <v>111.1</v>
      </c>
      <c r="P246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5">
        <f t="shared" si="232"/>
        <v>42248.692094907405</v>
      </c>
      <c r="T2466" s="5">
        <f t="shared" si="233"/>
        <v>42277.603472222218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228"/>
        <v>180.14285714285714</v>
      </c>
      <c r="P246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5">
        <f t="shared" si="232"/>
        <v>41145.510972222219</v>
      </c>
      <c r="T2467" s="5">
        <f t="shared" si="233"/>
        <v>41175.510972222219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228"/>
        <v>100</v>
      </c>
      <c r="P246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5">
        <f t="shared" si="232"/>
        <v>41372.894131944442</v>
      </c>
      <c r="T2468" s="5">
        <f t="shared" si="233"/>
        <v>41402.894131944442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228"/>
        <v>118.5</v>
      </c>
      <c r="P2469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5">
        <f t="shared" si="232"/>
        <v>41025.665868055556</v>
      </c>
      <c r="T2469" s="5">
        <f t="shared" si="233"/>
        <v>41039.5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228"/>
        <v>107.21700000000001</v>
      </c>
      <c r="P2470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5">
        <f t="shared" si="232"/>
        <v>41173.945844907408</v>
      </c>
      <c r="T2470" s="5">
        <f t="shared" si="233"/>
        <v>41210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228"/>
        <v>113.66666666666667</v>
      </c>
      <c r="P2471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5">
        <f t="shared" si="232"/>
        <v>40557.221400462957</v>
      </c>
      <c r="T2471" s="5">
        <f t="shared" si="233"/>
        <v>40582.221400462957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228"/>
        <v>103.16400000000002</v>
      </c>
      <c r="P2472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5">
        <f t="shared" si="232"/>
        <v>41022.866377314815</v>
      </c>
      <c r="T2472" s="5">
        <f t="shared" si="233"/>
        <v>41052.866377314815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228"/>
        <v>128</v>
      </c>
      <c r="P2473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5">
        <f t="shared" si="232"/>
        <v>40893.784629629627</v>
      </c>
      <c r="T2473" s="5">
        <f t="shared" si="233"/>
        <v>40933.784629629627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228"/>
        <v>135.76026666666667</v>
      </c>
      <c r="P2474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5">
        <f t="shared" si="232"/>
        <v>40353.907175925924</v>
      </c>
      <c r="T2474" s="5">
        <f t="shared" si="233"/>
        <v>40424.835416666661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228"/>
        <v>100</v>
      </c>
      <c r="P2475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5">
        <f t="shared" si="232"/>
        <v>41193.540150462963</v>
      </c>
      <c r="T2475" s="5">
        <f t="shared" si="233"/>
        <v>41223.581817129627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228"/>
        <v>100.00360000000002</v>
      </c>
      <c r="P247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5">
        <f t="shared" si="232"/>
        <v>40416.80296296296</v>
      </c>
      <c r="T2476" s="5">
        <f t="shared" si="233"/>
        <v>40461.80296296296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228"/>
        <v>104.71999999999998</v>
      </c>
      <c r="P247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5">
        <f t="shared" si="232"/>
        <v>40310.079340277771</v>
      </c>
      <c r="T2477" s="5">
        <f t="shared" si="233"/>
        <v>40369.708333333328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228"/>
        <v>105.02249999999999</v>
      </c>
      <c r="P2478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5">
        <f t="shared" si="232"/>
        <v>41913.120023148142</v>
      </c>
      <c r="T2478" s="5">
        <f t="shared" si="233"/>
        <v>41946.161689814813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228"/>
        <v>171.33333333333334</v>
      </c>
      <c r="P2479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5">
        <f t="shared" si="232"/>
        <v>41088.483159722222</v>
      </c>
      <c r="T2479" s="5">
        <f t="shared" si="233"/>
        <v>41133.483159722222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228"/>
        <v>127.49999999999999</v>
      </c>
      <c r="P2480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5">
        <f t="shared" si="232"/>
        <v>41257.742048611108</v>
      </c>
      <c r="T2480" s="5">
        <f t="shared" si="233"/>
        <v>41287.742048611108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228"/>
        <v>133.44333333333333</v>
      </c>
      <c r="P2481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5">
        <f t="shared" si="232"/>
        <v>41107.518449074072</v>
      </c>
      <c r="T2481" s="5">
        <f t="shared" si="233"/>
        <v>41117.875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228"/>
        <v>100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s="5">
        <f t="shared" si="232"/>
        <v>42227.727824074071</v>
      </c>
      <c r="T2482" s="5">
        <f t="shared" si="233"/>
        <v>42287.727824074071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228"/>
        <v>112.91099999999999</v>
      </c>
      <c r="P2483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5">
        <f t="shared" si="232"/>
        <v>40999.437592592592</v>
      </c>
      <c r="T2483" s="5">
        <f t="shared" si="233"/>
        <v>41029.437592592592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228"/>
        <v>100.1</v>
      </c>
      <c r="P2484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5">
        <f t="shared" si="232"/>
        <v>40711.573877314811</v>
      </c>
      <c r="T2484" s="5">
        <f t="shared" si="233"/>
        <v>40756.573877314811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228"/>
        <v>113.72727272727272</v>
      </c>
      <c r="P2485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5">
        <f t="shared" si="232"/>
        <v>40970.541701388887</v>
      </c>
      <c r="T2485" s="5">
        <f t="shared" si="233"/>
        <v>41030.500034722216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228"/>
        <v>119.31742857142855</v>
      </c>
      <c r="P248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5">
        <f t="shared" si="232"/>
        <v>40771.708368055552</v>
      </c>
      <c r="T2486" s="5">
        <f t="shared" si="233"/>
        <v>40801.708368055552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228"/>
        <v>103.25</v>
      </c>
      <c r="P248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5">
        <f t="shared" si="232"/>
        <v>40793.790266203701</v>
      </c>
      <c r="T2487" s="5">
        <f t="shared" si="233"/>
        <v>40828.790266203701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228"/>
        <v>265.66666666666669</v>
      </c>
      <c r="P2488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5">
        <f t="shared" si="232"/>
        <v>40991.499722222223</v>
      </c>
      <c r="T2488" s="5">
        <f t="shared" si="233"/>
        <v>41021.499722222223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228"/>
        <v>100.05066666666667</v>
      </c>
      <c r="P2489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5">
        <f t="shared" si="232"/>
        <v>41025.874965277777</v>
      </c>
      <c r="T2489" s="5">
        <f t="shared" si="233"/>
        <v>41055.874965277777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228"/>
        <v>106.69999999999999</v>
      </c>
      <c r="P2490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5">
        <f t="shared" si="232"/>
        <v>40833.424861111111</v>
      </c>
      <c r="T2490" s="5">
        <f t="shared" si="233"/>
        <v>40863.466527777775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228"/>
        <v>133.67142857142858</v>
      </c>
      <c r="P2491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5">
        <f t="shared" si="232"/>
        <v>41373.481932870367</v>
      </c>
      <c r="T2491" s="5">
        <f t="shared" si="233"/>
        <v>41403.481932870367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228"/>
        <v>121.39999999999999</v>
      </c>
      <c r="P2492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5">
        <f t="shared" si="232"/>
        <v>41023.01939814815</v>
      </c>
      <c r="T2492" s="5">
        <f t="shared" si="233"/>
        <v>41083.01939814815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228"/>
        <v>103.2</v>
      </c>
      <c r="P2493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5">
        <f t="shared" si="232"/>
        <v>40542.630949074075</v>
      </c>
      <c r="T2493" s="5">
        <f t="shared" si="233"/>
        <v>40558.868750000001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228"/>
        <v>125</v>
      </c>
      <c r="P2494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5">
        <f t="shared" si="232"/>
        <v>41024.777638888889</v>
      </c>
      <c r="T2494" s="5">
        <f t="shared" si="233"/>
        <v>41076.207638888889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228"/>
        <v>128.69999999999999</v>
      </c>
      <c r="P2495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5">
        <f t="shared" si="232"/>
        <v>41347.959953703699</v>
      </c>
      <c r="T2495" s="5">
        <f t="shared" si="233"/>
        <v>41392.959953703699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228"/>
        <v>101.00533333333333</v>
      </c>
      <c r="P249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5">
        <f t="shared" si="232"/>
        <v>41022.436851851853</v>
      </c>
      <c r="T2496" s="5">
        <f t="shared" si="233"/>
        <v>41052.436851851853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228"/>
        <v>127.53666666666665</v>
      </c>
      <c r="P249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5">
        <f t="shared" si="232"/>
        <v>41036.738136574073</v>
      </c>
      <c r="T2497" s="5">
        <f t="shared" si="233"/>
        <v>41066.738136574073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228"/>
        <v>100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5">
        <f t="shared" si="232"/>
        <v>41327.788101851846</v>
      </c>
      <c r="T2498" s="5">
        <f t="shared" si="233"/>
        <v>41362.746435185181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234">(E2499/D2499)*100</f>
        <v>112.7715</v>
      </c>
      <c r="P2499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RIGHT(N2499,LEN(N2499)-FIND("/",N2499))</f>
        <v>indie rock</v>
      </c>
      <c r="S2499" s="5">
        <f t="shared" ref="S2499:S2562" si="238">(J2499/86400)+25569+(-5/24)</f>
        <v>40730.670578703699</v>
      </c>
      <c r="T2499" s="5">
        <f t="shared" ref="T2499:T2562" si="239">(I2499/86400)+25569+(-5/24)</f>
        <v>40760.670578703699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234"/>
        <v>105.60000000000001</v>
      </c>
      <c r="P2500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5">
        <f t="shared" si="238"/>
        <v>42017.759108796294</v>
      </c>
      <c r="T2500" s="5">
        <f t="shared" si="239"/>
        <v>42031.759108796294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234"/>
        <v>202.625</v>
      </c>
      <c r="P2501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5">
        <f t="shared" si="238"/>
        <v>41226.440243055556</v>
      </c>
      <c r="T2501" s="5">
        <f t="shared" si="239"/>
        <v>41274.541666666664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234"/>
        <v>113.33333333333333</v>
      </c>
      <c r="P2502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5">
        <f t="shared" si="238"/>
        <v>41053.564525462956</v>
      </c>
      <c r="T2502" s="5">
        <f t="shared" si="239"/>
        <v>41083.564525462956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234"/>
        <v>2.5545454545454547</v>
      </c>
      <c r="P2503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5">
        <f t="shared" si="238"/>
        <v>42244.568333333336</v>
      </c>
      <c r="T2503" s="5">
        <f t="shared" si="239"/>
        <v>42274.568333333336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234"/>
        <v>7.8181818181818186E-2</v>
      </c>
      <c r="P2504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5">
        <f t="shared" si="238"/>
        <v>41858.617106481477</v>
      </c>
      <c r="T2504" s="5">
        <f t="shared" si="239"/>
        <v>41903.617106481477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234"/>
        <v>0</v>
      </c>
      <c r="P2505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5">
        <f t="shared" si="238"/>
        <v>42498.691064814811</v>
      </c>
      <c r="T2505" s="5">
        <f t="shared" si="239"/>
        <v>42528.67083333333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234"/>
        <v>0</v>
      </c>
      <c r="P250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5">
        <f t="shared" si="238"/>
        <v>41927.807106481479</v>
      </c>
      <c r="T2506" s="5">
        <f t="shared" si="239"/>
        <v>41957.848773148151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234"/>
        <v>0</v>
      </c>
      <c r="P2507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5">
        <f t="shared" si="238"/>
        <v>42046.847407407404</v>
      </c>
      <c r="T2507" s="5">
        <f t="shared" si="239"/>
        <v>42076.80574074074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234"/>
        <v>0.6</v>
      </c>
      <c r="P2508">
        <f t="shared" si="235"/>
        <v>15</v>
      </c>
      <c r="Q2508" t="str">
        <f t="shared" si="236"/>
        <v>food</v>
      </c>
      <c r="R2508" t="str">
        <f t="shared" si="237"/>
        <v>restaurants</v>
      </c>
      <c r="S2508" s="5">
        <f t="shared" si="238"/>
        <v>42258.088761574072</v>
      </c>
      <c r="T2508" s="5">
        <f t="shared" si="239"/>
        <v>42280.666666666664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234"/>
        <v>0</v>
      </c>
      <c r="P2509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5">
        <f t="shared" si="238"/>
        <v>42104.864629629628</v>
      </c>
      <c r="T2509" s="5">
        <f t="shared" si="239"/>
        <v>42134.864629629628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234"/>
        <v>0</v>
      </c>
      <c r="P2510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5">
        <f t="shared" si="238"/>
        <v>41835.743449074071</v>
      </c>
      <c r="T2510" s="5">
        <f t="shared" si="239"/>
        <v>41865.743449074071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234"/>
        <v>1.0526315789473684</v>
      </c>
      <c r="P2511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5">
        <f t="shared" si="238"/>
        <v>42058.601261574069</v>
      </c>
      <c r="T2511" s="5">
        <f t="shared" si="239"/>
        <v>42114.559594907405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234"/>
        <v>0.15</v>
      </c>
      <c r="P2512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5">
        <f t="shared" si="238"/>
        <v>42078.789027777777</v>
      </c>
      <c r="T2512" s="5">
        <f t="shared" si="239"/>
        <v>42138.789027777777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234"/>
        <v>0</v>
      </c>
      <c r="P2513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5">
        <f t="shared" si="238"/>
        <v>42371.238576388881</v>
      </c>
      <c r="T2513" s="5">
        <f t="shared" si="239"/>
        <v>42401.238576388881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234"/>
        <v>0</v>
      </c>
      <c r="P2514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5">
        <f t="shared" si="238"/>
        <v>41971.668530092589</v>
      </c>
      <c r="T2514" s="5">
        <f t="shared" si="239"/>
        <v>41986.668530092589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234"/>
        <v>0</v>
      </c>
      <c r="P2515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5">
        <f t="shared" si="238"/>
        <v>42731.798483796294</v>
      </c>
      <c r="T2515" s="5">
        <f t="shared" si="239"/>
        <v>42791.798483796294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234"/>
        <v>1.7500000000000002</v>
      </c>
      <c r="P251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5">
        <f t="shared" si="238"/>
        <v>41854.181446759256</v>
      </c>
      <c r="T2516" s="5">
        <f t="shared" si="239"/>
        <v>41871.181446759256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234"/>
        <v>18.600000000000001</v>
      </c>
      <c r="P251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5">
        <f t="shared" si="238"/>
        <v>42027.63140046296</v>
      </c>
      <c r="T2517" s="5">
        <f t="shared" si="239"/>
        <v>42057.63140046296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234"/>
        <v>0</v>
      </c>
      <c r="P2518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5">
        <f t="shared" si="238"/>
        <v>41942.445046296292</v>
      </c>
      <c r="T2518" s="5">
        <f t="shared" si="239"/>
        <v>41972.486712962964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234"/>
        <v>9.8166666666666664</v>
      </c>
      <c r="P2519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5">
        <f t="shared" si="238"/>
        <v>42052.594097222223</v>
      </c>
      <c r="T2519" s="5">
        <f t="shared" si="239"/>
        <v>42082.552430555552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234"/>
        <v>0</v>
      </c>
      <c r="P2520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5">
        <f t="shared" si="238"/>
        <v>41926.472546296296</v>
      </c>
      <c r="T2520" s="5">
        <f t="shared" si="239"/>
        <v>41956.51421296296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234"/>
        <v>4.3333333333333335E-2</v>
      </c>
      <c r="P2521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5">
        <f t="shared" si="238"/>
        <v>41808.946805555555</v>
      </c>
      <c r="T2521" s="5">
        <f t="shared" si="239"/>
        <v>41838.946805555555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234"/>
        <v>0</v>
      </c>
      <c r="P2522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5">
        <f t="shared" si="238"/>
        <v>42612.392187500001</v>
      </c>
      <c r="T2522" s="5">
        <f t="shared" si="239"/>
        <v>42658.597916666666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234"/>
        <v>109.48792</v>
      </c>
      <c r="P2523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5">
        <f t="shared" si="238"/>
        <v>42269.75950231481</v>
      </c>
      <c r="T2523" s="5">
        <f t="shared" si="239"/>
        <v>42290.75950231481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234"/>
        <v>100</v>
      </c>
      <c r="P2524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5">
        <f t="shared" si="238"/>
        <v>42460.365277777775</v>
      </c>
      <c r="T2524" s="5">
        <f t="shared" si="239"/>
        <v>42482.411111111105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234"/>
        <v>156.44444444444446</v>
      </c>
      <c r="P2525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5">
        <f t="shared" si="238"/>
        <v>41930.767268518517</v>
      </c>
      <c r="T2525" s="5">
        <f t="shared" si="239"/>
        <v>41960.808935185181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234"/>
        <v>101.6</v>
      </c>
      <c r="P252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5">
        <f t="shared" si="238"/>
        <v>41961.599039351851</v>
      </c>
      <c r="T2526" s="5">
        <f t="shared" si="239"/>
        <v>41993.979166666664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234"/>
        <v>100.325</v>
      </c>
      <c r="P252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5">
        <f t="shared" si="238"/>
        <v>41058.636238425919</v>
      </c>
      <c r="T2527" s="5">
        <f t="shared" si="239"/>
        <v>41088.636238425919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234"/>
        <v>112.94999999999999</v>
      </c>
      <c r="P2528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5">
        <f t="shared" si="238"/>
        <v>41952.882800925923</v>
      </c>
      <c r="T2528" s="5">
        <f t="shared" si="239"/>
        <v>41980.999305555553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234"/>
        <v>102.125</v>
      </c>
      <c r="P2529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5">
        <f t="shared" si="238"/>
        <v>41546.542719907404</v>
      </c>
      <c r="T2529" s="5">
        <f t="shared" si="239"/>
        <v>41564.957638888889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234"/>
        <v>107.24974999999999</v>
      </c>
      <c r="P2530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5">
        <f t="shared" si="238"/>
        <v>42217.626192129632</v>
      </c>
      <c r="T2530" s="5">
        <f t="shared" si="239"/>
        <v>42236.249999999993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234"/>
        <v>104.28333333333333</v>
      </c>
      <c r="P2531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5">
        <f t="shared" si="238"/>
        <v>40947.872395833328</v>
      </c>
      <c r="T2531" s="5">
        <f t="shared" si="239"/>
        <v>40992.830729166664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234"/>
        <v>100</v>
      </c>
      <c r="P2532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5">
        <f t="shared" si="238"/>
        <v>42081.656307870369</v>
      </c>
      <c r="T2532" s="5">
        <f t="shared" si="239"/>
        <v>42113.993055555555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234"/>
        <v>100.4</v>
      </c>
      <c r="P2533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5">
        <f t="shared" si="238"/>
        <v>42208.471689814811</v>
      </c>
      <c r="T2533" s="5">
        <f t="shared" si="239"/>
        <v>42230.957638888889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234"/>
        <v>126.125</v>
      </c>
      <c r="P2534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5">
        <f t="shared" si="238"/>
        <v>41107.640810185185</v>
      </c>
      <c r="T2534" s="5">
        <f t="shared" si="239"/>
        <v>41137.640810185185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234"/>
        <v>110.66666666666667</v>
      </c>
      <c r="P2535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5">
        <f t="shared" si="238"/>
        <v>41304.542951388888</v>
      </c>
      <c r="T2535" s="5">
        <f t="shared" si="239"/>
        <v>41334.542453703703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234"/>
        <v>105</v>
      </c>
      <c r="P253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5">
        <f t="shared" si="238"/>
        <v>40127.492037037031</v>
      </c>
      <c r="T2536" s="5">
        <f t="shared" si="239"/>
        <v>40179.041666666664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234"/>
        <v>103.77499999999999</v>
      </c>
      <c r="P253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5">
        <f t="shared" si="238"/>
        <v>41943.582696759258</v>
      </c>
      <c r="T2537" s="5">
        <f t="shared" si="239"/>
        <v>41974.624363425923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234"/>
        <v>115.99999999999999</v>
      </c>
      <c r="P253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5">
        <f t="shared" si="238"/>
        <v>41463.89775462963</v>
      </c>
      <c r="T2538" s="5">
        <f t="shared" si="239"/>
        <v>41484.89775462963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234"/>
        <v>110.00000000000001</v>
      </c>
      <c r="P253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5">
        <f t="shared" si="238"/>
        <v>40696.440451388888</v>
      </c>
      <c r="T2539" s="5">
        <f t="shared" si="239"/>
        <v>40756.440451388888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234"/>
        <v>113.01761111111111</v>
      </c>
      <c r="P2540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5">
        <f t="shared" si="238"/>
        <v>41298.301631944443</v>
      </c>
      <c r="T2540" s="5">
        <f t="shared" si="239"/>
        <v>41328.999305555553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234"/>
        <v>100.25</v>
      </c>
      <c r="P2541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5">
        <f t="shared" si="238"/>
        <v>41977.693888888891</v>
      </c>
      <c r="T2541" s="5">
        <f t="shared" si="239"/>
        <v>42037.693888888891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234"/>
        <v>103.4</v>
      </c>
      <c r="P2542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5">
        <f t="shared" si="238"/>
        <v>40785.466678240737</v>
      </c>
      <c r="T2542" s="5">
        <f t="shared" si="239"/>
        <v>40845.466678240737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234"/>
        <v>107.02857142857142</v>
      </c>
      <c r="P2543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5">
        <f t="shared" si="238"/>
        <v>41483.240949074076</v>
      </c>
      <c r="T2543" s="5">
        <f t="shared" si="239"/>
        <v>41543.240949074076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234"/>
        <v>103.57142857142858</v>
      </c>
      <c r="P2544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5">
        <f t="shared" si="238"/>
        <v>41509.218252314815</v>
      </c>
      <c r="T2544" s="5">
        <f t="shared" si="239"/>
        <v>41547.957638888889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234"/>
        <v>156.4</v>
      </c>
      <c r="P2545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5">
        <f t="shared" si="238"/>
        <v>40513.899282407401</v>
      </c>
      <c r="T2545" s="5">
        <f t="shared" si="239"/>
        <v>40544.916666666664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234"/>
        <v>100.82</v>
      </c>
      <c r="P254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5">
        <f t="shared" si="238"/>
        <v>41068.3121412037</v>
      </c>
      <c r="T2546" s="5">
        <f t="shared" si="239"/>
        <v>41098.3121412037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234"/>
        <v>195.3</v>
      </c>
      <c r="P254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5">
        <f t="shared" si="238"/>
        <v>42026.929837962962</v>
      </c>
      <c r="T2547" s="5">
        <f t="shared" si="239"/>
        <v>42061.812499999993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234"/>
        <v>111.71428571428572</v>
      </c>
      <c r="P2548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5">
        <f t="shared" si="238"/>
        <v>41524.650219907409</v>
      </c>
      <c r="T2548" s="5">
        <f t="shared" si="239"/>
        <v>41552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234"/>
        <v>119.85454545454546</v>
      </c>
      <c r="P2549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5">
        <f t="shared" si="238"/>
        <v>40973.564849537033</v>
      </c>
      <c r="T2549" s="5">
        <f t="shared" si="239"/>
        <v>41003.523182870369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234"/>
        <v>101.85</v>
      </c>
      <c r="P2550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5">
        <f t="shared" si="238"/>
        <v>42618.417094907403</v>
      </c>
      <c r="T2550" s="5">
        <f t="shared" si="239"/>
        <v>42642.977083333331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234"/>
        <v>102.80254777070064</v>
      </c>
      <c r="P2551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5">
        <f t="shared" si="238"/>
        <v>41390.549421296295</v>
      </c>
      <c r="T2551" s="5">
        <f t="shared" si="239"/>
        <v>41425.5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234"/>
        <v>100.84615384615385</v>
      </c>
      <c r="P2552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5">
        <f t="shared" si="238"/>
        <v>42228.425995370366</v>
      </c>
      <c r="T2552" s="5">
        <f t="shared" si="239"/>
        <v>42284.957638888889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234"/>
        <v>102.73469387755102</v>
      </c>
      <c r="P2553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5">
        <f t="shared" si="238"/>
        <v>40961.043807870366</v>
      </c>
      <c r="T2553" s="5">
        <f t="shared" si="239"/>
        <v>40989.658333333333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234"/>
        <v>106.5</v>
      </c>
      <c r="P2554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5">
        <f t="shared" si="238"/>
        <v>42769.601631944439</v>
      </c>
      <c r="T2554" s="5">
        <f t="shared" si="239"/>
        <v>42799.601631944439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234"/>
        <v>155.53333333333333</v>
      </c>
      <c r="P2555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5">
        <f t="shared" si="238"/>
        <v>41112.990821759253</v>
      </c>
      <c r="T2555" s="5">
        <f t="shared" si="239"/>
        <v>41172.990821759253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234"/>
        <v>122.8</v>
      </c>
      <c r="P255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5">
        <f t="shared" si="238"/>
        <v>42124.869942129626</v>
      </c>
      <c r="T2556" s="5">
        <f t="shared" si="239"/>
        <v>42155.957638888889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234"/>
        <v>107.35</v>
      </c>
      <c r="P255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5">
        <f t="shared" si="238"/>
        <v>41026.44667824074</v>
      </c>
      <c r="T2557" s="5">
        <f t="shared" si="239"/>
        <v>41057.44667824074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234"/>
        <v>105.50335570469798</v>
      </c>
      <c r="P2558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5">
        <f t="shared" si="238"/>
        <v>41222.783067129625</v>
      </c>
      <c r="T2558" s="5">
        <f t="shared" si="239"/>
        <v>41267.783067129625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234"/>
        <v>118.44444444444444</v>
      </c>
      <c r="P2559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5">
        <f t="shared" si="238"/>
        <v>41744.536874999998</v>
      </c>
      <c r="T2559" s="5">
        <f t="shared" si="239"/>
        <v>41774.536874999998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234"/>
        <v>108.88</v>
      </c>
      <c r="P2560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5">
        <f t="shared" si="238"/>
        <v>42093.651689814811</v>
      </c>
      <c r="T2560" s="5">
        <f t="shared" si="239"/>
        <v>42125.374305555553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234"/>
        <v>111.25</v>
      </c>
      <c r="P2561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5">
        <f t="shared" si="238"/>
        <v>40829.665324074071</v>
      </c>
      <c r="T2561" s="5">
        <f t="shared" si="239"/>
        <v>40862.609027777777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234"/>
        <v>100.1</v>
      </c>
      <c r="P256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5">
        <f t="shared" si="238"/>
        <v>42039.742754629631</v>
      </c>
      <c r="T2562" s="5">
        <f t="shared" si="239"/>
        <v>42069.742754629631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240">(E2563/D2563)*100</f>
        <v>0</v>
      </c>
      <c r="P2563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RIGHT(N2563,LEN(N2563)-FIND("/",N2563))</f>
        <v>food trucks</v>
      </c>
      <c r="S2563" s="5">
        <f t="shared" ref="S2563:S2626" si="244">(J2563/86400)+25569+(-5/24)</f>
        <v>42260.320474537039</v>
      </c>
      <c r="T2563" s="5">
        <f t="shared" ref="T2563:T2626" si="245">(I2563/86400)+25569+(-5/24)</f>
        <v>42290.320474537039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240"/>
        <v>0.75</v>
      </c>
      <c r="P2564">
        <f t="shared" si="241"/>
        <v>25</v>
      </c>
      <c r="Q2564" t="str">
        <f t="shared" si="242"/>
        <v>food</v>
      </c>
      <c r="R2564" t="str">
        <f t="shared" si="243"/>
        <v>food trucks</v>
      </c>
      <c r="S2564" s="5">
        <f t="shared" si="244"/>
        <v>42594.316423611112</v>
      </c>
      <c r="T2564" s="5">
        <f t="shared" si="245"/>
        <v>42654.316423611112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240"/>
        <v>0</v>
      </c>
      <c r="P2565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5">
        <f t="shared" si="244"/>
        <v>42154.931145833332</v>
      </c>
      <c r="T2565" s="5">
        <f t="shared" si="245"/>
        <v>42214.931145833332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240"/>
        <v>0</v>
      </c>
      <c r="P256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5">
        <f t="shared" si="244"/>
        <v>41821.83216435185</v>
      </c>
      <c r="T2566" s="5">
        <f t="shared" si="245"/>
        <v>41851.83216435185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240"/>
        <v>1</v>
      </c>
      <c r="P256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5">
        <f t="shared" si="244"/>
        <v>42440.442002314812</v>
      </c>
      <c r="T2567" s="5">
        <f t="shared" si="245"/>
        <v>42499.659722222219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240"/>
        <v>0</v>
      </c>
      <c r="P2568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5">
        <f t="shared" si="244"/>
        <v>41842.772546296292</v>
      </c>
      <c r="T2568" s="5">
        <f t="shared" si="245"/>
        <v>41872.772546296292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240"/>
        <v>0.26666666666666666</v>
      </c>
      <c r="P2569">
        <f t="shared" si="241"/>
        <v>60</v>
      </c>
      <c r="Q2569" t="str">
        <f t="shared" si="242"/>
        <v>food</v>
      </c>
      <c r="R2569" t="str">
        <f t="shared" si="243"/>
        <v>food trucks</v>
      </c>
      <c r="S2569" s="5">
        <f t="shared" si="244"/>
        <v>42087.670578703699</v>
      </c>
      <c r="T2569" s="5">
        <f t="shared" si="245"/>
        <v>42117.670578703699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240"/>
        <v>0.5</v>
      </c>
      <c r="P2570">
        <f t="shared" si="241"/>
        <v>50</v>
      </c>
      <c r="Q2570" t="str">
        <f t="shared" si="242"/>
        <v>food</v>
      </c>
      <c r="R2570" t="str">
        <f t="shared" si="243"/>
        <v>food trucks</v>
      </c>
      <c r="S2570" s="5">
        <f t="shared" si="244"/>
        <v>42584.45826388889</v>
      </c>
      <c r="T2570" s="5">
        <f t="shared" si="245"/>
        <v>42614.45826388889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240"/>
        <v>2.2307692307692308</v>
      </c>
      <c r="P2571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5">
        <f t="shared" si="244"/>
        <v>42233.897129629629</v>
      </c>
      <c r="T2571" s="5">
        <f t="shared" si="245"/>
        <v>42263.897129629629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240"/>
        <v>0.84285714285714297</v>
      </c>
      <c r="P2572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5">
        <f t="shared" si="244"/>
        <v>42744.694849537038</v>
      </c>
      <c r="T2572" s="5">
        <f t="shared" si="245"/>
        <v>42774.694849537038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240"/>
        <v>0.25</v>
      </c>
      <c r="P2573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5">
        <f t="shared" si="244"/>
        <v>42449.133344907408</v>
      </c>
      <c r="T2573" s="5">
        <f t="shared" si="245"/>
        <v>42509.133344907408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240"/>
        <v>0</v>
      </c>
      <c r="P2574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5">
        <f t="shared" si="244"/>
        <v>42076.911076388882</v>
      </c>
      <c r="T2574" s="5">
        <f t="shared" si="245"/>
        <v>42106.911076388882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240"/>
        <v>0</v>
      </c>
      <c r="P2575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5">
        <f t="shared" si="244"/>
        <v>41829.383668981478</v>
      </c>
      <c r="T2575" s="5">
        <f t="shared" si="245"/>
        <v>41874.383668981478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240"/>
        <v>0</v>
      </c>
      <c r="P257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5">
        <f t="shared" si="244"/>
        <v>42487.617418981477</v>
      </c>
      <c r="T2576" s="5">
        <f t="shared" si="245"/>
        <v>42508.617418981477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240"/>
        <v>0</v>
      </c>
      <c r="P2577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5">
        <f t="shared" si="244"/>
        <v>41985.900393518517</v>
      </c>
      <c r="T2577" s="5">
        <f t="shared" si="245"/>
        <v>42015.900393518517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240"/>
        <v>0</v>
      </c>
      <c r="P2578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5">
        <f t="shared" si="244"/>
        <v>42059.801469907405</v>
      </c>
      <c r="T2578" s="5">
        <f t="shared" si="245"/>
        <v>42104.759803240733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240"/>
        <v>0</v>
      </c>
      <c r="P2579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5">
        <f t="shared" si="244"/>
        <v>41830.612233796295</v>
      </c>
      <c r="T2579" s="5">
        <f t="shared" si="245"/>
        <v>41855.612233796295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240"/>
        <v>0</v>
      </c>
      <c r="P2580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5">
        <f t="shared" si="244"/>
        <v>42237.814571759256</v>
      </c>
      <c r="T2580" s="5">
        <f t="shared" si="245"/>
        <v>42286.499999999993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240"/>
        <v>0.13849999999999998</v>
      </c>
      <c r="P2581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5">
        <f t="shared" si="244"/>
        <v>41837.621562499997</v>
      </c>
      <c r="T2581" s="5">
        <f t="shared" si="245"/>
        <v>41897.621562499997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240"/>
        <v>0.6</v>
      </c>
      <c r="P2582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5">
        <f t="shared" si="244"/>
        <v>42110.118090277778</v>
      </c>
      <c r="T2582" s="5">
        <f t="shared" si="245"/>
        <v>42139.916666666664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240"/>
        <v>10.6</v>
      </c>
      <c r="P2583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5">
        <f t="shared" si="244"/>
        <v>42294.420115740737</v>
      </c>
      <c r="T2583" s="5">
        <f t="shared" si="245"/>
        <v>42324.461782407401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240"/>
        <v>1.1111111111111111E-3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s="5">
        <f t="shared" si="244"/>
        <v>42642.780486111107</v>
      </c>
      <c r="T2584" s="5">
        <f t="shared" si="245"/>
        <v>42672.780486111107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240"/>
        <v>0.5</v>
      </c>
      <c r="P2585">
        <f t="shared" si="241"/>
        <v>1</v>
      </c>
      <c r="Q2585" t="str">
        <f t="shared" si="242"/>
        <v>food</v>
      </c>
      <c r="R2585" t="str">
        <f t="shared" si="243"/>
        <v>food trucks</v>
      </c>
      <c r="S2585" s="5">
        <f t="shared" si="244"/>
        <v>42019.561111111114</v>
      </c>
      <c r="T2585" s="5">
        <f t="shared" si="245"/>
        <v>42079.519444444442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240"/>
        <v>0</v>
      </c>
      <c r="P258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5">
        <f t="shared" si="244"/>
        <v>42139.964918981474</v>
      </c>
      <c r="T2586" s="5">
        <f t="shared" si="245"/>
        <v>42169.964918981474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240"/>
        <v>0.16666666666666669</v>
      </c>
      <c r="P2587">
        <f t="shared" si="241"/>
        <v>50</v>
      </c>
      <c r="Q2587" t="str">
        <f t="shared" si="242"/>
        <v>food</v>
      </c>
      <c r="R2587" t="str">
        <f t="shared" si="243"/>
        <v>food trucks</v>
      </c>
      <c r="S2587" s="5">
        <f t="shared" si="244"/>
        <v>41795.754999999997</v>
      </c>
      <c r="T2587" s="5">
        <f t="shared" si="245"/>
        <v>41825.754999999997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240"/>
        <v>0.16666666666666669</v>
      </c>
      <c r="P2588">
        <f t="shared" si="241"/>
        <v>5</v>
      </c>
      <c r="Q2588" t="str">
        <f t="shared" si="242"/>
        <v>food</v>
      </c>
      <c r="R2588" t="str">
        <f t="shared" si="243"/>
        <v>food trucks</v>
      </c>
      <c r="S2588" s="5">
        <f t="shared" si="244"/>
        <v>42333.121944444443</v>
      </c>
      <c r="T2588" s="5">
        <f t="shared" si="245"/>
        <v>42363.121944444443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240"/>
        <v>2.4340000000000002</v>
      </c>
      <c r="P2589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5">
        <f t="shared" si="244"/>
        <v>42338.467048611106</v>
      </c>
      <c r="T2589" s="5">
        <f t="shared" si="245"/>
        <v>42368.467048611106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240"/>
        <v>3.8833333333333329</v>
      </c>
      <c r="P2590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5">
        <f t="shared" si="244"/>
        <v>42042.467893518515</v>
      </c>
      <c r="T2590" s="5">
        <f t="shared" si="245"/>
        <v>42094.343055555553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240"/>
        <v>0.01</v>
      </c>
      <c r="P2591">
        <f t="shared" si="241"/>
        <v>5</v>
      </c>
      <c r="Q2591" t="str">
        <f t="shared" si="242"/>
        <v>food</v>
      </c>
      <c r="R2591" t="str">
        <f t="shared" si="243"/>
        <v>food trucks</v>
      </c>
      <c r="S2591" s="5">
        <f t="shared" si="244"/>
        <v>42422.327858796292</v>
      </c>
      <c r="T2591" s="5">
        <f t="shared" si="245"/>
        <v>42452.286192129628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240"/>
        <v>0</v>
      </c>
      <c r="P2592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5">
        <f t="shared" si="244"/>
        <v>42388.380752314813</v>
      </c>
      <c r="T2592" s="5">
        <f t="shared" si="245"/>
        <v>42395.380752314813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240"/>
        <v>1.7333333333333332</v>
      </c>
      <c r="P2593">
        <f t="shared" si="241"/>
        <v>13</v>
      </c>
      <c r="Q2593" t="str">
        <f t="shared" si="242"/>
        <v>food</v>
      </c>
      <c r="R2593" t="str">
        <f t="shared" si="243"/>
        <v>food trucks</v>
      </c>
      <c r="S2593" s="5">
        <f t="shared" si="244"/>
        <v>42382.698194444441</v>
      </c>
      <c r="T2593" s="5">
        <f t="shared" si="245"/>
        <v>42442.656527777777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240"/>
        <v>0.16666666666666669</v>
      </c>
      <c r="P2594">
        <f t="shared" si="241"/>
        <v>50</v>
      </c>
      <c r="Q2594" t="str">
        <f t="shared" si="242"/>
        <v>food</v>
      </c>
      <c r="R2594" t="str">
        <f t="shared" si="243"/>
        <v>food trucks</v>
      </c>
      <c r="S2594" s="5">
        <f t="shared" si="244"/>
        <v>41887.592835648145</v>
      </c>
      <c r="T2594" s="5">
        <f t="shared" si="245"/>
        <v>41917.592835648145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240"/>
        <v>0</v>
      </c>
      <c r="P2595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5">
        <f t="shared" si="244"/>
        <v>42089.636874999997</v>
      </c>
      <c r="T2595" s="5">
        <f t="shared" si="245"/>
        <v>42119.636874999997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240"/>
        <v>1.25E-3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s="5">
        <f t="shared" si="244"/>
        <v>41828.759583333333</v>
      </c>
      <c r="T2596" s="5">
        <f t="shared" si="245"/>
        <v>41858.759583333333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240"/>
        <v>12.166666666666668</v>
      </c>
      <c r="P259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5">
        <f t="shared" si="244"/>
        <v>42760.035879629628</v>
      </c>
      <c r="T2597" s="5">
        <f t="shared" si="245"/>
        <v>42790.035879629628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240"/>
        <v>23.588571428571427</v>
      </c>
      <c r="P2598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5">
        <f t="shared" si="244"/>
        <v>41828.45612268518</v>
      </c>
      <c r="T2598" s="5">
        <f t="shared" si="245"/>
        <v>41858.45612268518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240"/>
        <v>5.6666666666666661</v>
      </c>
      <c r="P2599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5">
        <f t="shared" si="244"/>
        <v>42510.133298611108</v>
      </c>
      <c r="T2599" s="5">
        <f t="shared" si="245"/>
        <v>42540.133298611108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240"/>
        <v>39</v>
      </c>
      <c r="P2600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5">
        <f t="shared" si="244"/>
        <v>42240.631956018515</v>
      </c>
      <c r="T2600" s="5">
        <f t="shared" si="245"/>
        <v>42270.631956018515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240"/>
        <v>0.99546510341776351</v>
      </c>
      <c r="P2601">
        <f t="shared" si="241"/>
        <v>18</v>
      </c>
      <c r="Q2601" t="str">
        <f t="shared" si="242"/>
        <v>food</v>
      </c>
      <c r="R2601" t="str">
        <f t="shared" si="243"/>
        <v>food trucks</v>
      </c>
      <c r="S2601" s="5">
        <f t="shared" si="244"/>
        <v>41809.545682870368</v>
      </c>
      <c r="T2601" s="5">
        <f t="shared" si="245"/>
        <v>41854.545682870368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240"/>
        <v>6.9320000000000004</v>
      </c>
      <c r="P2602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5">
        <f t="shared" si="244"/>
        <v>42394.692129629628</v>
      </c>
      <c r="T2602" s="5">
        <f t="shared" si="245"/>
        <v>42454.650462962956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240"/>
        <v>661.4</v>
      </c>
      <c r="P2603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5">
        <f t="shared" si="244"/>
        <v>41150.693854166668</v>
      </c>
      <c r="T2603" s="5">
        <f t="shared" si="245"/>
        <v>41164.957638888889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240"/>
        <v>326.0916666666667</v>
      </c>
      <c r="P2604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5">
        <f t="shared" si="244"/>
        <v>41915.538981481477</v>
      </c>
      <c r="T2604" s="5">
        <f t="shared" si="245"/>
        <v>41955.680555555555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240"/>
        <v>101.48571428571429</v>
      </c>
      <c r="P260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5">
        <f t="shared" si="244"/>
        <v>41617.704328703701</v>
      </c>
      <c r="T2605" s="5">
        <f t="shared" si="245"/>
        <v>41631.704328703701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240"/>
        <v>104.21799999999999</v>
      </c>
      <c r="P260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5">
        <f t="shared" si="244"/>
        <v>40997.842858796292</v>
      </c>
      <c r="T2606" s="5">
        <f t="shared" si="245"/>
        <v>41027.842858796292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240"/>
        <v>107.42157000000002</v>
      </c>
      <c r="P260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5">
        <f t="shared" si="244"/>
        <v>42508.33321759259</v>
      </c>
      <c r="T2607" s="5">
        <f t="shared" si="245"/>
        <v>42538.33321759259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240"/>
        <v>110.05454545454545</v>
      </c>
      <c r="P2608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5">
        <f t="shared" si="244"/>
        <v>41726.504421296289</v>
      </c>
      <c r="T2608" s="5">
        <f t="shared" si="245"/>
        <v>41758.504421296289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240"/>
        <v>407.7</v>
      </c>
      <c r="P2609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5">
        <f t="shared" si="244"/>
        <v>42184.666342592587</v>
      </c>
      <c r="T2609" s="5">
        <f t="shared" si="245"/>
        <v>42227.874999999993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240"/>
        <v>223.92500000000001</v>
      </c>
      <c r="P2610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5">
        <f t="shared" si="244"/>
        <v>42767.593379629623</v>
      </c>
      <c r="T2610" s="5">
        <f t="shared" si="245"/>
        <v>42808.791666666664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240"/>
        <v>303.80111428571428</v>
      </c>
      <c r="P2611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5">
        <f t="shared" si="244"/>
        <v>41075.02952546296</v>
      </c>
      <c r="T2611" s="5">
        <f t="shared" si="245"/>
        <v>41105.02952546296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240"/>
        <v>141.3251043268175</v>
      </c>
      <c r="P2612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5">
        <f t="shared" si="244"/>
        <v>42564.672743055555</v>
      </c>
      <c r="T2612" s="5">
        <f t="shared" si="245"/>
        <v>42604.082638888889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240"/>
        <v>2790.6363636363635</v>
      </c>
      <c r="P2613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5">
        <f t="shared" si="244"/>
        <v>42704.127476851849</v>
      </c>
      <c r="T2613" s="5">
        <f t="shared" si="245"/>
        <v>42737.749305555553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240"/>
        <v>171.76130000000001</v>
      </c>
      <c r="P2614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5">
        <f t="shared" si="244"/>
        <v>41981.934837962959</v>
      </c>
      <c r="T2614" s="5">
        <f t="shared" si="245"/>
        <v>42012.934837962959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240"/>
        <v>101.01333333333334</v>
      </c>
      <c r="P2615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5">
        <f t="shared" si="244"/>
        <v>41143.609884259255</v>
      </c>
      <c r="T2615" s="5">
        <f t="shared" si="245"/>
        <v>41173.609884259255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240"/>
        <v>102</v>
      </c>
      <c r="P261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5">
        <f t="shared" si="244"/>
        <v>41730.500138888885</v>
      </c>
      <c r="T2616" s="5">
        <f t="shared" si="245"/>
        <v>41759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240"/>
        <v>169.76511744127936</v>
      </c>
      <c r="P261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5">
        <f t="shared" si="244"/>
        <v>42453.288935185185</v>
      </c>
      <c r="T2617" s="5">
        <f t="shared" si="245"/>
        <v>42490.291666666664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240"/>
        <v>114.53400000000001</v>
      </c>
      <c r="P2618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5">
        <f t="shared" si="244"/>
        <v>42211.786215277774</v>
      </c>
      <c r="T2618" s="5">
        <f t="shared" si="245"/>
        <v>42241.786215277774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240"/>
        <v>877.6</v>
      </c>
      <c r="P2619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5">
        <f t="shared" si="244"/>
        <v>41902.666099537033</v>
      </c>
      <c r="T2619" s="5">
        <f t="shared" si="245"/>
        <v>41932.666099537033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240"/>
        <v>105.38666666666667</v>
      </c>
      <c r="P2620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5">
        <f t="shared" si="244"/>
        <v>42279.584039351852</v>
      </c>
      <c r="T2620" s="5">
        <f t="shared" si="245"/>
        <v>42339.625706018516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240"/>
        <v>188.39999999999998</v>
      </c>
      <c r="P2621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5">
        <f t="shared" si="244"/>
        <v>42273.67597222222</v>
      </c>
      <c r="T2621" s="5">
        <f t="shared" si="245"/>
        <v>42300.249999999993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240"/>
        <v>143.65230769230772</v>
      </c>
      <c r="P2622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5">
        <f t="shared" si="244"/>
        <v>42250.958819444444</v>
      </c>
      <c r="T2622" s="5">
        <f t="shared" si="245"/>
        <v>42287.833333333336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240"/>
        <v>145.88</v>
      </c>
      <c r="P2623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5">
        <f t="shared" si="244"/>
        <v>42115.539212962962</v>
      </c>
      <c r="T2623" s="5">
        <f t="shared" si="245"/>
        <v>42145.539212962962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240"/>
        <v>131.184</v>
      </c>
      <c r="P2624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5">
        <f t="shared" si="244"/>
        <v>42689.534907407404</v>
      </c>
      <c r="T2624" s="5">
        <f t="shared" si="245"/>
        <v>42734.534907407404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240"/>
        <v>113.99999999999999</v>
      </c>
      <c r="P2625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5">
        <f t="shared" si="244"/>
        <v>42692.048217592594</v>
      </c>
      <c r="T2625" s="5">
        <f t="shared" si="245"/>
        <v>42706.048217592594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240"/>
        <v>1379.4206249999997</v>
      </c>
      <c r="P262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5">
        <f t="shared" si="244"/>
        <v>41144.213217592587</v>
      </c>
      <c r="T2626" s="5">
        <f t="shared" si="245"/>
        <v>41165.213217592587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246">(E2627/D2627)*100</f>
        <v>956</v>
      </c>
      <c r="P2627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RIGHT(N2627,LEN(N2627)-FIND("/",N2627))</f>
        <v>space exploration</v>
      </c>
      <c r="S2627" s="5">
        <f t="shared" ref="S2627:S2690" si="250">(J2627/86400)+25569+(-5/24)</f>
        <v>42658.601944444446</v>
      </c>
      <c r="T2627" s="5">
        <f t="shared" ref="T2627:T2690" si="251">(I2627/86400)+25569+(-5/24)</f>
        <v>42683.643611111103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246"/>
        <v>112.00000000000001</v>
      </c>
      <c r="P262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5">
        <f t="shared" si="250"/>
        <v>42128.41978009259</v>
      </c>
      <c r="T2628" s="5">
        <f t="shared" si="251"/>
        <v>42158.41978009259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246"/>
        <v>646.66666666666663</v>
      </c>
      <c r="P2629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5">
        <f t="shared" si="250"/>
        <v>42304.621076388888</v>
      </c>
      <c r="T2629" s="5">
        <f t="shared" si="251"/>
        <v>42334.662743055553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246"/>
        <v>110.36948748510132</v>
      </c>
      <c r="P2630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5">
        <f t="shared" si="250"/>
        <v>41953.757719907408</v>
      </c>
      <c r="T2630" s="5">
        <f t="shared" si="251"/>
        <v>41973.757719907408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246"/>
        <v>127.74000000000001</v>
      </c>
      <c r="P2631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5">
        <f t="shared" si="250"/>
        <v>42108.330115740733</v>
      </c>
      <c r="T2631" s="5">
        <f t="shared" si="251"/>
        <v>42138.330115740733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246"/>
        <v>157.9</v>
      </c>
      <c r="P2632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5">
        <f t="shared" si="250"/>
        <v>42523.897129629629</v>
      </c>
      <c r="T2632" s="5">
        <f t="shared" si="251"/>
        <v>42551.208333333336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246"/>
        <v>114.66525000000001</v>
      </c>
      <c r="P2633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5">
        <f t="shared" si="250"/>
        <v>42217.960960648146</v>
      </c>
      <c r="T2633" s="5">
        <f t="shared" si="251"/>
        <v>42245.960960648146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246"/>
        <v>137.00934579439252</v>
      </c>
      <c r="P2634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5">
        <f t="shared" si="250"/>
        <v>42493.853460648148</v>
      </c>
      <c r="T2634" s="5">
        <f t="shared" si="251"/>
        <v>42518.853460648148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246"/>
        <v>354.62</v>
      </c>
      <c r="P2635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5">
        <f t="shared" si="250"/>
        <v>41667.614953703705</v>
      </c>
      <c r="T2635" s="5">
        <f t="shared" si="251"/>
        <v>41697.75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246"/>
        <v>106.02150537634409</v>
      </c>
      <c r="P263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5">
        <f t="shared" si="250"/>
        <v>42612.448159722218</v>
      </c>
      <c r="T2636" s="5">
        <f t="shared" si="251"/>
        <v>42642.448159722218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246"/>
        <v>100</v>
      </c>
      <c r="P263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5">
        <f t="shared" si="250"/>
        <v>42037.742604166669</v>
      </c>
      <c r="T2637" s="5">
        <f t="shared" si="251"/>
        <v>42072.700937499998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246"/>
        <v>187.3</v>
      </c>
      <c r="P263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5">
        <f t="shared" si="250"/>
        <v>42636.406412037039</v>
      </c>
      <c r="T2638" s="5">
        <f t="shared" si="251"/>
        <v>42658.833333333336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246"/>
        <v>166.2</v>
      </c>
      <c r="P2639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5">
        <f t="shared" si="250"/>
        <v>42639.341145833336</v>
      </c>
      <c r="T2639" s="5">
        <f t="shared" si="251"/>
        <v>42655.341145833336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246"/>
        <v>101.72910662824208</v>
      </c>
      <c r="P2640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5">
        <f t="shared" si="250"/>
        <v>41989.70480324074</v>
      </c>
      <c r="T2640" s="5">
        <f t="shared" si="251"/>
        <v>42019.70480324074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246"/>
        <v>164</v>
      </c>
      <c r="P2641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5">
        <f t="shared" si="250"/>
        <v>42024.656805555554</v>
      </c>
      <c r="T2641" s="5">
        <f t="shared" si="251"/>
        <v>42054.656805555554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246"/>
        <v>105.66666666666666</v>
      </c>
      <c r="P2642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5">
        <f t="shared" si="250"/>
        <v>42102.952245370368</v>
      </c>
      <c r="T2642" s="5">
        <f t="shared" si="251"/>
        <v>42162.952245370368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246"/>
        <v>1</v>
      </c>
      <c r="P2643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5">
        <f t="shared" si="250"/>
        <v>41880.618784722217</v>
      </c>
      <c r="T2643" s="5">
        <f t="shared" si="251"/>
        <v>41897.631249999999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246"/>
        <v>0</v>
      </c>
      <c r="P2644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5">
        <f t="shared" si="250"/>
        <v>42536.03828703703</v>
      </c>
      <c r="T2644" s="5">
        <f t="shared" si="251"/>
        <v>42566.081249999996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246"/>
        <v>33.559730999999999</v>
      </c>
      <c r="P2645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5">
        <f t="shared" si="250"/>
        <v>42689.374016203707</v>
      </c>
      <c r="T2645" s="5">
        <f t="shared" si="251"/>
        <v>42725.124305555553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246"/>
        <v>2.0529999999999999</v>
      </c>
      <c r="P264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5">
        <f t="shared" si="250"/>
        <v>42774.583738425928</v>
      </c>
      <c r="T2646" s="5">
        <f t="shared" si="251"/>
        <v>42804.583738425928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246"/>
        <v>10.5</v>
      </c>
      <c r="P264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5">
        <f t="shared" si="250"/>
        <v>41921.634293981479</v>
      </c>
      <c r="T2647" s="5">
        <f t="shared" si="251"/>
        <v>41951.675960648143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246"/>
        <v>8.4172840000000004</v>
      </c>
      <c r="P2648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5">
        <f t="shared" si="250"/>
        <v>42226.10496527778</v>
      </c>
      <c r="T2648" s="5">
        <f t="shared" si="251"/>
        <v>42256.10496527778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246"/>
        <v>1.44</v>
      </c>
      <c r="P264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5">
        <f t="shared" si="250"/>
        <v>42200.053460648145</v>
      </c>
      <c r="T2649" s="5">
        <f t="shared" si="251"/>
        <v>42230.053460648145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246"/>
        <v>0.88333333333333341</v>
      </c>
      <c r="P2650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5">
        <f t="shared" si="250"/>
        <v>42408.506481481476</v>
      </c>
      <c r="T2650" s="5">
        <f t="shared" si="251"/>
        <v>42438.506481481476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246"/>
        <v>9.920000000000001E-2</v>
      </c>
      <c r="P2651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5">
        <f t="shared" si="250"/>
        <v>42341.788668981484</v>
      </c>
      <c r="T2651" s="5">
        <f t="shared" si="251"/>
        <v>42401.788668981484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246"/>
        <v>0.59666666666666668</v>
      </c>
      <c r="P2652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5">
        <f t="shared" si="250"/>
        <v>42695.416006944441</v>
      </c>
      <c r="T2652" s="5">
        <f t="shared" si="251"/>
        <v>42725.416006944441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246"/>
        <v>1.8689285714285715</v>
      </c>
      <c r="P2653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5">
        <f t="shared" si="250"/>
        <v>42327.597326388888</v>
      </c>
      <c r="T2653" s="5">
        <f t="shared" si="251"/>
        <v>42355.597326388888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246"/>
        <v>0.88500000000000001</v>
      </c>
      <c r="P2654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5">
        <f t="shared" si="250"/>
        <v>41952.950520833336</v>
      </c>
      <c r="T2654" s="5">
        <f t="shared" si="251"/>
        <v>41982.950520833336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246"/>
        <v>11.52156862745098</v>
      </c>
      <c r="P2655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5">
        <f t="shared" si="250"/>
        <v>41771.443599537037</v>
      </c>
      <c r="T2655" s="5">
        <f t="shared" si="251"/>
        <v>41802.958333333328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246"/>
        <v>5.1000000000000004E-2</v>
      </c>
      <c r="P265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5">
        <f t="shared" si="250"/>
        <v>42055.392662037033</v>
      </c>
      <c r="T2656" s="5">
        <f t="shared" si="251"/>
        <v>42115.350995370369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246"/>
        <v>21.033333333333335</v>
      </c>
      <c r="P265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5">
        <f t="shared" si="250"/>
        <v>42381.657951388886</v>
      </c>
      <c r="T2657" s="5">
        <f t="shared" si="251"/>
        <v>42409.624999999993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246"/>
        <v>11.436666666666667</v>
      </c>
      <c r="P2658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5">
        <f t="shared" si="250"/>
        <v>42767.480185185188</v>
      </c>
      <c r="T2658" s="5">
        <f t="shared" si="251"/>
        <v>42806.583333333336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246"/>
        <v>18.737933333333334</v>
      </c>
      <c r="P2659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5">
        <f t="shared" si="250"/>
        <v>42551.720520833333</v>
      </c>
      <c r="T2659" s="5">
        <f t="shared" si="251"/>
        <v>42584.854166666664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246"/>
        <v>9.285714285714286E-2</v>
      </c>
      <c r="P2660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5">
        <f t="shared" si="250"/>
        <v>42551.675856481474</v>
      </c>
      <c r="T2660" s="5">
        <f t="shared" si="251"/>
        <v>42581.675856481474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246"/>
        <v>2.7204081632653061</v>
      </c>
      <c r="P2661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5">
        <f t="shared" si="250"/>
        <v>42081.861226851848</v>
      </c>
      <c r="T2661" s="5">
        <f t="shared" si="251"/>
        <v>42111.861226851848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246"/>
        <v>9.5000000000000001E-2</v>
      </c>
      <c r="P2662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5">
        <f t="shared" si="250"/>
        <v>42272.504837962959</v>
      </c>
      <c r="T2662" s="5">
        <f t="shared" si="251"/>
        <v>42332.546504629623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246"/>
        <v>102.89999999999999</v>
      </c>
      <c r="P2663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5">
        <f t="shared" si="250"/>
        <v>41542.750115740739</v>
      </c>
      <c r="T2663" s="5">
        <f t="shared" si="251"/>
        <v>41572.750115740739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246"/>
        <v>106.80000000000001</v>
      </c>
      <c r="P2664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5">
        <f t="shared" si="250"/>
        <v>42207.538344907407</v>
      </c>
      <c r="T2664" s="5">
        <f t="shared" si="251"/>
        <v>42237.538344907407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246"/>
        <v>104.59625</v>
      </c>
      <c r="P2665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5">
        <f t="shared" si="250"/>
        <v>42222.41443287037</v>
      </c>
      <c r="T2665" s="5">
        <f t="shared" si="251"/>
        <v>42251.416666666664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246"/>
        <v>103.42857142857143</v>
      </c>
      <c r="P266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5">
        <f t="shared" si="250"/>
        <v>42312.817094907405</v>
      </c>
      <c r="T2666" s="5">
        <f t="shared" si="251"/>
        <v>42347.082638888889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246"/>
        <v>123.14285714285715</v>
      </c>
      <c r="P266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5">
        <f t="shared" si="250"/>
        <v>42083.687199074069</v>
      </c>
      <c r="T2667" s="5">
        <f t="shared" si="251"/>
        <v>42128.687199074069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246"/>
        <v>159.29509999999999</v>
      </c>
      <c r="P2668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5">
        <f t="shared" si="250"/>
        <v>42235.55600694444</v>
      </c>
      <c r="T2668" s="5">
        <f t="shared" si="251"/>
        <v>42272.666666666664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246"/>
        <v>110.66666666666667</v>
      </c>
      <c r="P2669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5">
        <f t="shared" si="250"/>
        <v>42380.717777777776</v>
      </c>
      <c r="T2669" s="5">
        <f t="shared" si="251"/>
        <v>42410.717777777776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246"/>
        <v>170.70000000000002</v>
      </c>
      <c r="P2670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5">
        <f t="shared" si="250"/>
        <v>42275.380381944444</v>
      </c>
      <c r="T2670" s="5">
        <f t="shared" si="251"/>
        <v>42317.397222222215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246"/>
        <v>125.125</v>
      </c>
      <c r="P2671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5">
        <f t="shared" si="250"/>
        <v>42318.827499999992</v>
      </c>
      <c r="T2671" s="5">
        <f t="shared" si="251"/>
        <v>42378.827499999992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246"/>
        <v>6.4158609339642041</v>
      </c>
      <c r="P2672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5">
        <f t="shared" si="250"/>
        <v>41820.812268518515</v>
      </c>
      <c r="T2672" s="5">
        <f t="shared" si="251"/>
        <v>41848.812268518515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246"/>
        <v>11.343999999999999</v>
      </c>
      <c r="P2673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5">
        <f t="shared" si="250"/>
        <v>41962.54069444444</v>
      </c>
      <c r="T2673" s="5">
        <f t="shared" si="251"/>
        <v>41992.609722222223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246"/>
        <v>33.19</v>
      </c>
      <c r="P2674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5">
        <f t="shared" si="250"/>
        <v>42344.675810185181</v>
      </c>
      <c r="T2674" s="5">
        <f t="shared" si="251"/>
        <v>42366.041666666664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246"/>
        <v>27.58</v>
      </c>
      <c r="P2675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5">
        <f t="shared" si="250"/>
        <v>41912.333321759259</v>
      </c>
      <c r="T2675" s="5">
        <f t="shared" si="251"/>
        <v>41941.739583333328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246"/>
        <v>62.839999999999996</v>
      </c>
      <c r="P267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5">
        <f t="shared" si="250"/>
        <v>42529.424421296295</v>
      </c>
      <c r="T2676" s="5">
        <f t="shared" si="251"/>
        <v>42555.999305555553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246"/>
        <v>7.5880000000000001</v>
      </c>
      <c r="P267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5">
        <f t="shared" si="250"/>
        <v>41923.649178240739</v>
      </c>
      <c r="T2677" s="5">
        <f t="shared" si="251"/>
        <v>41953.690844907404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246"/>
        <v>50.38095238095238</v>
      </c>
      <c r="P2678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5">
        <f t="shared" si="250"/>
        <v>42482.416365740741</v>
      </c>
      <c r="T2678" s="5">
        <f t="shared" si="251"/>
        <v>42512.416365740741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246"/>
        <v>17.512820512820511</v>
      </c>
      <c r="P2679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5">
        <f t="shared" si="250"/>
        <v>41792.821099537039</v>
      </c>
      <c r="T2679" s="5">
        <f t="shared" si="251"/>
        <v>41822.821099537039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246"/>
        <v>1.375E-2</v>
      </c>
      <c r="P268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5">
        <f t="shared" si="250"/>
        <v>42241.589872685181</v>
      </c>
      <c r="T2680" s="5">
        <f t="shared" si="251"/>
        <v>42271.589872685181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246"/>
        <v>0.33</v>
      </c>
      <c r="P2681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5">
        <f t="shared" si="250"/>
        <v>42032.792754629627</v>
      </c>
      <c r="T2681" s="5">
        <f t="shared" si="251"/>
        <v>42062.792754629627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246"/>
        <v>0.86250000000000004</v>
      </c>
      <c r="P268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5">
        <f t="shared" si="250"/>
        <v>42436.003368055557</v>
      </c>
      <c r="T2682" s="5">
        <f t="shared" si="251"/>
        <v>42465.961701388886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246"/>
        <v>0.6875</v>
      </c>
      <c r="P2683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5">
        <f t="shared" si="250"/>
        <v>41805.686921296292</v>
      </c>
      <c r="T2683" s="5">
        <f t="shared" si="251"/>
        <v>41830.686921296292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246"/>
        <v>28.299999999999997</v>
      </c>
      <c r="P2684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5">
        <f t="shared" si="250"/>
        <v>41932.663657407407</v>
      </c>
      <c r="T2684" s="5">
        <f t="shared" si="251"/>
        <v>41965.040972222218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246"/>
        <v>0.24</v>
      </c>
      <c r="P2685">
        <f t="shared" si="247"/>
        <v>12</v>
      </c>
      <c r="Q2685" t="str">
        <f t="shared" si="248"/>
        <v>food</v>
      </c>
      <c r="R2685" t="str">
        <f t="shared" si="249"/>
        <v>food trucks</v>
      </c>
      <c r="S2685" s="5">
        <f t="shared" si="250"/>
        <v>42034.546759259254</v>
      </c>
      <c r="T2685" s="5">
        <f t="shared" si="251"/>
        <v>42064.546759259254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246"/>
        <v>1.1428571428571428</v>
      </c>
      <c r="P268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5">
        <f t="shared" si="250"/>
        <v>41820.706307870372</v>
      </c>
      <c r="T2686" s="5">
        <f t="shared" si="251"/>
        <v>41860.706307870372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246"/>
        <v>0.02</v>
      </c>
      <c r="P2687">
        <f t="shared" si="247"/>
        <v>10</v>
      </c>
      <c r="Q2687" t="str">
        <f t="shared" si="248"/>
        <v>food</v>
      </c>
      <c r="R2687" t="str">
        <f t="shared" si="249"/>
        <v>food trucks</v>
      </c>
      <c r="S2687" s="5">
        <f t="shared" si="250"/>
        <v>42061.487615740734</v>
      </c>
      <c r="T2687" s="5">
        <f t="shared" si="251"/>
        <v>42121.44594907407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246"/>
        <v>0</v>
      </c>
      <c r="P2688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5">
        <f t="shared" si="250"/>
        <v>41892.766469907401</v>
      </c>
      <c r="T2688" s="5">
        <f t="shared" si="251"/>
        <v>41912.766469907401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246"/>
        <v>0</v>
      </c>
      <c r="P2689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5">
        <f t="shared" si="250"/>
        <v>42154.431921296295</v>
      </c>
      <c r="T2689" s="5">
        <f t="shared" si="251"/>
        <v>42184.431921296295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246"/>
        <v>0.14799999999999999</v>
      </c>
      <c r="P2690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5">
        <f t="shared" si="250"/>
        <v>42027.910532407404</v>
      </c>
      <c r="T2690" s="5">
        <f t="shared" si="251"/>
        <v>42058.916666666664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252">(E2691/D2691)*100</f>
        <v>2.8571428571428571E-3</v>
      </c>
      <c r="P2691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RIGHT(N2691,LEN(N2691)-FIND("/",N2691))</f>
        <v>food trucks</v>
      </c>
      <c r="S2691" s="5">
        <f t="shared" ref="S2691:S2754" si="256">(J2691/86400)+25569+(-5/24)</f>
        <v>42551.75335648148</v>
      </c>
      <c r="T2691" s="5">
        <f t="shared" ref="T2691:T2754" si="257">(I2691/86400)+25569+(-5/24)</f>
        <v>42581.75335648148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252"/>
        <v>10.7325</v>
      </c>
      <c r="P2692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5">
        <f t="shared" si="256"/>
        <v>42112.89671296296</v>
      </c>
      <c r="T2692" s="5">
        <f t="shared" si="257"/>
        <v>42157.89671296296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252"/>
        <v>5.3846153846153842E-2</v>
      </c>
      <c r="P2693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5">
        <f t="shared" si="256"/>
        <v>42089.515706018516</v>
      </c>
      <c r="T2693" s="5">
        <f t="shared" si="257"/>
        <v>42134.515706018516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252"/>
        <v>0.7142857142857143</v>
      </c>
      <c r="P2694">
        <f t="shared" si="253"/>
        <v>25</v>
      </c>
      <c r="Q2694" t="str">
        <f t="shared" si="254"/>
        <v>food</v>
      </c>
      <c r="R2694" t="str">
        <f t="shared" si="255"/>
        <v>food trucks</v>
      </c>
      <c r="S2694" s="5">
        <f t="shared" si="256"/>
        <v>42058.125694444439</v>
      </c>
      <c r="T2694" s="5">
        <f t="shared" si="257"/>
        <v>42088.084027777775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252"/>
        <v>0.8</v>
      </c>
      <c r="P2695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5">
        <f t="shared" si="256"/>
        <v>41833.930162037032</v>
      </c>
      <c r="T2695" s="5">
        <f t="shared" si="257"/>
        <v>41863.930162037032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252"/>
        <v>3.3333333333333335E-3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s="5">
        <f t="shared" si="256"/>
        <v>41877.932164351849</v>
      </c>
      <c r="T2696" s="5">
        <f t="shared" si="257"/>
        <v>41907.932164351849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252"/>
        <v>0.47333333333333333</v>
      </c>
      <c r="P269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5">
        <f t="shared" si="256"/>
        <v>42047.973587962959</v>
      </c>
      <c r="T2697" s="5">
        <f t="shared" si="257"/>
        <v>42107.931921296295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252"/>
        <v>5.65</v>
      </c>
      <c r="P2698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5">
        <f t="shared" si="256"/>
        <v>41964.636111111111</v>
      </c>
      <c r="T2698" s="5">
        <f t="shared" si="257"/>
        <v>41998.636111111111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252"/>
        <v>26.35217391304348</v>
      </c>
      <c r="P2699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5">
        <f t="shared" si="256"/>
        <v>42187.731747685182</v>
      </c>
      <c r="T2699" s="5">
        <f t="shared" si="257"/>
        <v>42218.708333333336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252"/>
        <v>0.325125</v>
      </c>
      <c r="P2700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5">
        <f t="shared" si="256"/>
        <v>41787.689907407403</v>
      </c>
      <c r="T2700" s="5">
        <f t="shared" si="257"/>
        <v>41817.689907407403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252"/>
        <v>0</v>
      </c>
      <c r="P2701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5">
        <f t="shared" si="256"/>
        <v>41829.688229166662</v>
      </c>
      <c r="T2701" s="5">
        <f t="shared" si="257"/>
        <v>41859.688229166662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252"/>
        <v>0.7000700070007001</v>
      </c>
      <c r="P2702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5">
        <f t="shared" si="256"/>
        <v>41870.666342592587</v>
      </c>
      <c r="T2702" s="5">
        <f t="shared" si="257"/>
        <v>41900.666342592587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252"/>
        <v>46.176470588235297</v>
      </c>
      <c r="P2703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5">
        <f t="shared" si="256"/>
        <v>42801.566365740735</v>
      </c>
      <c r="T2703" s="5">
        <f t="shared" si="257"/>
        <v>42832.524699074071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252"/>
        <v>34.410000000000004</v>
      </c>
      <c r="P2704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5">
        <f t="shared" si="256"/>
        <v>42800.593483796292</v>
      </c>
      <c r="T2704" s="5">
        <f t="shared" si="257"/>
        <v>42830.551817129628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252"/>
        <v>103.75000000000001</v>
      </c>
      <c r="P2705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5">
        <f t="shared" si="256"/>
        <v>42756.481828703698</v>
      </c>
      <c r="T2705" s="5">
        <f t="shared" si="257"/>
        <v>42816.440162037034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252"/>
        <v>6.0263157894736841</v>
      </c>
      <c r="P270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5">
        <f t="shared" si="256"/>
        <v>42787.654097222221</v>
      </c>
      <c r="T2706" s="5">
        <f t="shared" si="257"/>
        <v>42830.61243055555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252"/>
        <v>10.539393939393939</v>
      </c>
      <c r="P270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5">
        <f t="shared" si="256"/>
        <v>42773.70784722222</v>
      </c>
      <c r="T2707" s="5">
        <f t="shared" si="257"/>
        <v>42818.666180555556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252"/>
        <v>112.29714285714284</v>
      </c>
      <c r="P2708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5">
        <f t="shared" si="256"/>
        <v>41899.086608796293</v>
      </c>
      <c r="T2708" s="5">
        <f t="shared" si="257"/>
        <v>41928.082638888889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252"/>
        <v>350.84462500000001</v>
      </c>
      <c r="P2709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5">
        <f t="shared" si="256"/>
        <v>41391.574571759258</v>
      </c>
      <c r="T2709" s="5">
        <f t="shared" si="257"/>
        <v>41421.082638888889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252"/>
        <v>233.21535</v>
      </c>
      <c r="P2710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5">
        <f t="shared" si="256"/>
        <v>42512.489884259259</v>
      </c>
      <c r="T2710" s="5">
        <f t="shared" si="257"/>
        <v>42572.489884259259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252"/>
        <v>101.60599999999999</v>
      </c>
      <c r="P2711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5">
        <f t="shared" si="256"/>
        <v>42611.941446759258</v>
      </c>
      <c r="T2711" s="5">
        <f t="shared" si="257"/>
        <v>42646.957638888889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252"/>
        <v>153.90035000000003</v>
      </c>
      <c r="P2712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5">
        <f t="shared" si="256"/>
        <v>41828.021157407406</v>
      </c>
      <c r="T2712" s="5">
        <f t="shared" si="257"/>
        <v>41859.875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252"/>
        <v>100.7161125319693</v>
      </c>
      <c r="P2713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5">
        <f t="shared" si="256"/>
        <v>41780.536921296291</v>
      </c>
      <c r="T2713" s="5">
        <f t="shared" si="257"/>
        <v>41810.709027777775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252"/>
        <v>131.38181818181818</v>
      </c>
      <c r="P2714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5">
        <f t="shared" si="256"/>
        <v>41431.853703703702</v>
      </c>
      <c r="T2714" s="5">
        <f t="shared" si="257"/>
        <v>41468.541666666664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252"/>
        <v>102.24133333333334</v>
      </c>
      <c r="P2715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5">
        <f t="shared" si="256"/>
        <v>42322.445416666662</v>
      </c>
      <c r="T2715" s="5">
        <f t="shared" si="257"/>
        <v>42362.445416666662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252"/>
        <v>116.35599999999999</v>
      </c>
      <c r="P271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5">
        <f t="shared" si="256"/>
        <v>42629.446712962956</v>
      </c>
      <c r="T2716" s="5">
        <f t="shared" si="257"/>
        <v>42657.749999999993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252"/>
        <v>264.62241666666665</v>
      </c>
      <c r="P271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5">
        <f t="shared" si="256"/>
        <v>42387.190138888887</v>
      </c>
      <c r="T2717" s="5">
        <f t="shared" si="257"/>
        <v>42421.190138888887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252"/>
        <v>119.98010000000001</v>
      </c>
      <c r="P2718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5">
        <f t="shared" si="256"/>
        <v>42255.124918981477</v>
      </c>
      <c r="T2718" s="5">
        <f t="shared" si="257"/>
        <v>42285.124918981477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252"/>
        <v>120.10400000000001</v>
      </c>
      <c r="P2719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5">
        <f t="shared" si="256"/>
        <v>41934.706585648142</v>
      </c>
      <c r="T2719" s="5">
        <f t="shared" si="257"/>
        <v>41979.748252314814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252"/>
        <v>103.58333333333334</v>
      </c>
      <c r="P2720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5">
        <f t="shared" si="256"/>
        <v>42465.388252314813</v>
      </c>
      <c r="T2720" s="5">
        <f t="shared" si="257"/>
        <v>42493.749999999993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252"/>
        <v>108.83333333333334</v>
      </c>
      <c r="P2721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5">
        <f t="shared" si="256"/>
        <v>42417.822847222218</v>
      </c>
      <c r="T2721" s="5">
        <f t="shared" si="257"/>
        <v>42477.781180555554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252"/>
        <v>118.12400000000001</v>
      </c>
      <c r="P2722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5">
        <f t="shared" si="256"/>
        <v>42655.257557870369</v>
      </c>
      <c r="T2722" s="5">
        <f t="shared" si="257"/>
        <v>42685.299224537033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252"/>
        <v>1462</v>
      </c>
      <c r="P2723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5">
        <f t="shared" si="256"/>
        <v>41493.335625</v>
      </c>
      <c r="T2723" s="5">
        <f t="shared" si="257"/>
        <v>41523.583333333328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252"/>
        <v>252.54</v>
      </c>
      <c r="P2724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5">
        <f t="shared" si="256"/>
        <v>42704.64876157407</v>
      </c>
      <c r="T2724" s="5">
        <f t="shared" si="257"/>
        <v>42764.64876157407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252"/>
        <v>140.05000000000001</v>
      </c>
      <c r="P2725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5">
        <f t="shared" si="256"/>
        <v>41944.630648148144</v>
      </c>
      <c r="T2725" s="5">
        <f t="shared" si="257"/>
        <v>42004.672314814808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252"/>
        <v>296.87520259319291</v>
      </c>
      <c r="P272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5">
        <f t="shared" si="256"/>
        <v>42199.118738425925</v>
      </c>
      <c r="T2726" s="5">
        <f t="shared" si="257"/>
        <v>42231.118738425925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252"/>
        <v>144.54249999999999</v>
      </c>
      <c r="P272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5">
        <f t="shared" si="256"/>
        <v>42745.53628472222</v>
      </c>
      <c r="T2727" s="5">
        <f t="shared" si="257"/>
        <v>42795.53628472222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252"/>
        <v>105.745</v>
      </c>
      <c r="P2728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5">
        <f t="shared" si="256"/>
        <v>42452.371655092589</v>
      </c>
      <c r="T2728" s="5">
        <f t="shared" si="257"/>
        <v>42482.371655092589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252"/>
        <v>493.21000000000004</v>
      </c>
      <c r="P2729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5">
        <f t="shared" si="256"/>
        <v>42198.468321759261</v>
      </c>
      <c r="T2729" s="5">
        <f t="shared" si="257"/>
        <v>42223.468321759261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252"/>
        <v>201.82666666666668</v>
      </c>
      <c r="P2730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5">
        <f t="shared" si="256"/>
        <v>42333.391597222224</v>
      </c>
      <c r="T2730" s="5">
        <f t="shared" si="257"/>
        <v>42368.391597222224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252"/>
        <v>104.44</v>
      </c>
      <c r="P2731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5">
        <f t="shared" si="256"/>
        <v>42095.032372685186</v>
      </c>
      <c r="T2731" s="5">
        <f t="shared" si="257"/>
        <v>42125.032372685186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252"/>
        <v>170.29262962962963</v>
      </c>
      <c r="P2732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5">
        <f t="shared" si="256"/>
        <v>41351.333043981482</v>
      </c>
      <c r="T2732" s="5">
        <f t="shared" si="257"/>
        <v>41386.333043981482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252"/>
        <v>104.30333333333333</v>
      </c>
      <c r="P2733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5">
        <f t="shared" si="256"/>
        <v>41872.317384259259</v>
      </c>
      <c r="T2733" s="5">
        <f t="shared" si="257"/>
        <v>41929.958333333328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252"/>
        <v>118.25000000000001</v>
      </c>
      <c r="P2734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5">
        <f t="shared" si="256"/>
        <v>41389.599861111106</v>
      </c>
      <c r="T2734" s="5">
        <f t="shared" si="257"/>
        <v>41421.791666666664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252"/>
        <v>107.538</v>
      </c>
      <c r="P2735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5">
        <f t="shared" si="256"/>
        <v>42044.064513888887</v>
      </c>
      <c r="T2735" s="5">
        <f t="shared" si="257"/>
        <v>42104.022847222215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252"/>
        <v>2260300</v>
      </c>
      <c r="P273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5">
        <f t="shared" si="256"/>
        <v>42626.460555555554</v>
      </c>
      <c r="T2736" s="5">
        <f t="shared" si="257"/>
        <v>42656.707638888889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252"/>
        <v>978.13466666666682</v>
      </c>
      <c r="P273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5">
        <f t="shared" si="256"/>
        <v>41315.912615740737</v>
      </c>
      <c r="T2737" s="5">
        <f t="shared" si="257"/>
        <v>41346.625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252"/>
        <v>122.9</v>
      </c>
      <c r="P2738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5">
        <f t="shared" si="256"/>
        <v>41722.458020833328</v>
      </c>
      <c r="T2738" s="5">
        <f t="shared" si="257"/>
        <v>41752.458020833328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252"/>
        <v>246.0608</v>
      </c>
      <c r="P2739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5">
        <f t="shared" si="256"/>
        <v>41611.709340277775</v>
      </c>
      <c r="T2739" s="5">
        <f t="shared" si="257"/>
        <v>41654.583333333328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252"/>
        <v>147.94</v>
      </c>
      <c r="P2740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5">
        <f t="shared" si="256"/>
        <v>42619.935231481482</v>
      </c>
      <c r="T2740" s="5">
        <f t="shared" si="257"/>
        <v>42679.935231481482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252"/>
        <v>384.09090909090907</v>
      </c>
      <c r="P2741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5">
        <f t="shared" si="256"/>
        <v>41719.679594907408</v>
      </c>
      <c r="T2741" s="5">
        <f t="shared" si="257"/>
        <v>41764.679594907408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252"/>
        <v>103.33333333333334</v>
      </c>
      <c r="P2742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5">
        <f t="shared" si="256"/>
        <v>42044.823518518511</v>
      </c>
      <c r="T2742" s="5">
        <f t="shared" si="257"/>
        <v>42074.781851851854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252"/>
        <v>0.43750000000000006</v>
      </c>
      <c r="P2743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5">
        <f t="shared" si="256"/>
        <v>41911.449097222219</v>
      </c>
      <c r="T2743" s="5">
        <f t="shared" si="257"/>
        <v>41931.879861111105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252"/>
        <v>29.24</v>
      </c>
      <c r="P2744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5">
        <f t="shared" si="256"/>
        <v>41030.511423611111</v>
      </c>
      <c r="T2744" s="5">
        <f t="shared" si="257"/>
        <v>41044.511423611111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252"/>
        <v>0</v>
      </c>
      <c r="P2745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5">
        <f t="shared" si="256"/>
        <v>42632.120451388888</v>
      </c>
      <c r="T2745" s="5">
        <f t="shared" si="257"/>
        <v>42662.120451388888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252"/>
        <v>5.21875</v>
      </c>
      <c r="P274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5">
        <f t="shared" si="256"/>
        <v>40937.854143518518</v>
      </c>
      <c r="T2746" s="5">
        <f t="shared" si="257"/>
        <v>40967.854143518518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252"/>
        <v>21.887499999999999</v>
      </c>
      <c r="P274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5">
        <f t="shared" si="256"/>
        <v>41044.779722222222</v>
      </c>
      <c r="T2747" s="5">
        <f t="shared" si="257"/>
        <v>41104.779722222222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252"/>
        <v>26.700000000000003</v>
      </c>
      <c r="P2748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5">
        <f t="shared" si="256"/>
        <v>41850.57304398148</v>
      </c>
      <c r="T2748" s="5">
        <f t="shared" si="257"/>
        <v>41880.57304398148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252"/>
        <v>28.000000000000004</v>
      </c>
      <c r="P274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5">
        <f t="shared" si="256"/>
        <v>41044.439780092587</v>
      </c>
      <c r="T2749" s="5">
        <f t="shared" si="257"/>
        <v>41075.923611111109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252"/>
        <v>1.06</v>
      </c>
      <c r="P2750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5">
        <f t="shared" si="256"/>
        <v>42585.502337962964</v>
      </c>
      <c r="T2750" s="5">
        <f t="shared" si="257"/>
        <v>42615.502337962964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252"/>
        <v>1.0999999999999999</v>
      </c>
      <c r="P2751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5">
        <f t="shared" si="256"/>
        <v>42068.59070601852</v>
      </c>
      <c r="T2751" s="5">
        <f t="shared" si="257"/>
        <v>42098.549039351848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252"/>
        <v>0</v>
      </c>
      <c r="P2752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5">
        <f t="shared" si="256"/>
        <v>41078.691493055558</v>
      </c>
      <c r="T2752" s="5">
        <f t="shared" si="257"/>
        <v>41090.625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252"/>
        <v>0</v>
      </c>
      <c r="P2753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5">
        <f t="shared" si="256"/>
        <v>41747.678726851846</v>
      </c>
      <c r="T2753" s="5">
        <f t="shared" si="257"/>
        <v>41807.678726851846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252"/>
        <v>11.458333333333332</v>
      </c>
      <c r="P2754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5">
        <f t="shared" si="256"/>
        <v>40855.556759259256</v>
      </c>
      <c r="T2754" s="5">
        <f t="shared" si="257"/>
        <v>40895.556759259256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258">(E2755/D2755)*100</f>
        <v>19</v>
      </c>
      <c r="P2755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RIGHT(N2755,LEN(N2755)-FIND("/",N2755))</f>
        <v>children's books</v>
      </c>
      <c r="S2755" s="5">
        <f t="shared" ref="S2755:S2818" si="262">(J2755/86400)+25569+(-5/24)</f>
        <v>41117.692395833328</v>
      </c>
      <c r="T2755" s="5">
        <f t="shared" ref="T2755:T2818" si="263">(I2755/86400)+25569+(-5/24)</f>
        <v>41147.692395833328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258"/>
        <v>0</v>
      </c>
      <c r="P275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5">
        <f t="shared" si="262"/>
        <v>41863.427673611106</v>
      </c>
      <c r="T2756" s="5">
        <f t="shared" si="263"/>
        <v>41893.427673611106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258"/>
        <v>52</v>
      </c>
      <c r="P275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5">
        <f t="shared" si="262"/>
        <v>42072.582488425927</v>
      </c>
      <c r="T2757" s="5">
        <f t="shared" si="263"/>
        <v>42102.582488425927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258"/>
        <v>10.48</v>
      </c>
      <c r="P2758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5">
        <f t="shared" si="262"/>
        <v>41620.692141203697</v>
      </c>
      <c r="T2758" s="5">
        <f t="shared" si="263"/>
        <v>41650.692141203697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258"/>
        <v>0.66666666666666674</v>
      </c>
      <c r="P275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5">
        <f t="shared" si="262"/>
        <v>42573.448287037034</v>
      </c>
      <c r="T2759" s="5">
        <f t="shared" si="263"/>
        <v>42588.448287037034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258"/>
        <v>11.700000000000001</v>
      </c>
      <c r="P276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5">
        <f t="shared" si="262"/>
        <v>42639.23359953703</v>
      </c>
      <c r="T2760" s="5">
        <f t="shared" si="263"/>
        <v>42653.23359953703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258"/>
        <v>10.5</v>
      </c>
      <c r="P2761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5">
        <f t="shared" si="262"/>
        <v>42524.158171296294</v>
      </c>
      <c r="T2761" s="5">
        <f t="shared" si="263"/>
        <v>42567.158171296294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258"/>
        <v>0</v>
      </c>
      <c r="P2762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5">
        <f t="shared" si="262"/>
        <v>41415.252986111111</v>
      </c>
      <c r="T2762" s="5">
        <f t="shared" si="263"/>
        <v>41445.252986111111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258"/>
        <v>0.72</v>
      </c>
      <c r="P2763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5">
        <f t="shared" si="262"/>
        <v>41246.85524305555</v>
      </c>
      <c r="T2763" s="5">
        <f t="shared" si="263"/>
        <v>41276.85524305555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258"/>
        <v>0.76923076923076927</v>
      </c>
      <c r="P2764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5">
        <f t="shared" si="262"/>
        <v>40926.828645833331</v>
      </c>
      <c r="T2764" s="5">
        <f t="shared" si="263"/>
        <v>40986.786979166667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258"/>
        <v>0.22842639593908631</v>
      </c>
      <c r="P276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5">
        <f t="shared" si="262"/>
        <v>41373.371342592589</v>
      </c>
      <c r="T2765" s="5">
        <f t="shared" si="263"/>
        <v>41418.371342592589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258"/>
        <v>1.125</v>
      </c>
      <c r="P276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5">
        <f t="shared" si="262"/>
        <v>41030.083692129629</v>
      </c>
      <c r="T2766" s="5">
        <f t="shared" si="263"/>
        <v>41059.583333333328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258"/>
        <v>0</v>
      </c>
      <c r="P2767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5">
        <f t="shared" si="262"/>
        <v>41194.370694444442</v>
      </c>
      <c r="T2767" s="5">
        <f t="shared" si="263"/>
        <v>41210.370694444442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258"/>
        <v>2</v>
      </c>
      <c r="P276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5">
        <f t="shared" si="262"/>
        <v>40736.459699074076</v>
      </c>
      <c r="T2768" s="5">
        <f t="shared" si="263"/>
        <v>40766.459699074076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258"/>
        <v>0.85000000000000009</v>
      </c>
      <c r="P2769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5">
        <f t="shared" si="262"/>
        <v>42172.750578703701</v>
      </c>
      <c r="T2769" s="5">
        <f t="shared" si="263"/>
        <v>42232.750578703701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258"/>
        <v>14.314285714285715</v>
      </c>
      <c r="P2770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5">
        <f t="shared" si="262"/>
        <v>40967.4065162037</v>
      </c>
      <c r="T2770" s="5">
        <f t="shared" si="263"/>
        <v>40997.364849537036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258"/>
        <v>0.25</v>
      </c>
      <c r="P2771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5">
        <f t="shared" si="262"/>
        <v>41745.617939814816</v>
      </c>
      <c r="T2771" s="5">
        <f t="shared" si="263"/>
        <v>41795.617939814816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258"/>
        <v>10.411249999999999</v>
      </c>
      <c r="P2772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5">
        <f t="shared" si="262"/>
        <v>41686.496874999997</v>
      </c>
      <c r="T2772" s="5">
        <f t="shared" si="263"/>
        <v>41716.455208333333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258"/>
        <v>0</v>
      </c>
      <c r="P2773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5">
        <f t="shared" si="262"/>
        <v>41257.323379629626</v>
      </c>
      <c r="T2773" s="5">
        <f t="shared" si="263"/>
        <v>41306.5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258"/>
        <v>0</v>
      </c>
      <c r="P2774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5">
        <f t="shared" si="262"/>
        <v>41537.660810185182</v>
      </c>
      <c r="T2774" s="5">
        <f t="shared" si="263"/>
        <v>41552.660810185182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258"/>
        <v>0.18867924528301888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5">
        <f t="shared" si="262"/>
        <v>42474.656493055554</v>
      </c>
      <c r="T2775" s="5">
        <f t="shared" si="263"/>
        <v>42484.656493055554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258"/>
        <v>14.249999999999998</v>
      </c>
      <c r="P277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5">
        <f t="shared" si="262"/>
        <v>41310.918148148143</v>
      </c>
      <c r="T2776" s="5">
        <f t="shared" si="263"/>
        <v>41340.918148148143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258"/>
        <v>3</v>
      </c>
      <c r="P277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5">
        <f t="shared" si="262"/>
        <v>40862.805023148147</v>
      </c>
      <c r="T2777" s="5">
        <f t="shared" si="263"/>
        <v>40892.805023148147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258"/>
        <v>7.8809523809523814</v>
      </c>
      <c r="P2778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5">
        <f t="shared" si="262"/>
        <v>42136.088842592588</v>
      </c>
      <c r="T2778" s="5">
        <f t="shared" si="263"/>
        <v>42167.088842592588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258"/>
        <v>0.33333333333333337</v>
      </c>
      <c r="P277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5">
        <f t="shared" si="262"/>
        <v>42172.460694444446</v>
      </c>
      <c r="T2779" s="5">
        <f t="shared" si="263"/>
        <v>42202.460694444446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258"/>
        <v>25.545454545454543</v>
      </c>
      <c r="P2780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5">
        <f t="shared" si="262"/>
        <v>41846.769745370366</v>
      </c>
      <c r="T2780" s="5">
        <f t="shared" si="263"/>
        <v>41876.769745370366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258"/>
        <v>2.12</v>
      </c>
      <c r="P2781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5">
        <f t="shared" si="262"/>
        <v>42300.377557870372</v>
      </c>
      <c r="T2781" s="5">
        <f t="shared" si="263"/>
        <v>42330.419224537036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258"/>
        <v>0</v>
      </c>
      <c r="P2782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5">
        <f t="shared" si="262"/>
        <v>42774.239444444444</v>
      </c>
      <c r="T2782" s="5">
        <f t="shared" si="263"/>
        <v>42804.239444444444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258"/>
        <v>105.28</v>
      </c>
      <c r="P2783">
        <f t="shared" si="259"/>
        <v>47</v>
      </c>
      <c r="Q2783" t="str">
        <f t="shared" si="260"/>
        <v>theater</v>
      </c>
      <c r="R2783" t="str">
        <f t="shared" si="261"/>
        <v>plays</v>
      </c>
      <c r="S2783" s="5">
        <f t="shared" si="262"/>
        <v>42018.733263888884</v>
      </c>
      <c r="T2783" s="5">
        <f t="shared" si="263"/>
        <v>42047.083333333336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258"/>
        <v>120</v>
      </c>
      <c r="P2784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5">
        <f t="shared" si="262"/>
        <v>42026.716643518514</v>
      </c>
      <c r="T2784" s="5">
        <f t="shared" si="263"/>
        <v>42051.999305555553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258"/>
        <v>114.5</v>
      </c>
      <c r="P2785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5">
        <f t="shared" si="262"/>
        <v>42103.326921296299</v>
      </c>
      <c r="T2785" s="5">
        <f t="shared" si="263"/>
        <v>42117.326921296299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258"/>
        <v>119</v>
      </c>
      <c r="P278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5">
        <f t="shared" si="262"/>
        <v>41920.579201388886</v>
      </c>
      <c r="T2786" s="5">
        <f t="shared" si="263"/>
        <v>41941.579201388886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258"/>
        <v>104.67999999999999</v>
      </c>
      <c r="P278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5">
        <f t="shared" si="262"/>
        <v>42557.981099537035</v>
      </c>
      <c r="T2787" s="5">
        <f t="shared" si="263"/>
        <v>42587.666666666664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258"/>
        <v>117.83999999999999</v>
      </c>
      <c r="P2788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5">
        <f t="shared" si="262"/>
        <v>41815.360879629625</v>
      </c>
      <c r="T2788" s="5">
        <f t="shared" si="263"/>
        <v>41829.360879629625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258"/>
        <v>119.7</v>
      </c>
      <c r="P2789">
        <f t="shared" si="259"/>
        <v>31.5</v>
      </c>
      <c r="Q2789" t="str">
        <f t="shared" si="260"/>
        <v>theater</v>
      </c>
      <c r="R2789" t="str">
        <f t="shared" si="261"/>
        <v>plays</v>
      </c>
      <c r="S2789" s="5">
        <f t="shared" si="262"/>
        <v>41807.990185185183</v>
      </c>
      <c r="T2789" s="5">
        <f t="shared" si="263"/>
        <v>41837.990185185183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258"/>
        <v>102.49999999999999</v>
      </c>
      <c r="P2790">
        <f t="shared" si="259"/>
        <v>102.5</v>
      </c>
      <c r="Q2790" t="str">
        <f t="shared" si="260"/>
        <v>theater</v>
      </c>
      <c r="R2790" t="str">
        <f t="shared" si="261"/>
        <v>plays</v>
      </c>
      <c r="S2790" s="5">
        <f t="shared" si="262"/>
        <v>42550.49355324074</v>
      </c>
      <c r="T2790" s="5">
        <f t="shared" si="263"/>
        <v>42580.49355324074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258"/>
        <v>101.16666666666667</v>
      </c>
      <c r="P2791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5">
        <f t="shared" si="262"/>
        <v>42055.804791666662</v>
      </c>
      <c r="T2791" s="5">
        <f t="shared" si="263"/>
        <v>42074.958333333336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258"/>
        <v>105.33333333333333</v>
      </c>
      <c r="P2792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5">
        <f t="shared" si="262"/>
        <v>42016.730358796289</v>
      </c>
      <c r="T2792" s="5">
        <f t="shared" si="263"/>
        <v>42046.730358796289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258"/>
        <v>102.49999999999999</v>
      </c>
      <c r="P2793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5">
        <f t="shared" si="262"/>
        <v>42591.691655092589</v>
      </c>
      <c r="T2793" s="5">
        <f t="shared" si="263"/>
        <v>42621.958333333336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258"/>
        <v>107.60000000000001</v>
      </c>
      <c r="P2794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5">
        <f t="shared" si="262"/>
        <v>42183.022673611107</v>
      </c>
      <c r="T2794" s="5">
        <f t="shared" si="263"/>
        <v>42228.022673611107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258"/>
        <v>110.5675</v>
      </c>
      <c r="P2795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5">
        <f t="shared" si="262"/>
        <v>42176.210706018515</v>
      </c>
      <c r="T2795" s="5">
        <f t="shared" si="263"/>
        <v>42206.210706018515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258"/>
        <v>150</v>
      </c>
      <c r="P2796">
        <f t="shared" si="259"/>
        <v>25</v>
      </c>
      <c r="Q2796" t="str">
        <f t="shared" si="260"/>
        <v>theater</v>
      </c>
      <c r="R2796" t="str">
        <f t="shared" si="261"/>
        <v>plays</v>
      </c>
      <c r="S2796" s="5">
        <f t="shared" si="262"/>
        <v>42416.48332175926</v>
      </c>
      <c r="T2796" s="5">
        <f t="shared" si="263"/>
        <v>42432.583333333336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258"/>
        <v>104.28571428571429</v>
      </c>
      <c r="P2797">
        <f t="shared" si="259"/>
        <v>36.5</v>
      </c>
      <c r="Q2797" t="str">
        <f t="shared" si="260"/>
        <v>theater</v>
      </c>
      <c r="R2797" t="str">
        <f t="shared" si="261"/>
        <v>plays</v>
      </c>
      <c r="S2797" s="5">
        <f t="shared" si="262"/>
        <v>41780.317604166667</v>
      </c>
      <c r="T2797" s="5">
        <f t="shared" si="263"/>
        <v>41796.75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258"/>
        <v>115.5</v>
      </c>
      <c r="P2798">
        <f t="shared" si="259"/>
        <v>44</v>
      </c>
      <c r="Q2798" t="str">
        <f t="shared" si="260"/>
        <v>theater</v>
      </c>
      <c r="R2798" t="str">
        <f t="shared" si="261"/>
        <v>plays</v>
      </c>
      <c r="S2798" s="5">
        <f t="shared" si="262"/>
        <v>41795.319768518515</v>
      </c>
      <c r="T2798" s="5">
        <f t="shared" si="263"/>
        <v>41825.319768518515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258"/>
        <v>102.64512500000001</v>
      </c>
      <c r="P2799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5">
        <f t="shared" si="262"/>
        <v>41798.731944444444</v>
      </c>
      <c r="T2799" s="5">
        <f t="shared" si="263"/>
        <v>41828.731944444444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258"/>
        <v>101.4</v>
      </c>
      <c r="P2800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5">
        <f t="shared" si="262"/>
        <v>42201.466678240737</v>
      </c>
      <c r="T2800" s="5">
        <f t="shared" si="263"/>
        <v>42216.458333333336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258"/>
        <v>116.6348</v>
      </c>
      <c r="P2801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5">
        <f t="shared" si="262"/>
        <v>42507.05636574074</v>
      </c>
      <c r="T2801" s="5">
        <f t="shared" si="263"/>
        <v>42538.458333333336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258"/>
        <v>133</v>
      </c>
      <c r="P2802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5">
        <f t="shared" si="262"/>
        <v>41948.344513888886</v>
      </c>
      <c r="T2802" s="5">
        <f t="shared" si="263"/>
        <v>42008.344513888886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258"/>
        <v>133.20000000000002</v>
      </c>
      <c r="P2803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5">
        <f t="shared" si="262"/>
        <v>41900.034826388888</v>
      </c>
      <c r="T2803" s="5">
        <f t="shared" si="263"/>
        <v>41922.25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258"/>
        <v>101.83333333333333</v>
      </c>
      <c r="P2804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5">
        <f t="shared" si="262"/>
        <v>42192.438738425924</v>
      </c>
      <c r="T2804" s="5">
        <f t="shared" si="263"/>
        <v>42222.438738425924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258"/>
        <v>127.95</v>
      </c>
      <c r="P2805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5">
        <f t="shared" si="262"/>
        <v>42157.857361111113</v>
      </c>
      <c r="T2805" s="5">
        <f t="shared" si="263"/>
        <v>42200.791666666664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258"/>
        <v>114.99999999999999</v>
      </c>
      <c r="P2806">
        <f t="shared" si="259"/>
        <v>50</v>
      </c>
      <c r="Q2806" t="str">
        <f t="shared" si="260"/>
        <v>theater</v>
      </c>
      <c r="R2806" t="str">
        <f t="shared" si="261"/>
        <v>plays</v>
      </c>
      <c r="S2806" s="5">
        <f t="shared" si="262"/>
        <v>41881.245254629626</v>
      </c>
      <c r="T2806" s="5">
        <f t="shared" si="263"/>
        <v>41911.245254629626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258"/>
        <v>110.00000000000001</v>
      </c>
      <c r="P280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5">
        <f t="shared" si="262"/>
        <v>42213.2971412037</v>
      </c>
      <c r="T2807" s="5">
        <f t="shared" si="263"/>
        <v>42238.2971412037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258"/>
        <v>112.1</v>
      </c>
      <c r="P2808">
        <f t="shared" si="259"/>
        <v>44.25</v>
      </c>
      <c r="Q2808" t="str">
        <f t="shared" si="260"/>
        <v>theater</v>
      </c>
      <c r="R2808" t="str">
        <f t="shared" si="261"/>
        <v>plays</v>
      </c>
      <c r="S2808" s="5">
        <f t="shared" si="262"/>
        <v>42185.058912037035</v>
      </c>
      <c r="T2808" s="5">
        <f t="shared" si="263"/>
        <v>42221.249999999993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258"/>
        <v>126</v>
      </c>
      <c r="P2809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5">
        <f t="shared" si="262"/>
        <v>42154.664791666662</v>
      </c>
      <c r="T2809" s="5">
        <f t="shared" si="263"/>
        <v>42184.664791666662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258"/>
        <v>100.24444444444444</v>
      </c>
      <c r="P2810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5">
        <f t="shared" si="262"/>
        <v>42208.638136574074</v>
      </c>
      <c r="T2810" s="5">
        <f t="shared" si="263"/>
        <v>42238.638136574074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258"/>
        <v>102.4</v>
      </c>
      <c r="P2811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5">
        <f t="shared" si="262"/>
        <v>42451.288483796299</v>
      </c>
      <c r="T2811" s="5">
        <f t="shared" si="263"/>
        <v>42459.402083333327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258"/>
        <v>108.2</v>
      </c>
      <c r="P2812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5">
        <f t="shared" si="262"/>
        <v>41758.931296296294</v>
      </c>
      <c r="T2812" s="5">
        <f t="shared" si="263"/>
        <v>41790.957638888889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258"/>
        <v>100.27</v>
      </c>
      <c r="P2813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5">
        <f t="shared" si="262"/>
        <v>42028.288229166668</v>
      </c>
      <c r="T2813" s="5">
        <f t="shared" si="263"/>
        <v>42058.288229166668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258"/>
        <v>113.3</v>
      </c>
      <c r="P2814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5">
        <f t="shared" si="262"/>
        <v>42054.535856481474</v>
      </c>
      <c r="T2814" s="5">
        <f t="shared" si="263"/>
        <v>42099.958333333336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258"/>
        <v>127.57571428571428</v>
      </c>
      <c r="P2815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5">
        <f t="shared" si="262"/>
        <v>42693.534270833326</v>
      </c>
      <c r="T2815" s="5">
        <f t="shared" si="263"/>
        <v>42718.534270833326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258"/>
        <v>107.73333333333332</v>
      </c>
      <c r="P2816">
        <f t="shared" si="259"/>
        <v>25.25</v>
      </c>
      <c r="Q2816" t="str">
        <f t="shared" si="260"/>
        <v>theater</v>
      </c>
      <c r="R2816" t="str">
        <f t="shared" si="261"/>
        <v>plays</v>
      </c>
      <c r="S2816" s="5">
        <f t="shared" si="262"/>
        <v>42103.191145833327</v>
      </c>
      <c r="T2816" s="5">
        <f t="shared" si="263"/>
        <v>42133.191145833327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258"/>
        <v>242</v>
      </c>
      <c r="P281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5">
        <f t="shared" si="262"/>
        <v>42559.568391203698</v>
      </c>
      <c r="T2817" s="5">
        <f t="shared" si="263"/>
        <v>42589.568391203698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258"/>
        <v>141.56666666666666</v>
      </c>
      <c r="P2818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5">
        <f t="shared" si="262"/>
        <v>42188.259166666663</v>
      </c>
      <c r="T2818" s="5">
        <f t="shared" si="263"/>
        <v>42218.458333333336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264">(E2819/D2819)*100</f>
        <v>130</v>
      </c>
      <c r="P2819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RIGHT(N2819,LEN(N2819)-FIND("/",N2819))</f>
        <v>plays</v>
      </c>
      <c r="S2819" s="5">
        <f t="shared" ref="S2819:S2882" si="268">(J2819/86400)+25569+(-5/24)</f>
        <v>42023.42664351852</v>
      </c>
      <c r="T2819" s="5">
        <f t="shared" ref="T2819:T2882" si="269">(I2819/86400)+25569+(-5/24)</f>
        <v>42063.42664351852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264"/>
        <v>106.03</v>
      </c>
      <c r="P2820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5">
        <f t="shared" si="268"/>
        <v>42250.389884259253</v>
      </c>
      <c r="T2820" s="5">
        <f t="shared" si="269"/>
        <v>42270.389884259253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264"/>
        <v>104.80000000000001</v>
      </c>
      <c r="P2821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5">
        <f t="shared" si="268"/>
        <v>42139.317233796297</v>
      </c>
      <c r="T2821" s="5">
        <f t="shared" si="269"/>
        <v>42169.317233796297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264"/>
        <v>136</v>
      </c>
      <c r="P2822">
        <f t="shared" si="265"/>
        <v>13.6</v>
      </c>
      <c r="Q2822" t="str">
        <f t="shared" si="266"/>
        <v>theater</v>
      </c>
      <c r="R2822" t="str">
        <f t="shared" si="267"/>
        <v>plays</v>
      </c>
      <c r="S2822" s="5">
        <f t="shared" si="268"/>
        <v>42401.402650462966</v>
      </c>
      <c r="T2822" s="5">
        <f t="shared" si="269"/>
        <v>42425.791666666664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264"/>
        <v>100</v>
      </c>
      <c r="P2823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5">
        <f t="shared" si="268"/>
        <v>41875.714525462965</v>
      </c>
      <c r="T2823" s="5">
        <f t="shared" si="269"/>
        <v>41905.714525462965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264"/>
        <v>100</v>
      </c>
      <c r="P2824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5">
        <f t="shared" si="268"/>
        <v>42060.475601851846</v>
      </c>
      <c r="T2824" s="5">
        <f t="shared" si="269"/>
        <v>42090.433935185181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264"/>
        <v>124</v>
      </c>
      <c r="P2825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5">
        <f t="shared" si="268"/>
        <v>42066.803310185183</v>
      </c>
      <c r="T2825" s="5">
        <f t="shared" si="269"/>
        <v>42094.749305555553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264"/>
        <v>116.92307692307693</v>
      </c>
      <c r="P282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5">
        <f t="shared" si="268"/>
        <v>42136.0624537037</v>
      </c>
      <c r="T2826" s="5">
        <f t="shared" si="269"/>
        <v>42167.863194444442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264"/>
        <v>103.33333333333334</v>
      </c>
      <c r="P282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5">
        <f t="shared" si="268"/>
        <v>42312.584328703706</v>
      </c>
      <c r="T2827" s="5">
        <f t="shared" si="269"/>
        <v>42342.584328703706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264"/>
        <v>107.74999999999999</v>
      </c>
      <c r="P2828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5">
        <f t="shared" si="268"/>
        <v>42170.826527777775</v>
      </c>
      <c r="T2828" s="5">
        <f t="shared" si="269"/>
        <v>42195.083333333336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264"/>
        <v>120.24999999999999</v>
      </c>
      <c r="P2829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5">
        <f t="shared" si="268"/>
        <v>42494.475300925922</v>
      </c>
      <c r="T2829" s="5">
        <f t="shared" si="269"/>
        <v>42524.479166666664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264"/>
        <v>100.37894736842105</v>
      </c>
      <c r="P2830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5">
        <f t="shared" si="268"/>
        <v>42254.056354166663</v>
      </c>
      <c r="T2830" s="5">
        <f t="shared" si="269"/>
        <v>42279.749999999993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264"/>
        <v>106.52</v>
      </c>
      <c r="P2831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5">
        <f t="shared" si="268"/>
        <v>42495.225902777776</v>
      </c>
      <c r="T2831" s="5">
        <f t="shared" si="269"/>
        <v>42523.225902777776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264"/>
        <v>100</v>
      </c>
      <c r="P2832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5">
        <f t="shared" si="268"/>
        <v>41758.631342592591</v>
      </c>
      <c r="T2832" s="5">
        <f t="shared" si="269"/>
        <v>41770.957638888889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264"/>
        <v>110.66666666666667</v>
      </c>
      <c r="P2833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5">
        <f t="shared" si="268"/>
        <v>42171.616550925923</v>
      </c>
      <c r="T2833" s="5">
        <f t="shared" si="269"/>
        <v>42201.616550925923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264"/>
        <v>114.71959999999999</v>
      </c>
      <c r="P2834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5">
        <f t="shared" si="268"/>
        <v>41938.501087962963</v>
      </c>
      <c r="T2834" s="5">
        <f t="shared" si="269"/>
        <v>41966.708333333336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264"/>
        <v>108.25925925925925</v>
      </c>
      <c r="P2835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5">
        <f t="shared" si="268"/>
        <v>42267.919363425921</v>
      </c>
      <c r="T2835" s="5">
        <f t="shared" si="269"/>
        <v>42287.874999999993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264"/>
        <v>170</v>
      </c>
      <c r="P283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5">
        <f t="shared" si="268"/>
        <v>42019.751504629625</v>
      </c>
      <c r="T2836" s="5">
        <f t="shared" si="269"/>
        <v>42034.751504629625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264"/>
        <v>187.09899999999999</v>
      </c>
      <c r="P283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5">
        <f t="shared" si="268"/>
        <v>42313.495567129627</v>
      </c>
      <c r="T2837" s="5">
        <f t="shared" si="269"/>
        <v>42342.791666666664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264"/>
        <v>107.77777777777777</v>
      </c>
      <c r="P2838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5">
        <f t="shared" si="268"/>
        <v>42746.053449074076</v>
      </c>
      <c r="T2838" s="5">
        <f t="shared" si="269"/>
        <v>42783.999305555553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264"/>
        <v>100</v>
      </c>
      <c r="P2839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5">
        <f t="shared" si="268"/>
        <v>42307.700046296297</v>
      </c>
      <c r="T2839" s="5">
        <f t="shared" si="269"/>
        <v>42347.741712962961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264"/>
        <v>120.24999999999999</v>
      </c>
      <c r="P2840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5">
        <f t="shared" si="268"/>
        <v>41842.399259259255</v>
      </c>
      <c r="T2840" s="5">
        <f t="shared" si="269"/>
        <v>41864.708333333328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264"/>
        <v>111.42857142857143</v>
      </c>
      <c r="P2841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5">
        <f t="shared" si="268"/>
        <v>41853.031874999993</v>
      </c>
      <c r="T2841" s="5">
        <f t="shared" si="269"/>
        <v>41875.999305555553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264"/>
        <v>104</v>
      </c>
      <c r="P2842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5">
        <f t="shared" si="268"/>
        <v>42059.827303240738</v>
      </c>
      <c r="T2842" s="5">
        <f t="shared" si="269"/>
        <v>42081.499999999993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264"/>
        <v>1</v>
      </c>
      <c r="P2843">
        <f t="shared" si="265"/>
        <v>10</v>
      </c>
      <c r="Q2843" t="str">
        <f t="shared" si="266"/>
        <v>theater</v>
      </c>
      <c r="R2843" t="str">
        <f t="shared" si="267"/>
        <v>plays</v>
      </c>
      <c r="S2843" s="5">
        <f t="shared" si="268"/>
        <v>42291.531215277777</v>
      </c>
      <c r="T2843" s="5">
        <f t="shared" si="269"/>
        <v>42351.572881944441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264"/>
        <v>0</v>
      </c>
      <c r="P2844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5">
        <f t="shared" si="268"/>
        <v>41784.744155092594</v>
      </c>
      <c r="T2844" s="5">
        <f t="shared" si="269"/>
        <v>41811.25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264"/>
        <v>0</v>
      </c>
      <c r="P2845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5">
        <f t="shared" si="268"/>
        <v>42492.529513888883</v>
      </c>
      <c r="T2845" s="5">
        <f t="shared" si="269"/>
        <v>42533.958333333336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264"/>
        <v>5.4545454545454541</v>
      </c>
      <c r="P2846">
        <f t="shared" si="265"/>
        <v>30</v>
      </c>
      <c r="Q2846" t="str">
        <f t="shared" si="266"/>
        <v>theater</v>
      </c>
      <c r="R2846" t="str">
        <f t="shared" si="267"/>
        <v>plays</v>
      </c>
      <c r="S2846" s="5">
        <f t="shared" si="268"/>
        <v>42709.337731481479</v>
      </c>
      <c r="T2846" s="5">
        <f t="shared" si="269"/>
        <v>42739.337731481479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264"/>
        <v>31.546666666666667</v>
      </c>
      <c r="P284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5">
        <f t="shared" si="268"/>
        <v>42102.808252314811</v>
      </c>
      <c r="T2847" s="5">
        <f t="shared" si="269"/>
        <v>42162.808252314811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264"/>
        <v>0</v>
      </c>
      <c r="P2848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5">
        <f t="shared" si="268"/>
        <v>42108.483726851853</v>
      </c>
      <c r="T2848" s="5">
        <f t="shared" si="269"/>
        <v>42153.483726851853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264"/>
        <v>0</v>
      </c>
      <c r="P2849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5">
        <f t="shared" si="268"/>
        <v>42453.597974537035</v>
      </c>
      <c r="T2849" s="5">
        <f t="shared" si="269"/>
        <v>42513.597974537035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264"/>
        <v>0.2</v>
      </c>
      <c r="P2850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5">
        <f t="shared" si="268"/>
        <v>42123.440497685187</v>
      </c>
      <c r="T2850" s="5">
        <f t="shared" si="269"/>
        <v>42153.440497685187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264"/>
        <v>1</v>
      </c>
      <c r="P2851">
        <f t="shared" si="265"/>
        <v>5</v>
      </c>
      <c r="Q2851" t="str">
        <f t="shared" si="266"/>
        <v>theater</v>
      </c>
      <c r="R2851" t="str">
        <f t="shared" si="267"/>
        <v>plays</v>
      </c>
      <c r="S2851" s="5">
        <f t="shared" si="268"/>
        <v>42453.219907407409</v>
      </c>
      <c r="T2851" s="5">
        <f t="shared" si="269"/>
        <v>42483.219907407409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264"/>
        <v>3.8875000000000002</v>
      </c>
      <c r="P2852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5">
        <f t="shared" si="268"/>
        <v>41857.798738425925</v>
      </c>
      <c r="T2852" s="5">
        <f t="shared" si="269"/>
        <v>41887.798738425925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264"/>
        <v>0</v>
      </c>
      <c r="P2853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5">
        <f t="shared" si="268"/>
        <v>42389.794317129628</v>
      </c>
      <c r="T2853" s="5">
        <f t="shared" si="269"/>
        <v>42398.761805555558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264"/>
        <v>1.9</v>
      </c>
      <c r="P2854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5">
        <f t="shared" si="268"/>
        <v>41780.836840277778</v>
      </c>
      <c r="T2854" s="5">
        <f t="shared" si="269"/>
        <v>41810.836840277778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264"/>
        <v>0</v>
      </c>
      <c r="P2855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5">
        <f t="shared" si="268"/>
        <v>41835.98260416666</v>
      </c>
      <c r="T2855" s="5">
        <f t="shared" si="269"/>
        <v>41895.98260416666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264"/>
        <v>41.699999999999996</v>
      </c>
      <c r="P285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5">
        <f t="shared" si="268"/>
        <v>42111.508321759255</v>
      </c>
      <c r="T2856" s="5">
        <f t="shared" si="269"/>
        <v>42131.508321759255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264"/>
        <v>50</v>
      </c>
      <c r="P2857">
        <f t="shared" si="265"/>
        <v>60</v>
      </c>
      <c r="Q2857" t="str">
        <f t="shared" si="266"/>
        <v>theater</v>
      </c>
      <c r="R2857" t="str">
        <f t="shared" si="267"/>
        <v>plays</v>
      </c>
      <c r="S2857" s="5">
        <f t="shared" si="268"/>
        <v>42369.799432870372</v>
      </c>
      <c r="T2857" s="5">
        <f t="shared" si="269"/>
        <v>42398.773611111108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264"/>
        <v>4.8666666666666663</v>
      </c>
      <c r="P2858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5">
        <f t="shared" si="268"/>
        <v>42164.829247685186</v>
      </c>
      <c r="T2858" s="5">
        <f t="shared" si="269"/>
        <v>42224.69027777778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264"/>
        <v>19.736842105263158</v>
      </c>
      <c r="P2859">
        <f t="shared" si="265"/>
        <v>500</v>
      </c>
      <c r="Q2859" t="str">
        <f t="shared" si="266"/>
        <v>theater</v>
      </c>
      <c r="R2859" t="str">
        <f t="shared" si="267"/>
        <v>plays</v>
      </c>
      <c r="S2859" s="5">
        <f t="shared" si="268"/>
        <v>42726.711747685178</v>
      </c>
      <c r="T2859" s="5">
        <f t="shared" si="269"/>
        <v>42786.541666666664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264"/>
        <v>0</v>
      </c>
      <c r="P2860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5">
        <f t="shared" si="268"/>
        <v>41954.336747685178</v>
      </c>
      <c r="T2860" s="5">
        <f t="shared" si="269"/>
        <v>41978.269444444442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264"/>
        <v>1.7500000000000002</v>
      </c>
      <c r="P2861">
        <f t="shared" si="265"/>
        <v>35</v>
      </c>
      <c r="Q2861" t="str">
        <f t="shared" si="266"/>
        <v>theater</v>
      </c>
      <c r="R2861" t="str">
        <f t="shared" si="267"/>
        <v>plays</v>
      </c>
      <c r="S2861" s="5">
        <f t="shared" si="268"/>
        <v>42233.153981481482</v>
      </c>
      <c r="T2861" s="5">
        <f t="shared" si="269"/>
        <v>42293.153981481482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264"/>
        <v>6.65</v>
      </c>
      <c r="P2862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5">
        <f t="shared" si="268"/>
        <v>42480.592314814814</v>
      </c>
      <c r="T2862" s="5">
        <f t="shared" si="269"/>
        <v>42540.592314814814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264"/>
        <v>32</v>
      </c>
      <c r="P2863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5">
        <f t="shared" si="268"/>
        <v>42257.3825</v>
      </c>
      <c r="T2863" s="5">
        <f t="shared" si="269"/>
        <v>42271.3825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264"/>
        <v>0.43307086614173229</v>
      </c>
      <c r="P2864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5">
        <f t="shared" si="268"/>
        <v>41784.581354166665</v>
      </c>
      <c r="T2864" s="5">
        <f t="shared" si="269"/>
        <v>41814.581354166665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264"/>
        <v>0.04</v>
      </c>
      <c r="P2865">
        <f t="shared" si="265"/>
        <v>20</v>
      </c>
      <c r="Q2865" t="str">
        <f t="shared" si="266"/>
        <v>theater</v>
      </c>
      <c r="R2865" t="str">
        <f t="shared" si="267"/>
        <v>plays</v>
      </c>
      <c r="S2865" s="5">
        <f t="shared" si="268"/>
        <v>41831.46670138889</v>
      </c>
      <c r="T2865" s="5">
        <f t="shared" si="269"/>
        <v>41891.46670138889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264"/>
        <v>1.6</v>
      </c>
      <c r="P286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5">
        <f t="shared" si="268"/>
        <v>42172.405173611107</v>
      </c>
      <c r="T2866" s="5">
        <f t="shared" si="269"/>
        <v>42202.345833333333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264"/>
        <v>0</v>
      </c>
      <c r="P2867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5">
        <f t="shared" si="268"/>
        <v>41949.905775462961</v>
      </c>
      <c r="T2867" s="5">
        <f t="shared" si="269"/>
        <v>42009.905775462961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264"/>
        <v>0.89999999999999991</v>
      </c>
      <c r="P2868">
        <f t="shared" si="265"/>
        <v>22.5</v>
      </c>
      <c r="Q2868" t="str">
        <f t="shared" si="266"/>
        <v>theater</v>
      </c>
      <c r="R2868" t="str">
        <f t="shared" si="267"/>
        <v>plays</v>
      </c>
      <c r="S2868" s="5">
        <f t="shared" si="268"/>
        <v>42627.746770833335</v>
      </c>
      <c r="T2868" s="5">
        <f t="shared" si="269"/>
        <v>42657.708333333336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264"/>
        <v>20.16</v>
      </c>
      <c r="P2869">
        <f t="shared" si="265"/>
        <v>50.4</v>
      </c>
      <c r="Q2869" t="str">
        <f t="shared" si="266"/>
        <v>theater</v>
      </c>
      <c r="R2869" t="str">
        <f t="shared" si="267"/>
        <v>plays</v>
      </c>
      <c r="S2869" s="5">
        <f t="shared" si="268"/>
        <v>42530.986944444441</v>
      </c>
      <c r="T2869" s="5">
        <f t="shared" si="269"/>
        <v>42554.958333333336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264"/>
        <v>42.011733333333332</v>
      </c>
      <c r="P2870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5">
        <f t="shared" si="268"/>
        <v>42618.618680555555</v>
      </c>
      <c r="T2870" s="5">
        <f t="shared" si="269"/>
        <v>42648.618680555555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264"/>
        <v>0.88500000000000001</v>
      </c>
      <c r="P2871">
        <f t="shared" si="265"/>
        <v>35.4</v>
      </c>
      <c r="Q2871" t="str">
        <f t="shared" si="266"/>
        <v>theater</v>
      </c>
      <c r="R2871" t="str">
        <f t="shared" si="267"/>
        <v>plays</v>
      </c>
      <c r="S2871" s="5">
        <f t="shared" si="268"/>
        <v>42540.385196759256</v>
      </c>
      <c r="T2871" s="5">
        <f t="shared" si="269"/>
        <v>42570.385196759256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264"/>
        <v>15</v>
      </c>
      <c r="P2872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5">
        <f t="shared" si="268"/>
        <v>41745.981076388889</v>
      </c>
      <c r="T2872" s="5">
        <f t="shared" si="269"/>
        <v>41775.981076388889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264"/>
        <v>4.67</v>
      </c>
      <c r="P2873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5">
        <f t="shared" si="268"/>
        <v>41974.530243055553</v>
      </c>
      <c r="T2873" s="5">
        <f t="shared" si="269"/>
        <v>41994.530243055553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264"/>
        <v>0</v>
      </c>
      <c r="P2874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5">
        <f t="shared" si="268"/>
        <v>42114.907847222225</v>
      </c>
      <c r="T2874" s="5">
        <f t="shared" si="269"/>
        <v>42174.907847222225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264"/>
        <v>38.119999999999997</v>
      </c>
      <c r="P2875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5">
        <f t="shared" si="268"/>
        <v>42002.609155092585</v>
      </c>
      <c r="T2875" s="5">
        <f t="shared" si="269"/>
        <v>42032.609155092585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264"/>
        <v>5.42</v>
      </c>
      <c r="P287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5">
        <f t="shared" si="268"/>
        <v>42722.636412037034</v>
      </c>
      <c r="T2876" s="5">
        <f t="shared" si="269"/>
        <v>42752.636412037034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264"/>
        <v>3.4999999999999996E-2</v>
      </c>
      <c r="P287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5">
        <f t="shared" si="268"/>
        <v>42464.920057870368</v>
      </c>
      <c r="T2877" s="5">
        <f t="shared" si="269"/>
        <v>42494.920057870368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264"/>
        <v>0</v>
      </c>
      <c r="P2878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5">
        <f t="shared" si="268"/>
        <v>42171.535636574066</v>
      </c>
      <c r="T2878" s="5">
        <f t="shared" si="269"/>
        <v>42201.535636574066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264"/>
        <v>10.833333333333334</v>
      </c>
      <c r="P2879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5">
        <f t="shared" si="268"/>
        <v>42672.746805555558</v>
      </c>
      <c r="T2879" s="5">
        <f t="shared" si="269"/>
        <v>42704.499999999993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264"/>
        <v>2.1</v>
      </c>
      <c r="P2880">
        <f t="shared" si="265"/>
        <v>15.75</v>
      </c>
      <c r="Q2880" t="str">
        <f t="shared" si="266"/>
        <v>theater</v>
      </c>
      <c r="R2880" t="str">
        <f t="shared" si="267"/>
        <v>plays</v>
      </c>
      <c r="S2880" s="5">
        <f t="shared" si="268"/>
        <v>42128.407349537032</v>
      </c>
      <c r="T2880" s="5">
        <f t="shared" si="269"/>
        <v>42188.407349537032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264"/>
        <v>0.2589285714285714</v>
      </c>
      <c r="P2881">
        <f t="shared" si="265"/>
        <v>29</v>
      </c>
      <c r="Q2881" t="str">
        <f t="shared" si="266"/>
        <v>theater</v>
      </c>
      <c r="R2881" t="str">
        <f t="shared" si="267"/>
        <v>plays</v>
      </c>
      <c r="S2881" s="5">
        <f t="shared" si="268"/>
        <v>42359.516909722217</v>
      </c>
      <c r="T2881" s="5">
        <f t="shared" si="269"/>
        <v>42389.516909722217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264"/>
        <v>23.333333333333332</v>
      </c>
      <c r="P2882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5">
        <f t="shared" si="268"/>
        <v>42192.69736111111</v>
      </c>
      <c r="T2882" s="5">
        <f t="shared" si="269"/>
        <v>42236.503472222219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270">(E2883/D2883)*100</f>
        <v>0</v>
      </c>
      <c r="P2883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RIGHT(N2883,LEN(N2883)-FIND("/",N2883))</f>
        <v>plays</v>
      </c>
      <c r="S2883" s="5">
        <f t="shared" ref="S2883:S2946" si="274">(J2883/86400)+25569+(-5/24)</f>
        <v>41916.389305555553</v>
      </c>
      <c r="T2883" s="5">
        <f t="shared" ref="T2883:T2946" si="275">(I2883/86400)+25569+(-5/24)</f>
        <v>41976.430972222217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270"/>
        <v>33.6</v>
      </c>
      <c r="P2884">
        <f t="shared" si="271"/>
        <v>63</v>
      </c>
      <c r="Q2884" t="str">
        <f t="shared" si="272"/>
        <v>theater</v>
      </c>
      <c r="R2884" t="str">
        <f t="shared" si="273"/>
        <v>plays</v>
      </c>
      <c r="S2884" s="5">
        <f t="shared" si="274"/>
        <v>42461.387939814813</v>
      </c>
      <c r="T2884" s="5">
        <f t="shared" si="275"/>
        <v>42491.387939814813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270"/>
        <v>19.079999999999998</v>
      </c>
      <c r="P2885">
        <f t="shared" si="271"/>
        <v>381.6</v>
      </c>
      <c r="Q2885" t="str">
        <f t="shared" si="272"/>
        <v>theater</v>
      </c>
      <c r="R2885" t="str">
        <f t="shared" si="273"/>
        <v>plays</v>
      </c>
      <c r="S2885" s="5">
        <f t="shared" si="274"/>
        <v>42370.694872685184</v>
      </c>
      <c r="T2885" s="5">
        <f t="shared" si="275"/>
        <v>42405.999305555553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270"/>
        <v>0.41111111111111115</v>
      </c>
      <c r="P2886">
        <f t="shared" si="271"/>
        <v>46.25</v>
      </c>
      <c r="Q2886" t="str">
        <f t="shared" si="272"/>
        <v>theater</v>
      </c>
      <c r="R2886" t="str">
        <f t="shared" si="273"/>
        <v>plays</v>
      </c>
      <c r="S2886" s="5">
        <f t="shared" si="274"/>
        <v>41948.518923611111</v>
      </c>
      <c r="T2886" s="5">
        <f t="shared" si="275"/>
        <v>41978.518923611111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270"/>
        <v>32.5</v>
      </c>
      <c r="P2887">
        <f t="shared" si="271"/>
        <v>26</v>
      </c>
      <c r="Q2887" t="str">
        <f t="shared" si="272"/>
        <v>theater</v>
      </c>
      <c r="R2887" t="str">
        <f t="shared" si="273"/>
        <v>plays</v>
      </c>
      <c r="S2887" s="5">
        <f t="shared" si="274"/>
        <v>42046.868067129624</v>
      </c>
      <c r="T2887" s="5">
        <f t="shared" si="275"/>
        <v>42076.82640046296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270"/>
        <v>5</v>
      </c>
      <c r="P2888">
        <f t="shared" si="271"/>
        <v>10</v>
      </c>
      <c r="Q2888" t="str">
        <f t="shared" si="272"/>
        <v>theater</v>
      </c>
      <c r="R2888" t="str">
        <f t="shared" si="273"/>
        <v>plays</v>
      </c>
      <c r="S2888" s="5">
        <f t="shared" si="274"/>
        <v>42261.424583333333</v>
      </c>
      <c r="T2888" s="5">
        <f t="shared" si="275"/>
        <v>42265.957638888889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270"/>
        <v>0.16666666666666669</v>
      </c>
      <c r="P2889">
        <f t="shared" si="271"/>
        <v>5</v>
      </c>
      <c r="Q2889" t="str">
        <f t="shared" si="272"/>
        <v>theater</v>
      </c>
      <c r="R2889" t="str">
        <f t="shared" si="273"/>
        <v>plays</v>
      </c>
      <c r="S2889" s="5">
        <f t="shared" si="274"/>
        <v>41985.219027777777</v>
      </c>
      <c r="T2889" s="5">
        <f t="shared" si="275"/>
        <v>42015.219027777777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270"/>
        <v>0</v>
      </c>
      <c r="P2890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5">
        <f t="shared" si="274"/>
        <v>41922.326851851853</v>
      </c>
      <c r="T2890" s="5">
        <f t="shared" si="275"/>
        <v>41929.999305555553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270"/>
        <v>38.066666666666663</v>
      </c>
      <c r="P2891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5">
        <f t="shared" si="274"/>
        <v>41850.654918981476</v>
      </c>
      <c r="T2891" s="5">
        <f t="shared" si="275"/>
        <v>41880.654918981476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270"/>
        <v>1.05</v>
      </c>
      <c r="P2892">
        <f t="shared" si="271"/>
        <v>7</v>
      </c>
      <c r="Q2892" t="str">
        <f t="shared" si="272"/>
        <v>theater</v>
      </c>
      <c r="R2892" t="str">
        <f t="shared" si="273"/>
        <v>plays</v>
      </c>
      <c r="S2892" s="5">
        <f t="shared" si="274"/>
        <v>41831.534629629627</v>
      </c>
      <c r="T2892" s="5">
        <f t="shared" si="275"/>
        <v>41859.916666666664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270"/>
        <v>2.73</v>
      </c>
      <c r="P2893">
        <f t="shared" si="271"/>
        <v>27.3</v>
      </c>
      <c r="Q2893" t="str">
        <f t="shared" si="272"/>
        <v>theater</v>
      </c>
      <c r="R2893" t="str">
        <f t="shared" si="273"/>
        <v>plays</v>
      </c>
      <c r="S2893" s="5">
        <f t="shared" si="274"/>
        <v>42415.675092592595</v>
      </c>
      <c r="T2893" s="5">
        <f t="shared" si="275"/>
        <v>42475.633425925924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270"/>
        <v>9.0909090909090917</v>
      </c>
      <c r="P2894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5">
        <f t="shared" si="274"/>
        <v>41869.505833333329</v>
      </c>
      <c r="T2894" s="5">
        <f t="shared" si="275"/>
        <v>41876.666666666664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270"/>
        <v>0.5</v>
      </c>
      <c r="P2895">
        <f t="shared" si="271"/>
        <v>12.5</v>
      </c>
      <c r="Q2895" t="str">
        <f t="shared" si="272"/>
        <v>theater</v>
      </c>
      <c r="R2895" t="str">
        <f t="shared" si="273"/>
        <v>plays</v>
      </c>
      <c r="S2895" s="5">
        <f t="shared" si="274"/>
        <v>41953.564756944441</v>
      </c>
      <c r="T2895" s="5">
        <f t="shared" si="275"/>
        <v>42012.874999999993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270"/>
        <v>0</v>
      </c>
      <c r="P289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5">
        <f t="shared" si="274"/>
        <v>42037.777951388889</v>
      </c>
      <c r="T2896" s="5">
        <f t="shared" si="275"/>
        <v>42097.736284722218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270"/>
        <v>4.5999999999999996</v>
      </c>
      <c r="P2897">
        <f t="shared" si="271"/>
        <v>5.75</v>
      </c>
      <c r="Q2897" t="str">
        <f t="shared" si="272"/>
        <v>theater</v>
      </c>
      <c r="R2897" t="str">
        <f t="shared" si="273"/>
        <v>plays</v>
      </c>
      <c r="S2897" s="5">
        <f t="shared" si="274"/>
        <v>41811.347129629627</v>
      </c>
      <c r="T2897" s="5">
        <f t="shared" si="275"/>
        <v>41812.666666666664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270"/>
        <v>20.833333333333336</v>
      </c>
      <c r="P2898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5">
        <f t="shared" si="274"/>
        <v>42701.700474537036</v>
      </c>
      <c r="T2898" s="5">
        <f t="shared" si="275"/>
        <v>42716.041666666664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270"/>
        <v>4.583333333333333</v>
      </c>
      <c r="P2899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5">
        <f t="shared" si="274"/>
        <v>42258.438171296293</v>
      </c>
      <c r="T2899" s="5">
        <f t="shared" si="275"/>
        <v>42288.436863425923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270"/>
        <v>4.2133333333333338</v>
      </c>
      <c r="P2900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5">
        <f t="shared" si="274"/>
        <v>42278.456631944442</v>
      </c>
      <c r="T2900" s="5">
        <f t="shared" si="275"/>
        <v>42308.456631944442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270"/>
        <v>0</v>
      </c>
      <c r="P2901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5">
        <f t="shared" si="274"/>
        <v>42514.869884259257</v>
      </c>
      <c r="T2901" s="5">
        <f t="shared" si="275"/>
        <v>42574.869884259257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270"/>
        <v>61.909090909090914</v>
      </c>
      <c r="P2902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5">
        <f t="shared" si="274"/>
        <v>41830.025833333333</v>
      </c>
      <c r="T2902" s="5">
        <f t="shared" si="275"/>
        <v>41860.025833333333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270"/>
        <v>0.8</v>
      </c>
      <c r="P2903">
        <f t="shared" si="271"/>
        <v>3</v>
      </c>
      <c r="Q2903" t="str">
        <f t="shared" si="272"/>
        <v>theater</v>
      </c>
      <c r="R2903" t="str">
        <f t="shared" si="273"/>
        <v>plays</v>
      </c>
      <c r="S2903" s="5">
        <f t="shared" si="274"/>
        <v>41982.696053240739</v>
      </c>
      <c r="T2903" s="5">
        <f t="shared" si="275"/>
        <v>42042.696053240739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270"/>
        <v>1.6666666666666666E-2</v>
      </c>
      <c r="P2904">
        <f t="shared" si="271"/>
        <v>25</v>
      </c>
      <c r="Q2904" t="str">
        <f t="shared" si="272"/>
        <v>theater</v>
      </c>
      <c r="R2904" t="str">
        <f t="shared" si="273"/>
        <v>plays</v>
      </c>
      <c r="S2904" s="5">
        <f t="shared" si="274"/>
        <v>42210.231435185182</v>
      </c>
      <c r="T2904" s="5">
        <f t="shared" si="275"/>
        <v>42240.231435185182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270"/>
        <v>0.77999999999999992</v>
      </c>
      <c r="P2905">
        <f t="shared" si="271"/>
        <v>9.75</v>
      </c>
      <c r="Q2905" t="str">
        <f t="shared" si="272"/>
        <v>theater</v>
      </c>
      <c r="R2905" t="str">
        <f t="shared" si="273"/>
        <v>plays</v>
      </c>
      <c r="S2905" s="5">
        <f t="shared" si="274"/>
        <v>42195.95854166666</v>
      </c>
      <c r="T2905" s="5">
        <f t="shared" si="275"/>
        <v>42255.95854166666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270"/>
        <v>5</v>
      </c>
      <c r="P2906">
        <f t="shared" si="271"/>
        <v>18.75</v>
      </c>
      <c r="Q2906" t="str">
        <f t="shared" si="272"/>
        <v>theater</v>
      </c>
      <c r="R2906" t="str">
        <f t="shared" si="273"/>
        <v>plays</v>
      </c>
      <c r="S2906" s="5">
        <f t="shared" si="274"/>
        <v>41940.759618055556</v>
      </c>
      <c r="T2906" s="5">
        <f t="shared" si="275"/>
        <v>41952.291666666664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270"/>
        <v>17.771428571428572</v>
      </c>
      <c r="P290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5">
        <f t="shared" si="274"/>
        <v>42605.848530092589</v>
      </c>
      <c r="T2907" s="5">
        <f t="shared" si="275"/>
        <v>42619.848530092589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270"/>
        <v>9.4166666666666661</v>
      </c>
      <c r="P2908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5">
        <f t="shared" si="274"/>
        <v>42199.440578703703</v>
      </c>
      <c r="T2908" s="5">
        <f t="shared" si="275"/>
        <v>42216.833333333336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270"/>
        <v>0.08</v>
      </c>
      <c r="P2909">
        <f t="shared" si="271"/>
        <v>1</v>
      </c>
      <c r="Q2909" t="str">
        <f t="shared" si="272"/>
        <v>theater</v>
      </c>
      <c r="R2909" t="str">
        <f t="shared" si="273"/>
        <v>plays</v>
      </c>
      <c r="S2909" s="5">
        <f t="shared" si="274"/>
        <v>42444.669409722221</v>
      </c>
      <c r="T2909" s="5">
        <f t="shared" si="275"/>
        <v>42504.669409722221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270"/>
        <v>2.75</v>
      </c>
      <c r="P2910">
        <f t="shared" si="271"/>
        <v>52.8</v>
      </c>
      <c r="Q2910" t="str">
        <f t="shared" si="272"/>
        <v>theater</v>
      </c>
      <c r="R2910" t="str">
        <f t="shared" si="273"/>
        <v>plays</v>
      </c>
      <c r="S2910" s="5">
        <f t="shared" si="274"/>
        <v>42499.523368055554</v>
      </c>
      <c r="T2910" s="5">
        <f t="shared" si="275"/>
        <v>42529.523368055554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270"/>
        <v>1.1111111111111112E-2</v>
      </c>
      <c r="P2911">
        <f t="shared" si="271"/>
        <v>20</v>
      </c>
      <c r="Q2911" t="str">
        <f t="shared" si="272"/>
        <v>theater</v>
      </c>
      <c r="R2911" t="str">
        <f t="shared" si="273"/>
        <v>plays</v>
      </c>
      <c r="S2911" s="5">
        <f t="shared" si="274"/>
        <v>41929.057881944442</v>
      </c>
      <c r="T2911" s="5">
        <f t="shared" si="275"/>
        <v>41968.615277777775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270"/>
        <v>3.3333333333333335E-3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s="5">
        <f t="shared" si="274"/>
        <v>42107.632951388885</v>
      </c>
      <c r="T2912" s="5">
        <f t="shared" si="275"/>
        <v>42167.632951388885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270"/>
        <v>36.5</v>
      </c>
      <c r="P2913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5">
        <f t="shared" si="274"/>
        <v>42142.560486111113</v>
      </c>
      <c r="T2913" s="5">
        <f t="shared" si="275"/>
        <v>42182.560486111113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270"/>
        <v>14.058171745152354</v>
      </c>
      <c r="P2914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5">
        <f t="shared" si="274"/>
        <v>42353.923310185179</v>
      </c>
      <c r="T2914" s="5">
        <f t="shared" si="275"/>
        <v>42383.923310185179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270"/>
        <v>0.02</v>
      </c>
      <c r="P2915">
        <f t="shared" si="271"/>
        <v>1</v>
      </c>
      <c r="Q2915" t="str">
        <f t="shared" si="272"/>
        <v>theater</v>
      </c>
      <c r="R2915" t="str">
        <f t="shared" si="273"/>
        <v>plays</v>
      </c>
      <c r="S2915" s="5">
        <f t="shared" si="274"/>
        <v>41828.714571759258</v>
      </c>
      <c r="T2915" s="5">
        <f t="shared" si="275"/>
        <v>41888.714571759258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270"/>
        <v>4.0000000000000001E-3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s="5">
        <f t="shared" si="274"/>
        <v>42017.699004629627</v>
      </c>
      <c r="T2916" s="5">
        <f t="shared" si="275"/>
        <v>42077.657337962963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270"/>
        <v>61.1</v>
      </c>
      <c r="P291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5">
        <f t="shared" si="274"/>
        <v>42415.189699074072</v>
      </c>
      <c r="T2917" s="5">
        <f t="shared" si="275"/>
        <v>42445.1480324074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270"/>
        <v>7.8378378378378386</v>
      </c>
      <c r="P2918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5">
        <f t="shared" si="274"/>
        <v>41755.268391203703</v>
      </c>
      <c r="T2918" s="5">
        <f t="shared" si="275"/>
        <v>41778.268391203703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270"/>
        <v>21.85</v>
      </c>
      <c r="P2919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5">
        <f t="shared" si="274"/>
        <v>42245.026006944441</v>
      </c>
      <c r="T2919" s="5">
        <f t="shared" si="275"/>
        <v>42263.026006944441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270"/>
        <v>27.24</v>
      </c>
      <c r="P2920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5">
        <f t="shared" si="274"/>
        <v>42278.421377314815</v>
      </c>
      <c r="T2920" s="5">
        <f t="shared" si="275"/>
        <v>42306.421377314815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270"/>
        <v>8.5</v>
      </c>
      <c r="P2921">
        <f t="shared" si="271"/>
        <v>8.5</v>
      </c>
      <c r="Q2921" t="str">
        <f t="shared" si="272"/>
        <v>theater</v>
      </c>
      <c r="R2921" t="str">
        <f t="shared" si="273"/>
        <v>plays</v>
      </c>
      <c r="S2921" s="5">
        <f t="shared" si="274"/>
        <v>41826.411215277774</v>
      </c>
      <c r="T2921" s="5">
        <f t="shared" si="275"/>
        <v>41856.411215277774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270"/>
        <v>26.840000000000003</v>
      </c>
      <c r="P2922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5">
        <f t="shared" si="274"/>
        <v>42058.584143518521</v>
      </c>
      <c r="T2922" s="5">
        <f t="shared" si="275"/>
        <v>42088.54247685185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270"/>
        <v>129</v>
      </c>
      <c r="P2923">
        <f t="shared" si="271"/>
        <v>43</v>
      </c>
      <c r="Q2923" t="str">
        <f t="shared" si="272"/>
        <v>theater</v>
      </c>
      <c r="R2923" t="str">
        <f t="shared" si="273"/>
        <v>musical</v>
      </c>
      <c r="S2923" s="5">
        <f t="shared" si="274"/>
        <v>41877.678287037037</v>
      </c>
      <c r="T2923" s="5">
        <f t="shared" si="275"/>
        <v>41907.678287037037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270"/>
        <v>100</v>
      </c>
      <c r="P2924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5">
        <f t="shared" si="274"/>
        <v>42097.665821759256</v>
      </c>
      <c r="T2924" s="5">
        <f t="shared" si="275"/>
        <v>42142.665821759256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270"/>
        <v>100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s="5">
        <f t="shared" si="274"/>
        <v>42012.944201388884</v>
      </c>
      <c r="T2925" s="5">
        <f t="shared" si="275"/>
        <v>42027.916666666664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270"/>
        <v>103.2</v>
      </c>
      <c r="P292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5">
        <f t="shared" si="274"/>
        <v>42103.348495370366</v>
      </c>
      <c r="T2926" s="5">
        <f t="shared" si="275"/>
        <v>42132.957638888889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270"/>
        <v>102.44597777777777</v>
      </c>
      <c r="P292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5">
        <f t="shared" si="274"/>
        <v>41863.375787037039</v>
      </c>
      <c r="T2927" s="5">
        <f t="shared" si="275"/>
        <v>41893.375787037039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270"/>
        <v>125</v>
      </c>
      <c r="P2928">
        <f t="shared" si="271"/>
        <v>75</v>
      </c>
      <c r="Q2928" t="str">
        <f t="shared" si="272"/>
        <v>theater</v>
      </c>
      <c r="R2928" t="str">
        <f t="shared" si="273"/>
        <v>musical</v>
      </c>
      <c r="S2928" s="5">
        <f t="shared" si="274"/>
        <v>42044.557627314811</v>
      </c>
      <c r="T2928" s="5">
        <f t="shared" si="275"/>
        <v>42058.557627314811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270"/>
        <v>130.83333333333334</v>
      </c>
      <c r="P2929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5">
        <f t="shared" si="274"/>
        <v>41806.460983796293</v>
      </c>
      <c r="T2929" s="5">
        <f t="shared" si="275"/>
        <v>41835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270"/>
        <v>100</v>
      </c>
      <c r="P2930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5">
        <f t="shared" si="274"/>
        <v>42403.789884259262</v>
      </c>
      <c r="T2930" s="5">
        <f t="shared" si="275"/>
        <v>42433.789884259262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270"/>
        <v>102.06937499999999</v>
      </c>
      <c r="P2931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5">
        <f t="shared" si="274"/>
        <v>41754.355995370366</v>
      </c>
      <c r="T2931" s="5">
        <f t="shared" si="275"/>
        <v>41784.355995370366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270"/>
        <v>100.92000000000002</v>
      </c>
      <c r="P2932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5">
        <f t="shared" si="274"/>
        <v>42101.375740740739</v>
      </c>
      <c r="T2932" s="5">
        <f t="shared" si="275"/>
        <v>42131.375740740739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270"/>
        <v>106</v>
      </c>
      <c r="P2933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5">
        <f t="shared" si="274"/>
        <v>41872.082905092589</v>
      </c>
      <c r="T2933" s="5">
        <f t="shared" si="275"/>
        <v>41897.047222222223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270"/>
        <v>105.0967741935484</v>
      </c>
      <c r="P2934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5">
        <f t="shared" si="274"/>
        <v>42024.956446759257</v>
      </c>
      <c r="T2934" s="5">
        <f t="shared" si="275"/>
        <v>42056.249999999993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270"/>
        <v>102.76</v>
      </c>
      <c r="P2935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5">
        <f t="shared" si="274"/>
        <v>42495.748298611106</v>
      </c>
      <c r="T2935" s="5">
        <f t="shared" si="275"/>
        <v>42525.748298611106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270"/>
        <v>108</v>
      </c>
      <c r="P293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5">
        <f t="shared" si="274"/>
        <v>41775.427824074075</v>
      </c>
      <c r="T2936" s="5">
        <f t="shared" si="275"/>
        <v>41805.427824074075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270"/>
        <v>100.88571428571429</v>
      </c>
      <c r="P293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5">
        <f t="shared" si="274"/>
        <v>42553.375092592592</v>
      </c>
      <c r="T2937" s="5">
        <f t="shared" si="275"/>
        <v>42611.499999999993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270"/>
        <v>128</v>
      </c>
      <c r="P2938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5">
        <f t="shared" si="274"/>
        <v>41912.442395833328</v>
      </c>
      <c r="T2938" s="5">
        <f t="shared" si="275"/>
        <v>41924.999305555553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270"/>
        <v>133.33333333333331</v>
      </c>
      <c r="P2939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5">
        <f t="shared" si="274"/>
        <v>41803.248993055553</v>
      </c>
      <c r="T2939" s="5">
        <f t="shared" si="275"/>
        <v>41833.248993055553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270"/>
        <v>101.375</v>
      </c>
      <c r="P2940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5">
        <f t="shared" si="274"/>
        <v>42004.495532407404</v>
      </c>
      <c r="T2940" s="5">
        <f t="shared" si="275"/>
        <v>42034.495532407404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270"/>
        <v>102.875</v>
      </c>
      <c r="P2941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5">
        <f t="shared" si="274"/>
        <v>41845.60083333333</v>
      </c>
      <c r="T2941" s="5">
        <f t="shared" si="275"/>
        <v>41878.833333333328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270"/>
        <v>107.24000000000001</v>
      </c>
      <c r="P2942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5">
        <f t="shared" si="274"/>
        <v>41982.565023148149</v>
      </c>
      <c r="T2942" s="5">
        <f t="shared" si="275"/>
        <v>42022.565023148149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270"/>
        <v>4.0000000000000001E-3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s="5">
        <f t="shared" si="274"/>
        <v>42034.751793981479</v>
      </c>
      <c r="T2943" s="5">
        <f t="shared" si="275"/>
        <v>42064.751793981479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270"/>
        <v>20.424999999999997</v>
      </c>
      <c r="P2944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5">
        <f t="shared" si="274"/>
        <v>42334.595590277771</v>
      </c>
      <c r="T2944" s="5">
        <f t="shared" si="275"/>
        <v>42354.637499999997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270"/>
        <v>0</v>
      </c>
      <c r="P2945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5">
        <f t="shared" si="274"/>
        <v>42076.921064814807</v>
      </c>
      <c r="T2945" s="5">
        <f t="shared" si="275"/>
        <v>42106.921064814807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270"/>
        <v>1</v>
      </c>
      <c r="P2946">
        <f t="shared" si="271"/>
        <v>100</v>
      </c>
      <c r="Q2946" t="str">
        <f t="shared" si="272"/>
        <v>theater</v>
      </c>
      <c r="R2946" t="str">
        <f t="shared" si="273"/>
        <v>spaces</v>
      </c>
      <c r="S2946" s="5">
        <f t="shared" si="274"/>
        <v>42132.705995370365</v>
      </c>
      <c r="T2946" s="5">
        <f t="shared" si="275"/>
        <v>42162.705995370365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276">(E2947/D2947)*100</f>
        <v>0</v>
      </c>
      <c r="P2947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RIGHT(N2947,LEN(N2947)-FIND("/",N2947))</f>
        <v>spaces</v>
      </c>
      <c r="S2947" s="5">
        <f t="shared" ref="S2947:S3010" si="280">(J2947/86400)+25569+(-5/24)</f>
        <v>42117.931250000001</v>
      </c>
      <c r="T2947" s="5">
        <f t="shared" ref="T2947:T3010" si="281">(I2947/86400)+25569+(-5/24)</f>
        <v>42147.931250000001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276"/>
        <v>0.1</v>
      </c>
      <c r="P2948">
        <f t="shared" si="277"/>
        <v>1</v>
      </c>
      <c r="Q2948" t="str">
        <f t="shared" si="278"/>
        <v>theater</v>
      </c>
      <c r="R2948" t="str">
        <f t="shared" si="279"/>
        <v>spaces</v>
      </c>
      <c r="S2948" s="5">
        <f t="shared" si="280"/>
        <v>42567.322824074072</v>
      </c>
      <c r="T2948" s="5">
        <f t="shared" si="281"/>
        <v>42597.322824074072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276"/>
        <v>4.2880000000000003</v>
      </c>
      <c r="P2949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5">
        <f t="shared" si="280"/>
        <v>42649.353784722225</v>
      </c>
      <c r="T2949" s="5">
        <f t="shared" si="281"/>
        <v>42698.507638888885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276"/>
        <v>4.8000000000000004E-3</v>
      </c>
      <c r="P2950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5">
        <f t="shared" si="280"/>
        <v>42097.440891203696</v>
      </c>
      <c r="T2950" s="5">
        <f t="shared" si="281"/>
        <v>42157.440891203696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276"/>
        <v>2.5</v>
      </c>
      <c r="P2951">
        <f t="shared" si="277"/>
        <v>12.5</v>
      </c>
      <c r="Q2951" t="str">
        <f t="shared" si="278"/>
        <v>theater</v>
      </c>
      <c r="R2951" t="str">
        <f t="shared" si="279"/>
        <v>spaces</v>
      </c>
      <c r="S2951" s="5">
        <f t="shared" si="280"/>
        <v>42297.61478009259</v>
      </c>
      <c r="T2951" s="5">
        <f t="shared" si="281"/>
        <v>42327.656446759262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276"/>
        <v>0</v>
      </c>
      <c r="P2952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5">
        <f t="shared" si="280"/>
        <v>42362.156851851854</v>
      </c>
      <c r="T2952" s="5">
        <f t="shared" si="281"/>
        <v>42392.156851851854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276"/>
        <v>2.1919999999999997</v>
      </c>
      <c r="P2953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5">
        <f t="shared" si="280"/>
        <v>41872.594594907401</v>
      </c>
      <c r="T2953" s="5">
        <f t="shared" si="281"/>
        <v>41917.594594907401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276"/>
        <v>8.0250000000000004</v>
      </c>
      <c r="P2954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5">
        <f t="shared" si="280"/>
        <v>42628.481932870367</v>
      </c>
      <c r="T2954" s="5">
        <f t="shared" si="281"/>
        <v>42659.958333333336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276"/>
        <v>0.15125</v>
      </c>
      <c r="P2955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5">
        <f t="shared" si="280"/>
        <v>42255.583576388883</v>
      </c>
      <c r="T2955" s="5">
        <f t="shared" si="281"/>
        <v>42285.583576388883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276"/>
        <v>0</v>
      </c>
      <c r="P295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5">
        <f t="shared" si="280"/>
        <v>42790.375034722216</v>
      </c>
      <c r="T2956" s="5">
        <f t="shared" si="281"/>
        <v>42810.333368055552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276"/>
        <v>59.583333333333336</v>
      </c>
      <c r="P2957">
        <f t="shared" si="277"/>
        <v>65</v>
      </c>
      <c r="Q2957" t="str">
        <f t="shared" si="278"/>
        <v>theater</v>
      </c>
      <c r="R2957" t="str">
        <f t="shared" si="279"/>
        <v>spaces</v>
      </c>
      <c r="S2957" s="5">
        <f t="shared" si="280"/>
        <v>42141.532974537033</v>
      </c>
      <c r="T2957" s="5">
        <f t="shared" si="281"/>
        <v>42171.532974537033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276"/>
        <v>16.734177215189874</v>
      </c>
      <c r="P295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5">
        <f t="shared" si="280"/>
        <v>42464.750578703701</v>
      </c>
      <c r="T2958" s="5">
        <f t="shared" si="281"/>
        <v>42494.750578703701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276"/>
        <v>1.8666666666666669</v>
      </c>
      <c r="P2959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5">
        <f t="shared" si="280"/>
        <v>42030.80291666666</v>
      </c>
      <c r="T2959" s="5">
        <f t="shared" si="281"/>
        <v>42090.761249999996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276"/>
        <v>0</v>
      </c>
      <c r="P2960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5">
        <f t="shared" si="280"/>
        <v>42438.570798611108</v>
      </c>
      <c r="T2960" s="5">
        <f t="shared" si="281"/>
        <v>42498.529131944444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276"/>
        <v>0</v>
      </c>
      <c r="P2961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5">
        <f t="shared" si="280"/>
        <v>42497.800057870372</v>
      </c>
      <c r="T2961" s="5">
        <f t="shared" si="281"/>
        <v>42527.800057870372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276"/>
        <v>0</v>
      </c>
      <c r="P2962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5">
        <f t="shared" si="280"/>
        <v>41863.54887731481</v>
      </c>
      <c r="T2962" s="5">
        <f t="shared" si="281"/>
        <v>41893.54887731481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276"/>
        <v>109.62</v>
      </c>
      <c r="P2963">
        <f t="shared" si="277"/>
        <v>50.75</v>
      </c>
      <c r="Q2963" t="str">
        <f t="shared" si="278"/>
        <v>theater</v>
      </c>
      <c r="R2963" t="str">
        <f t="shared" si="279"/>
        <v>plays</v>
      </c>
      <c r="S2963" s="5">
        <f t="shared" si="280"/>
        <v>42061.004155092589</v>
      </c>
      <c r="T2963" s="5">
        <f t="shared" si="281"/>
        <v>42088.958333333336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276"/>
        <v>121.8</v>
      </c>
      <c r="P2964">
        <f t="shared" si="277"/>
        <v>60.9</v>
      </c>
      <c r="Q2964" t="str">
        <f t="shared" si="278"/>
        <v>theater</v>
      </c>
      <c r="R2964" t="str">
        <f t="shared" si="279"/>
        <v>plays</v>
      </c>
      <c r="S2964" s="5">
        <f t="shared" si="280"/>
        <v>42036.035949074074</v>
      </c>
      <c r="T2964" s="5">
        <f t="shared" si="281"/>
        <v>42064.082638888889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276"/>
        <v>106.85</v>
      </c>
      <c r="P2965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5">
        <f t="shared" si="280"/>
        <v>42157.26185185185</v>
      </c>
      <c r="T2965" s="5">
        <f t="shared" si="281"/>
        <v>42187.26185185185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276"/>
        <v>100.71379999999999</v>
      </c>
      <c r="P296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5">
        <f t="shared" si="280"/>
        <v>41827.701608796291</v>
      </c>
      <c r="T2966" s="5">
        <f t="shared" si="281"/>
        <v>41857.688888888886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276"/>
        <v>109.00000000000001</v>
      </c>
      <c r="P296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5">
        <f t="shared" si="280"/>
        <v>42162.521215277775</v>
      </c>
      <c r="T2967" s="5">
        <f t="shared" si="281"/>
        <v>42192.521215277775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276"/>
        <v>113.63000000000001</v>
      </c>
      <c r="P2968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5">
        <f t="shared" si="280"/>
        <v>42233.530231481483</v>
      </c>
      <c r="T2968" s="5">
        <f t="shared" si="281"/>
        <v>42263.530231481483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276"/>
        <v>113.92</v>
      </c>
      <c r="P2969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5">
        <f t="shared" si="280"/>
        <v>42041.989490740736</v>
      </c>
      <c r="T2969" s="5">
        <f t="shared" si="281"/>
        <v>42071.947824074072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276"/>
        <v>106</v>
      </c>
      <c r="P2970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5">
        <f t="shared" si="280"/>
        <v>42585.315509259257</v>
      </c>
      <c r="T2970" s="5">
        <f t="shared" si="281"/>
        <v>42598.957638888889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276"/>
        <v>162.5</v>
      </c>
      <c r="P2971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5">
        <f t="shared" si="280"/>
        <v>42097.578159722216</v>
      </c>
      <c r="T2971" s="5">
        <f t="shared" si="281"/>
        <v>42127.743750000001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276"/>
        <v>106</v>
      </c>
      <c r="P2972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5">
        <f t="shared" si="280"/>
        <v>41808.461238425924</v>
      </c>
      <c r="T2972" s="5">
        <f t="shared" si="281"/>
        <v>41838.461238425924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276"/>
        <v>100.15624999999999</v>
      </c>
      <c r="P2973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5">
        <f t="shared" si="280"/>
        <v>41852.449976851851</v>
      </c>
      <c r="T2973" s="5">
        <f t="shared" si="281"/>
        <v>41882.449976851851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276"/>
        <v>105.35000000000001</v>
      </c>
      <c r="P2974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5">
        <f t="shared" si="280"/>
        <v>42693.90185185185</v>
      </c>
      <c r="T2974" s="5">
        <f t="shared" si="281"/>
        <v>42708.833333333336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276"/>
        <v>174.8</v>
      </c>
      <c r="P2975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5">
        <f t="shared" si="280"/>
        <v>42341.610046296293</v>
      </c>
      <c r="T2975" s="5">
        <f t="shared" si="281"/>
        <v>42369.958333333336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276"/>
        <v>102</v>
      </c>
      <c r="P297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5">
        <f t="shared" si="280"/>
        <v>41879.852673611109</v>
      </c>
      <c r="T2976" s="5">
        <f t="shared" si="281"/>
        <v>41907.857638888883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276"/>
        <v>100.125</v>
      </c>
      <c r="P297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5">
        <f t="shared" si="280"/>
        <v>41941.475532407407</v>
      </c>
      <c r="T2977" s="5">
        <f t="shared" si="281"/>
        <v>41969.916666666664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276"/>
        <v>171.42857142857142</v>
      </c>
      <c r="P2978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5">
        <f t="shared" si="280"/>
        <v>42425.522337962961</v>
      </c>
      <c r="T2978" s="5">
        <f t="shared" si="281"/>
        <v>42442.291666666664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276"/>
        <v>113.56666666666666</v>
      </c>
      <c r="P2979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5">
        <f t="shared" si="280"/>
        <v>42026.672847222224</v>
      </c>
      <c r="T2979" s="5">
        <f t="shared" si="281"/>
        <v>42085.884722222218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276"/>
        <v>129.46666666666667</v>
      </c>
      <c r="P2980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5">
        <f t="shared" si="280"/>
        <v>41922.432256944441</v>
      </c>
      <c r="T2980" s="5">
        <f t="shared" si="281"/>
        <v>41932.040972222218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276"/>
        <v>101.4</v>
      </c>
      <c r="P2981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5">
        <f t="shared" si="280"/>
        <v>41993.616006944438</v>
      </c>
      <c r="T2981" s="5">
        <f t="shared" si="281"/>
        <v>42010.041666666664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276"/>
        <v>109.16666666666666</v>
      </c>
      <c r="P2982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5">
        <f t="shared" si="280"/>
        <v>42219.70752314815</v>
      </c>
      <c r="T2982" s="5">
        <f t="shared" si="281"/>
        <v>42239.874999999993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276"/>
        <v>128.92500000000001</v>
      </c>
      <c r="P2983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5">
        <f t="shared" si="280"/>
        <v>42225.351342592585</v>
      </c>
      <c r="T2983" s="5">
        <f t="shared" si="281"/>
        <v>42270.351342592585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276"/>
        <v>102.06</v>
      </c>
      <c r="P2984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5">
        <f t="shared" si="280"/>
        <v>42381.478506944441</v>
      </c>
      <c r="T2984" s="5">
        <f t="shared" si="281"/>
        <v>42411.478506944441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276"/>
        <v>146.53957758620692</v>
      </c>
      <c r="P2985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5">
        <f t="shared" si="280"/>
        <v>41894.424027777779</v>
      </c>
      <c r="T2985" s="5">
        <f t="shared" si="281"/>
        <v>41954.465694444443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276"/>
        <v>100.352</v>
      </c>
      <c r="P298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5">
        <f t="shared" si="280"/>
        <v>42576.070381944439</v>
      </c>
      <c r="T2986" s="5">
        <f t="shared" si="281"/>
        <v>42606.070381944439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276"/>
        <v>121.64999999999999</v>
      </c>
      <c r="P298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5">
        <f t="shared" si="280"/>
        <v>42654.765370370369</v>
      </c>
      <c r="T2987" s="5">
        <f t="shared" si="281"/>
        <v>42673.958333333336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276"/>
        <v>105.5</v>
      </c>
      <c r="P2988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5">
        <f t="shared" si="280"/>
        <v>42431.29173611111</v>
      </c>
      <c r="T2988" s="5">
        <f t="shared" si="281"/>
        <v>42491.250069444439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276"/>
        <v>110.4008</v>
      </c>
      <c r="P2989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5">
        <f t="shared" si="280"/>
        <v>42627.098969907405</v>
      </c>
      <c r="T2989" s="5">
        <f t="shared" si="281"/>
        <v>42655.791666666664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276"/>
        <v>100</v>
      </c>
      <c r="P2990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5">
        <f t="shared" si="280"/>
        <v>42511.153715277775</v>
      </c>
      <c r="T2990" s="5">
        <f t="shared" si="281"/>
        <v>42541.153715277775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276"/>
        <v>176.535</v>
      </c>
      <c r="P2991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5">
        <f t="shared" si="280"/>
        <v>42336.812060185184</v>
      </c>
      <c r="T2991" s="5">
        <f t="shared" si="281"/>
        <v>42358.999305555553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276"/>
        <v>100</v>
      </c>
      <c r="P2992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5">
        <f t="shared" si="280"/>
        <v>42341.365972222215</v>
      </c>
      <c r="T2992" s="5">
        <f t="shared" si="281"/>
        <v>42376.365972222215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276"/>
        <v>103.29411764705883</v>
      </c>
      <c r="P2993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5">
        <f t="shared" si="280"/>
        <v>42740.628819444442</v>
      </c>
      <c r="T2993" s="5">
        <f t="shared" si="281"/>
        <v>42762.628819444442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276"/>
        <v>104.5</v>
      </c>
      <c r="P2994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5">
        <f t="shared" si="280"/>
        <v>42622.559143518512</v>
      </c>
      <c r="T2994" s="5">
        <f t="shared" si="281"/>
        <v>42652.559143518512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276"/>
        <v>100.29999999999998</v>
      </c>
      <c r="P2995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5">
        <f t="shared" si="280"/>
        <v>42390.63040509259</v>
      </c>
      <c r="T2995" s="5">
        <f t="shared" si="281"/>
        <v>42420.63040509259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276"/>
        <v>457.74666666666673</v>
      </c>
      <c r="P299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5">
        <f t="shared" si="280"/>
        <v>41885.270509259259</v>
      </c>
      <c r="T2996" s="5">
        <f t="shared" si="281"/>
        <v>41915.270509259259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276"/>
        <v>104.96000000000001</v>
      </c>
      <c r="P299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5">
        <f t="shared" si="280"/>
        <v>42724.456840277773</v>
      </c>
      <c r="T2997" s="5">
        <f t="shared" si="281"/>
        <v>42754.456840277773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276"/>
        <v>171.94285714285715</v>
      </c>
      <c r="P2998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5">
        <f t="shared" si="280"/>
        <v>42090.704166666663</v>
      </c>
      <c r="T2998" s="5">
        <f t="shared" si="281"/>
        <v>42150.704166666663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276"/>
        <v>103.73000000000002</v>
      </c>
      <c r="P2999">
        <f t="shared" si="277"/>
        <v>90.2</v>
      </c>
      <c r="Q2999" t="str">
        <f t="shared" si="278"/>
        <v>theater</v>
      </c>
      <c r="R2999" t="str">
        <f t="shared" si="279"/>
        <v>spaces</v>
      </c>
      <c r="S2999" s="5">
        <f t="shared" si="280"/>
        <v>42775.525381944441</v>
      </c>
      <c r="T2999" s="5">
        <f t="shared" si="281"/>
        <v>42792.999305555553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276"/>
        <v>103.029</v>
      </c>
      <c r="P3000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5">
        <f t="shared" si="280"/>
        <v>41777.985289351847</v>
      </c>
      <c r="T3000" s="5">
        <f t="shared" si="281"/>
        <v>41805.975694444445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276"/>
        <v>118.88888888888889</v>
      </c>
      <c r="P3001">
        <f t="shared" si="277"/>
        <v>80.25</v>
      </c>
      <c r="Q3001" t="str">
        <f t="shared" si="278"/>
        <v>theater</v>
      </c>
      <c r="R3001" t="str">
        <f t="shared" si="279"/>
        <v>spaces</v>
      </c>
      <c r="S3001" s="5">
        <f t="shared" si="280"/>
        <v>42780.531944444439</v>
      </c>
      <c r="T3001" s="5">
        <f t="shared" si="281"/>
        <v>42794.874999999993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276"/>
        <v>100</v>
      </c>
      <c r="P3002">
        <f t="shared" si="277"/>
        <v>62.5</v>
      </c>
      <c r="Q3002" t="str">
        <f t="shared" si="278"/>
        <v>theater</v>
      </c>
      <c r="R3002" t="str">
        <f t="shared" si="279"/>
        <v>spaces</v>
      </c>
      <c r="S3002" s="5">
        <f t="shared" si="280"/>
        <v>42752.61886574074</v>
      </c>
      <c r="T3002" s="5">
        <f t="shared" si="281"/>
        <v>42766.541666666664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276"/>
        <v>318.69988910451895</v>
      </c>
      <c r="P3003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5">
        <f t="shared" si="280"/>
        <v>42534.687291666669</v>
      </c>
      <c r="T3003" s="5">
        <f t="shared" si="281"/>
        <v>42564.687291666669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276"/>
        <v>108.50614285714286</v>
      </c>
      <c r="P3004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5">
        <f t="shared" si="280"/>
        <v>41239.627916666665</v>
      </c>
      <c r="T3004" s="5">
        <f t="shared" si="281"/>
        <v>41269.627916666665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276"/>
        <v>101.16666666666667</v>
      </c>
      <c r="P3005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5">
        <f t="shared" si="280"/>
        <v>42398.640925925924</v>
      </c>
      <c r="T3005" s="5">
        <f t="shared" si="281"/>
        <v>42430.040972222218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276"/>
        <v>112.815</v>
      </c>
      <c r="P300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5">
        <f t="shared" si="280"/>
        <v>41928.672731481478</v>
      </c>
      <c r="T3006" s="5">
        <f t="shared" si="281"/>
        <v>41958.714398148142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276"/>
        <v>120.49622641509434</v>
      </c>
      <c r="P300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5">
        <f t="shared" si="280"/>
        <v>41888.466493055552</v>
      </c>
      <c r="T3007" s="5">
        <f t="shared" si="281"/>
        <v>41918.466493055552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276"/>
        <v>107.74999999999999</v>
      </c>
      <c r="P3008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5">
        <f t="shared" si="280"/>
        <v>41957.54850694444</v>
      </c>
      <c r="T3008" s="5">
        <f t="shared" si="281"/>
        <v>41987.54850694444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276"/>
        <v>180</v>
      </c>
      <c r="P3009">
        <f t="shared" si="277"/>
        <v>54</v>
      </c>
      <c r="Q3009" t="str">
        <f t="shared" si="278"/>
        <v>theater</v>
      </c>
      <c r="R3009" t="str">
        <f t="shared" si="279"/>
        <v>spaces</v>
      </c>
      <c r="S3009" s="5">
        <f t="shared" si="280"/>
        <v>42098.007905092592</v>
      </c>
      <c r="T3009" s="5">
        <f t="shared" si="281"/>
        <v>42119.007905092592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276"/>
        <v>101.16666666666667</v>
      </c>
      <c r="P3010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5">
        <f t="shared" si="280"/>
        <v>42360.003692129627</v>
      </c>
      <c r="T3010" s="5">
        <f t="shared" si="281"/>
        <v>42390.003692129627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282">(E3011/D3011)*100</f>
        <v>119.756</v>
      </c>
      <c r="P3011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RIGHT(N3011,LEN(N3011)-FIND("/",N3011))</f>
        <v>spaces</v>
      </c>
      <c r="S3011" s="5">
        <f t="shared" ref="S3011:S3074" si="286">(J3011/86400)+25569+(-5/24)</f>
        <v>41939.361574074072</v>
      </c>
      <c r="T3011" s="5">
        <f t="shared" ref="T3011:T3074" si="287">(I3011/86400)+25569+(-5/24)</f>
        <v>41969.403240740743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282"/>
        <v>158</v>
      </c>
      <c r="P3012">
        <f t="shared" si="283"/>
        <v>158</v>
      </c>
      <c r="Q3012" t="str">
        <f t="shared" si="284"/>
        <v>theater</v>
      </c>
      <c r="R3012" t="str">
        <f t="shared" si="285"/>
        <v>spaces</v>
      </c>
      <c r="S3012" s="5">
        <f t="shared" si="286"/>
        <v>41996.624062499999</v>
      </c>
      <c r="T3012" s="5">
        <f t="shared" si="287"/>
        <v>42056.624062499999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282"/>
        <v>123.66666666666666</v>
      </c>
      <c r="P3013">
        <f t="shared" si="283"/>
        <v>14.84</v>
      </c>
      <c r="Q3013" t="str">
        <f t="shared" si="284"/>
        <v>theater</v>
      </c>
      <c r="R3013" t="str">
        <f t="shared" si="285"/>
        <v>spaces</v>
      </c>
      <c r="S3013" s="5">
        <f t="shared" si="286"/>
        <v>42334.260601851849</v>
      </c>
      <c r="T3013" s="5">
        <f t="shared" si="287"/>
        <v>42361.749305555553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282"/>
        <v>117.12499999999999</v>
      </c>
      <c r="P3014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5">
        <f t="shared" si="286"/>
        <v>42024.494560185187</v>
      </c>
      <c r="T3014" s="5">
        <f t="shared" si="287"/>
        <v>42045.494560185187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282"/>
        <v>156.96</v>
      </c>
      <c r="P3015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5">
        <f t="shared" si="286"/>
        <v>42146.627881944441</v>
      </c>
      <c r="T3015" s="5">
        <f t="shared" si="287"/>
        <v>42176.627881944441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282"/>
        <v>113.104</v>
      </c>
      <c r="P301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5">
        <f t="shared" si="286"/>
        <v>41919.915277777771</v>
      </c>
      <c r="T3016" s="5">
        <f t="shared" si="287"/>
        <v>41948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282"/>
        <v>103.17647058823529</v>
      </c>
      <c r="P3017">
        <f t="shared" si="283"/>
        <v>87.7</v>
      </c>
      <c r="Q3017" t="str">
        <f t="shared" si="284"/>
        <v>theater</v>
      </c>
      <c r="R3017" t="str">
        <f t="shared" si="285"/>
        <v>spaces</v>
      </c>
      <c r="S3017" s="5">
        <f t="shared" si="286"/>
        <v>41785.518958333334</v>
      </c>
      <c r="T3017" s="5">
        <f t="shared" si="287"/>
        <v>41800.958333333328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282"/>
        <v>102.61176470588236</v>
      </c>
      <c r="P3018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5">
        <f t="shared" si="286"/>
        <v>41778.339722222219</v>
      </c>
      <c r="T3018" s="5">
        <f t="shared" si="287"/>
        <v>41838.339722222219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282"/>
        <v>105.84090909090908</v>
      </c>
      <c r="P3019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5">
        <f t="shared" si="286"/>
        <v>41841.641701388886</v>
      </c>
      <c r="T3019" s="5">
        <f t="shared" si="287"/>
        <v>41871.641701388886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282"/>
        <v>100.71428571428571</v>
      </c>
      <c r="P3020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5">
        <f t="shared" si="286"/>
        <v>42163.09</v>
      </c>
      <c r="T3020" s="5">
        <f t="shared" si="287"/>
        <v>42205.708333333336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282"/>
        <v>121.23333333333332</v>
      </c>
      <c r="P3021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5">
        <f t="shared" si="286"/>
        <v>41758.625231481477</v>
      </c>
      <c r="T3021" s="5">
        <f t="shared" si="287"/>
        <v>41785.916666666664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282"/>
        <v>100.57142857142858</v>
      </c>
      <c r="P3022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5">
        <f t="shared" si="286"/>
        <v>42170.638113425921</v>
      </c>
      <c r="T3022" s="5">
        <f t="shared" si="287"/>
        <v>42230.638113425921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282"/>
        <v>116.02222222222223</v>
      </c>
      <c r="P3023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5">
        <f t="shared" si="286"/>
        <v>42660.410520833328</v>
      </c>
      <c r="T3023" s="5">
        <f t="shared" si="287"/>
        <v>42696.040972222218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282"/>
        <v>100.88</v>
      </c>
      <c r="P3024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5">
        <f t="shared" si="286"/>
        <v>42564.745474537034</v>
      </c>
      <c r="T3024" s="5">
        <f t="shared" si="287"/>
        <v>42609.745474537034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282"/>
        <v>103</v>
      </c>
      <c r="P3025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5">
        <f t="shared" si="286"/>
        <v>42121.467430555553</v>
      </c>
      <c r="T3025" s="5">
        <f t="shared" si="287"/>
        <v>42166.467430555553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282"/>
        <v>246.42</v>
      </c>
      <c r="P302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5">
        <f t="shared" si="286"/>
        <v>41158.785590277774</v>
      </c>
      <c r="T3026" s="5">
        <f t="shared" si="287"/>
        <v>41188.785590277774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282"/>
        <v>302.2</v>
      </c>
      <c r="P302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5">
        <f t="shared" si="286"/>
        <v>41761.301076388889</v>
      </c>
      <c r="T3027" s="5">
        <f t="shared" si="287"/>
        <v>41789.458333333328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282"/>
        <v>143.33333333333334</v>
      </c>
      <c r="P3028">
        <f t="shared" si="283"/>
        <v>51.6</v>
      </c>
      <c r="Q3028" t="str">
        <f t="shared" si="284"/>
        <v>theater</v>
      </c>
      <c r="R3028" t="str">
        <f t="shared" si="285"/>
        <v>spaces</v>
      </c>
      <c r="S3028" s="5">
        <f t="shared" si="286"/>
        <v>42783.251064814809</v>
      </c>
      <c r="T3028" s="5">
        <f t="shared" si="287"/>
        <v>42797.251064814809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282"/>
        <v>131.44</v>
      </c>
      <c r="P3029">
        <f t="shared" si="283"/>
        <v>164.3</v>
      </c>
      <c r="Q3029" t="str">
        <f t="shared" si="284"/>
        <v>theater</v>
      </c>
      <c r="R3029" t="str">
        <f t="shared" si="285"/>
        <v>spaces</v>
      </c>
      <c r="S3029" s="5">
        <f t="shared" si="286"/>
        <v>42053.49596064815</v>
      </c>
      <c r="T3029" s="5">
        <f t="shared" si="287"/>
        <v>42083.454293981478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282"/>
        <v>168.01999999999998</v>
      </c>
      <c r="P3030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5">
        <f t="shared" si="286"/>
        <v>42567.055844907409</v>
      </c>
      <c r="T3030" s="5">
        <f t="shared" si="287"/>
        <v>42597.055844907409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282"/>
        <v>109.67666666666666</v>
      </c>
      <c r="P3031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5">
        <f t="shared" si="286"/>
        <v>41932.500543981478</v>
      </c>
      <c r="T3031" s="5">
        <f t="shared" si="287"/>
        <v>41960.982638888883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282"/>
        <v>106.6857142857143</v>
      </c>
      <c r="P3032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5">
        <f t="shared" si="286"/>
        <v>42233.5390162037</v>
      </c>
      <c r="T3032" s="5">
        <f t="shared" si="287"/>
        <v>42263.5390162037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282"/>
        <v>100</v>
      </c>
      <c r="P3033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5">
        <f t="shared" si="286"/>
        <v>42597.674155092587</v>
      </c>
      <c r="T3033" s="5">
        <f t="shared" si="287"/>
        <v>42657.674155092587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282"/>
        <v>127.2</v>
      </c>
      <c r="P3034">
        <f t="shared" si="283"/>
        <v>50.88</v>
      </c>
      <c r="Q3034" t="str">
        <f t="shared" si="284"/>
        <v>theater</v>
      </c>
      <c r="R3034" t="str">
        <f t="shared" si="285"/>
        <v>spaces</v>
      </c>
      <c r="S3034" s="5">
        <f t="shared" si="286"/>
        <v>42227.836331018516</v>
      </c>
      <c r="T3034" s="5">
        <f t="shared" si="287"/>
        <v>42257.836331018516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282"/>
        <v>146.53333333333333</v>
      </c>
      <c r="P3035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5">
        <f t="shared" si="286"/>
        <v>42569.901909722219</v>
      </c>
      <c r="T3035" s="5">
        <f t="shared" si="287"/>
        <v>42599.901909722219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282"/>
        <v>112.53599999999999</v>
      </c>
      <c r="P303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5">
        <f t="shared" si="286"/>
        <v>42644.327025462961</v>
      </c>
      <c r="T3036" s="5">
        <f t="shared" si="287"/>
        <v>42674.957638888889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282"/>
        <v>108.78684000000001</v>
      </c>
      <c r="P303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5">
        <f t="shared" si="286"/>
        <v>41368.351956018516</v>
      </c>
      <c r="T3037" s="5">
        <f t="shared" si="287"/>
        <v>41398.351956018516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282"/>
        <v>126.732</v>
      </c>
      <c r="P3038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5">
        <f t="shared" si="286"/>
        <v>41466.576898148145</v>
      </c>
      <c r="T3038" s="5">
        <f t="shared" si="287"/>
        <v>41502.290972222218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282"/>
        <v>213.20000000000002</v>
      </c>
      <c r="P3039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5">
        <f t="shared" si="286"/>
        <v>40378.684872685182</v>
      </c>
      <c r="T3039" s="5">
        <f t="shared" si="287"/>
        <v>40452.999305555553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282"/>
        <v>100.49999999999999</v>
      </c>
      <c r="P3040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5">
        <f t="shared" si="286"/>
        <v>42373.043946759259</v>
      </c>
      <c r="T3040" s="5">
        <f t="shared" si="287"/>
        <v>42433.043946759259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282"/>
        <v>108.71389999999998</v>
      </c>
      <c r="P3041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5">
        <f t="shared" si="286"/>
        <v>41610.586087962962</v>
      </c>
      <c r="T3041" s="5">
        <f t="shared" si="287"/>
        <v>41637.124305555553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282"/>
        <v>107.5</v>
      </c>
      <c r="P3042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5">
        <f t="shared" si="286"/>
        <v>42177.583576388883</v>
      </c>
      <c r="T3042" s="5">
        <f t="shared" si="287"/>
        <v>42181.749999999993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282"/>
        <v>110.48192771084338</v>
      </c>
      <c r="P3043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5">
        <f t="shared" si="286"/>
        <v>42359.660277777781</v>
      </c>
      <c r="T3043" s="5">
        <f t="shared" si="287"/>
        <v>42389.660277777781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282"/>
        <v>128</v>
      </c>
      <c r="P3044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5">
        <f t="shared" si="286"/>
        <v>42253.479710648149</v>
      </c>
      <c r="T3044" s="5">
        <f t="shared" si="287"/>
        <v>42283.479710648149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282"/>
        <v>110.00666666666667</v>
      </c>
      <c r="P3045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5">
        <f t="shared" si="286"/>
        <v>42082.862256944441</v>
      </c>
      <c r="T3045" s="5">
        <f t="shared" si="287"/>
        <v>42109.909722222219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282"/>
        <v>109.34166666666667</v>
      </c>
      <c r="P304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5">
        <f t="shared" si="286"/>
        <v>42387.518495370365</v>
      </c>
      <c r="T3046" s="5">
        <f t="shared" si="287"/>
        <v>42402.518495370365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282"/>
        <v>132.70650000000001</v>
      </c>
      <c r="P304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5">
        <f t="shared" si="286"/>
        <v>41842.947395833333</v>
      </c>
      <c r="T3047" s="5">
        <f t="shared" si="287"/>
        <v>41872.947395833333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282"/>
        <v>190.84810126582278</v>
      </c>
      <c r="P3048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5">
        <f t="shared" si="286"/>
        <v>41862.59474537037</v>
      </c>
      <c r="T3048" s="5">
        <f t="shared" si="287"/>
        <v>41891.994444444441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282"/>
        <v>149</v>
      </c>
      <c r="P3049">
        <f t="shared" si="283"/>
        <v>37.25</v>
      </c>
      <c r="Q3049" t="str">
        <f t="shared" si="284"/>
        <v>theater</v>
      </c>
      <c r="R3049" t="str">
        <f t="shared" si="285"/>
        <v>spaces</v>
      </c>
      <c r="S3049" s="5">
        <f t="shared" si="286"/>
        <v>42443.780717592592</v>
      </c>
      <c r="T3049" s="5">
        <f t="shared" si="287"/>
        <v>42487.344444444439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282"/>
        <v>166.4</v>
      </c>
      <c r="P3050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5">
        <f t="shared" si="286"/>
        <v>41975.692847222221</v>
      </c>
      <c r="T3050" s="5">
        <f t="shared" si="287"/>
        <v>42004.681944444441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282"/>
        <v>106.66666666666667</v>
      </c>
      <c r="P3051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5">
        <f t="shared" si="286"/>
        <v>42138.806192129625</v>
      </c>
      <c r="T3051" s="5">
        <f t="shared" si="287"/>
        <v>42168.806192129625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282"/>
        <v>106</v>
      </c>
      <c r="P3052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5">
        <f t="shared" si="286"/>
        <v>42464.960185185184</v>
      </c>
      <c r="T3052" s="5">
        <f t="shared" si="287"/>
        <v>42494.960185185184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282"/>
        <v>23.62857142857143</v>
      </c>
      <c r="P3053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5">
        <f t="shared" si="286"/>
        <v>42744.207696759258</v>
      </c>
      <c r="T3053" s="5">
        <f t="shared" si="287"/>
        <v>42774.207696759258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282"/>
        <v>0.15</v>
      </c>
      <c r="P3054">
        <f t="shared" si="283"/>
        <v>37.5</v>
      </c>
      <c r="Q3054" t="str">
        <f t="shared" si="284"/>
        <v>theater</v>
      </c>
      <c r="R3054" t="str">
        <f t="shared" si="285"/>
        <v>spaces</v>
      </c>
      <c r="S3054" s="5">
        <f t="shared" si="286"/>
        <v>42122.461736111109</v>
      </c>
      <c r="T3054" s="5">
        <f t="shared" si="287"/>
        <v>42152.457638888889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282"/>
        <v>0.4</v>
      </c>
      <c r="P3055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5">
        <f t="shared" si="286"/>
        <v>41862.553391203699</v>
      </c>
      <c r="T3055" s="5">
        <f t="shared" si="287"/>
        <v>41913.957638888889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282"/>
        <v>0</v>
      </c>
      <c r="P305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5">
        <f t="shared" si="286"/>
        <v>42027.624467592592</v>
      </c>
      <c r="T3056" s="5">
        <f t="shared" si="287"/>
        <v>42064.836111111108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282"/>
        <v>5.0000000000000001E-3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s="5">
        <f t="shared" si="286"/>
        <v>41953.749884259254</v>
      </c>
      <c r="T3057" s="5">
        <f t="shared" si="287"/>
        <v>42013.749884259254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282"/>
        <v>0</v>
      </c>
      <c r="P3058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5">
        <f t="shared" si="286"/>
        <v>41851.428055555552</v>
      </c>
      <c r="T3058" s="5">
        <f t="shared" si="287"/>
        <v>41911.428055555552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282"/>
        <v>0</v>
      </c>
      <c r="P3059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5">
        <f t="shared" si="286"/>
        <v>42433.442256944443</v>
      </c>
      <c r="T3059" s="5">
        <f t="shared" si="287"/>
        <v>42463.400590277779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282"/>
        <v>1.6666666666666666E-2</v>
      </c>
      <c r="P3060">
        <f t="shared" si="283"/>
        <v>1</v>
      </c>
      <c r="Q3060" t="str">
        <f t="shared" si="284"/>
        <v>theater</v>
      </c>
      <c r="R3060" t="str">
        <f t="shared" si="285"/>
        <v>spaces</v>
      </c>
      <c r="S3060" s="5">
        <f t="shared" si="286"/>
        <v>42460.165972222218</v>
      </c>
      <c r="T3060" s="5">
        <f t="shared" si="287"/>
        <v>42510.165972222218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282"/>
        <v>3.0066666666666664</v>
      </c>
      <c r="P3061">
        <f t="shared" si="283"/>
        <v>41</v>
      </c>
      <c r="Q3061" t="str">
        <f t="shared" si="284"/>
        <v>theater</v>
      </c>
      <c r="R3061" t="str">
        <f t="shared" si="285"/>
        <v>spaces</v>
      </c>
      <c r="S3061" s="5">
        <f t="shared" si="286"/>
        <v>41829.727384259255</v>
      </c>
      <c r="T3061" s="5">
        <f t="shared" si="287"/>
        <v>41859.727384259255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282"/>
        <v>0.15227272727272728</v>
      </c>
      <c r="P3062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5">
        <f t="shared" si="286"/>
        <v>42245.066365740735</v>
      </c>
      <c r="T3062" s="5">
        <f t="shared" si="287"/>
        <v>42275.066365740735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282"/>
        <v>0</v>
      </c>
      <c r="P3063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5">
        <f t="shared" si="286"/>
        <v>41834.575787037036</v>
      </c>
      <c r="T3063" s="5">
        <f t="shared" si="287"/>
        <v>41864.575787037036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282"/>
        <v>66.84</v>
      </c>
      <c r="P3064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5">
        <f t="shared" si="286"/>
        <v>42248.3274537037</v>
      </c>
      <c r="T3064" s="5">
        <f t="shared" si="287"/>
        <v>42277.541666666664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282"/>
        <v>19.566666666666666</v>
      </c>
      <c r="P3065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5">
        <f t="shared" si="286"/>
        <v>42630.714560185188</v>
      </c>
      <c r="T3065" s="5">
        <f t="shared" si="287"/>
        <v>42665.714560185188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282"/>
        <v>11.294666666666666</v>
      </c>
      <c r="P306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5">
        <f t="shared" si="286"/>
        <v>42298.9218287037</v>
      </c>
      <c r="T3066" s="5">
        <f t="shared" si="287"/>
        <v>42330.082638888889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282"/>
        <v>0.04</v>
      </c>
      <c r="P3067">
        <f t="shared" si="283"/>
        <v>5</v>
      </c>
      <c r="Q3067" t="str">
        <f t="shared" si="284"/>
        <v>theater</v>
      </c>
      <c r="R3067" t="str">
        <f t="shared" si="285"/>
        <v>spaces</v>
      </c>
      <c r="S3067" s="5">
        <f t="shared" si="286"/>
        <v>41824.846898148149</v>
      </c>
      <c r="T3067" s="5">
        <f t="shared" si="287"/>
        <v>41849.846898148149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282"/>
        <v>11.985714285714286</v>
      </c>
      <c r="P3068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5">
        <f t="shared" si="286"/>
        <v>42531.020104166666</v>
      </c>
      <c r="T3068" s="5">
        <f t="shared" si="287"/>
        <v>42561.020104166666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282"/>
        <v>2.5</v>
      </c>
      <c r="P3069">
        <f t="shared" si="283"/>
        <v>200</v>
      </c>
      <c r="Q3069" t="str">
        <f t="shared" si="284"/>
        <v>theater</v>
      </c>
      <c r="R3069" t="str">
        <f t="shared" si="285"/>
        <v>spaces</v>
      </c>
      <c r="S3069" s="5">
        <f t="shared" si="286"/>
        <v>42226.730081018519</v>
      </c>
      <c r="T3069" s="5">
        <f t="shared" si="287"/>
        <v>42256.730081018519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282"/>
        <v>6.9999999999999993E-2</v>
      </c>
      <c r="P3070">
        <f t="shared" si="283"/>
        <v>87.5</v>
      </c>
      <c r="Q3070" t="str">
        <f t="shared" si="284"/>
        <v>theater</v>
      </c>
      <c r="R3070" t="str">
        <f t="shared" si="285"/>
        <v>spaces</v>
      </c>
      <c r="S3070" s="5">
        <f t="shared" si="286"/>
        <v>42263.483240740738</v>
      </c>
      <c r="T3070" s="5">
        <f t="shared" si="287"/>
        <v>42293.483240740738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282"/>
        <v>14.099999999999998</v>
      </c>
      <c r="P3071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5">
        <f t="shared" si="286"/>
        <v>41957.625393518516</v>
      </c>
      <c r="T3071" s="5">
        <f t="shared" si="287"/>
        <v>41987.625393518516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282"/>
        <v>3.34</v>
      </c>
      <c r="P3072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5">
        <f t="shared" si="286"/>
        <v>42690.525104166663</v>
      </c>
      <c r="T3072" s="5">
        <f t="shared" si="287"/>
        <v>42711.525104166663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282"/>
        <v>59.774999999999999</v>
      </c>
      <c r="P3073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5">
        <f t="shared" si="286"/>
        <v>42097.524085648147</v>
      </c>
      <c r="T3073" s="5">
        <f t="shared" si="287"/>
        <v>42115.040972222218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282"/>
        <v>1.6666666666666666E-2</v>
      </c>
      <c r="P3074">
        <f t="shared" si="283"/>
        <v>1</v>
      </c>
      <c r="Q3074" t="str">
        <f t="shared" si="284"/>
        <v>theater</v>
      </c>
      <c r="R3074" t="str">
        <f t="shared" si="285"/>
        <v>spaces</v>
      </c>
      <c r="S3074" s="5">
        <f t="shared" si="286"/>
        <v>42658.482199074067</v>
      </c>
      <c r="T3074" s="5">
        <f t="shared" si="287"/>
        <v>42672.865277777775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288">(E3075/D3075)*100</f>
        <v>2.3035714285714284E-2</v>
      </c>
      <c r="P3075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RIGHT(N3075,LEN(N3075)-FIND("/",N3075))</f>
        <v>spaces</v>
      </c>
      <c r="S3075" s="5">
        <f t="shared" ref="S3075:S3138" si="292">(J3075/86400)+25569+(-5/24)</f>
        <v>42111.475694444445</v>
      </c>
      <c r="T3075" s="5">
        <f t="shared" ref="T3075:T3138" si="293">(I3075/86400)+25569+(-5/24)</f>
        <v>42169.59652777778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288"/>
        <v>8.8000000000000009E-2</v>
      </c>
      <c r="P307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5">
        <f t="shared" si="292"/>
        <v>42409.362951388888</v>
      </c>
      <c r="T3076" s="5">
        <f t="shared" si="293"/>
        <v>42439.362951388888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288"/>
        <v>8.64</v>
      </c>
      <c r="P3077">
        <f t="shared" si="289"/>
        <v>64.8</v>
      </c>
      <c r="Q3077" t="str">
        <f t="shared" si="290"/>
        <v>theater</v>
      </c>
      <c r="R3077" t="str">
        <f t="shared" si="291"/>
        <v>spaces</v>
      </c>
      <c r="S3077" s="5">
        <f t="shared" si="292"/>
        <v>42550.89398148148</v>
      </c>
      <c r="T3077" s="5">
        <f t="shared" si="293"/>
        <v>42600.89398148148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288"/>
        <v>15.06</v>
      </c>
      <c r="P307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5">
        <f t="shared" si="292"/>
        <v>42226.443553240737</v>
      </c>
      <c r="T3078" s="5">
        <f t="shared" si="293"/>
        <v>42286.443553240737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288"/>
        <v>0.47727272727272729</v>
      </c>
      <c r="P3079">
        <f t="shared" si="289"/>
        <v>52.5</v>
      </c>
      <c r="Q3079" t="str">
        <f t="shared" si="290"/>
        <v>theater</v>
      </c>
      <c r="R3079" t="str">
        <f t="shared" si="291"/>
        <v>spaces</v>
      </c>
      <c r="S3079" s="5">
        <f t="shared" si="292"/>
        <v>42766.74858796296</v>
      </c>
      <c r="T3079" s="5">
        <f t="shared" si="293"/>
        <v>42796.74858796296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288"/>
        <v>0.11833333333333333</v>
      </c>
      <c r="P3080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5">
        <f t="shared" si="292"/>
        <v>42030.930497685178</v>
      </c>
      <c r="T3080" s="5">
        <f t="shared" si="293"/>
        <v>42060.930497685178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288"/>
        <v>0.8417399858735245</v>
      </c>
      <c r="P3081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5">
        <f t="shared" si="292"/>
        <v>42055.50503472222</v>
      </c>
      <c r="T3081" s="5">
        <f t="shared" si="293"/>
        <v>42085.463368055549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288"/>
        <v>1.8799999999999997E-2</v>
      </c>
      <c r="P3082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5">
        <f t="shared" si="292"/>
        <v>41939.8199537037</v>
      </c>
      <c r="T3082" s="5">
        <f t="shared" si="293"/>
        <v>41999.861620370364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288"/>
        <v>0.21029999999999999</v>
      </c>
      <c r="P3083">
        <f t="shared" si="289"/>
        <v>420.6</v>
      </c>
      <c r="Q3083" t="str">
        <f t="shared" si="290"/>
        <v>theater</v>
      </c>
      <c r="R3083" t="str">
        <f t="shared" si="291"/>
        <v>spaces</v>
      </c>
      <c r="S3083" s="5">
        <f t="shared" si="292"/>
        <v>42236.973275462959</v>
      </c>
      <c r="T3083" s="5">
        <f t="shared" si="293"/>
        <v>42266.973275462959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288"/>
        <v>0</v>
      </c>
      <c r="P3084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5">
        <f t="shared" si="292"/>
        <v>42293.714652777773</v>
      </c>
      <c r="T3084" s="5">
        <f t="shared" si="293"/>
        <v>42323.756319444445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288"/>
        <v>0.27999999999999997</v>
      </c>
      <c r="P3085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5">
        <f t="shared" si="292"/>
        <v>41853.355069444442</v>
      </c>
      <c r="T3085" s="5">
        <f t="shared" si="293"/>
        <v>41883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288"/>
        <v>11.57920670115792</v>
      </c>
      <c r="P308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5">
        <f t="shared" si="292"/>
        <v>42100.515405092585</v>
      </c>
      <c r="T3086" s="5">
        <f t="shared" si="293"/>
        <v>42129.574999999997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288"/>
        <v>2.44</v>
      </c>
      <c r="P308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5">
        <f t="shared" si="292"/>
        <v>42246.675451388888</v>
      </c>
      <c r="T3087" s="5">
        <f t="shared" si="293"/>
        <v>42276.675451388888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288"/>
        <v>0.25</v>
      </c>
      <c r="P3088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5">
        <f t="shared" si="292"/>
        <v>42173.462488425925</v>
      </c>
      <c r="T3088" s="5">
        <f t="shared" si="293"/>
        <v>42233.462488425925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288"/>
        <v>0.625</v>
      </c>
      <c r="P3089">
        <f t="shared" si="289"/>
        <v>62.5</v>
      </c>
      <c r="Q3089" t="str">
        <f t="shared" si="290"/>
        <v>theater</v>
      </c>
      <c r="R3089" t="str">
        <f t="shared" si="291"/>
        <v>spaces</v>
      </c>
      <c r="S3089" s="5">
        <f t="shared" si="292"/>
        <v>42664.942013888889</v>
      </c>
      <c r="T3089" s="5">
        <f t="shared" si="293"/>
        <v>42724.983680555553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288"/>
        <v>0.19384615384615383</v>
      </c>
      <c r="P3090">
        <f t="shared" si="289"/>
        <v>42</v>
      </c>
      <c r="Q3090" t="str">
        <f t="shared" si="290"/>
        <v>theater</v>
      </c>
      <c r="R3090" t="str">
        <f t="shared" si="291"/>
        <v>spaces</v>
      </c>
      <c r="S3090" s="5">
        <f t="shared" si="292"/>
        <v>41981.363969907405</v>
      </c>
      <c r="T3090" s="5">
        <f t="shared" si="293"/>
        <v>42012.361805555549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288"/>
        <v>23.416</v>
      </c>
      <c r="P3091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5">
        <f t="shared" si="292"/>
        <v>42528.334293981483</v>
      </c>
      <c r="T3091" s="5">
        <f t="shared" si="293"/>
        <v>42559.874305555553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288"/>
        <v>5.0808888888888886</v>
      </c>
      <c r="P3092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5">
        <f t="shared" si="292"/>
        <v>42065.610474537032</v>
      </c>
      <c r="T3092" s="5">
        <f t="shared" si="293"/>
        <v>42125.568807870368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288"/>
        <v>15.920000000000002</v>
      </c>
      <c r="P3093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5">
        <f t="shared" si="292"/>
        <v>42566.740081018514</v>
      </c>
      <c r="T3093" s="5">
        <f t="shared" si="293"/>
        <v>42596.740081018514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288"/>
        <v>1.1831900000000002</v>
      </c>
      <c r="P3094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5">
        <f t="shared" si="292"/>
        <v>42255.41101851852</v>
      </c>
      <c r="T3094" s="5">
        <f t="shared" si="293"/>
        <v>42292.708333333336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288"/>
        <v>22.75</v>
      </c>
      <c r="P3095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5">
        <f t="shared" si="292"/>
        <v>41760.700706018521</v>
      </c>
      <c r="T3095" s="5">
        <f t="shared" si="293"/>
        <v>41790.957638888889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288"/>
        <v>2.5000000000000001E-2</v>
      </c>
      <c r="P3096">
        <f t="shared" si="289"/>
        <v>25</v>
      </c>
      <c r="Q3096" t="str">
        <f t="shared" si="290"/>
        <v>theater</v>
      </c>
      <c r="R3096" t="str">
        <f t="shared" si="291"/>
        <v>spaces</v>
      </c>
      <c r="S3096" s="5">
        <f t="shared" si="292"/>
        <v>42207.587453703702</v>
      </c>
      <c r="T3096" s="5">
        <f t="shared" si="293"/>
        <v>42267.587453703702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288"/>
        <v>0.33512064343163539</v>
      </c>
      <c r="P3097">
        <f t="shared" si="289"/>
        <v>50</v>
      </c>
      <c r="Q3097" t="str">
        <f t="shared" si="290"/>
        <v>theater</v>
      </c>
      <c r="R3097" t="str">
        <f t="shared" si="291"/>
        <v>spaces</v>
      </c>
      <c r="S3097" s="5">
        <f t="shared" si="292"/>
        <v>42522.81689814815</v>
      </c>
      <c r="T3097" s="5">
        <f t="shared" si="293"/>
        <v>42582.81689814815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288"/>
        <v>3.9750000000000001</v>
      </c>
      <c r="P3098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5">
        <f t="shared" si="292"/>
        <v>42114.617199074077</v>
      </c>
      <c r="T3098" s="5">
        <f t="shared" si="293"/>
        <v>42144.617199074077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288"/>
        <v>17.150000000000002</v>
      </c>
      <c r="P3099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5">
        <f t="shared" si="292"/>
        <v>42629.29515046296</v>
      </c>
      <c r="T3099" s="5">
        <f t="shared" si="293"/>
        <v>42650.374999999993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288"/>
        <v>3.6080041046690612</v>
      </c>
      <c r="P3100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5">
        <f t="shared" si="292"/>
        <v>42359.58390046296</v>
      </c>
      <c r="T3100" s="5">
        <f t="shared" si="293"/>
        <v>42407.803472222215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288"/>
        <v>13.900000000000002</v>
      </c>
      <c r="P3101">
        <f t="shared" si="289"/>
        <v>55.6</v>
      </c>
      <c r="Q3101" t="str">
        <f t="shared" si="290"/>
        <v>theater</v>
      </c>
      <c r="R3101" t="str">
        <f t="shared" si="291"/>
        <v>spaces</v>
      </c>
      <c r="S3101" s="5">
        <f t="shared" si="292"/>
        <v>42381.981377314813</v>
      </c>
      <c r="T3101" s="5">
        <f t="shared" si="293"/>
        <v>42411.981377314813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288"/>
        <v>15.225</v>
      </c>
      <c r="P3102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5">
        <f t="shared" si="292"/>
        <v>41902.4140625</v>
      </c>
      <c r="T3102" s="5">
        <f t="shared" si="293"/>
        <v>41932.4140625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288"/>
        <v>12</v>
      </c>
      <c r="P3103">
        <f t="shared" si="289"/>
        <v>25</v>
      </c>
      <c r="Q3103" t="str">
        <f t="shared" si="290"/>
        <v>theater</v>
      </c>
      <c r="R3103" t="str">
        <f t="shared" si="291"/>
        <v>spaces</v>
      </c>
      <c r="S3103" s="5">
        <f t="shared" si="292"/>
        <v>42171.175196759257</v>
      </c>
      <c r="T3103" s="5">
        <f t="shared" si="293"/>
        <v>42201.12222222222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288"/>
        <v>39.112499999999997</v>
      </c>
      <c r="P3104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5">
        <f t="shared" si="292"/>
        <v>42555.132152777776</v>
      </c>
      <c r="T3104" s="5">
        <f t="shared" si="293"/>
        <v>42605.132152777776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288"/>
        <v>0.26829268292682928</v>
      </c>
      <c r="P3105">
        <f t="shared" si="289"/>
        <v>5.5</v>
      </c>
      <c r="Q3105" t="str">
        <f t="shared" si="290"/>
        <v>theater</v>
      </c>
      <c r="R3105" t="str">
        <f t="shared" si="291"/>
        <v>spaces</v>
      </c>
      <c r="S3105" s="5">
        <f t="shared" si="292"/>
        <v>42106.94798611111</v>
      </c>
      <c r="T3105" s="5">
        <f t="shared" si="293"/>
        <v>42166.94798611111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288"/>
        <v>29.625</v>
      </c>
      <c r="P3106">
        <f t="shared" si="289"/>
        <v>237</v>
      </c>
      <c r="Q3106" t="str">
        <f t="shared" si="290"/>
        <v>theater</v>
      </c>
      <c r="R3106" t="str">
        <f t="shared" si="291"/>
        <v>spaces</v>
      </c>
      <c r="S3106" s="5">
        <f t="shared" si="292"/>
        <v>42006.70035879629</v>
      </c>
      <c r="T3106" s="5">
        <f t="shared" si="293"/>
        <v>42037.874999999993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288"/>
        <v>42.360992301112063</v>
      </c>
      <c r="P310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5">
        <f t="shared" si="292"/>
        <v>41876.510601851849</v>
      </c>
      <c r="T3107" s="5">
        <f t="shared" si="293"/>
        <v>41931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288"/>
        <v>4.1000000000000005</v>
      </c>
      <c r="P310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5">
        <f t="shared" si="292"/>
        <v>42241.220787037033</v>
      </c>
      <c r="T3108" s="5">
        <f t="shared" si="293"/>
        <v>42263.708333333336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288"/>
        <v>19.762499999999999</v>
      </c>
      <c r="P3109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5">
        <f t="shared" si="292"/>
        <v>42128.605914351851</v>
      </c>
      <c r="T3109" s="5">
        <f t="shared" si="293"/>
        <v>42135.605914351851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288"/>
        <v>5.1999999999999998E-2</v>
      </c>
      <c r="P3110">
        <f t="shared" si="289"/>
        <v>13</v>
      </c>
      <c r="Q3110" t="str">
        <f t="shared" si="290"/>
        <v>theater</v>
      </c>
      <c r="R3110" t="str">
        <f t="shared" si="291"/>
        <v>spaces</v>
      </c>
      <c r="S3110" s="5">
        <f t="shared" si="292"/>
        <v>42062.47215277778</v>
      </c>
      <c r="T3110" s="5">
        <f t="shared" si="293"/>
        <v>42122.430486111109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288"/>
        <v>25.030188679245285</v>
      </c>
      <c r="P3111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5">
        <f t="shared" si="292"/>
        <v>41843.916782407403</v>
      </c>
      <c r="T3111" s="5">
        <f t="shared" si="293"/>
        <v>41878.916782407403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288"/>
        <v>0.04</v>
      </c>
      <c r="P3112">
        <f t="shared" si="289"/>
        <v>10</v>
      </c>
      <c r="Q3112" t="str">
        <f t="shared" si="290"/>
        <v>theater</v>
      </c>
      <c r="R3112" t="str">
        <f t="shared" si="291"/>
        <v>spaces</v>
      </c>
      <c r="S3112" s="5">
        <f t="shared" si="292"/>
        <v>42744.823136574072</v>
      </c>
      <c r="T3112" s="5">
        <f t="shared" si="293"/>
        <v>42784.823136574072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288"/>
        <v>26.640000000000004</v>
      </c>
      <c r="P3113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5">
        <f t="shared" si="292"/>
        <v>41885.386805555558</v>
      </c>
      <c r="T3113" s="5">
        <f t="shared" si="293"/>
        <v>41916.386805555558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288"/>
        <v>4.7363636363636363</v>
      </c>
      <c r="P3114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5">
        <f t="shared" si="292"/>
        <v>42614.913587962961</v>
      </c>
      <c r="T3114" s="5">
        <f t="shared" si="293"/>
        <v>42674.913587962961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288"/>
        <v>4.2435339894712749</v>
      </c>
      <c r="P3115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5">
        <f t="shared" si="292"/>
        <v>42081.522939814815</v>
      </c>
      <c r="T3115" s="5">
        <f t="shared" si="293"/>
        <v>42111.522939814815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288"/>
        <v>0</v>
      </c>
      <c r="P311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5">
        <f t="shared" si="292"/>
        <v>41843.42418981481</v>
      </c>
      <c r="T3116" s="5">
        <f t="shared" si="293"/>
        <v>41903.42418981481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288"/>
        <v>3</v>
      </c>
      <c r="P3117">
        <f t="shared" si="289"/>
        <v>300</v>
      </c>
      <c r="Q3117" t="str">
        <f t="shared" si="290"/>
        <v>theater</v>
      </c>
      <c r="R3117" t="str">
        <f t="shared" si="291"/>
        <v>spaces</v>
      </c>
      <c r="S3117" s="5">
        <f t="shared" si="292"/>
        <v>42496.238738425927</v>
      </c>
      <c r="T3117" s="5">
        <f t="shared" si="293"/>
        <v>42526.238738425927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288"/>
        <v>57.333333333333336</v>
      </c>
      <c r="P3118">
        <f t="shared" si="289"/>
        <v>43</v>
      </c>
      <c r="Q3118" t="str">
        <f t="shared" si="290"/>
        <v>theater</v>
      </c>
      <c r="R3118" t="str">
        <f t="shared" si="291"/>
        <v>spaces</v>
      </c>
      <c r="S3118" s="5">
        <f t="shared" si="292"/>
        <v>42081.30700231481</v>
      </c>
      <c r="T3118" s="5">
        <f t="shared" si="293"/>
        <v>42095.30700231481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288"/>
        <v>0.1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s="5">
        <f t="shared" si="292"/>
        <v>42509.166203703702</v>
      </c>
      <c r="T3119" s="5">
        <f t="shared" si="293"/>
        <v>42517.341666666667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288"/>
        <v>0.31</v>
      </c>
      <c r="P3120">
        <f t="shared" si="289"/>
        <v>775</v>
      </c>
      <c r="Q3120" t="str">
        <f t="shared" si="290"/>
        <v>theater</v>
      </c>
      <c r="R3120" t="str">
        <f t="shared" si="291"/>
        <v>spaces</v>
      </c>
      <c r="S3120" s="5">
        <f t="shared" si="292"/>
        <v>42534.441238425927</v>
      </c>
      <c r="T3120" s="5">
        <f t="shared" si="293"/>
        <v>42553.441238425927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288"/>
        <v>0.05</v>
      </c>
      <c r="P3121">
        <f t="shared" si="289"/>
        <v>5</v>
      </c>
      <c r="Q3121" t="str">
        <f t="shared" si="290"/>
        <v>theater</v>
      </c>
      <c r="R3121" t="str">
        <f t="shared" si="291"/>
        <v>spaces</v>
      </c>
      <c r="S3121" s="5">
        <f t="shared" si="292"/>
        <v>42059.837175925924</v>
      </c>
      <c r="T3121" s="5">
        <f t="shared" si="293"/>
        <v>42089.795509259253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288"/>
        <v>9.8461538461538465E-3</v>
      </c>
      <c r="P3122">
        <f t="shared" si="289"/>
        <v>12.8</v>
      </c>
      <c r="Q3122" t="str">
        <f t="shared" si="290"/>
        <v>theater</v>
      </c>
      <c r="R3122" t="str">
        <f t="shared" si="291"/>
        <v>spaces</v>
      </c>
      <c r="S3122" s="5">
        <f t="shared" si="292"/>
        <v>42435.733749999992</v>
      </c>
      <c r="T3122" s="5">
        <f t="shared" si="293"/>
        <v>42495.692083333335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288"/>
        <v>0.66666666666666674</v>
      </c>
      <c r="P3123">
        <f t="shared" si="289"/>
        <v>10</v>
      </c>
      <c r="Q3123" t="str">
        <f t="shared" si="290"/>
        <v>theater</v>
      </c>
      <c r="R3123" t="str">
        <f t="shared" si="291"/>
        <v>spaces</v>
      </c>
      <c r="S3123" s="5">
        <f t="shared" si="292"/>
        <v>41848.471469907403</v>
      </c>
      <c r="T3123" s="5">
        <f t="shared" si="293"/>
        <v>41908.471469907403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288"/>
        <v>58.291457286432156</v>
      </c>
      <c r="P3124">
        <f t="shared" si="289"/>
        <v>58</v>
      </c>
      <c r="Q3124" t="str">
        <f t="shared" si="290"/>
        <v>theater</v>
      </c>
      <c r="R3124" t="str">
        <f t="shared" si="291"/>
        <v>spaces</v>
      </c>
      <c r="S3124" s="5">
        <f t="shared" si="292"/>
        <v>42678.723749999997</v>
      </c>
      <c r="T3124" s="5">
        <f t="shared" si="293"/>
        <v>42683.765416666669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288"/>
        <v>68.153599999999997</v>
      </c>
      <c r="P3125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5">
        <f t="shared" si="292"/>
        <v>42530.784699074073</v>
      </c>
      <c r="T3125" s="5">
        <f t="shared" si="293"/>
        <v>42560.784699074073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288"/>
        <v>3.2499999999999999E-3</v>
      </c>
      <c r="P3126">
        <f t="shared" si="289"/>
        <v>6.5</v>
      </c>
      <c r="Q3126" t="str">
        <f t="shared" si="290"/>
        <v>theater</v>
      </c>
      <c r="R3126" t="str">
        <f t="shared" si="291"/>
        <v>spaces</v>
      </c>
      <c r="S3126" s="5">
        <f t="shared" si="292"/>
        <v>41977.571770833332</v>
      </c>
      <c r="T3126" s="5">
        <f t="shared" si="293"/>
        <v>42037.571770833332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288"/>
        <v>0</v>
      </c>
      <c r="P3127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5">
        <f t="shared" si="292"/>
        <v>42345.998518518514</v>
      </c>
      <c r="T3127" s="5">
        <f t="shared" si="293"/>
        <v>42375.998518518514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288"/>
        <v>4.16</v>
      </c>
      <c r="P3128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5">
        <f t="shared" si="292"/>
        <v>42426.809745370367</v>
      </c>
      <c r="T3128" s="5">
        <f t="shared" si="293"/>
        <v>42456.768078703702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288"/>
        <v>0</v>
      </c>
      <c r="P3129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5">
        <f t="shared" si="292"/>
        <v>42034.648483796293</v>
      </c>
      <c r="T3129" s="5">
        <f t="shared" si="293"/>
        <v>42064.648483796293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288"/>
        <v>108.60666666666667</v>
      </c>
      <c r="P3130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5">
        <f t="shared" si="292"/>
        <v>42780.617372685178</v>
      </c>
      <c r="T3130" s="5">
        <f t="shared" si="293"/>
        <v>42810.575706018521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288"/>
        <v>0.8</v>
      </c>
      <c r="P3131">
        <f t="shared" si="289"/>
        <v>10</v>
      </c>
      <c r="Q3131" t="str">
        <f t="shared" si="290"/>
        <v>theater</v>
      </c>
      <c r="R3131" t="str">
        <f t="shared" si="291"/>
        <v>plays</v>
      </c>
      <c r="S3131" s="5">
        <f t="shared" si="292"/>
        <v>42803.634479166663</v>
      </c>
      <c r="T3131" s="5">
        <f t="shared" si="293"/>
        <v>42843.592812499999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288"/>
        <v>3.75</v>
      </c>
      <c r="P3132">
        <f t="shared" si="289"/>
        <v>93.75</v>
      </c>
      <c r="Q3132" t="str">
        <f t="shared" si="290"/>
        <v>theater</v>
      </c>
      <c r="R3132" t="str">
        <f t="shared" si="291"/>
        <v>plays</v>
      </c>
      <c r="S3132" s="5">
        <f t="shared" si="292"/>
        <v>42808.431898148141</v>
      </c>
      <c r="T3132" s="5">
        <f t="shared" si="293"/>
        <v>42838.999305555553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288"/>
        <v>15.731707317073171</v>
      </c>
      <c r="P3133">
        <f t="shared" si="289"/>
        <v>53.75</v>
      </c>
      <c r="Q3133" t="str">
        <f t="shared" si="290"/>
        <v>theater</v>
      </c>
      <c r="R3133" t="str">
        <f t="shared" si="291"/>
        <v>plays</v>
      </c>
      <c r="S3133" s="5">
        <f t="shared" si="292"/>
        <v>42803.370891203704</v>
      </c>
      <c r="T3133" s="5">
        <f t="shared" si="293"/>
        <v>42833.329224537032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288"/>
        <v>3.3333333333333333E-2</v>
      </c>
      <c r="P3134">
        <f t="shared" si="289"/>
        <v>10</v>
      </c>
      <c r="Q3134" t="str">
        <f t="shared" si="290"/>
        <v>theater</v>
      </c>
      <c r="R3134" t="str">
        <f t="shared" si="291"/>
        <v>plays</v>
      </c>
      <c r="S3134" s="5">
        <f t="shared" si="292"/>
        <v>42786.141898148147</v>
      </c>
      <c r="T3134" s="5">
        <f t="shared" si="293"/>
        <v>42846.100231481476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288"/>
        <v>108</v>
      </c>
      <c r="P3135">
        <f t="shared" si="289"/>
        <v>33.75</v>
      </c>
      <c r="Q3135" t="str">
        <f t="shared" si="290"/>
        <v>theater</v>
      </c>
      <c r="R3135" t="str">
        <f t="shared" si="291"/>
        <v>plays</v>
      </c>
      <c r="S3135" s="5">
        <f t="shared" si="292"/>
        <v>42788.356874999998</v>
      </c>
      <c r="T3135" s="5">
        <f t="shared" si="293"/>
        <v>42818.315208333333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288"/>
        <v>22.5</v>
      </c>
      <c r="P3136">
        <f t="shared" si="289"/>
        <v>18.75</v>
      </c>
      <c r="Q3136" t="str">
        <f t="shared" si="290"/>
        <v>theater</v>
      </c>
      <c r="R3136" t="str">
        <f t="shared" si="291"/>
        <v>plays</v>
      </c>
      <c r="S3136" s="5">
        <f t="shared" si="292"/>
        <v>42800.511793981474</v>
      </c>
      <c r="T3136" s="5">
        <f t="shared" si="293"/>
        <v>42821.470127314817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288"/>
        <v>20.849420849420849</v>
      </c>
      <c r="P313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5">
        <f t="shared" si="292"/>
        <v>42806.943530092591</v>
      </c>
      <c r="T3137" s="5">
        <f t="shared" si="293"/>
        <v>42828.943530092591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288"/>
        <v>127.8</v>
      </c>
      <c r="P3138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5">
        <f t="shared" si="292"/>
        <v>42789.25409722222</v>
      </c>
      <c r="T3138" s="5">
        <f t="shared" si="293"/>
        <v>42825.749305555553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294">(E3139/D3139)*100</f>
        <v>3.3333333333333335</v>
      </c>
      <c r="P3139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RIGHT(N3139,LEN(N3139)-FIND("/",N3139))</f>
        <v>plays</v>
      </c>
      <c r="S3139" s="5">
        <f t="shared" ref="S3139:S3202" si="298">(J3139/86400)+25569+(-5/24)</f>
        <v>42807.676724537036</v>
      </c>
      <c r="T3139" s="5">
        <f t="shared" ref="T3139:T3202" si="299">(I3139/86400)+25569+(-5/24)</f>
        <v>42858.591666666667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294"/>
        <v>0</v>
      </c>
      <c r="P3140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5">
        <f t="shared" si="298"/>
        <v>42809.437581018516</v>
      </c>
      <c r="T3140" s="5">
        <f t="shared" si="299"/>
        <v>42828.437581018516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294"/>
        <v>5.4</v>
      </c>
      <c r="P3141">
        <f t="shared" si="295"/>
        <v>450</v>
      </c>
      <c r="Q3141" t="str">
        <f t="shared" si="296"/>
        <v>theater</v>
      </c>
      <c r="R3141" t="str">
        <f t="shared" si="297"/>
        <v>plays</v>
      </c>
      <c r="S3141" s="5">
        <f t="shared" si="298"/>
        <v>42785.062037037038</v>
      </c>
      <c r="T3141" s="5">
        <f t="shared" si="299"/>
        <v>42818.981249999997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294"/>
        <v>0.96</v>
      </c>
      <c r="P3142">
        <f t="shared" si="295"/>
        <v>24</v>
      </c>
      <c r="Q3142" t="str">
        <f t="shared" si="296"/>
        <v>theater</v>
      </c>
      <c r="R3142" t="str">
        <f t="shared" si="297"/>
        <v>plays</v>
      </c>
      <c r="S3142" s="5">
        <f t="shared" si="298"/>
        <v>42802.510451388887</v>
      </c>
      <c r="T3142" s="5">
        <f t="shared" si="299"/>
        <v>42832.468784722216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294"/>
        <v>51.6</v>
      </c>
      <c r="P3143">
        <f t="shared" si="295"/>
        <v>32.25</v>
      </c>
      <c r="Q3143" t="str">
        <f t="shared" si="296"/>
        <v>theater</v>
      </c>
      <c r="R3143" t="str">
        <f t="shared" si="297"/>
        <v>plays</v>
      </c>
      <c r="S3143" s="5">
        <f t="shared" si="298"/>
        <v>42800.544999999998</v>
      </c>
      <c r="T3143" s="5">
        <f t="shared" si="299"/>
        <v>42841.624999999993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294"/>
        <v>1.6363636363636365</v>
      </c>
      <c r="P3144">
        <f t="shared" si="295"/>
        <v>15</v>
      </c>
      <c r="Q3144" t="str">
        <f t="shared" si="296"/>
        <v>theater</v>
      </c>
      <c r="R3144" t="str">
        <f t="shared" si="297"/>
        <v>plays</v>
      </c>
      <c r="S3144" s="5">
        <f t="shared" si="298"/>
        <v>42783.304849537039</v>
      </c>
      <c r="T3144" s="5">
        <f t="shared" si="299"/>
        <v>42813.263182870367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294"/>
        <v>0</v>
      </c>
      <c r="P3145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5">
        <f t="shared" si="298"/>
        <v>42808.149953703702</v>
      </c>
      <c r="T3145" s="5">
        <f t="shared" si="299"/>
        <v>42834.149953703702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294"/>
        <v>75.400000000000006</v>
      </c>
      <c r="P314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5">
        <f t="shared" si="298"/>
        <v>42796.329942129632</v>
      </c>
      <c r="T3146" s="5">
        <f t="shared" si="299"/>
        <v>42813.041666666664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294"/>
        <v>0</v>
      </c>
      <c r="P3147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5">
        <f t="shared" si="298"/>
        <v>42761.832569444443</v>
      </c>
      <c r="T3147" s="5">
        <f t="shared" si="299"/>
        <v>42821.790902777771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294"/>
        <v>10.5</v>
      </c>
      <c r="P3148">
        <f t="shared" si="295"/>
        <v>437.5</v>
      </c>
      <c r="Q3148" t="str">
        <f t="shared" si="296"/>
        <v>theater</v>
      </c>
      <c r="R3148" t="str">
        <f t="shared" si="297"/>
        <v>plays</v>
      </c>
      <c r="S3148" s="5">
        <f t="shared" si="298"/>
        <v>42796.474143518521</v>
      </c>
      <c r="T3148" s="5">
        <f t="shared" si="299"/>
        <v>42841.432476851849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294"/>
        <v>117.52499999999999</v>
      </c>
      <c r="P3149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5">
        <f t="shared" si="298"/>
        <v>41909.761053240734</v>
      </c>
      <c r="T3149" s="5">
        <f t="shared" si="299"/>
        <v>41949.802719907406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294"/>
        <v>131.16666666666669</v>
      </c>
      <c r="P3150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5">
        <f t="shared" si="298"/>
        <v>41891.456990740735</v>
      </c>
      <c r="T3150" s="5">
        <f t="shared" si="299"/>
        <v>41912.958333333328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294"/>
        <v>104</v>
      </c>
      <c r="P3151">
        <f t="shared" si="295"/>
        <v>52</v>
      </c>
      <c r="Q3151" t="str">
        <f t="shared" si="296"/>
        <v>theater</v>
      </c>
      <c r="R3151" t="str">
        <f t="shared" si="297"/>
        <v>plays</v>
      </c>
      <c r="S3151" s="5">
        <f t="shared" si="298"/>
        <v>41225.809027777774</v>
      </c>
      <c r="T3151" s="5">
        <f t="shared" si="299"/>
        <v>41249.875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294"/>
        <v>101</v>
      </c>
      <c r="P3152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5">
        <f t="shared" si="298"/>
        <v>40478.055590277778</v>
      </c>
      <c r="T3152" s="5">
        <f t="shared" si="299"/>
        <v>40567.958333333328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294"/>
        <v>100.4</v>
      </c>
      <c r="P3153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5">
        <f t="shared" si="298"/>
        <v>41862.631643518514</v>
      </c>
      <c r="T3153" s="5">
        <f t="shared" si="299"/>
        <v>41892.631643518514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294"/>
        <v>105.95454545454545</v>
      </c>
      <c r="P3154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5">
        <f t="shared" si="298"/>
        <v>41550.659340277773</v>
      </c>
      <c r="T3154" s="5">
        <f t="shared" si="299"/>
        <v>41580.659340277773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294"/>
        <v>335.58333333333337</v>
      </c>
      <c r="P3155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5">
        <f t="shared" si="298"/>
        <v>40632.946030092593</v>
      </c>
      <c r="T3155" s="5">
        <f t="shared" si="299"/>
        <v>40663.999305555553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294"/>
        <v>112.92857142857142</v>
      </c>
      <c r="P315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5">
        <f t="shared" si="298"/>
        <v>40970.667337962957</v>
      </c>
      <c r="T3156" s="5">
        <f t="shared" si="299"/>
        <v>41000.625671296293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294"/>
        <v>188.50460000000001</v>
      </c>
      <c r="P315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5">
        <f t="shared" si="298"/>
        <v>41233.290798611109</v>
      </c>
      <c r="T3157" s="5">
        <f t="shared" si="299"/>
        <v>41263.290798611109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294"/>
        <v>101.81818181818181</v>
      </c>
      <c r="P3158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5">
        <f t="shared" si="298"/>
        <v>41026.744722222218</v>
      </c>
      <c r="T3158" s="5">
        <f t="shared" si="299"/>
        <v>41061.744722222218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94"/>
        <v>101</v>
      </c>
      <c r="P3159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5">
        <f t="shared" si="298"/>
        <v>41829.579918981479</v>
      </c>
      <c r="T3159" s="5">
        <f t="shared" si="299"/>
        <v>41839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94"/>
        <v>113.99999999999999</v>
      </c>
      <c r="P3160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5">
        <f t="shared" si="298"/>
        <v>41447.631388888891</v>
      </c>
      <c r="T3160" s="5">
        <f t="shared" si="299"/>
        <v>41477.631388888891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94"/>
        <v>133.48133333333334</v>
      </c>
      <c r="P3161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5">
        <f t="shared" si="298"/>
        <v>40883.858344907407</v>
      </c>
      <c r="T3161" s="5">
        <f t="shared" si="299"/>
        <v>40926.75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94"/>
        <v>101.53333333333335</v>
      </c>
      <c r="P3162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5">
        <f t="shared" si="298"/>
        <v>41841.056562499994</v>
      </c>
      <c r="T3162" s="5">
        <f t="shared" si="299"/>
        <v>41863.999305555553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94"/>
        <v>105.1</v>
      </c>
      <c r="P3163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5">
        <f t="shared" si="298"/>
        <v>41897.327800925923</v>
      </c>
      <c r="T3163" s="5">
        <f t="shared" si="299"/>
        <v>41927.327800925923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94"/>
        <v>127.15</v>
      </c>
      <c r="P3164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5">
        <f t="shared" si="298"/>
        <v>41799.47756944444</v>
      </c>
      <c r="T3164" s="5">
        <f t="shared" si="299"/>
        <v>41826.875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94"/>
        <v>111.15384615384616</v>
      </c>
      <c r="P3165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5">
        <f t="shared" si="298"/>
        <v>41775.545428240737</v>
      </c>
      <c r="T3165" s="5">
        <f t="shared" si="299"/>
        <v>41805.545428240737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94"/>
        <v>106.76</v>
      </c>
      <c r="P316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5">
        <f t="shared" si="298"/>
        <v>41766.597395833327</v>
      </c>
      <c r="T3166" s="5">
        <f t="shared" si="299"/>
        <v>41799.597395833327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94"/>
        <v>162.66666666666666</v>
      </c>
      <c r="P316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5">
        <f t="shared" si="298"/>
        <v>40643.950925925921</v>
      </c>
      <c r="T3167" s="5">
        <f t="shared" si="299"/>
        <v>40665.957638888889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94"/>
        <v>160.22808571428573</v>
      </c>
      <c r="P3168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5">
        <f t="shared" si="298"/>
        <v>41940.483252314814</v>
      </c>
      <c r="T3168" s="5">
        <f t="shared" si="299"/>
        <v>41969.124305555553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94"/>
        <v>116.16666666666666</v>
      </c>
      <c r="P3169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5">
        <f t="shared" si="298"/>
        <v>41838.967372685183</v>
      </c>
      <c r="T3169" s="5">
        <f t="shared" si="299"/>
        <v>41852.967372685183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94"/>
        <v>124.2</v>
      </c>
      <c r="P3170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5">
        <f t="shared" si="298"/>
        <v>41771.897604166668</v>
      </c>
      <c r="T3170" s="5">
        <f t="shared" si="299"/>
        <v>41803.708333333328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94"/>
        <v>103.01249999999999</v>
      </c>
      <c r="P3171">
        <f t="shared" si="295"/>
        <v>100.5</v>
      </c>
      <c r="Q3171" t="str">
        <f t="shared" si="296"/>
        <v>theater</v>
      </c>
      <c r="R3171" t="str">
        <f t="shared" si="297"/>
        <v>plays</v>
      </c>
      <c r="S3171" s="5">
        <f t="shared" si="298"/>
        <v>41591.529641203699</v>
      </c>
      <c r="T3171" s="5">
        <f t="shared" si="299"/>
        <v>41620.999305555553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94"/>
        <v>112.25</v>
      </c>
      <c r="P3172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5">
        <f t="shared" si="298"/>
        <v>41788.872037037036</v>
      </c>
      <c r="T3172" s="5">
        <f t="shared" si="299"/>
        <v>41821.958333333328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94"/>
        <v>108.8142857142857</v>
      </c>
      <c r="P3173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5">
        <f t="shared" si="298"/>
        <v>42466.399976851848</v>
      </c>
      <c r="T3173" s="5">
        <f t="shared" si="299"/>
        <v>42496.399976851848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94"/>
        <v>114.99999999999999</v>
      </c>
      <c r="P3174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5">
        <f t="shared" si="298"/>
        <v>40923.521620370368</v>
      </c>
      <c r="T3174" s="5">
        <f t="shared" si="299"/>
        <v>40953.521620370368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94"/>
        <v>103</v>
      </c>
      <c r="P3175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5">
        <f t="shared" si="298"/>
        <v>41878.670046296298</v>
      </c>
      <c r="T3175" s="5">
        <f t="shared" si="299"/>
        <v>41908.670046296298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94"/>
        <v>101.13333333333334</v>
      </c>
      <c r="P317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5">
        <f t="shared" si="298"/>
        <v>41862.656342592592</v>
      </c>
      <c r="T3176" s="5">
        <f t="shared" si="299"/>
        <v>41876.656342592592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94"/>
        <v>109.55999999999999</v>
      </c>
      <c r="P3177">
        <f t="shared" si="295"/>
        <v>91.3</v>
      </c>
      <c r="Q3177" t="str">
        <f t="shared" si="296"/>
        <v>theater</v>
      </c>
      <c r="R3177" t="str">
        <f t="shared" si="297"/>
        <v>plays</v>
      </c>
      <c r="S3177" s="5">
        <f t="shared" si="298"/>
        <v>40531.678553240738</v>
      </c>
      <c r="T3177" s="5">
        <f t="shared" si="299"/>
        <v>40591.678553240738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94"/>
        <v>114.8421052631579</v>
      </c>
      <c r="P3178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5">
        <f t="shared" si="298"/>
        <v>41477.722581018512</v>
      </c>
      <c r="T3178" s="5">
        <f t="shared" si="299"/>
        <v>41504.416666666664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94"/>
        <v>117.39999999999999</v>
      </c>
      <c r="P3179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5">
        <f t="shared" si="298"/>
        <v>41781.458437499998</v>
      </c>
      <c r="T3179" s="5">
        <f t="shared" si="299"/>
        <v>41811.458437499998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94"/>
        <v>171.73333333333335</v>
      </c>
      <c r="P3180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5">
        <f t="shared" si="298"/>
        <v>41806.396701388883</v>
      </c>
      <c r="T3180" s="5">
        <f t="shared" si="299"/>
        <v>41836.396701388883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94"/>
        <v>114.16238095238094</v>
      </c>
      <c r="P3181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5">
        <f t="shared" si="298"/>
        <v>41375.49387731481</v>
      </c>
      <c r="T3181" s="5">
        <f t="shared" si="299"/>
        <v>41400.49387731481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94"/>
        <v>119.75</v>
      </c>
      <c r="P3182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5">
        <f t="shared" si="298"/>
        <v>41780.204270833332</v>
      </c>
      <c r="T3182" s="5">
        <f t="shared" si="299"/>
        <v>41810.204270833332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94"/>
        <v>109.00000000000001</v>
      </c>
      <c r="P3183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5">
        <f t="shared" si="298"/>
        <v>41779.101701388885</v>
      </c>
      <c r="T3183" s="5">
        <f t="shared" si="299"/>
        <v>41805.458333333328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94"/>
        <v>100.88571428571429</v>
      </c>
      <c r="P3184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5">
        <f t="shared" si="298"/>
        <v>40883.740983796291</v>
      </c>
      <c r="T3184" s="5">
        <f t="shared" si="299"/>
        <v>40939.5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94"/>
        <v>109.00000000000001</v>
      </c>
      <c r="P3185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5">
        <f t="shared" si="298"/>
        <v>41491.586446759255</v>
      </c>
      <c r="T3185" s="5">
        <f t="shared" si="299"/>
        <v>41509.586446759255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94"/>
        <v>107.20930232558139</v>
      </c>
      <c r="P318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5">
        <f t="shared" si="298"/>
        <v>41791.785081018512</v>
      </c>
      <c r="T3186" s="5">
        <f t="shared" si="299"/>
        <v>41821.785081018512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94"/>
        <v>100</v>
      </c>
      <c r="P318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5">
        <f t="shared" si="298"/>
        <v>41829.768993055557</v>
      </c>
      <c r="T3187" s="5">
        <f t="shared" si="299"/>
        <v>41836.768993055557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94"/>
        <v>102.18750000000001</v>
      </c>
      <c r="P3188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5">
        <f t="shared" si="298"/>
        <v>41868.715717592589</v>
      </c>
      <c r="T3188" s="5">
        <f t="shared" si="299"/>
        <v>41898.666666666664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94"/>
        <v>116.29333333333334</v>
      </c>
      <c r="P3189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5">
        <f t="shared" si="298"/>
        <v>41835.458020833328</v>
      </c>
      <c r="T3189" s="5">
        <f t="shared" si="299"/>
        <v>41855.458020833328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94"/>
        <v>65</v>
      </c>
      <c r="P3190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5">
        <f t="shared" si="298"/>
        <v>42144.207199074073</v>
      </c>
      <c r="T3190" s="5">
        <f t="shared" si="299"/>
        <v>42165.207199074073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94"/>
        <v>12.327272727272726</v>
      </c>
      <c r="P3191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5">
        <f t="shared" si="298"/>
        <v>42118.138101851851</v>
      </c>
      <c r="T3191" s="5">
        <f t="shared" si="299"/>
        <v>42148.138101851851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94"/>
        <v>0</v>
      </c>
      <c r="P3192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5">
        <f t="shared" si="298"/>
        <v>42682.942997685182</v>
      </c>
      <c r="T3192" s="5">
        <f t="shared" si="299"/>
        <v>42712.984664351847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94"/>
        <v>4.0266666666666664</v>
      </c>
      <c r="P3193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5">
        <f t="shared" si="298"/>
        <v>42538.547094907401</v>
      </c>
      <c r="T3193" s="5">
        <f t="shared" si="299"/>
        <v>42598.547094907401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94"/>
        <v>1.02</v>
      </c>
      <c r="P3194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5">
        <f t="shared" si="298"/>
        <v>42018.732164351844</v>
      </c>
      <c r="T3194" s="5">
        <f t="shared" si="299"/>
        <v>42063.708333333336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94"/>
        <v>11.74</v>
      </c>
      <c r="P3195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5">
        <f t="shared" si="298"/>
        <v>42010.759907407402</v>
      </c>
      <c r="T3195" s="5">
        <f t="shared" si="299"/>
        <v>42055.759907407402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94"/>
        <v>0</v>
      </c>
      <c r="P319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5">
        <f t="shared" si="298"/>
        <v>42181.854143518511</v>
      </c>
      <c r="T3196" s="5">
        <f t="shared" si="299"/>
        <v>42211.854143518511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94"/>
        <v>59.142857142857139</v>
      </c>
      <c r="P319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5">
        <f t="shared" si="298"/>
        <v>42017.385902777773</v>
      </c>
      <c r="T3197" s="5">
        <f t="shared" si="299"/>
        <v>42047.385902777773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94"/>
        <v>0.06</v>
      </c>
      <c r="P3198">
        <f t="shared" si="295"/>
        <v>300</v>
      </c>
      <c r="Q3198" t="str">
        <f t="shared" si="296"/>
        <v>theater</v>
      </c>
      <c r="R3198" t="str">
        <f t="shared" si="297"/>
        <v>musical</v>
      </c>
      <c r="S3198" s="5">
        <f t="shared" si="298"/>
        <v>42157.389756944445</v>
      </c>
      <c r="T3198" s="5">
        <f t="shared" si="299"/>
        <v>42217.374999999993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94"/>
        <v>11.450000000000001</v>
      </c>
      <c r="P3199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5">
        <f t="shared" si="298"/>
        <v>42009.28493055555</v>
      </c>
      <c r="T3199" s="5">
        <f t="shared" si="299"/>
        <v>42039.28493055555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94"/>
        <v>0.36666666666666664</v>
      </c>
      <c r="P3200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5">
        <f t="shared" si="298"/>
        <v>42013.216168981475</v>
      </c>
      <c r="T3200" s="5">
        <f t="shared" si="299"/>
        <v>42051.216168981475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94"/>
        <v>52.16</v>
      </c>
      <c r="P3201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5">
        <f t="shared" si="298"/>
        <v>41858.553449074076</v>
      </c>
      <c r="T3201" s="5">
        <f t="shared" si="299"/>
        <v>41888.666666666664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94"/>
        <v>2E-3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s="5">
        <f t="shared" si="298"/>
        <v>42460.112280092588</v>
      </c>
      <c r="T3202" s="5">
        <f t="shared" si="299"/>
        <v>42490.023611111108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300">(E3203/D3203)*100</f>
        <v>1.25</v>
      </c>
      <c r="P3203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RIGHT(N3203,LEN(N3203)-FIND("/",N3203))</f>
        <v>musical</v>
      </c>
      <c r="S3203" s="5">
        <f t="shared" ref="S3203:S3266" si="304">(J3203/86400)+25569+(-5/24)</f>
        <v>41861.558761574073</v>
      </c>
      <c r="T3203" s="5">
        <f t="shared" ref="T3203:T3266" si="305">(I3203/86400)+25569+(-5/24)</f>
        <v>41882.558761574073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300"/>
        <v>54.52</v>
      </c>
      <c r="P3204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5">
        <f t="shared" si="304"/>
        <v>42293.645208333335</v>
      </c>
      <c r="T3204" s="5">
        <f t="shared" si="305"/>
        <v>42352.040972222218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300"/>
        <v>25</v>
      </c>
      <c r="P3205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5">
        <f t="shared" si="304"/>
        <v>42242.780347222222</v>
      </c>
      <c r="T3205" s="5">
        <f t="shared" si="305"/>
        <v>42272.780347222222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300"/>
        <v>0</v>
      </c>
      <c r="P320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5">
        <f t="shared" si="304"/>
        <v>42172.477766203701</v>
      </c>
      <c r="T3206" s="5">
        <f t="shared" si="305"/>
        <v>42202.468055555553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300"/>
        <v>3.4125000000000001</v>
      </c>
      <c r="P320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5">
        <f t="shared" si="304"/>
        <v>42095.166342592587</v>
      </c>
      <c r="T3207" s="5">
        <f t="shared" si="305"/>
        <v>42125.166342592587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300"/>
        <v>0</v>
      </c>
      <c r="P3208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5">
        <f t="shared" si="304"/>
        <v>42236.067719907405</v>
      </c>
      <c r="T3208" s="5">
        <f t="shared" si="305"/>
        <v>42266.067719907405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300"/>
        <v>46.36363636363636</v>
      </c>
      <c r="P3209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5">
        <f t="shared" si="304"/>
        <v>42057.069525462961</v>
      </c>
      <c r="T3209" s="5">
        <f t="shared" si="305"/>
        <v>42117.027858796289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300"/>
        <v>103.49999999999999</v>
      </c>
      <c r="P3210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5">
        <f t="shared" si="304"/>
        <v>41827.396724537037</v>
      </c>
      <c r="T3210" s="5">
        <f t="shared" si="305"/>
        <v>41848.396724537037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300"/>
        <v>119.32315789473684</v>
      </c>
      <c r="P3211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5">
        <f t="shared" si="304"/>
        <v>41778.42891203703</v>
      </c>
      <c r="T3211" s="5">
        <f t="shared" si="305"/>
        <v>41810.75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300"/>
        <v>125.76666666666667</v>
      </c>
      <c r="P3212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5">
        <f t="shared" si="304"/>
        <v>41013.728229166663</v>
      </c>
      <c r="T3212" s="5">
        <f t="shared" si="305"/>
        <v>41060.957638888889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300"/>
        <v>119.74347826086958</v>
      </c>
      <c r="P3213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5">
        <f t="shared" si="304"/>
        <v>41834.378240740734</v>
      </c>
      <c r="T3213" s="5">
        <f t="shared" si="305"/>
        <v>41865.875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300"/>
        <v>126.25</v>
      </c>
      <c r="P3214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5">
        <f t="shared" si="304"/>
        <v>41829.587395833332</v>
      </c>
      <c r="T3214" s="5">
        <f t="shared" si="305"/>
        <v>41859.587395833332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300"/>
        <v>100.11666666666667</v>
      </c>
      <c r="P3215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5">
        <f t="shared" si="304"/>
        <v>42171.555081018516</v>
      </c>
      <c r="T3215" s="5">
        <f t="shared" si="305"/>
        <v>42211.555081018516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300"/>
        <v>102.13333333333334</v>
      </c>
      <c r="P321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5">
        <f t="shared" si="304"/>
        <v>42337.584178240737</v>
      </c>
      <c r="T3216" s="5">
        <f t="shared" si="305"/>
        <v>42374.788194444445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300"/>
        <v>100.35142857142858</v>
      </c>
      <c r="P321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5">
        <f t="shared" si="304"/>
        <v>42219.456840277773</v>
      </c>
      <c r="T3217" s="5">
        <f t="shared" si="305"/>
        <v>42256.957638888889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300"/>
        <v>100.05</v>
      </c>
      <c r="P3218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5">
        <f t="shared" si="304"/>
        <v>42165.254293981481</v>
      </c>
      <c r="T3218" s="5">
        <f t="shared" si="305"/>
        <v>42196.395833333336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300"/>
        <v>116.02222222222223</v>
      </c>
      <c r="P3219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5">
        <f t="shared" si="304"/>
        <v>42648.337777777771</v>
      </c>
      <c r="T3219" s="5">
        <f t="shared" si="305"/>
        <v>42678.337777777771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300"/>
        <v>102.1</v>
      </c>
      <c r="P3220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5">
        <f t="shared" si="304"/>
        <v>41970.793819444443</v>
      </c>
      <c r="T3220" s="5">
        <f t="shared" si="305"/>
        <v>42003.791666666664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300"/>
        <v>100.11000000000001</v>
      </c>
      <c r="P3221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5">
        <f t="shared" si="304"/>
        <v>42050.77484953704</v>
      </c>
      <c r="T3221" s="5">
        <f t="shared" si="305"/>
        <v>42085.733182870368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300"/>
        <v>100.84</v>
      </c>
      <c r="P3222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5">
        <f t="shared" si="304"/>
        <v>42772.625046296293</v>
      </c>
      <c r="T3222" s="5">
        <f t="shared" si="305"/>
        <v>42806.666666666664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300"/>
        <v>103.42499999999998</v>
      </c>
      <c r="P3223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5">
        <f t="shared" si="304"/>
        <v>42155.488460648143</v>
      </c>
      <c r="T3223" s="5">
        <f t="shared" si="305"/>
        <v>42190.488460648143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300"/>
        <v>124.8</v>
      </c>
      <c r="P3224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5">
        <f t="shared" si="304"/>
        <v>42270.373807870368</v>
      </c>
      <c r="T3224" s="5">
        <f t="shared" si="305"/>
        <v>42301.686805555553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300"/>
        <v>109.51612903225806</v>
      </c>
      <c r="P3225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5">
        <f t="shared" si="304"/>
        <v>42206.627037037033</v>
      </c>
      <c r="T3225" s="5">
        <f t="shared" si="305"/>
        <v>42236.627037037033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300"/>
        <v>102.03333333333333</v>
      </c>
      <c r="P322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5">
        <f t="shared" si="304"/>
        <v>42697.642511574071</v>
      </c>
      <c r="T3226" s="5">
        <f t="shared" si="305"/>
        <v>42744.999999999993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300"/>
        <v>102.35000000000001</v>
      </c>
      <c r="P322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5">
        <f t="shared" si="304"/>
        <v>42503.351134259261</v>
      </c>
      <c r="T3227" s="5">
        <f t="shared" si="305"/>
        <v>42524.666666666664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300"/>
        <v>104.16666666666667</v>
      </c>
      <c r="P3228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5">
        <f t="shared" si="304"/>
        <v>42277.375138888885</v>
      </c>
      <c r="T3228" s="5">
        <f t="shared" si="305"/>
        <v>42307.375138888885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300"/>
        <v>125</v>
      </c>
      <c r="P3229">
        <f t="shared" si="301"/>
        <v>50</v>
      </c>
      <c r="Q3229" t="str">
        <f t="shared" si="302"/>
        <v>theater</v>
      </c>
      <c r="R3229" t="str">
        <f t="shared" si="303"/>
        <v>plays</v>
      </c>
      <c r="S3229" s="5">
        <f t="shared" si="304"/>
        <v>42722.674027777779</v>
      </c>
      <c r="T3229" s="5">
        <f t="shared" si="305"/>
        <v>42752.674027777779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300"/>
        <v>102.34285714285714</v>
      </c>
      <c r="P3230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5">
        <f t="shared" si="304"/>
        <v>42323.500972222224</v>
      </c>
      <c r="T3230" s="5">
        <f t="shared" si="305"/>
        <v>42354.999305555553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300"/>
        <v>107.86500000000001</v>
      </c>
      <c r="P3231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5">
        <f t="shared" si="304"/>
        <v>41933.083310185182</v>
      </c>
      <c r="T3231" s="5">
        <f t="shared" si="305"/>
        <v>41963.124976851854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300"/>
        <v>109.88461538461539</v>
      </c>
      <c r="P3232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5">
        <f t="shared" si="304"/>
        <v>41897.959791666661</v>
      </c>
      <c r="T3232" s="5">
        <f t="shared" si="305"/>
        <v>41912.957638888889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300"/>
        <v>161</v>
      </c>
      <c r="P3233">
        <f t="shared" si="301"/>
        <v>57.5</v>
      </c>
      <c r="Q3233" t="str">
        <f t="shared" si="302"/>
        <v>theater</v>
      </c>
      <c r="R3233" t="str">
        <f t="shared" si="303"/>
        <v>plays</v>
      </c>
      <c r="S3233" s="5">
        <f t="shared" si="304"/>
        <v>42446.735497685186</v>
      </c>
      <c r="T3233" s="5">
        <f t="shared" si="305"/>
        <v>42476.735497685186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300"/>
        <v>131.20000000000002</v>
      </c>
      <c r="P3234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5">
        <f t="shared" si="304"/>
        <v>42463.605520833335</v>
      </c>
      <c r="T3234" s="5">
        <f t="shared" si="305"/>
        <v>42493.957638888889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300"/>
        <v>118.8</v>
      </c>
      <c r="P3235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5">
        <f t="shared" si="304"/>
        <v>42766.596701388888</v>
      </c>
      <c r="T3235" s="5">
        <f t="shared" si="305"/>
        <v>42796.596701388888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300"/>
        <v>100.39275000000001</v>
      </c>
      <c r="P323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5">
        <f t="shared" si="304"/>
        <v>42734.581111111103</v>
      </c>
      <c r="T3236" s="5">
        <f t="shared" si="305"/>
        <v>42767.771527777775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300"/>
        <v>103.20666666666666</v>
      </c>
      <c r="P323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5">
        <f t="shared" si="304"/>
        <v>42522.139479166661</v>
      </c>
      <c r="T3237" s="5">
        <f t="shared" si="305"/>
        <v>42552.139479166661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300"/>
        <v>100.6</v>
      </c>
      <c r="P3238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5">
        <f t="shared" si="304"/>
        <v>42702.708715277775</v>
      </c>
      <c r="T3238" s="5">
        <f t="shared" si="305"/>
        <v>42732.708715277775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300"/>
        <v>100.78754285714287</v>
      </c>
      <c r="P3239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5">
        <f t="shared" si="304"/>
        <v>42252.266018518516</v>
      </c>
      <c r="T3239" s="5">
        <f t="shared" si="305"/>
        <v>42275.957638888889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300"/>
        <v>112.32142857142857</v>
      </c>
      <c r="P3240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5">
        <f t="shared" si="304"/>
        <v>42156.302060185182</v>
      </c>
      <c r="T3240" s="5">
        <f t="shared" si="305"/>
        <v>42186.302060185182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300"/>
        <v>105.91914022517912</v>
      </c>
      <c r="P3241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5">
        <f t="shared" si="304"/>
        <v>42277.880706018514</v>
      </c>
      <c r="T3241" s="5">
        <f t="shared" si="305"/>
        <v>42302.790972222218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300"/>
        <v>100.56666666666668</v>
      </c>
      <c r="P3242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5">
        <f t="shared" si="304"/>
        <v>42754.485509259255</v>
      </c>
      <c r="T3242" s="5">
        <f t="shared" si="305"/>
        <v>42782.749999999993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300"/>
        <v>115.30588235294117</v>
      </c>
      <c r="P3243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5">
        <f t="shared" si="304"/>
        <v>41893.116550925923</v>
      </c>
      <c r="T3243" s="5">
        <f t="shared" si="305"/>
        <v>41926.082638888889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300"/>
        <v>127.30419999999999</v>
      </c>
      <c r="P3244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5">
        <f t="shared" si="304"/>
        <v>41871.547361111108</v>
      </c>
      <c r="T3244" s="5">
        <f t="shared" si="305"/>
        <v>41901.547361111108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300"/>
        <v>102.83750000000001</v>
      </c>
      <c r="P3245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5">
        <f t="shared" si="304"/>
        <v>42261.888449074067</v>
      </c>
      <c r="T3245" s="5">
        <f t="shared" si="305"/>
        <v>42285.791666666664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300"/>
        <v>102.9375</v>
      </c>
      <c r="P324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5">
        <f t="shared" si="304"/>
        <v>42675.485902777778</v>
      </c>
      <c r="T3246" s="5">
        <f t="shared" si="305"/>
        <v>42705.527569444443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300"/>
        <v>104.3047619047619</v>
      </c>
      <c r="P324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5">
        <f t="shared" si="304"/>
        <v>42135.391874999994</v>
      </c>
      <c r="T3247" s="5">
        <f t="shared" si="305"/>
        <v>42166.874999999993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300"/>
        <v>111.22000000000001</v>
      </c>
      <c r="P3248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5">
        <f t="shared" si="304"/>
        <v>42230.263888888883</v>
      </c>
      <c r="T3248" s="5">
        <f t="shared" si="305"/>
        <v>42258.957638888889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300"/>
        <v>105.86</v>
      </c>
      <c r="P3249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5">
        <f t="shared" si="304"/>
        <v>42167.22583333333</v>
      </c>
      <c r="T3249" s="5">
        <f t="shared" si="305"/>
        <v>42197.22583333333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300"/>
        <v>100.79166666666666</v>
      </c>
      <c r="P3250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5">
        <f t="shared" si="304"/>
        <v>42068.68005787037</v>
      </c>
      <c r="T3250" s="5">
        <f t="shared" si="305"/>
        <v>42098.638391203705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300"/>
        <v>104.92727272727274</v>
      </c>
      <c r="P3251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5">
        <f t="shared" si="304"/>
        <v>42145.538356481477</v>
      </c>
      <c r="T3251" s="5">
        <f t="shared" si="305"/>
        <v>42175.538356481477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300"/>
        <v>101.55199999999999</v>
      </c>
      <c r="P3252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5">
        <f t="shared" si="304"/>
        <v>41918.533842592587</v>
      </c>
      <c r="T3252" s="5">
        <f t="shared" si="305"/>
        <v>41948.575509259259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300"/>
        <v>110.73333333333333</v>
      </c>
      <c r="P3253">
        <f t="shared" si="301"/>
        <v>83.05</v>
      </c>
      <c r="Q3253" t="str">
        <f t="shared" si="302"/>
        <v>theater</v>
      </c>
      <c r="R3253" t="str">
        <f t="shared" si="303"/>
        <v>plays</v>
      </c>
      <c r="S3253" s="5">
        <f t="shared" si="304"/>
        <v>42146.52275462963</v>
      </c>
      <c r="T3253" s="5">
        <f t="shared" si="305"/>
        <v>42176.52275462963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300"/>
        <v>127.82222222222221</v>
      </c>
      <c r="P3254">
        <f t="shared" si="301"/>
        <v>57.52</v>
      </c>
      <c r="Q3254" t="str">
        <f t="shared" si="302"/>
        <v>theater</v>
      </c>
      <c r="R3254" t="str">
        <f t="shared" si="303"/>
        <v>plays</v>
      </c>
      <c r="S3254" s="5">
        <f t="shared" si="304"/>
        <v>42590.264351851853</v>
      </c>
      <c r="T3254" s="5">
        <f t="shared" si="305"/>
        <v>42620.264351851853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300"/>
        <v>101.82500000000002</v>
      </c>
      <c r="P3255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5">
        <f t="shared" si="304"/>
        <v>42602.368379629632</v>
      </c>
      <c r="T3255" s="5">
        <f t="shared" si="305"/>
        <v>42620.947916666664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300"/>
        <v>101.25769230769231</v>
      </c>
      <c r="P325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5">
        <f t="shared" si="304"/>
        <v>42058.877418981479</v>
      </c>
      <c r="T3256" s="5">
        <f t="shared" si="305"/>
        <v>42088.835752314808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300"/>
        <v>175</v>
      </c>
      <c r="P325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5">
        <f t="shared" si="304"/>
        <v>41889.559895833328</v>
      </c>
      <c r="T3257" s="5">
        <f t="shared" si="305"/>
        <v>41919.559895833328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300"/>
        <v>128.06</v>
      </c>
      <c r="P3258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5">
        <f t="shared" si="304"/>
        <v>42144.365474537037</v>
      </c>
      <c r="T3258" s="5">
        <f t="shared" si="305"/>
        <v>42165.957638888889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300"/>
        <v>106.29949999999999</v>
      </c>
      <c r="P3259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5">
        <f t="shared" si="304"/>
        <v>42758.351296296292</v>
      </c>
      <c r="T3259" s="5">
        <f t="shared" si="305"/>
        <v>42788.351296296292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300"/>
        <v>105.21428571428571</v>
      </c>
      <c r="P3260">
        <f t="shared" si="301"/>
        <v>98.2</v>
      </c>
      <c r="Q3260" t="str">
        <f t="shared" si="302"/>
        <v>theater</v>
      </c>
      <c r="R3260" t="str">
        <f t="shared" si="303"/>
        <v>plays</v>
      </c>
      <c r="S3260" s="5">
        <f t="shared" si="304"/>
        <v>41982.678946759253</v>
      </c>
      <c r="T3260" s="5">
        <f t="shared" si="305"/>
        <v>42012.678946759253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300"/>
        <v>106.16782608695652</v>
      </c>
      <c r="P3261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5">
        <f t="shared" si="304"/>
        <v>42614.552604166667</v>
      </c>
      <c r="T3261" s="5">
        <f t="shared" si="305"/>
        <v>42643.957638888889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300"/>
        <v>109.24000000000001</v>
      </c>
      <c r="P3262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5">
        <f t="shared" si="304"/>
        <v>42303.464328703696</v>
      </c>
      <c r="T3262" s="5">
        <f t="shared" si="305"/>
        <v>42338.505995370368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300"/>
        <v>100.45454545454547</v>
      </c>
      <c r="P3263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5">
        <f t="shared" si="304"/>
        <v>42171.517083333332</v>
      </c>
      <c r="T3263" s="5">
        <f t="shared" si="305"/>
        <v>42201.517083333332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300"/>
        <v>103.04098360655738</v>
      </c>
      <c r="P3264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5">
        <f t="shared" si="304"/>
        <v>41964.107199074067</v>
      </c>
      <c r="T3264" s="5">
        <f t="shared" si="305"/>
        <v>41994.958333333336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300"/>
        <v>112.1664</v>
      </c>
      <c r="P3265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5">
        <f t="shared" si="304"/>
        <v>42284.30773148148</v>
      </c>
      <c r="T3265" s="5">
        <f t="shared" si="305"/>
        <v>42307.666666666664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300"/>
        <v>103</v>
      </c>
      <c r="P326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5">
        <f t="shared" si="304"/>
        <v>42016.591874999998</v>
      </c>
      <c r="T3266" s="5">
        <f t="shared" si="305"/>
        <v>42032.708333333336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306">(E3267/D3267)*100</f>
        <v>164</v>
      </c>
      <c r="P3267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RIGHT(N3267,LEN(N3267)-FIND("/",N3267))</f>
        <v>plays</v>
      </c>
      <c r="S3267" s="5">
        <f t="shared" ref="S3267:S3330" si="310">(J3267/86400)+25569+(-5/24)</f>
        <v>42311.503645833327</v>
      </c>
      <c r="T3267" s="5">
        <f t="shared" ref="T3267:T3330" si="311">(I3267/86400)+25569+(-5/24)</f>
        <v>42341.499999999993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306"/>
        <v>131.28333333333333</v>
      </c>
      <c r="P3268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5">
        <f t="shared" si="310"/>
        <v>42136.327800925923</v>
      </c>
      <c r="T3268" s="5">
        <f t="shared" si="311"/>
        <v>42167.666666666664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306"/>
        <v>102.1</v>
      </c>
      <c r="P3269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5">
        <f t="shared" si="310"/>
        <v>42172.549305555549</v>
      </c>
      <c r="T3269" s="5">
        <f t="shared" si="311"/>
        <v>42202.549305555549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306"/>
        <v>128</v>
      </c>
      <c r="P3270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5">
        <f t="shared" si="310"/>
        <v>42590.695925925924</v>
      </c>
      <c r="T3270" s="5">
        <f t="shared" si="311"/>
        <v>42606.695925925924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306"/>
        <v>101.49999999999999</v>
      </c>
      <c r="P3271">
        <f t="shared" si="307"/>
        <v>116</v>
      </c>
      <c r="Q3271" t="str">
        <f t="shared" si="308"/>
        <v>theater</v>
      </c>
      <c r="R3271" t="str">
        <f t="shared" si="309"/>
        <v>plays</v>
      </c>
      <c r="S3271" s="5">
        <f t="shared" si="310"/>
        <v>42137.187465277777</v>
      </c>
      <c r="T3271" s="5">
        <f t="shared" si="311"/>
        <v>42171.249999999993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306"/>
        <v>101.66666666666666</v>
      </c>
      <c r="P3272">
        <f t="shared" si="307"/>
        <v>61</v>
      </c>
      <c r="Q3272" t="str">
        <f t="shared" si="308"/>
        <v>theater</v>
      </c>
      <c r="R3272" t="str">
        <f t="shared" si="309"/>
        <v>plays</v>
      </c>
      <c r="S3272" s="5">
        <f t="shared" si="310"/>
        <v>42167.324826388889</v>
      </c>
      <c r="T3272" s="5">
        <f t="shared" si="311"/>
        <v>42197.324826388889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306"/>
        <v>130</v>
      </c>
      <c r="P3273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5">
        <f t="shared" si="310"/>
        <v>41915.22887731481</v>
      </c>
      <c r="T3273" s="5">
        <f t="shared" si="311"/>
        <v>41945.270543981482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306"/>
        <v>154.43</v>
      </c>
      <c r="P3274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5">
        <f t="shared" si="310"/>
        <v>42284.291770833333</v>
      </c>
      <c r="T3274" s="5">
        <f t="shared" si="311"/>
        <v>42314.333437499998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306"/>
        <v>107.4</v>
      </c>
      <c r="P3275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5">
        <f t="shared" si="310"/>
        <v>42611.5930787037</v>
      </c>
      <c r="T3275" s="5">
        <f t="shared" si="311"/>
        <v>42627.583333333336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306"/>
        <v>101.32258064516128</v>
      </c>
      <c r="P327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5">
        <f t="shared" si="310"/>
        <v>42400.496203703697</v>
      </c>
      <c r="T3276" s="5">
        <f t="shared" si="311"/>
        <v>42444.666666666664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306"/>
        <v>100.27777777777777</v>
      </c>
      <c r="P327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5">
        <f t="shared" si="310"/>
        <v>42017.672118055554</v>
      </c>
      <c r="T3277" s="5">
        <f t="shared" si="311"/>
        <v>42043.979166666664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306"/>
        <v>116.84444444444443</v>
      </c>
      <c r="P3278">
        <f t="shared" si="307"/>
        <v>52.58</v>
      </c>
      <c r="Q3278" t="str">
        <f t="shared" si="308"/>
        <v>theater</v>
      </c>
      <c r="R3278" t="str">
        <f t="shared" si="309"/>
        <v>plays</v>
      </c>
      <c r="S3278" s="5">
        <f t="shared" si="310"/>
        <v>42426.741655092592</v>
      </c>
      <c r="T3278" s="5">
        <f t="shared" si="311"/>
        <v>42460.957638888889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306"/>
        <v>108.60000000000001</v>
      </c>
      <c r="P3279">
        <f t="shared" si="307"/>
        <v>54.3</v>
      </c>
      <c r="Q3279" t="str">
        <f t="shared" si="308"/>
        <v>theater</v>
      </c>
      <c r="R3279" t="str">
        <f t="shared" si="309"/>
        <v>plays</v>
      </c>
      <c r="S3279" s="5">
        <f t="shared" si="310"/>
        <v>41931.474606481475</v>
      </c>
      <c r="T3279" s="5">
        <f t="shared" si="311"/>
        <v>41961.516273148147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306"/>
        <v>103.4</v>
      </c>
      <c r="P3280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5">
        <f t="shared" si="310"/>
        <v>42124.640081018515</v>
      </c>
      <c r="T3280" s="5">
        <f t="shared" si="311"/>
        <v>42154.640081018515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306"/>
        <v>114.27586206896552</v>
      </c>
      <c r="P3281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5">
        <f t="shared" si="310"/>
        <v>42430.894201388888</v>
      </c>
      <c r="T3281" s="5">
        <f t="shared" si="311"/>
        <v>42460.852534722224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306"/>
        <v>103</v>
      </c>
      <c r="P3282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5">
        <f t="shared" si="310"/>
        <v>42121.548587962963</v>
      </c>
      <c r="T3282" s="5">
        <f t="shared" si="311"/>
        <v>42155.999999999993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306"/>
        <v>121.6</v>
      </c>
      <c r="P3283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5">
        <f t="shared" si="310"/>
        <v>42218.811400462961</v>
      </c>
      <c r="T3283" s="5">
        <f t="shared" si="311"/>
        <v>42248.811400462961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306"/>
        <v>102.6467741935484</v>
      </c>
      <c r="P3284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5">
        <f t="shared" si="310"/>
        <v>42444.985972222225</v>
      </c>
      <c r="T3284" s="5">
        <f t="shared" si="311"/>
        <v>42488.985972222225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306"/>
        <v>104.75000000000001</v>
      </c>
      <c r="P3285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5">
        <f t="shared" si="310"/>
        <v>42379.535856481474</v>
      </c>
      <c r="T3285" s="5">
        <f t="shared" si="311"/>
        <v>42410.666666666664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306"/>
        <v>101.6</v>
      </c>
      <c r="P3286">
        <f t="shared" si="307"/>
        <v>203.2</v>
      </c>
      <c r="Q3286" t="str">
        <f t="shared" si="308"/>
        <v>theater</v>
      </c>
      <c r="R3286" t="str">
        <f t="shared" si="309"/>
        <v>plays</v>
      </c>
      <c r="S3286" s="5">
        <f t="shared" si="310"/>
        <v>42380.676539351851</v>
      </c>
      <c r="T3286" s="5">
        <f t="shared" si="311"/>
        <v>42398.040972222218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306"/>
        <v>112.10242048409683</v>
      </c>
      <c r="P328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5">
        <f t="shared" si="310"/>
        <v>42762.734097222223</v>
      </c>
      <c r="T3287" s="5">
        <f t="shared" si="311"/>
        <v>42793.999999999993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306"/>
        <v>101.76666666666667</v>
      </c>
      <c r="P3288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5">
        <f t="shared" si="310"/>
        <v>42567.631736111107</v>
      </c>
      <c r="T3288" s="5">
        <f t="shared" si="311"/>
        <v>42597.631736111107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306"/>
        <v>100</v>
      </c>
      <c r="P3289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5">
        <f t="shared" si="310"/>
        <v>42311.541990740741</v>
      </c>
      <c r="T3289" s="5">
        <f t="shared" si="311"/>
        <v>42336.541990740741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306"/>
        <v>100.26489999999998</v>
      </c>
      <c r="P3290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5">
        <f t="shared" si="310"/>
        <v>42505.566145833327</v>
      </c>
      <c r="T3290" s="5">
        <f t="shared" si="311"/>
        <v>42541.749999999993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306"/>
        <v>133.04200000000003</v>
      </c>
      <c r="P3291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5">
        <f t="shared" si="310"/>
        <v>42758.159745370365</v>
      </c>
      <c r="T3291" s="5">
        <f t="shared" si="311"/>
        <v>42786.159745370365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306"/>
        <v>121.2</v>
      </c>
      <c r="P3292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5">
        <f t="shared" si="310"/>
        <v>42775.306608796294</v>
      </c>
      <c r="T3292" s="5">
        <f t="shared" si="311"/>
        <v>42805.306608796294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306"/>
        <v>113.99999999999999</v>
      </c>
      <c r="P3293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5">
        <f t="shared" si="310"/>
        <v>42232.494212962956</v>
      </c>
      <c r="T3293" s="5">
        <f t="shared" si="311"/>
        <v>42263.957638888889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306"/>
        <v>286.13861386138615</v>
      </c>
      <c r="P3294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5">
        <f t="shared" si="310"/>
        <v>42282.561898148146</v>
      </c>
      <c r="T3294" s="5">
        <f t="shared" si="311"/>
        <v>42342.603564814817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306"/>
        <v>170.44444444444446</v>
      </c>
      <c r="P3295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5">
        <f t="shared" si="310"/>
        <v>42768.217037037037</v>
      </c>
      <c r="T3295" s="5">
        <f t="shared" si="311"/>
        <v>42798.217037037037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306"/>
        <v>118.33333333333333</v>
      </c>
      <c r="P329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5">
        <f t="shared" si="310"/>
        <v>42141.33280092592</v>
      </c>
      <c r="T3296" s="5">
        <f t="shared" si="311"/>
        <v>42171.33280092592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306"/>
        <v>102.85857142857142</v>
      </c>
      <c r="P329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5">
        <f t="shared" si="310"/>
        <v>42609.234131944446</v>
      </c>
      <c r="T3297" s="5">
        <f t="shared" si="311"/>
        <v>42639.234131944446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306"/>
        <v>144.06666666666666</v>
      </c>
      <c r="P3298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5">
        <f t="shared" si="310"/>
        <v>42309.54828703704</v>
      </c>
      <c r="T3298" s="5">
        <f t="shared" si="311"/>
        <v>42330.708333333336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306"/>
        <v>100.07272727272726</v>
      </c>
      <c r="P3299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5">
        <f t="shared" si="310"/>
        <v>42193.563148148147</v>
      </c>
      <c r="T3299" s="5">
        <f t="shared" si="311"/>
        <v>42212.749305555553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306"/>
        <v>101.73</v>
      </c>
      <c r="P3300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5">
        <f t="shared" si="310"/>
        <v>42239.749629629623</v>
      </c>
      <c r="T3300" s="5">
        <f t="shared" si="311"/>
        <v>42259.791666666664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306"/>
        <v>116.19999999999999</v>
      </c>
      <c r="P3301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5">
        <f t="shared" si="310"/>
        <v>42261.709062499998</v>
      </c>
      <c r="T3301" s="5">
        <f t="shared" si="311"/>
        <v>42291.709062499998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306"/>
        <v>136.16666666666666</v>
      </c>
      <c r="P3302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5">
        <f t="shared" si="310"/>
        <v>42102.535439814812</v>
      </c>
      <c r="T3302" s="5">
        <f t="shared" si="311"/>
        <v>42123.535439814812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306"/>
        <v>133.46666666666667</v>
      </c>
      <c r="P3303">
        <f t="shared" si="307"/>
        <v>57.2</v>
      </c>
      <c r="Q3303" t="str">
        <f t="shared" si="308"/>
        <v>theater</v>
      </c>
      <c r="R3303" t="str">
        <f t="shared" si="309"/>
        <v>plays</v>
      </c>
      <c r="S3303" s="5">
        <f t="shared" si="310"/>
        <v>42538.527499999997</v>
      </c>
      <c r="T3303" s="5">
        <f t="shared" si="311"/>
        <v>42583.082638888889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306"/>
        <v>103.39285714285715</v>
      </c>
      <c r="P3304">
        <f t="shared" si="307"/>
        <v>173.7</v>
      </c>
      <c r="Q3304" t="str">
        <f t="shared" si="308"/>
        <v>theater</v>
      </c>
      <c r="R3304" t="str">
        <f t="shared" si="309"/>
        <v>plays</v>
      </c>
      <c r="S3304" s="5">
        <f t="shared" si="310"/>
        <v>42681.143240740734</v>
      </c>
      <c r="T3304" s="5">
        <f t="shared" si="311"/>
        <v>42711.143240740734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306"/>
        <v>115.88888888888889</v>
      </c>
      <c r="P3305">
        <f t="shared" si="307"/>
        <v>59.6</v>
      </c>
      <c r="Q3305" t="str">
        <f t="shared" si="308"/>
        <v>theater</v>
      </c>
      <c r="R3305" t="str">
        <f t="shared" si="309"/>
        <v>plays</v>
      </c>
      <c r="S3305" s="5">
        <f t="shared" si="310"/>
        <v>42056.443101851844</v>
      </c>
      <c r="T3305" s="5">
        <f t="shared" si="311"/>
        <v>42091.401435185187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306"/>
        <v>104.51666666666665</v>
      </c>
      <c r="P330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5">
        <f t="shared" si="310"/>
        <v>42696.41611111111</v>
      </c>
      <c r="T3306" s="5">
        <f t="shared" si="311"/>
        <v>42726.41611111111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306"/>
        <v>102.02500000000001</v>
      </c>
      <c r="P330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5">
        <f t="shared" si="310"/>
        <v>42186.647546296292</v>
      </c>
      <c r="T3307" s="5">
        <f t="shared" si="311"/>
        <v>42216.647546296292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306"/>
        <v>175.33333333333334</v>
      </c>
      <c r="P3308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5">
        <f t="shared" si="310"/>
        <v>42493.010902777773</v>
      </c>
      <c r="T3308" s="5">
        <f t="shared" si="311"/>
        <v>42530.916666666664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306"/>
        <v>106.67999999999999</v>
      </c>
      <c r="P3309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5">
        <f t="shared" si="310"/>
        <v>42474.848831018513</v>
      </c>
      <c r="T3309" s="5">
        <f t="shared" si="311"/>
        <v>42504.848831018513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306"/>
        <v>122.28571428571429</v>
      </c>
      <c r="P3310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5">
        <f t="shared" si="310"/>
        <v>42452.668576388889</v>
      </c>
      <c r="T3310" s="5">
        <f t="shared" si="311"/>
        <v>42473.668576388889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306"/>
        <v>159.42857142857144</v>
      </c>
      <c r="P3311">
        <f t="shared" si="307"/>
        <v>18</v>
      </c>
      <c r="Q3311" t="str">
        <f t="shared" si="308"/>
        <v>theater</v>
      </c>
      <c r="R3311" t="str">
        <f t="shared" si="309"/>
        <v>plays</v>
      </c>
      <c r="S3311" s="5">
        <f t="shared" si="310"/>
        <v>42628.441874999997</v>
      </c>
      <c r="T3311" s="5">
        <f t="shared" si="311"/>
        <v>42659.441874999997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306"/>
        <v>100.07692307692308</v>
      </c>
      <c r="P3312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5">
        <f t="shared" si="310"/>
        <v>42253.720196759255</v>
      </c>
      <c r="T3312" s="5">
        <f t="shared" si="311"/>
        <v>42283.720196759255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306"/>
        <v>109.84</v>
      </c>
      <c r="P3313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5">
        <f t="shared" si="310"/>
        <v>42264.083449074074</v>
      </c>
      <c r="T3313" s="5">
        <f t="shared" si="311"/>
        <v>42294.083449074074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306"/>
        <v>100.03999999999999</v>
      </c>
      <c r="P3314">
        <f t="shared" si="307"/>
        <v>61</v>
      </c>
      <c r="Q3314" t="str">
        <f t="shared" si="308"/>
        <v>theater</v>
      </c>
      <c r="R3314" t="str">
        <f t="shared" si="309"/>
        <v>plays</v>
      </c>
      <c r="S3314" s="5">
        <f t="shared" si="310"/>
        <v>42664.601226851846</v>
      </c>
      <c r="T3314" s="5">
        <f t="shared" si="311"/>
        <v>42685.708333333336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306"/>
        <v>116.05000000000001</v>
      </c>
      <c r="P3315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5">
        <f t="shared" si="310"/>
        <v>42382.036076388882</v>
      </c>
      <c r="T3315" s="5">
        <f t="shared" si="311"/>
        <v>42395.833333333336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306"/>
        <v>210.75</v>
      </c>
      <c r="P331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5">
        <f t="shared" si="310"/>
        <v>42105.059155092589</v>
      </c>
      <c r="T3316" s="5">
        <f t="shared" si="311"/>
        <v>42132.628472222219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306"/>
        <v>110.00000000000001</v>
      </c>
      <c r="P331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5">
        <f t="shared" si="310"/>
        <v>42466.09538194444</v>
      </c>
      <c r="T3317" s="5">
        <f t="shared" si="311"/>
        <v>42496.09538194444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306"/>
        <v>100.08673425918037</v>
      </c>
      <c r="P3318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5">
        <f t="shared" si="310"/>
        <v>41826.662905092591</v>
      </c>
      <c r="T3318" s="5">
        <f t="shared" si="311"/>
        <v>41859.370833333327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306"/>
        <v>106.19047619047619</v>
      </c>
      <c r="P3319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5">
        <f t="shared" si="310"/>
        <v>42498.831296296295</v>
      </c>
      <c r="T3319" s="5">
        <f t="shared" si="311"/>
        <v>42528.831296296295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306"/>
        <v>125.6</v>
      </c>
      <c r="P3320">
        <f t="shared" si="307"/>
        <v>78.5</v>
      </c>
      <c r="Q3320" t="str">
        <f t="shared" si="308"/>
        <v>theater</v>
      </c>
      <c r="R3320" t="str">
        <f t="shared" si="309"/>
        <v>plays</v>
      </c>
      <c r="S3320" s="5">
        <f t="shared" si="310"/>
        <v>42431.093668981477</v>
      </c>
      <c r="T3320" s="5">
        <f t="shared" si="311"/>
        <v>42470.895833333336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306"/>
        <v>108</v>
      </c>
      <c r="P3321">
        <f t="shared" si="307"/>
        <v>33.75</v>
      </c>
      <c r="Q3321" t="str">
        <f t="shared" si="308"/>
        <v>theater</v>
      </c>
      <c r="R3321" t="str">
        <f t="shared" si="309"/>
        <v>plays</v>
      </c>
      <c r="S3321" s="5">
        <f t="shared" si="310"/>
        <v>41990.377152777779</v>
      </c>
      <c r="T3321" s="5">
        <f t="shared" si="311"/>
        <v>42035.377152777779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306"/>
        <v>101</v>
      </c>
      <c r="P3322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5">
        <f t="shared" si="310"/>
        <v>42512.837465277778</v>
      </c>
      <c r="T3322" s="5">
        <f t="shared" si="311"/>
        <v>42542.837465277778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306"/>
        <v>107.4</v>
      </c>
      <c r="P3323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5">
        <f t="shared" si="310"/>
        <v>41913.891956018517</v>
      </c>
      <c r="T3323" s="5">
        <f t="shared" si="311"/>
        <v>41927.957638888889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306"/>
        <v>101.51515151515152</v>
      </c>
      <c r="P3324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5">
        <f t="shared" si="310"/>
        <v>42520.802037037036</v>
      </c>
      <c r="T3324" s="5">
        <f t="shared" si="311"/>
        <v>42542.954861111109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306"/>
        <v>125.89999999999999</v>
      </c>
      <c r="P3325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5">
        <f t="shared" si="310"/>
        <v>42608.157499999994</v>
      </c>
      <c r="T3325" s="5">
        <f t="shared" si="311"/>
        <v>42638.157499999994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306"/>
        <v>101.66666666666666</v>
      </c>
      <c r="P3326">
        <f t="shared" si="307"/>
        <v>152.5</v>
      </c>
      <c r="Q3326" t="str">
        <f t="shared" si="308"/>
        <v>theater</v>
      </c>
      <c r="R3326" t="str">
        <f t="shared" si="309"/>
        <v>plays</v>
      </c>
      <c r="S3326" s="5">
        <f t="shared" si="310"/>
        <v>42512.374884259254</v>
      </c>
      <c r="T3326" s="5">
        <f t="shared" si="311"/>
        <v>42526.374884259254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306"/>
        <v>112.5</v>
      </c>
      <c r="P3327">
        <f t="shared" si="307"/>
        <v>30</v>
      </c>
      <c r="Q3327" t="str">
        <f t="shared" si="308"/>
        <v>theater</v>
      </c>
      <c r="R3327" t="str">
        <f t="shared" si="309"/>
        <v>plays</v>
      </c>
      <c r="S3327" s="5">
        <f t="shared" si="310"/>
        <v>42064.577280092592</v>
      </c>
      <c r="T3327" s="5">
        <f t="shared" si="311"/>
        <v>42099.535613425927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306"/>
        <v>101.375</v>
      </c>
      <c r="P3328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5">
        <f t="shared" si="310"/>
        <v>42041.505844907406</v>
      </c>
      <c r="T3328" s="5">
        <f t="shared" si="311"/>
        <v>42071.464178240734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306"/>
        <v>101.25</v>
      </c>
      <c r="P3329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5">
        <f t="shared" si="310"/>
        <v>42468.166273148141</v>
      </c>
      <c r="T3329" s="5">
        <f t="shared" si="311"/>
        <v>42498.166273148141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306"/>
        <v>146.38888888888889</v>
      </c>
      <c r="P3330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5">
        <f t="shared" si="310"/>
        <v>41822.366701388884</v>
      </c>
      <c r="T3330" s="5">
        <f t="shared" si="311"/>
        <v>41824.833333333328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312">(E3331/D3331)*100</f>
        <v>116.8</v>
      </c>
      <c r="P3331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RIGHT(N3331,LEN(N3331)-FIND("/",N3331))</f>
        <v>plays</v>
      </c>
      <c r="S3331" s="5">
        <f t="shared" ref="S3331:S3394" si="316">(J3331/86400)+25569+(-5/24)</f>
        <v>41837.114675925921</v>
      </c>
      <c r="T3331" s="5">
        <f t="shared" ref="T3331:T3394" si="317">(I3331/86400)+25569+(-5/24)</f>
        <v>41847.75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312"/>
        <v>106.26666666666667</v>
      </c>
      <c r="P3332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5">
        <f t="shared" si="316"/>
        <v>42065.679027777776</v>
      </c>
      <c r="T3332" s="5">
        <f t="shared" si="317"/>
        <v>42095.637361111112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312"/>
        <v>104.52</v>
      </c>
      <c r="P3333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5">
        <f t="shared" si="316"/>
        <v>42248.48942129629</v>
      </c>
      <c r="T3333" s="5">
        <f t="shared" si="317"/>
        <v>42283.48942129629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312"/>
        <v>100</v>
      </c>
      <c r="P3334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5">
        <f t="shared" si="316"/>
        <v>41809.651967592588</v>
      </c>
      <c r="T3334" s="5">
        <f t="shared" si="317"/>
        <v>41839.651967592588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312"/>
        <v>104.57142857142858</v>
      </c>
      <c r="P3335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5">
        <f t="shared" si="316"/>
        <v>42148.468518518515</v>
      </c>
      <c r="T3335" s="5">
        <f t="shared" si="317"/>
        <v>42170.468518518515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312"/>
        <v>138.62051149573753</v>
      </c>
      <c r="P333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5">
        <f t="shared" si="316"/>
        <v>42185.312754629624</v>
      </c>
      <c r="T3336" s="5">
        <f t="shared" si="317"/>
        <v>42215.312754629624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312"/>
        <v>100.32000000000001</v>
      </c>
      <c r="P333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5">
        <f t="shared" si="316"/>
        <v>41827.465810185182</v>
      </c>
      <c r="T3337" s="5">
        <f t="shared" si="317"/>
        <v>41854.75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312"/>
        <v>100</v>
      </c>
      <c r="P333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5">
        <f t="shared" si="316"/>
        <v>42437.190347222218</v>
      </c>
      <c r="T3338" s="5">
        <f t="shared" si="317"/>
        <v>42465.148680555554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312"/>
        <v>110.2</v>
      </c>
      <c r="P3339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5">
        <f t="shared" si="316"/>
        <v>41901.073692129627</v>
      </c>
      <c r="T3339" s="5">
        <f t="shared" si="317"/>
        <v>41922.666666666664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312"/>
        <v>102.18</v>
      </c>
      <c r="P3340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5">
        <f t="shared" si="316"/>
        <v>42769.366666666661</v>
      </c>
      <c r="T3340" s="5">
        <f t="shared" si="317"/>
        <v>42790.366666666661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312"/>
        <v>104.35000000000001</v>
      </c>
      <c r="P3341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5">
        <f t="shared" si="316"/>
        <v>42549.457384259258</v>
      </c>
      <c r="T3341" s="5">
        <f t="shared" si="317"/>
        <v>42579.457384259258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312"/>
        <v>138.16666666666666</v>
      </c>
      <c r="P3342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5">
        <f t="shared" si="316"/>
        <v>42685.765671296293</v>
      </c>
      <c r="T3342" s="5">
        <f t="shared" si="317"/>
        <v>42710.765671296293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312"/>
        <v>100</v>
      </c>
      <c r="P3343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5">
        <f t="shared" si="316"/>
        <v>42510.590520833335</v>
      </c>
      <c r="T3343" s="5">
        <f t="shared" si="317"/>
        <v>42533.499999999993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312"/>
        <v>101.66666666666666</v>
      </c>
      <c r="P3344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5">
        <f t="shared" si="316"/>
        <v>42062.088078703702</v>
      </c>
      <c r="T3344" s="5">
        <f t="shared" si="317"/>
        <v>42094.999305555553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312"/>
        <v>171.42857142857142</v>
      </c>
      <c r="P3345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5">
        <f t="shared" si="316"/>
        <v>42452.708148148151</v>
      </c>
      <c r="T3345" s="5">
        <f t="shared" si="317"/>
        <v>42473.345833333333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312"/>
        <v>101.44444444444444</v>
      </c>
      <c r="P334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5">
        <f t="shared" si="316"/>
        <v>41850.991817129623</v>
      </c>
      <c r="T3346" s="5">
        <f t="shared" si="317"/>
        <v>41880.991817129623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312"/>
        <v>130</v>
      </c>
      <c r="P3347">
        <f t="shared" si="313"/>
        <v>50</v>
      </c>
      <c r="Q3347" t="str">
        <f t="shared" si="314"/>
        <v>theater</v>
      </c>
      <c r="R3347" t="str">
        <f t="shared" si="315"/>
        <v>plays</v>
      </c>
      <c r="S3347" s="5">
        <f t="shared" si="316"/>
        <v>42052.897777777776</v>
      </c>
      <c r="T3347" s="5">
        <f t="shared" si="317"/>
        <v>42111.817361111105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312"/>
        <v>110.00000000000001</v>
      </c>
      <c r="P3348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5">
        <f t="shared" si="316"/>
        <v>42053.816087962965</v>
      </c>
      <c r="T3348" s="5">
        <f t="shared" si="317"/>
        <v>42060.816087962965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312"/>
        <v>119.44999999999999</v>
      </c>
      <c r="P3349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5">
        <f t="shared" si="316"/>
        <v>42484.343217592592</v>
      </c>
      <c r="T3349" s="5">
        <f t="shared" si="317"/>
        <v>42498.666666666664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312"/>
        <v>100.2909090909091</v>
      </c>
      <c r="P3350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5">
        <f t="shared" si="316"/>
        <v>42466.350462962961</v>
      </c>
      <c r="T3350" s="5">
        <f t="shared" si="317"/>
        <v>42489.957638888889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312"/>
        <v>153.4</v>
      </c>
      <c r="P3351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5">
        <f t="shared" si="316"/>
        <v>42512.902453703697</v>
      </c>
      <c r="T3351" s="5">
        <f t="shared" si="317"/>
        <v>42534.499999999993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312"/>
        <v>104.42857142857143</v>
      </c>
      <c r="P3352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5">
        <f t="shared" si="316"/>
        <v>42302.493182870363</v>
      </c>
      <c r="T3352" s="5">
        <f t="shared" si="317"/>
        <v>42337.749999999993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312"/>
        <v>101.1</v>
      </c>
      <c r="P3353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5">
        <f t="shared" si="316"/>
        <v>41806.187094907407</v>
      </c>
      <c r="T3353" s="5">
        <f t="shared" si="317"/>
        <v>41843.25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312"/>
        <v>107.52</v>
      </c>
      <c r="P3354">
        <f t="shared" si="313"/>
        <v>76.8</v>
      </c>
      <c r="Q3354" t="str">
        <f t="shared" si="314"/>
        <v>theater</v>
      </c>
      <c r="R3354" t="str">
        <f t="shared" si="315"/>
        <v>plays</v>
      </c>
      <c r="S3354" s="5">
        <f t="shared" si="316"/>
        <v>42495.784467592595</v>
      </c>
      <c r="T3354" s="5">
        <f t="shared" si="317"/>
        <v>42552.749999999993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312"/>
        <v>315</v>
      </c>
      <c r="P3355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5">
        <f t="shared" si="316"/>
        <v>42479.223958333336</v>
      </c>
      <c r="T3355" s="5">
        <f t="shared" si="317"/>
        <v>42492.749999999993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312"/>
        <v>101.93333333333334</v>
      </c>
      <c r="P3356">
        <f t="shared" si="313"/>
        <v>55.6</v>
      </c>
      <c r="Q3356" t="str">
        <f t="shared" si="314"/>
        <v>theater</v>
      </c>
      <c r="R3356" t="str">
        <f t="shared" si="315"/>
        <v>plays</v>
      </c>
      <c r="S3356" s="5">
        <f t="shared" si="316"/>
        <v>42270.518587962964</v>
      </c>
      <c r="T3356" s="5">
        <f t="shared" si="317"/>
        <v>42305.959027777775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312"/>
        <v>126.28571428571429</v>
      </c>
      <c r="P335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5">
        <f t="shared" si="316"/>
        <v>42489.411192129628</v>
      </c>
      <c r="T3357" s="5">
        <f t="shared" si="317"/>
        <v>42500.261805555558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312"/>
        <v>101.4</v>
      </c>
      <c r="P3358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5">
        <f t="shared" si="316"/>
        <v>42536.607314814813</v>
      </c>
      <c r="T3358" s="5">
        <f t="shared" si="317"/>
        <v>42566.607314814813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312"/>
        <v>101</v>
      </c>
      <c r="P3359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5">
        <f t="shared" si="316"/>
        <v>41822.209606481476</v>
      </c>
      <c r="T3359" s="5">
        <f t="shared" si="317"/>
        <v>41852.209606481476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312"/>
        <v>102.99000000000001</v>
      </c>
      <c r="P3360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5">
        <f t="shared" si="316"/>
        <v>41932.102766203701</v>
      </c>
      <c r="T3360" s="5">
        <f t="shared" si="317"/>
        <v>41962.144432870373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312"/>
        <v>106.25</v>
      </c>
      <c r="P3361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5">
        <f t="shared" si="316"/>
        <v>42745.848773148151</v>
      </c>
      <c r="T3361" s="5">
        <f t="shared" si="317"/>
        <v>42790.848773148151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312"/>
        <v>101.37777777777779</v>
      </c>
      <c r="P3362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5">
        <f t="shared" si="316"/>
        <v>42696.874340277776</v>
      </c>
      <c r="T3362" s="5">
        <f t="shared" si="317"/>
        <v>42718.457638888889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312"/>
        <v>113.46000000000001</v>
      </c>
      <c r="P3363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5">
        <f t="shared" si="316"/>
        <v>41865.817013888889</v>
      </c>
      <c r="T3363" s="5">
        <f t="shared" si="317"/>
        <v>41883.457638888889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312"/>
        <v>218.00000000000003</v>
      </c>
      <c r="P3364">
        <f t="shared" si="313"/>
        <v>54.5</v>
      </c>
      <c r="Q3364" t="str">
        <f t="shared" si="314"/>
        <v>theater</v>
      </c>
      <c r="R3364" t="str">
        <f t="shared" si="315"/>
        <v>plays</v>
      </c>
      <c r="S3364" s="5">
        <f t="shared" si="316"/>
        <v>42055.883298611108</v>
      </c>
      <c r="T3364" s="5">
        <f t="shared" si="317"/>
        <v>42069.996527777774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312"/>
        <v>101.41935483870968</v>
      </c>
      <c r="P3365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5">
        <f t="shared" si="316"/>
        <v>41851.563020833331</v>
      </c>
      <c r="T3365" s="5">
        <f t="shared" si="317"/>
        <v>41870.458333333328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312"/>
        <v>105.93333333333332</v>
      </c>
      <c r="P336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5">
        <f t="shared" si="316"/>
        <v>42422.769085648142</v>
      </c>
      <c r="T3366" s="5">
        <f t="shared" si="317"/>
        <v>42444.666666666664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312"/>
        <v>104</v>
      </c>
      <c r="P336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5">
        <f t="shared" si="316"/>
        <v>42320.893425925919</v>
      </c>
      <c r="T3367" s="5">
        <f t="shared" si="317"/>
        <v>42350.893425925919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312"/>
        <v>221</v>
      </c>
      <c r="P3368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5">
        <f t="shared" si="316"/>
        <v>42106.859224537031</v>
      </c>
      <c r="T3368" s="5">
        <f t="shared" si="317"/>
        <v>42136.859224537031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312"/>
        <v>118.66666666666667</v>
      </c>
      <c r="P3369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5">
        <f t="shared" si="316"/>
        <v>42192.725624999999</v>
      </c>
      <c r="T3369" s="5">
        <f t="shared" si="317"/>
        <v>42217.725624999999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312"/>
        <v>104.60000000000001</v>
      </c>
      <c r="P3370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5">
        <f t="shared" si="316"/>
        <v>41968.991423611107</v>
      </c>
      <c r="T3370" s="5">
        <f t="shared" si="317"/>
        <v>42004.999999999993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312"/>
        <v>103.89999999999999</v>
      </c>
      <c r="P3371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5">
        <f t="shared" si="316"/>
        <v>42689.833101851851</v>
      </c>
      <c r="T3371" s="5">
        <f t="shared" si="317"/>
        <v>42749.833101851851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312"/>
        <v>117.73333333333333</v>
      </c>
      <c r="P3372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5">
        <f t="shared" si="316"/>
        <v>42690.125983796293</v>
      </c>
      <c r="T3372" s="5">
        <f t="shared" si="317"/>
        <v>42721.124999999993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312"/>
        <v>138.5</v>
      </c>
      <c r="P3373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5">
        <f t="shared" si="316"/>
        <v>42312.666261574072</v>
      </c>
      <c r="T3373" s="5">
        <f t="shared" si="317"/>
        <v>42340.666261574072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312"/>
        <v>103.49999999999999</v>
      </c>
      <c r="P3374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5">
        <f t="shared" si="316"/>
        <v>41855.339768518512</v>
      </c>
      <c r="T3374" s="5">
        <f t="shared" si="317"/>
        <v>41875.999305555553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312"/>
        <v>100.25</v>
      </c>
      <c r="P3375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5">
        <f t="shared" si="316"/>
        <v>42179.646296296291</v>
      </c>
      <c r="T3375" s="5">
        <f t="shared" si="317"/>
        <v>42203.458333333336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312"/>
        <v>106.57142857142856</v>
      </c>
      <c r="P337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5">
        <f t="shared" si="316"/>
        <v>42275.523333333331</v>
      </c>
      <c r="T3376" s="5">
        <f t="shared" si="317"/>
        <v>42305.523333333331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312"/>
        <v>100</v>
      </c>
      <c r="P337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5">
        <f t="shared" si="316"/>
        <v>41765.402465277773</v>
      </c>
      <c r="T3377" s="5">
        <f t="shared" si="317"/>
        <v>41777.402465277773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312"/>
        <v>100.01249999999999</v>
      </c>
      <c r="P3378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5">
        <f t="shared" si="316"/>
        <v>42059.492986111109</v>
      </c>
      <c r="T3378" s="5">
        <f t="shared" si="317"/>
        <v>42119.451319444437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312"/>
        <v>101.05</v>
      </c>
      <c r="P3379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5">
        <f t="shared" si="316"/>
        <v>42053.524293981478</v>
      </c>
      <c r="T3379" s="5">
        <f t="shared" si="317"/>
        <v>42083.49722222222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312"/>
        <v>107.63636363636364</v>
      </c>
      <c r="P3380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5">
        <f t="shared" si="316"/>
        <v>41858.147060185183</v>
      </c>
      <c r="T3380" s="5">
        <f t="shared" si="317"/>
        <v>41882.338888888888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312"/>
        <v>103.64999999999999</v>
      </c>
      <c r="P3381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5">
        <f t="shared" si="316"/>
        <v>42225.305555555555</v>
      </c>
      <c r="T3381" s="5">
        <f t="shared" si="317"/>
        <v>42242.749999999993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312"/>
        <v>104.43333333333334</v>
      </c>
      <c r="P3382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5">
        <f t="shared" si="316"/>
        <v>41937.745115740741</v>
      </c>
      <c r="T3382" s="5">
        <f t="shared" si="317"/>
        <v>41972.786782407406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312"/>
        <v>102.25</v>
      </c>
      <c r="P3383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5">
        <f t="shared" si="316"/>
        <v>42043.976655092592</v>
      </c>
      <c r="T3383" s="5">
        <f t="shared" si="317"/>
        <v>42073.934988425921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312"/>
        <v>100.74285714285713</v>
      </c>
      <c r="P3384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5">
        <f t="shared" si="316"/>
        <v>42559.222870370366</v>
      </c>
      <c r="T3384" s="5">
        <f t="shared" si="317"/>
        <v>42583.749305555553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312"/>
        <v>111.71428571428572</v>
      </c>
      <c r="P3385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5">
        <f t="shared" si="316"/>
        <v>42524.574305555558</v>
      </c>
      <c r="T3385" s="5">
        <f t="shared" si="317"/>
        <v>42544.574305555558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312"/>
        <v>100.01100000000001</v>
      </c>
      <c r="P338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5">
        <f t="shared" si="316"/>
        <v>42291.879259259258</v>
      </c>
      <c r="T3386" s="5">
        <f t="shared" si="317"/>
        <v>42328.916666666664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312"/>
        <v>100</v>
      </c>
      <c r="P338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5">
        <f t="shared" si="316"/>
        <v>41953.659166666665</v>
      </c>
      <c r="T3387" s="5">
        <f t="shared" si="317"/>
        <v>41983.659166666665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312"/>
        <v>105</v>
      </c>
      <c r="P3388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5">
        <f t="shared" si="316"/>
        <v>41946.436412037037</v>
      </c>
      <c r="T3388" s="5">
        <f t="shared" si="317"/>
        <v>41976.436412037037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312"/>
        <v>116.86666666666667</v>
      </c>
      <c r="P3389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5">
        <f t="shared" si="316"/>
        <v>41947.554259259261</v>
      </c>
      <c r="T3389" s="5">
        <f t="shared" si="317"/>
        <v>41987.554259259261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312"/>
        <v>103.8</v>
      </c>
      <c r="P3390">
        <f t="shared" si="313"/>
        <v>34.6</v>
      </c>
      <c r="Q3390" t="str">
        <f t="shared" si="314"/>
        <v>theater</v>
      </c>
      <c r="R3390" t="str">
        <f t="shared" si="315"/>
        <v>plays</v>
      </c>
      <c r="S3390" s="5">
        <f t="shared" si="316"/>
        <v>42143.252789351849</v>
      </c>
      <c r="T3390" s="5">
        <f t="shared" si="317"/>
        <v>42173.252789351849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312"/>
        <v>114.5</v>
      </c>
      <c r="P3391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5">
        <f t="shared" si="316"/>
        <v>42494.355115740742</v>
      </c>
      <c r="T3391" s="5">
        <f t="shared" si="317"/>
        <v>42524.355115740742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312"/>
        <v>102.4</v>
      </c>
      <c r="P3392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5">
        <f t="shared" si="316"/>
        <v>41815.566493055558</v>
      </c>
      <c r="T3392" s="5">
        <f t="shared" si="317"/>
        <v>41830.566493055558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312"/>
        <v>223</v>
      </c>
      <c r="P3393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5">
        <f t="shared" si="316"/>
        <v>41830.337361111109</v>
      </c>
      <c r="T3393" s="5">
        <f t="shared" si="317"/>
        <v>41859.727777777771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312"/>
        <v>100</v>
      </c>
      <c r="P3394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5">
        <f t="shared" si="316"/>
        <v>42446.63721064815</v>
      </c>
      <c r="T3394" s="5">
        <f t="shared" si="317"/>
        <v>42496.63721064815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318">(E3395/D3395)*100</f>
        <v>105.80000000000001</v>
      </c>
      <c r="P3395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RIGHT(N3395,LEN(N3395)-FIND("/",N3395))</f>
        <v>plays</v>
      </c>
      <c r="S3395" s="5">
        <f t="shared" ref="S3395:S3458" si="322">(J3395/86400)+25569+(-5/24)</f>
        <v>41923.713310185187</v>
      </c>
      <c r="T3395" s="5">
        <f t="shared" ref="T3395:T3458" si="323">(I3395/86400)+25569+(-5/24)</f>
        <v>41948.823611111111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318"/>
        <v>142.36363636363635</v>
      </c>
      <c r="P3396">
        <f t="shared" si="319"/>
        <v>29</v>
      </c>
      <c r="Q3396" t="str">
        <f t="shared" si="320"/>
        <v>theater</v>
      </c>
      <c r="R3396" t="str">
        <f t="shared" si="321"/>
        <v>plays</v>
      </c>
      <c r="S3396" s="5">
        <f t="shared" si="322"/>
        <v>41817.387094907404</v>
      </c>
      <c r="T3396" s="5">
        <f t="shared" si="323"/>
        <v>41847.387094907404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318"/>
        <v>184</v>
      </c>
      <c r="P339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5">
        <f t="shared" si="322"/>
        <v>42140.503981481474</v>
      </c>
      <c r="T3397" s="5">
        <f t="shared" si="323"/>
        <v>42154.548611111109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318"/>
        <v>104.33333333333333</v>
      </c>
      <c r="P3398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5">
        <f t="shared" si="322"/>
        <v>41764.238298611112</v>
      </c>
      <c r="T3398" s="5">
        <f t="shared" si="323"/>
        <v>41790.957638888889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318"/>
        <v>112.00000000000001</v>
      </c>
      <c r="P3399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5">
        <f t="shared" si="322"/>
        <v>42378.270011574066</v>
      </c>
      <c r="T3399" s="5">
        <f t="shared" si="323"/>
        <v>42418.708333333336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318"/>
        <v>111.07499999999999</v>
      </c>
      <c r="P3400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5">
        <f t="shared" si="322"/>
        <v>41941.543703703697</v>
      </c>
      <c r="T3400" s="5">
        <f t="shared" si="323"/>
        <v>41964.499999999993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318"/>
        <v>103.75000000000001</v>
      </c>
      <c r="P3401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5">
        <f t="shared" si="322"/>
        <v>42026.712094907409</v>
      </c>
      <c r="T3401" s="5">
        <f t="shared" si="323"/>
        <v>42056.712094907409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318"/>
        <v>100.41</v>
      </c>
      <c r="P3402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5">
        <f t="shared" si="322"/>
        <v>41834.745532407404</v>
      </c>
      <c r="T3402" s="5">
        <f t="shared" si="323"/>
        <v>41879.745532407404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318"/>
        <v>101.86206896551724</v>
      </c>
      <c r="P3403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5">
        <f t="shared" si="322"/>
        <v>42193.5155787037</v>
      </c>
      <c r="T3403" s="5">
        <f t="shared" si="323"/>
        <v>42223.5155787037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318"/>
        <v>109.76666666666665</v>
      </c>
      <c r="P3404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5">
        <f t="shared" si="322"/>
        <v>42290.410219907404</v>
      </c>
      <c r="T3404" s="5">
        <f t="shared" si="323"/>
        <v>42319.896527777775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318"/>
        <v>100</v>
      </c>
      <c r="P3405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5">
        <f t="shared" si="322"/>
        <v>42150.253749999996</v>
      </c>
      <c r="T3405" s="5">
        <f t="shared" si="323"/>
        <v>42180.253749999996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318"/>
        <v>122</v>
      </c>
      <c r="P340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5">
        <f t="shared" si="322"/>
        <v>42152.295162037037</v>
      </c>
      <c r="T3406" s="5">
        <f t="shared" si="323"/>
        <v>42172.295162037037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318"/>
        <v>137.57142857142856</v>
      </c>
      <c r="P340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5">
        <f t="shared" si="322"/>
        <v>42409.808865740742</v>
      </c>
      <c r="T3407" s="5">
        <f t="shared" si="323"/>
        <v>42430.790972222218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318"/>
        <v>100.31000000000002</v>
      </c>
      <c r="P3408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5">
        <f t="shared" si="322"/>
        <v>41791.284444444442</v>
      </c>
      <c r="T3408" s="5">
        <f t="shared" si="323"/>
        <v>41836.284444444442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318"/>
        <v>107.1</v>
      </c>
      <c r="P3409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5">
        <f t="shared" si="322"/>
        <v>41796.21399305555</v>
      </c>
      <c r="T3409" s="5">
        <f t="shared" si="323"/>
        <v>41826.21399305555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318"/>
        <v>211</v>
      </c>
      <c r="P3410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5">
        <f t="shared" si="322"/>
        <v>41808.78361111111</v>
      </c>
      <c r="T3410" s="5">
        <f t="shared" si="323"/>
        <v>41838.78361111111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318"/>
        <v>123.6</v>
      </c>
      <c r="P3411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5">
        <f t="shared" si="322"/>
        <v>42544.605995370366</v>
      </c>
      <c r="T3411" s="5">
        <f t="shared" si="323"/>
        <v>42582.665277777771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318"/>
        <v>108.5</v>
      </c>
      <c r="P3412">
        <f t="shared" si="319"/>
        <v>81.375</v>
      </c>
      <c r="Q3412" t="str">
        <f t="shared" si="320"/>
        <v>theater</v>
      </c>
      <c r="R3412" t="str">
        <f t="shared" si="321"/>
        <v>plays</v>
      </c>
      <c r="S3412" s="5">
        <f t="shared" si="322"/>
        <v>42499.83321759259</v>
      </c>
      <c r="T3412" s="5">
        <f t="shared" si="323"/>
        <v>42527.083333333336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318"/>
        <v>103.56666666666668</v>
      </c>
      <c r="P3413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5">
        <f t="shared" si="322"/>
        <v>42264.814490740733</v>
      </c>
      <c r="T3413" s="5">
        <f t="shared" si="323"/>
        <v>42284.814490740733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318"/>
        <v>100</v>
      </c>
      <c r="P3414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5">
        <f t="shared" si="322"/>
        <v>41879.750717592593</v>
      </c>
      <c r="T3414" s="5">
        <f t="shared" si="323"/>
        <v>41909.750717592593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318"/>
        <v>130</v>
      </c>
      <c r="P3415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5">
        <f t="shared" si="322"/>
        <v>42053.524745370371</v>
      </c>
      <c r="T3415" s="5">
        <f t="shared" si="323"/>
        <v>42062.999305555553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318"/>
        <v>103.49999999999999</v>
      </c>
      <c r="P341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5">
        <f t="shared" si="322"/>
        <v>42675.624131944445</v>
      </c>
      <c r="T3416" s="5">
        <f t="shared" si="323"/>
        <v>42705.124305555553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318"/>
        <v>100</v>
      </c>
      <c r="P341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5">
        <f t="shared" si="322"/>
        <v>42466.935833333329</v>
      </c>
      <c r="T3417" s="5">
        <f t="shared" si="323"/>
        <v>42477.770833333336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318"/>
        <v>119.6</v>
      </c>
      <c r="P3418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5">
        <f t="shared" si="322"/>
        <v>42089.204224537032</v>
      </c>
      <c r="T3418" s="5">
        <f t="shared" si="323"/>
        <v>42117.562499999993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318"/>
        <v>100.00058823529412</v>
      </c>
      <c r="P3419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5">
        <f t="shared" si="322"/>
        <v>41894.705416666664</v>
      </c>
      <c r="T3419" s="5">
        <f t="shared" si="323"/>
        <v>41937.821527777771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318"/>
        <v>100.875</v>
      </c>
      <c r="P3420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5">
        <f t="shared" si="322"/>
        <v>41752.626238425924</v>
      </c>
      <c r="T3420" s="5">
        <f t="shared" si="323"/>
        <v>41782.626238425924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318"/>
        <v>106.54545454545455</v>
      </c>
      <c r="P3421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5">
        <f t="shared" si="322"/>
        <v>42448.613252314812</v>
      </c>
      <c r="T3421" s="5">
        <f t="shared" si="323"/>
        <v>42466.687499999993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318"/>
        <v>138</v>
      </c>
      <c r="P3422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5">
        <f t="shared" si="322"/>
        <v>42404.881967592592</v>
      </c>
      <c r="T3422" s="5">
        <f t="shared" si="323"/>
        <v>42413.791666666664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318"/>
        <v>101.15</v>
      </c>
      <c r="P3423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5">
        <f t="shared" si="322"/>
        <v>42037.582905092589</v>
      </c>
      <c r="T3423" s="5">
        <f t="shared" si="323"/>
        <v>42067.582905092589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318"/>
        <v>109.1</v>
      </c>
      <c r="P3424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5">
        <f t="shared" si="322"/>
        <v>42323.353888888887</v>
      </c>
      <c r="T3424" s="5">
        <f t="shared" si="323"/>
        <v>42351.791666666664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318"/>
        <v>140</v>
      </c>
      <c r="P3425">
        <f t="shared" si="319"/>
        <v>35</v>
      </c>
      <c r="Q3425" t="str">
        <f t="shared" si="320"/>
        <v>theater</v>
      </c>
      <c r="R3425" t="str">
        <f t="shared" si="321"/>
        <v>plays</v>
      </c>
      <c r="S3425" s="5">
        <f t="shared" si="322"/>
        <v>42088.703020833331</v>
      </c>
      <c r="T3425" s="5">
        <f t="shared" si="323"/>
        <v>42118.703020833331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318"/>
        <v>103.58333333333334</v>
      </c>
      <c r="P342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5">
        <f t="shared" si="322"/>
        <v>42018.468564814808</v>
      </c>
      <c r="T3426" s="5">
        <f t="shared" si="323"/>
        <v>42040.082638888889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318"/>
        <v>102.97033333333331</v>
      </c>
      <c r="P342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5">
        <f t="shared" si="322"/>
        <v>41884.40898148148</v>
      </c>
      <c r="T3427" s="5">
        <f t="shared" si="323"/>
        <v>41916.40898148148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318"/>
        <v>108.13333333333333</v>
      </c>
      <c r="P3428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5">
        <f t="shared" si="322"/>
        <v>41883.848414351851</v>
      </c>
      <c r="T3428" s="5">
        <f t="shared" si="323"/>
        <v>41902.875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318"/>
        <v>100</v>
      </c>
      <c r="P3429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5">
        <f t="shared" si="322"/>
        <v>41792.436944444438</v>
      </c>
      <c r="T3429" s="5">
        <f t="shared" si="323"/>
        <v>41822.436944444438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318"/>
        <v>102.75000000000001</v>
      </c>
      <c r="P3430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5">
        <f t="shared" si="322"/>
        <v>42038.512118055551</v>
      </c>
      <c r="T3430" s="5">
        <f t="shared" si="323"/>
        <v>42063.499999999993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318"/>
        <v>130</v>
      </c>
      <c r="P3431">
        <f t="shared" si="319"/>
        <v>16.25</v>
      </c>
      <c r="Q3431" t="str">
        <f t="shared" si="320"/>
        <v>theater</v>
      </c>
      <c r="R3431" t="str">
        <f t="shared" si="321"/>
        <v>plays</v>
      </c>
      <c r="S3431" s="5">
        <f t="shared" si="322"/>
        <v>42661.813206018516</v>
      </c>
      <c r="T3431" s="5">
        <f t="shared" si="323"/>
        <v>42675.813206018516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318"/>
        <v>108.54949999999999</v>
      </c>
      <c r="P3432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5">
        <f t="shared" si="322"/>
        <v>41820.737280092588</v>
      </c>
      <c r="T3432" s="5">
        <f t="shared" si="323"/>
        <v>41850.737280092588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318"/>
        <v>100</v>
      </c>
      <c r="P3433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5">
        <f t="shared" si="322"/>
        <v>41839.522604166668</v>
      </c>
      <c r="T3433" s="5">
        <f t="shared" si="323"/>
        <v>41869.522604166668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318"/>
        <v>109.65</v>
      </c>
      <c r="P3434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5">
        <f t="shared" si="322"/>
        <v>42380.372847222221</v>
      </c>
      <c r="T3434" s="5">
        <f t="shared" si="323"/>
        <v>42405.708333333336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318"/>
        <v>100.26315789473684</v>
      </c>
      <c r="P3435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5">
        <f t="shared" si="322"/>
        <v>41775.854803240734</v>
      </c>
      <c r="T3435" s="5">
        <f t="shared" si="323"/>
        <v>41806.916666666664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318"/>
        <v>105.55000000000001</v>
      </c>
      <c r="P343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5">
        <f t="shared" si="322"/>
        <v>41800.172094907401</v>
      </c>
      <c r="T3436" s="5">
        <f t="shared" si="323"/>
        <v>41830.172094907401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318"/>
        <v>112.00000000000001</v>
      </c>
      <c r="P343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5">
        <f t="shared" si="322"/>
        <v>42572.408483796295</v>
      </c>
      <c r="T3437" s="5">
        <f t="shared" si="323"/>
        <v>42588.916666666664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318"/>
        <v>105.89999999999999</v>
      </c>
      <c r="P3438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5">
        <f t="shared" si="322"/>
        <v>41851.333252314813</v>
      </c>
      <c r="T3438" s="5">
        <f t="shared" si="323"/>
        <v>41872.477777777771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318"/>
        <v>101</v>
      </c>
      <c r="P3439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5">
        <f t="shared" si="322"/>
        <v>42205.502546296295</v>
      </c>
      <c r="T3439" s="5">
        <f t="shared" si="323"/>
        <v>42235.502546296295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318"/>
        <v>104.2</v>
      </c>
      <c r="P3440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5">
        <f t="shared" si="322"/>
        <v>42100.719525462962</v>
      </c>
      <c r="T3440" s="5">
        <f t="shared" si="323"/>
        <v>42126.666666666664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318"/>
        <v>134.67833333333334</v>
      </c>
      <c r="P3441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5">
        <f t="shared" si="322"/>
        <v>42374.702893518515</v>
      </c>
      <c r="T3441" s="5">
        <f t="shared" si="323"/>
        <v>42387.999305555553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318"/>
        <v>105.2184</v>
      </c>
      <c r="P3442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5">
        <f t="shared" si="322"/>
        <v>41808.914675925924</v>
      </c>
      <c r="T3442" s="5">
        <f t="shared" si="323"/>
        <v>41831.46875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318"/>
        <v>102.60000000000001</v>
      </c>
      <c r="P3443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5">
        <f t="shared" si="322"/>
        <v>42294.221307870372</v>
      </c>
      <c r="T3443" s="5">
        <f t="shared" si="323"/>
        <v>42321.636805555558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318"/>
        <v>100</v>
      </c>
      <c r="P3444">
        <f t="shared" si="319"/>
        <v>31.25</v>
      </c>
      <c r="Q3444" t="str">
        <f t="shared" si="320"/>
        <v>theater</v>
      </c>
      <c r="R3444" t="str">
        <f t="shared" si="321"/>
        <v>plays</v>
      </c>
      <c r="S3444" s="5">
        <f t="shared" si="322"/>
        <v>42124.632777777777</v>
      </c>
      <c r="T3444" s="5">
        <f t="shared" si="323"/>
        <v>42154.632777777777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318"/>
        <v>185.5</v>
      </c>
      <c r="P3445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5">
        <f t="shared" si="322"/>
        <v>41861.316504629627</v>
      </c>
      <c r="T3445" s="5">
        <f t="shared" si="323"/>
        <v>41891.316504629627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318"/>
        <v>289</v>
      </c>
      <c r="P3446">
        <f t="shared" si="319"/>
        <v>43.35</v>
      </c>
      <c r="Q3446" t="str">
        <f t="shared" si="320"/>
        <v>theater</v>
      </c>
      <c r="R3446" t="str">
        <f t="shared" si="321"/>
        <v>plays</v>
      </c>
      <c r="S3446" s="5">
        <f t="shared" si="322"/>
        <v>42521.08317129629</v>
      </c>
      <c r="T3446" s="5">
        <f t="shared" si="323"/>
        <v>42529.374305555553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318"/>
        <v>100</v>
      </c>
      <c r="P344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5">
        <f t="shared" si="322"/>
        <v>42272.322175925925</v>
      </c>
      <c r="T3447" s="5">
        <f t="shared" si="323"/>
        <v>42300.322175925925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318"/>
        <v>108.2</v>
      </c>
      <c r="P3448">
        <f t="shared" si="319"/>
        <v>43.28</v>
      </c>
      <c r="Q3448" t="str">
        <f t="shared" si="320"/>
        <v>theater</v>
      </c>
      <c r="R3448" t="str">
        <f t="shared" si="321"/>
        <v>plays</v>
      </c>
      <c r="S3448" s="5">
        <f t="shared" si="322"/>
        <v>42016.624131944445</v>
      </c>
      <c r="T3448" s="5">
        <f t="shared" si="323"/>
        <v>42040.305555555555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318"/>
        <v>107.80000000000001</v>
      </c>
      <c r="P3449">
        <f t="shared" si="319"/>
        <v>77</v>
      </c>
      <c r="Q3449" t="str">
        <f t="shared" si="320"/>
        <v>theater</v>
      </c>
      <c r="R3449" t="str">
        <f t="shared" si="321"/>
        <v>plays</v>
      </c>
      <c r="S3449" s="5">
        <f t="shared" si="322"/>
        <v>42402.680694444447</v>
      </c>
      <c r="T3449" s="5">
        <f t="shared" si="323"/>
        <v>42447.639027777775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318"/>
        <v>109.76190476190477</v>
      </c>
      <c r="P3450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5">
        <f t="shared" si="322"/>
        <v>41959.910752314812</v>
      </c>
      <c r="T3450" s="5">
        <f t="shared" si="323"/>
        <v>41989.910752314812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318"/>
        <v>170.625</v>
      </c>
      <c r="P3451">
        <f t="shared" si="319"/>
        <v>68.25</v>
      </c>
      <c r="Q3451" t="str">
        <f t="shared" si="320"/>
        <v>theater</v>
      </c>
      <c r="R3451" t="str">
        <f t="shared" si="321"/>
        <v>plays</v>
      </c>
      <c r="S3451" s="5">
        <f t="shared" si="322"/>
        <v>42531.844189814808</v>
      </c>
      <c r="T3451" s="5">
        <f t="shared" si="323"/>
        <v>42559.958333333336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318"/>
        <v>152</v>
      </c>
      <c r="P3452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5">
        <f t="shared" si="322"/>
        <v>42036.496192129627</v>
      </c>
      <c r="T3452" s="5">
        <f t="shared" si="323"/>
        <v>42096.454525462956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318"/>
        <v>101.23076923076924</v>
      </c>
      <c r="P3453">
        <f t="shared" si="319"/>
        <v>41.125</v>
      </c>
      <c r="Q3453" t="str">
        <f t="shared" si="320"/>
        <v>theater</v>
      </c>
      <c r="R3453" t="str">
        <f t="shared" si="321"/>
        <v>plays</v>
      </c>
      <c r="S3453" s="5">
        <f t="shared" si="322"/>
        <v>42088.515358796292</v>
      </c>
      <c r="T3453" s="5">
        <f t="shared" si="323"/>
        <v>42115.515358796292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318"/>
        <v>153.19999999999999</v>
      </c>
      <c r="P3454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5">
        <f t="shared" si="322"/>
        <v>41820.430856481478</v>
      </c>
      <c r="T3454" s="5">
        <f t="shared" si="323"/>
        <v>41842.957638888889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318"/>
        <v>128.33333333333334</v>
      </c>
      <c r="P3455">
        <f t="shared" si="319"/>
        <v>27.5</v>
      </c>
      <c r="Q3455" t="str">
        <f t="shared" si="320"/>
        <v>theater</v>
      </c>
      <c r="R3455" t="str">
        <f t="shared" si="321"/>
        <v>plays</v>
      </c>
      <c r="S3455" s="5">
        <f t="shared" si="322"/>
        <v>42535.770324074074</v>
      </c>
      <c r="T3455" s="5">
        <f t="shared" si="323"/>
        <v>42595.770324074074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318"/>
        <v>100.71428571428571</v>
      </c>
      <c r="P345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5">
        <f t="shared" si="322"/>
        <v>41821.490266203698</v>
      </c>
      <c r="T3456" s="5">
        <f t="shared" si="323"/>
        <v>41851.490266203698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318"/>
        <v>100.64999999999999</v>
      </c>
      <c r="P345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5">
        <f t="shared" si="322"/>
        <v>42626.541979166665</v>
      </c>
      <c r="T3457" s="5">
        <f t="shared" si="323"/>
        <v>42656.541979166665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318"/>
        <v>191.3</v>
      </c>
      <c r="P3458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5">
        <f t="shared" si="322"/>
        <v>41820.997303240736</v>
      </c>
      <c r="T3458" s="5">
        <f t="shared" si="323"/>
        <v>41852.082638888889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324">(E3459/D3459)*100</f>
        <v>140.19999999999999</v>
      </c>
      <c r="P3459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RIGHT(N3459,LEN(N3459)-FIND("/",N3459))</f>
        <v>plays</v>
      </c>
      <c r="S3459" s="5">
        <f t="shared" ref="S3459:S3522" si="328">(J3459/86400)+25569+(-5/24)</f>
        <v>42016.498344907406</v>
      </c>
      <c r="T3459" s="5">
        <f t="shared" ref="T3459:T3522" si="329">(I3459/86400)+25569+(-5/24)</f>
        <v>42047.040972222218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324"/>
        <v>124.33537832310839</v>
      </c>
      <c r="P3460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5">
        <f t="shared" si="328"/>
        <v>42010.994247685179</v>
      </c>
      <c r="T3460" s="5">
        <f t="shared" si="329"/>
        <v>42037.977083333331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324"/>
        <v>126.2</v>
      </c>
      <c r="P3461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5">
        <f t="shared" si="328"/>
        <v>42480.271527777775</v>
      </c>
      <c r="T3461" s="5">
        <f t="shared" si="329"/>
        <v>42510.271527777775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324"/>
        <v>190</v>
      </c>
      <c r="P3462">
        <f t="shared" si="325"/>
        <v>50</v>
      </c>
      <c r="Q3462" t="str">
        <f t="shared" si="326"/>
        <v>theater</v>
      </c>
      <c r="R3462" t="str">
        <f t="shared" si="327"/>
        <v>plays</v>
      </c>
      <c r="S3462" s="5">
        <f t="shared" si="328"/>
        <v>41852.318888888891</v>
      </c>
      <c r="T3462" s="5">
        <f t="shared" si="329"/>
        <v>41866.318888888891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324"/>
        <v>139</v>
      </c>
      <c r="P3463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5">
        <f t="shared" si="328"/>
        <v>42643.424525462957</v>
      </c>
      <c r="T3463" s="5">
        <f t="shared" si="329"/>
        <v>42671.916666666664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324"/>
        <v>202</v>
      </c>
      <c r="P3464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5">
        <f t="shared" si="328"/>
        <v>42179.690138888887</v>
      </c>
      <c r="T3464" s="5">
        <f t="shared" si="329"/>
        <v>42195.541666666664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324"/>
        <v>103.38000000000001</v>
      </c>
      <c r="P3465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5">
        <f t="shared" si="328"/>
        <v>42612.710474537038</v>
      </c>
      <c r="T3465" s="5">
        <f t="shared" si="329"/>
        <v>42653.957638888889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324"/>
        <v>102.3236</v>
      </c>
      <c r="P346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5">
        <f t="shared" si="328"/>
        <v>42574.921724537031</v>
      </c>
      <c r="T3466" s="5">
        <f t="shared" si="329"/>
        <v>42604.921724537031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324"/>
        <v>103</v>
      </c>
      <c r="P346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5">
        <f t="shared" si="328"/>
        <v>42200.417499999996</v>
      </c>
      <c r="T3467" s="5">
        <f t="shared" si="329"/>
        <v>42225.458333333336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324"/>
        <v>127.14285714285714</v>
      </c>
      <c r="P3468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5">
        <f t="shared" si="328"/>
        <v>42419.810763888883</v>
      </c>
      <c r="T3468" s="5">
        <f t="shared" si="329"/>
        <v>42479.769097222219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324"/>
        <v>101</v>
      </c>
      <c r="P3469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5">
        <f t="shared" si="328"/>
        <v>42053.463333333326</v>
      </c>
      <c r="T3469" s="5">
        <f t="shared" si="329"/>
        <v>42083.421666666669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324"/>
        <v>121.78</v>
      </c>
      <c r="P3470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5">
        <f t="shared" si="328"/>
        <v>42605.55704861111</v>
      </c>
      <c r="T3470" s="5">
        <f t="shared" si="329"/>
        <v>42633.916666666664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324"/>
        <v>113.39285714285714</v>
      </c>
      <c r="P3471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5">
        <f t="shared" si="328"/>
        <v>42458.433391203704</v>
      </c>
      <c r="T3471" s="5">
        <f t="shared" si="329"/>
        <v>42488.433391203704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324"/>
        <v>150</v>
      </c>
      <c r="P3472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5">
        <f t="shared" si="328"/>
        <v>42528.813680555548</v>
      </c>
      <c r="T3472" s="5">
        <f t="shared" si="329"/>
        <v>42566.693055555552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324"/>
        <v>214.6</v>
      </c>
      <c r="P3473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5">
        <f t="shared" si="328"/>
        <v>41841.61215277778</v>
      </c>
      <c r="T3473" s="5">
        <f t="shared" si="329"/>
        <v>41882.625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324"/>
        <v>102.05</v>
      </c>
      <c r="P3474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5">
        <f t="shared" si="328"/>
        <v>41927.962164351848</v>
      </c>
      <c r="T3474" s="5">
        <f t="shared" si="329"/>
        <v>41949.040972222218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324"/>
        <v>100</v>
      </c>
      <c r="P3475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5">
        <f t="shared" si="328"/>
        <v>42062.626111111109</v>
      </c>
      <c r="T3475" s="5">
        <f t="shared" si="329"/>
        <v>42083.643749999996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324"/>
        <v>101</v>
      </c>
      <c r="P347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5">
        <f t="shared" si="328"/>
        <v>42541.293182870366</v>
      </c>
      <c r="T3476" s="5">
        <f t="shared" si="329"/>
        <v>42571.293182870366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324"/>
        <v>113.33333333333333</v>
      </c>
      <c r="P3477">
        <f t="shared" si="325"/>
        <v>20</v>
      </c>
      <c r="Q3477" t="str">
        <f t="shared" si="326"/>
        <v>theater</v>
      </c>
      <c r="R3477" t="str">
        <f t="shared" si="327"/>
        <v>plays</v>
      </c>
      <c r="S3477" s="5">
        <f t="shared" si="328"/>
        <v>41918.672499999993</v>
      </c>
      <c r="T3477" s="5">
        <f t="shared" si="329"/>
        <v>41945.791666666664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324"/>
        <v>104</v>
      </c>
      <c r="P3478">
        <f t="shared" si="325"/>
        <v>52</v>
      </c>
      <c r="Q3478" t="str">
        <f t="shared" si="326"/>
        <v>theater</v>
      </c>
      <c r="R3478" t="str">
        <f t="shared" si="327"/>
        <v>plays</v>
      </c>
      <c r="S3478" s="5">
        <f t="shared" si="328"/>
        <v>41921.071643518517</v>
      </c>
      <c r="T3478" s="5">
        <f t="shared" si="329"/>
        <v>41938.916666666664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324"/>
        <v>115.33333333333333</v>
      </c>
      <c r="P3479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5">
        <f t="shared" si="328"/>
        <v>42128.528275462959</v>
      </c>
      <c r="T3479" s="5">
        <f t="shared" si="329"/>
        <v>42140.916666666664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324"/>
        <v>112.85000000000001</v>
      </c>
      <c r="P3480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5">
        <f t="shared" si="328"/>
        <v>42053.708587962959</v>
      </c>
      <c r="T3480" s="5">
        <f t="shared" si="329"/>
        <v>42079.666666666664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324"/>
        <v>127.86666666666666</v>
      </c>
      <c r="P3481">
        <f t="shared" si="325"/>
        <v>34.25</v>
      </c>
      <c r="Q3481" t="str">
        <f t="shared" si="326"/>
        <v>theater</v>
      </c>
      <c r="R3481" t="str">
        <f t="shared" si="327"/>
        <v>plays</v>
      </c>
      <c r="S3481" s="5">
        <f t="shared" si="328"/>
        <v>41781.64675925926</v>
      </c>
      <c r="T3481" s="5">
        <f t="shared" si="329"/>
        <v>41811.64675925926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324"/>
        <v>142.66666666666669</v>
      </c>
      <c r="P3482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5">
        <f t="shared" si="328"/>
        <v>42171.109108796292</v>
      </c>
      <c r="T3482" s="5">
        <f t="shared" si="329"/>
        <v>42195.666666666664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324"/>
        <v>118.8</v>
      </c>
      <c r="P3483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5">
        <f t="shared" si="328"/>
        <v>41989.039212962962</v>
      </c>
      <c r="T3483" s="5">
        <f t="shared" si="329"/>
        <v>42006.039212962962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324"/>
        <v>138.33333333333334</v>
      </c>
      <c r="P3484">
        <f t="shared" si="325"/>
        <v>51.875</v>
      </c>
      <c r="Q3484" t="str">
        <f t="shared" si="326"/>
        <v>theater</v>
      </c>
      <c r="R3484" t="str">
        <f t="shared" si="327"/>
        <v>plays</v>
      </c>
      <c r="S3484" s="5">
        <f t="shared" si="328"/>
        <v>41796.563263888886</v>
      </c>
      <c r="T3484" s="5">
        <f t="shared" si="329"/>
        <v>41826.563263888886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324"/>
        <v>159.9402985074627</v>
      </c>
      <c r="P3485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5">
        <f t="shared" si="328"/>
        <v>41793.460428240738</v>
      </c>
      <c r="T3485" s="5">
        <f t="shared" si="329"/>
        <v>41823.460428240738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324"/>
        <v>114.24000000000001</v>
      </c>
      <c r="P348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5">
        <f t="shared" si="328"/>
        <v>42506.552071759252</v>
      </c>
      <c r="T3486" s="5">
        <f t="shared" si="329"/>
        <v>42536.552071759252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324"/>
        <v>100.60606060606061</v>
      </c>
      <c r="P348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5">
        <f t="shared" si="328"/>
        <v>42372.484722222223</v>
      </c>
      <c r="T3487" s="5">
        <f t="shared" si="329"/>
        <v>42402.484722222223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324"/>
        <v>155.20000000000002</v>
      </c>
      <c r="P3488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5">
        <f t="shared" si="328"/>
        <v>42126.666678240734</v>
      </c>
      <c r="T3488" s="5">
        <f t="shared" si="329"/>
        <v>42158.082638888889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324"/>
        <v>127.75000000000001</v>
      </c>
      <c r="P3489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5">
        <f t="shared" si="328"/>
        <v>42149.732083333329</v>
      </c>
      <c r="T3489" s="5">
        <f t="shared" si="329"/>
        <v>42179.732083333329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324"/>
        <v>121.2</v>
      </c>
      <c r="P3490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5">
        <f t="shared" si="328"/>
        <v>42087.55972222222</v>
      </c>
      <c r="T3490" s="5">
        <f t="shared" si="329"/>
        <v>42111.458333333336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324"/>
        <v>112.7</v>
      </c>
      <c r="P3491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5">
        <f t="shared" si="328"/>
        <v>41753.427442129629</v>
      </c>
      <c r="T3491" s="5">
        <f t="shared" si="329"/>
        <v>41783.666666666664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324"/>
        <v>127.49999999999999</v>
      </c>
      <c r="P3492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5">
        <f t="shared" si="328"/>
        <v>42443.594027777777</v>
      </c>
      <c r="T3492" s="5">
        <f t="shared" si="329"/>
        <v>42473.594027777777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324"/>
        <v>158.20000000000002</v>
      </c>
      <c r="P3493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5">
        <f t="shared" si="328"/>
        <v>42121.041481481479</v>
      </c>
      <c r="T3493" s="5">
        <f t="shared" si="329"/>
        <v>42142.041481481479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324"/>
        <v>105.26894736842105</v>
      </c>
      <c r="P3494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5">
        <f t="shared" si="328"/>
        <v>42267.800891203697</v>
      </c>
      <c r="T3494" s="5">
        <f t="shared" si="329"/>
        <v>42302.800891203697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324"/>
        <v>100</v>
      </c>
      <c r="P3495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5">
        <f t="shared" si="328"/>
        <v>41848.657824074071</v>
      </c>
      <c r="T3495" s="5">
        <f t="shared" si="329"/>
        <v>41868.007638888885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324"/>
        <v>100</v>
      </c>
      <c r="P349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5">
        <f t="shared" si="328"/>
        <v>42689.006655092591</v>
      </c>
      <c r="T3496" s="5">
        <f t="shared" si="329"/>
        <v>42700.041666666664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324"/>
        <v>106.86</v>
      </c>
      <c r="P349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5">
        <f t="shared" si="328"/>
        <v>41915.554502314808</v>
      </c>
      <c r="T3497" s="5">
        <f t="shared" si="329"/>
        <v>41944.512499999997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324"/>
        <v>124.4</v>
      </c>
      <c r="P3498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5">
        <f t="shared" si="328"/>
        <v>42584.638495370367</v>
      </c>
      <c r="T3498" s="5">
        <f t="shared" si="329"/>
        <v>42624.638495370367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324"/>
        <v>108.70406189555126</v>
      </c>
      <c r="P3499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5">
        <f t="shared" si="328"/>
        <v>42511.53361111111</v>
      </c>
      <c r="T3499" s="5">
        <f t="shared" si="329"/>
        <v>42523.708333333336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324"/>
        <v>102.42424242424242</v>
      </c>
      <c r="P3500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5">
        <f t="shared" si="328"/>
        <v>42458.950277777774</v>
      </c>
      <c r="T3500" s="5">
        <f t="shared" si="329"/>
        <v>42518.697222222218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324"/>
        <v>105.5</v>
      </c>
      <c r="P3501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5">
        <f t="shared" si="328"/>
        <v>42131.827835648146</v>
      </c>
      <c r="T3501" s="5">
        <f t="shared" si="329"/>
        <v>42186.082638888889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324"/>
        <v>106.3</v>
      </c>
      <c r="P3502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5">
        <f t="shared" si="328"/>
        <v>42419.711087962962</v>
      </c>
      <c r="T3502" s="5">
        <f t="shared" si="329"/>
        <v>42435.999305555553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324"/>
        <v>100.66666666666666</v>
      </c>
      <c r="P3503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5">
        <f t="shared" si="328"/>
        <v>42233.555497685178</v>
      </c>
      <c r="T3503" s="5">
        <f t="shared" si="329"/>
        <v>42258.555497685178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324"/>
        <v>105.4</v>
      </c>
      <c r="P3504">
        <f t="shared" si="325"/>
        <v>136</v>
      </c>
      <c r="Q3504" t="str">
        <f t="shared" si="326"/>
        <v>theater</v>
      </c>
      <c r="R3504" t="str">
        <f t="shared" si="327"/>
        <v>plays</v>
      </c>
      <c r="S3504" s="5">
        <f t="shared" si="328"/>
        <v>42430.631064814814</v>
      </c>
      <c r="T3504" s="5">
        <f t="shared" si="329"/>
        <v>42444.957638888889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324"/>
        <v>107.55999999999999</v>
      </c>
      <c r="P3505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5">
        <f t="shared" si="328"/>
        <v>42545.27</v>
      </c>
      <c r="T3505" s="5">
        <f t="shared" si="329"/>
        <v>42575.27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324"/>
        <v>100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s="5">
        <f t="shared" si="328"/>
        <v>42297.540405092594</v>
      </c>
      <c r="T3506" s="5">
        <f t="shared" si="329"/>
        <v>42327.582071759258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324"/>
        <v>103.76</v>
      </c>
      <c r="P350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5">
        <f t="shared" si="328"/>
        <v>41760.727372685185</v>
      </c>
      <c r="T3507" s="5">
        <f t="shared" si="329"/>
        <v>41771.958333333328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324"/>
        <v>101.49999999999999</v>
      </c>
      <c r="P3508">
        <f t="shared" si="325"/>
        <v>105</v>
      </c>
      <c r="Q3508" t="str">
        <f t="shared" si="326"/>
        <v>theater</v>
      </c>
      <c r="R3508" t="str">
        <f t="shared" si="327"/>
        <v>plays</v>
      </c>
      <c r="S3508" s="5">
        <f t="shared" si="328"/>
        <v>41829.525925925926</v>
      </c>
      <c r="T3508" s="5">
        <f t="shared" si="329"/>
        <v>41874.525925925926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324"/>
        <v>104.4</v>
      </c>
      <c r="P3509">
        <f t="shared" si="325"/>
        <v>145</v>
      </c>
      <c r="Q3509" t="str">
        <f t="shared" si="326"/>
        <v>theater</v>
      </c>
      <c r="R3509" t="str">
        <f t="shared" si="327"/>
        <v>plays</v>
      </c>
      <c r="S3509" s="5">
        <f t="shared" si="328"/>
        <v>42491.714548611104</v>
      </c>
      <c r="T3509" s="5">
        <f t="shared" si="329"/>
        <v>42521.714548611104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324"/>
        <v>180</v>
      </c>
      <c r="P3510">
        <f t="shared" si="325"/>
        <v>12</v>
      </c>
      <c r="Q3510" t="str">
        <f t="shared" si="326"/>
        <v>theater</v>
      </c>
      <c r="R3510" t="str">
        <f t="shared" si="327"/>
        <v>plays</v>
      </c>
      <c r="S3510" s="5">
        <f t="shared" si="328"/>
        <v>42477.521446759252</v>
      </c>
      <c r="T3510" s="5">
        <f t="shared" si="329"/>
        <v>42500.666666666664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324"/>
        <v>106.33333333333333</v>
      </c>
      <c r="P3511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5">
        <f t="shared" si="328"/>
        <v>41950.651226851849</v>
      </c>
      <c r="T3511" s="5">
        <f t="shared" si="329"/>
        <v>41963.996527777774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324"/>
        <v>100.55555555555556</v>
      </c>
      <c r="P3512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5">
        <f t="shared" si="328"/>
        <v>41802.412569444445</v>
      </c>
      <c r="T3512" s="5">
        <f t="shared" si="329"/>
        <v>41822.412569444445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324"/>
        <v>101.2</v>
      </c>
      <c r="P3513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5">
        <f t="shared" si="328"/>
        <v>41927.665451388886</v>
      </c>
      <c r="T3513" s="5">
        <f t="shared" si="329"/>
        <v>41950.5625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324"/>
        <v>100</v>
      </c>
      <c r="P3514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5">
        <f t="shared" si="328"/>
        <v>42057.328611111108</v>
      </c>
      <c r="T3514" s="5">
        <f t="shared" si="329"/>
        <v>42117.286944444444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324"/>
        <v>118.39285714285714</v>
      </c>
      <c r="P3515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5">
        <f t="shared" si="328"/>
        <v>41780.887870370367</v>
      </c>
      <c r="T3515" s="5">
        <f t="shared" si="329"/>
        <v>41793.999305555553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324"/>
        <v>110.00000000000001</v>
      </c>
      <c r="P3516">
        <f t="shared" si="325"/>
        <v>55</v>
      </c>
      <c r="Q3516" t="str">
        <f t="shared" si="326"/>
        <v>theater</v>
      </c>
      <c r="R3516" t="str">
        <f t="shared" si="327"/>
        <v>plays</v>
      </c>
      <c r="S3516" s="5">
        <f t="shared" si="328"/>
        <v>42020.638333333329</v>
      </c>
      <c r="T3516" s="5">
        <f t="shared" si="329"/>
        <v>42036.999305555553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324"/>
        <v>102.66666666666666</v>
      </c>
      <c r="P351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5">
        <f t="shared" si="328"/>
        <v>42125.564479166664</v>
      </c>
      <c r="T3517" s="5">
        <f t="shared" si="329"/>
        <v>42155.564479166664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324"/>
        <v>100</v>
      </c>
      <c r="P351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5">
        <f t="shared" si="328"/>
        <v>41855.801736111105</v>
      </c>
      <c r="T3518" s="5">
        <f t="shared" si="329"/>
        <v>41889.916666666664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324"/>
        <v>100</v>
      </c>
      <c r="P3519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5">
        <f t="shared" si="328"/>
        <v>41794.609189814808</v>
      </c>
      <c r="T3519" s="5">
        <f t="shared" si="329"/>
        <v>41824.25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324"/>
        <v>110.04599999999999</v>
      </c>
      <c r="P3520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5">
        <f t="shared" si="328"/>
        <v>41893.575219907405</v>
      </c>
      <c r="T3520" s="5">
        <f t="shared" si="329"/>
        <v>41914.38958333333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324"/>
        <v>101.35000000000001</v>
      </c>
      <c r="P3521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5">
        <f t="shared" si="328"/>
        <v>42037.390624999993</v>
      </c>
      <c r="T3521" s="5">
        <f t="shared" si="329"/>
        <v>42067.390624999993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324"/>
        <v>100.75</v>
      </c>
      <c r="P3522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5">
        <f t="shared" si="328"/>
        <v>42227.615879629629</v>
      </c>
      <c r="T3522" s="5">
        <f t="shared" si="329"/>
        <v>42253.365972222215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330">(E3523/D3523)*100</f>
        <v>169.42857142857144</v>
      </c>
      <c r="P3523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RIGHT(N3523,LEN(N3523)-FIND("/",N3523))</f>
        <v>plays</v>
      </c>
      <c r="S3523" s="5">
        <f t="shared" ref="S3523:S3586" si="334">(J3523/86400)+25569+(-5/24)</f>
        <v>41881.153009259258</v>
      </c>
      <c r="T3523" s="5">
        <f t="shared" ref="T3523:T3586" si="335">(I3523/86400)+25569+(-5/24)</f>
        <v>41911.153009259258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330"/>
        <v>100</v>
      </c>
      <c r="P3524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5">
        <f t="shared" si="334"/>
        <v>42234.581550925919</v>
      </c>
      <c r="T3524" s="5">
        <f t="shared" si="335"/>
        <v>42262.212500000001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330"/>
        <v>113.65</v>
      </c>
      <c r="P3525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5">
        <f t="shared" si="334"/>
        <v>42581.189212962963</v>
      </c>
      <c r="T3525" s="5">
        <f t="shared" si="335"/>
        <v>42638.749999999993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330"/>
        <v>101.56</v>
      </c>
      <c r="P352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5">
        <f t="shared" si="334"/>
        <v>41880.555243055554</v>
      </c>
      <c r="T3526" s="5">
        <f t="shared" si="335"/>
        <v>41894.958333333328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330"/>
        <v>106</v>
      </c>
      <c r="P352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5">
        <f t="shared" si="334"/>
        <v>42214.487337962964</v>
      </c>
      <c r="T3527" s="5">
        <f t="shared" si="335"/>
        <v>42225.458333333336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330"/>
        <v>102</v>
      </c>
      <c r="P3528">
        <f t="shared" si="331"/>
        <v>99</v>
      </c>
      <c r="Q3528" t="str">
        <f t="shared" si="332"/>
        <v>theater</v>
      </c>
      <c r="R3528" t="str">
        <f t="shared" si="333"/>
        <v>plays</v>
      </c>
      <c r="S3528" s="5">
        <f t="shared" si="334"/>
        <v>42460.126979166664</v>
      </c>
      <c r="T3528" s="5">
        <f t="shared" si="335"/>
        <v>42488.040972222218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330"/>
        <v>116.91666666666667</v>
      </c>
      <c r="P3529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5">
        <f t="shared" si="334"/>
        <v>42166.814872685187</v>
      </c>
      <c r="T3529" s="5">
        <f t="shared" si="335"/>
        <v>42195.957638888889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330"/>
        <v>101.15151515151514</v>
      </c>
      <c r="P3530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5">
        <f t="shared" si="334"/>
        <v>42733.293032407404</v>
      </c>
      <c r="T3530" s="5">
        <f t="shared" si="335"/>
        <v>42753.293032407404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330"/>
        <v>132</v>
      </c>
      <c r="P3531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5">
        <f t="shared" si="334"/>
        <v>42177.553449074076</v>
      </c>
      <c r="T3531" s="5">
        <f t="shared" si="335"/>
        <v>42197.833333333336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330"/>
        <v>100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s="5">
        <f t="shared" si="334"/>
        <v>42442.41501157407</v>
      </c>
      <c r="T3532" s="5">
        <f t="shared" si="335"/>
        <v>42470.624999999993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330"/>
        <v>128</v>
      </c>
      <c r="P3533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5">
        <f t="shared" si="334"/>
        <v>42521.44599537037</v>
      </c>
      <c r="T3533" s="5">
        <f t="shared" si="335"/>
        <v>42551.44599537037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330"/>
        <v>118.95833333333334</v>
      </c>
      <c r="P3534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5">
        <f t="shared" si="334"/>
        <v>41884.391516203701</v>
      </c>
      <c r="T3534" s="5">
        <f t="shared" si="335"/>
        <v>41899.957638888889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330"/>
        <v>126.2</v>
      </c>
      <c r="P3535">
        <f t="shared" si="331"/>
        <v>78.875</v>
      </c>
      <c r="Q3535" t="str">
        <f t="shared" si="332"/>
        <v>theater</v>
      </c>
      <c r="R3535" t="str">
        <f t="shared" si="333"/>
        <v>plays</v>
      </c>
      <c r="S3535" s="5">
        <f t="shared" si="334"/>
        <v>42289.552858796298</v>
      </c>
      <c r="T3535" s="5">
        <f t="shared" si="335"/>
        <v>42319.594525462962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330"/>
        <v>156.20000000000002</v>
      </c>
      <c r="P353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5">
        <f t="shared" si="334"/>
        <v>42243.416932870365</v>
      </c>
      <c r="T3536" s="5">
        <f t="shared" si="335"/>
        <v>42278.416932870365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330"/>
        <v>103.15</v>
      </c>
      <c r="P353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5">
        <f t="shared" si="334"/>
        <v>42248.431828703702</v>
      </c>
      <c r="T3537" s="5">
        <f t="shared" si="335"/>
        <v>42279.541666666664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330"/>
        <v>153.33333333333334</v>
      </c>
      <c r="P3538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5">
        <f t="shared" si="334"/>
        <v>42328.518807870372</v>
      </c>
      <c r="T3538" s="5">
        <f t="shared" si="335"/>
        <v>42358.290972222218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330"/>
        <v>180.44444444444446</v>
      </c>
      <c r="P3539">
        <f t="shared" si="331"/>
        <v>43.5</v>
      </c>
      <c r="Q3539" t="str">
        <f t="shared" si="332"/>
        <v>theater</v>
      </c>
      <c r="R3539" t="str">
        <f t="shared" si="333"/>
        <v>plays</v>
      </c>
      <c r="S3539" s="5">
        <f t="shared" si="334"/>
        <v>41923.146018518521</v>
      </c>
      <c r="T3539" s="5">
        <f t="shared" si="335"/>
        <v>41960.124305555553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330"/>
        <v>128.44999999999999</v>
      </c>
      <c r="P3540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5">
        <f t="shared" si="334"/>
        <v>42571.212268518517</v>
      </c>
      <c r="T3540" s="5">
        <f t="shared" si="335"/>
        <v>42599.212268518517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330"/>
        <v>119.66666666666667</v>
      </c>
      <c r="P3541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5">
        <f t="shared" si="334"/>
        <v>42600.547708333332</v>
      </c>
      <c r="T3541" s="5">
        <f t="shared" si="335"/>
        <v>42621.547708333332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330"/>
        <v>123</v>
      </c>
      <c r="P3542">
        <f t="shared" si="331"/>
        <v>46.125</v>
      </c>
      <c r="Q3542" t="str">
        <f t="shared" si="332"/>
        <v>theater</v>
      </c>
      <c r="R3542" t="str">
        <f t="shared" si="333"/>
        <v>plays</v>
      </c>
      <c r="S3542" s="5">
        <f t="shared" si="334"/>
        <v>42516.795034722221</v>
      </c>
      <c r="T3542" s="5">
        <f t="shared" si="335"/>
        <v>42546.795034722221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330"/>
        <v>105</v>
      </c>
      <c r="P3543">
        <f t="shared" si="331"/>
        <v>39.375</v>
      </c>
      <c r="Q3543" t="str">
        <f t="shared" si="332"/>
        <v>theater</v>
      </c>
      <c r="R3543" t="str">
        <f t="shared" si="333"/>
        <v>plays</v>
      </c>
      <c r="S3543" s="5">
        <f t="shared" si="334"/>
        <v>42222.521701388883</v>
      </c>
      <c r="T3543" s="5">
        <f t="shared" si="335"/>
        <v>42247.521701388883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330"/>
        <v>102.23636363636363</v>
      </c>
      <c r="P3544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5">
        <f t="shared" si="334"/>
        <v>41829.391458333332</v>
      </c>
      <c r="T3544" s="5">
        <f t="shared" si="335"/>
        <v>41889.391458333332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330"/>
        <v>104.66666666666666</v>
      </c>
      <c r="P3545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5">
        <f t="shared" si="334"/>
        <v>42150.546979166662</v>
      </c>
      <c r="T3545" s="5">
        <f t="shared" si="335"/>
        <v>42180.546979166662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330"/>
        <v>100</v>
      </c>
      <c r="P354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5">
        <f t="shared" si="334"/>
        <v>42040.623344907406</v>
      </c>
      <c r="T3546" s="5">
        <f t="shared" si="335"/>
        <v>42070.623344907406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330"/>
        <v>100.4</v>
      </c>
      <c r="P354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5">
        <f t="shared" si="334"/>
        <v>42075.599062499998</v>
      </c>
      <c r="T3547" s="5">
        <f t="shared" si="335"/>
        <v>42105.599062499998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330"/>
        <v>102.27272727272727</v>
      </c>
      <c r="P3548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5">
        <f t="shared" si="334"/>
        <v>42073.452361111107</v>
      </c>
      <c r="T3548" s="5">
        <f t="shared" si="335"/>
        <v>42094.957638888889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330"/>
        <v>114.40928571428573</v>
      </c>
      <c r="P3549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5">
        <f t="shared" si="334"/>
        <v>42479.870381944442</v>
      </c>
      <c r="T3549" s="5">
        <f t="shared" si="335"/>
        <v>42503.957638888889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330"/>
        <v>101.9047619047619</v>
      </c>
      <c r="P3550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5">
        <f t="shared" si="334"/>
        <v>42411.733958333331</v>
      </c>
      <c r="T3550" s="5">
        <f t="shared" si="335"/>
        <v>42433.833333333336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330"/>
        <v>102</v>
      </c>
      <c r="P3551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5">
        <f t="shared" si="334"/>
        <v>42223.186030092591</v>
      </c>
      <c r="T3551" s="5">
        <f t="shared" si="335"/>
        <v>42251.186030092591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330"/>
        <v>104.80000000000001</v>
      </c>
      <c r="P3552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5">
        <f t="shared" si="334"/>
        <v>42462.685162037036</v>
      </c>
      <c r="T3552" s="5">
        <f t="shared" si="335"/>
        <v>42492.685162037036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330"/>
        <v>101.83333333333333</v>
      </c>
      <c r="P3553">
        <f t="shared" si="331"/>
        <v>61.1</v>
      </c>
      <c r="Q3553" t="str">
        <f t="shared" si="332"/>
        <v>theater</v>
      </c>
      <c r="R3553" t="str">
        <f t="shared" si="333"/>
        <v>plays</v>
      </c>
      <c r="S3553" s="5">
        <f t="shared" si="334"/>
        <v>41753.307523148142</v>
      </c>
      <c r="T3553" s="5">
        <f t="shared" si="335"/>
        <v>41781.713194444441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330"/>
        <v>100</v>
      </c>
      <c r="P3554">
        <f t="shared" si="331"/>
        <v>38.65</v>
      </c>
      <c r="Q3554" t="str">
        <f t="shared" si="332"/>
        <v>theater</v>
      </c>
      <c r="R3554" t="str">
        <f t="shared" si="333"/>
        <v>plays</v>
      </c>
      <c r="S3554" s="5">
        <f t="shared" si="334"/>
        <v>41788.378749999996</v>
      </c>
      <c r="T3554" s="5">
        <f t="shared" si="335"/>
        <v>41818.378749999996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330"/>
        <v>106.27272727272728</v>
      </c>
      <c r="P3555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5">
        <f t="shared" si="334"/>
        <v>42195.820370370369</v>
      </c>
      <c r="T3555" s="5">
        <f t="shared" si="335"/>
        <v>42227.791666666664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330"/>
        <v>113.42219999999999</v>
      </c>
      <c r="P355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5">
        <f t="shared" si="334"/>
        <v>42015.842118055552</v>
      </c>
      <c r="T3556" s="5">
        <f t="shared" si="335"/>
        <v>42046.499999999993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330"/>
        <v>100</v>
      </c>
      <c r="P355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5">
        <f t="shared" si="334"/>
        <v>42661.233726851853</v>
      </c>
      <c r="T3557" s="5">
        <f t="shared" si="335"/>
        <v>42691.275393518517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330"/>
        <v>100.45454545454547</v>
      </c>
      <c r="P3558">
        <f t="shared" si="331"/>
        <v>110.5</v>
      </c>
      <c r="Q3558" t="str">
        <f t="shared" si="332"/>
        <v>theater</v>
      </c>
      <c r="R3558" t="str">
        <f t="shared" si="333"/>
        <v>plays</v>
      </c>
      <c r="S3558" s="5">
        <f t="shared" si="334"/>
        <v>41808.441249999996</v>
      </c>
      <c r="T3558" s="5">
        <f t="shared" si="335"/>
        <v>41868.441249999996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330"/>
        <v>100.03599999999999</v>
      </c>
      <c r="P3559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5">
        <f t="shared" si="334"/>
        <v>41730.068414351852</v>
      </c>
      <c r="T3559" s="5">
        <f t="shared" si="335"/>
        <v>41764.068414351852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330"/>
        <v>144</v>
      </c>
      <c r="P3560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5">
        <f t="shared" si="334"/>
        <v>42139.608506944445</v>
      </c>
      <c r="T3560" s="5">
        <f t="shared" si="335"/>
        <v>42181.666666666664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330"/>
        <v>103.49999999999999</v>
      </c>
      <c r="P3561">
        <f t="shared" si="331"/>
        <v>43.125</v>
      </c>
      <c r="Q3561" t="str">
        <f t="shared" si="332"/>
        <v>theater</v>
      </c>
      <c r="R3561" t="str">
        <f t="shared" si="333"/>
        <v>plays</v>
      </c>
      <c r="S3561" s="5">
        <f t="shared" si="334"/>
        <v>42193.887824074067</v>
      </c>
      <c r="T3561" s="5">
        <f t="shared" si="335"/>
        <v>42216.165277777771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330"/>
        <v>108.43750000000001</v>
      </c>
      <c r="P3562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5">
        <f t="shared" si="334"/>
        <v>42115.68131944444</v>
      </c>
      <c r="T3562" s="5">
        <f t="shared" si="335"/>
        <v>42150.906249999993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330"/>
        <v>102.4</v>
      </c>
      <c r="P3563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5">
        <f t="shared" si="334"/>
        <v>42203.471967592595</v>
      </c>
      <c r="T3563" s="5">
        <f t="shared" si="335"/>
        <v>42221.566666666666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330"/>
        <v>148.88888888888889</v>
      </c>
      <c r="P3564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5">
        <f t="shared" si="334"/>
        <v>42433.553553240738</v>
      </c>
      <c r="T3564" s="5">
        <f t="shared" si="335"/>
        <v>42442.708333333336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330"/>
        <v>105.49000000000002</v>
      </c>
      <c r="P3565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5">
        <f t="shared" si="334"/>
        <v>42555.46361111111</v>
      </c>
      <c r="T3565" s="5">
        <f t="shared" si="335"/>
        <v>42583.583333333336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330"/>
        <v>100.49999999999999</v>
      </c>
      <c r="P356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5">
        <f t="shared" si="334"/>
        <v>42236.414918981478</v>
      </c>
      <c r="T3566" s="5">
        <f t="shared" si="335"/>
        <v>42282.458333333336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330"/>
        <v>130.55555555555557</v>
      </c>
      <c r="P356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5">
        <f t="shared" si="334"/>
        <v>41974.534814814811</v>
      </c>
      <c r="T3567" s="5">
        <f t="shared" si="335"/>
        <v>42004.534814814811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330"/>
        <v>104.75000000000001</v>
      </c>
      <c r="P3568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5">
        <f t="shared" si="334"/>
        <v>41997.299571759257</v>
      </c>
      <c r="T3568" s="5">
        <f t="shared" si="335"/>
        <v>42027.299571759257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330"/>
        <v>108.80000000000001</v>
      </c>
      <c r="P3569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5">
        <f t="shared" si="334"/>
        <v>42135.602361111109</v>
      </c>
      <c r="T3569" s="5">
        <f t="shared" si="335"/>
        <v>42165.602361111109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330"/>
        <v>111.00000000000001</v>
      </c>
      <c r="P3570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5">
        <f t="shared" si="334"/>
        <v>41869.532337962963</v>
      </c>
      <c r="T3570" s="5">
        <f t="shared" si="335"/>
        <v>41899.532337962963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330"/>
        <v>100.47999999999999</v>
      </c>
      <c r="P3571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5">
        <f t="shared" si="334"/>
        <v>41982.480277777773</v>
      </c>
      <c r="T3571" s="5">
        <f t="shared" si="335"/>
        <v>42012.480277777773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330"/>
        <v>114.35</v>
      </c>
      <c r="P3572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5">
        <f t="shared" si="334"/>
        <v>41976.12364583333</v>
      </c>
      <c r="T3572" s="5">
        <f t="shared" si="335"/>
        <v>42004.083333333336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330"/>
        <v>122.06666666666666</v>
      </c>
      <c r="P3573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5">
        <f t="shared" si="334"/>
        <v>41912.650613425925</v>
      </c>
      <c r="T3573" s="5">
        <f t="shared" si="335"/>
        <v>41942.650613425925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330"/>
        <v>100</v>
      </c>
      <c r="P3574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5">
        <f t="shared" si="334"/>
        <v>42146.36206018518</v>
      </c>
      <c r="T3574" s="5">
        <f t="shared" si="335"/>
        <v>42176.36206018518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330"/>
        <v>102.8</v>
      </c>
      <c r="P3575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5">
        <f t="shared" si="334"/>
        <v>41921.167199074072</v>
      </c>
      <c r="T3575" s="5">
        <f t="shared" si="335"/>
        <v>41951.208865740737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330"/>
        <v>106.12068965517241</v>
      </c>
      <c r="P357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5">
        <f t="shared" si="334"/>
        <v>41926.734351851854</v>
      </c>
      <c r="T3576" s="5">
        <f t="shared" si="335"/>
        <v>41956.776018518511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330"/>
        <v>101.33000000000001</v>
      </c>
      <c r="P357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5">
        <f t="shared" si="334"/>
        <v>42561.575543981475</v>
      </c>
      <c r="T3577" s="5">
        <f t="shared" si="335"/>
        <v>42592.957638888889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330"/>
        <v>100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s="5">
        <f t="shared" si="334"/>
        <v>42649.340902777774</v>
      </c>
      <c r="T3578" s="5">
        <f t="shared" si="335"/>
        <v>42709.382569444446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330"/>
        <v>130</v>
      </c>
      <c r="P3579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5">
        <f t="shared" si="334"/>
        <v>42093.578506944446</v>
      </c>
      <c r="T3579" s="5">
        <f t="shared" si="335"/>
        <v>42120.061111111114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330"/>
        <v>100.01333333333334</v>
      </c>
      <c r="P3580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5">
        <f t="shared" si="334"/>
        <v>42460.525196759256</v>
      </c>
      <c r="T3580" s="5">
        <f t="shared" si="335"/>
        <v>42490.525196759256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330"/>
        <v>100</v>
      </c>
      <c r="P3581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5">
        <f t="shared" si="334"/>
        <v>42430.553888888891</v>
      </c>
      <c r="T3581" s="5">
        <f t="shared" si="335"/>
        <v>42460.51222222222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330"/>
        <v>113.88888888888889</v>
      </c>
      <c r="P3582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5">
        <f t="shared" si="334"/>
        <v>42025.967847222222</v>
      </c>
      <c r="T3582" s="5">
        <f t="shared" si="335"/>
        <v>42063.999305555553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330"/>
        <v>100</v>
      </c>
      <c r="P3583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5">
        <f t="shared" si="334"/>
        <v>41836.26284722222</v>
      </c>
      <c r="T3583" s="5">
        <f t="shared" si="335"/>
        <v>41850.26284722222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330"/>
        <v>287</v>
      </c>
      <c r="P3584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5">
        <f t="shared" si="334"/>
        <v>42450.887523148143</v>
      </c>
      <c r="T3584" s="5">
        <f t="shared" si="335"/>
        <v>42464.887523148143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330"/>
        <v>108.5</v>
      </c>
      <c r="P3585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5">
        <f t="shared" si="334"/>
        <v>42418.217650462961</v>
      </c>
      <c r="T3585" s="5">
        <f t="shared" si="335"/>
        <v>42478.175983796296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330"/>
        <v>115.5</v>
      </c>
      <c r="P358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5">
        <f t="shared" si="334"/>
        <v>42168.108148148145</v>
      </c>
      <c r="T3586" s="5">
        <f t="shared" si="335"/>
        <v>42198.108148148145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336">(E3587/D3587)*100</f>
        <v>119.11764705882352</v>
      </c>
      <c r="P3587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RIGHT(N3587,LEN(N3587)-FIND("/",N3587))</f>
        <v>plays</v>
      </c>
      <c r="S3587" s="5">
        <f t="shared" ref="S3587:S3650" si="340">(J3587/86400)+25569+(-5/24)</f>
        <v>41964.507986111108</v>
      </c>
      <c r="T3587" s="5">
        <f t="shared" ref="T3587:T3650" si="341">(I3587/86400)+25569+(-5/24)</f>
        <v>41994.507986111108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336"/>
        <v>109.42666666666668</v>
      </c>
      <c r="P3588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5">
        <f t="shared" si="340"/>
        <v>42576.489236111105</v>
      </c>
      <c r="T3588" s="5">
        <f t="shared" si="341"/>
        <v>42636.489236111105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336"/>
        <v>126.6</v>
      </c>
      <c r="P3589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5">
        <f t="shared" si="340"/>
        <v>42503.331643518519</v>
      </c>
      <c r="T3589" s="5">
        <f t="shared" si="341"/>
        <v>42548.583333333336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336"/>
        <v>100.49999999999999</v>
      </c>
      <c r="P3590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5">
        <f t="shared" si="340"/>
        <v>42101.620486111111</v>
      </c>
      <c r="T3590" s="5">
        <f t="shared" si="341"/>
        <v>42123.749999999993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336"/>
        <v>127.49999999999999</v>
      </c>
      <c r="P3591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5">
        <f t="shared" si="340"/>
        <v>42125.439201388886</v>
      </c>
      <c r="T3591" s="5">
        <f t="shared" si="341"/>
        <v>42150.439201388886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336"/>
        <v>100.05999999999999</v>
      </c>
      <c r="P3592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5">
        <f t="shared" si="340"/>
        <v>41902.125393518516</v>
      </c>
      <c r="T3592" s="5">
        <f t="shared" si="341"/>
        <v>41932.125393518516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336"/>
        <v>175</v>
      </c>
      <c r="P3593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5">
        <f t="shared" si="340"/>
        <v>42003.74009259259</v>
      </c>
      <c r="T3593" s="5">
        <f t="shared" si="341"/>
        <v>42027.999305555553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336"/>
        <v>127.25</v>
      </c>
      <c r="P3594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5">
        <f t="shared" si="340"/>
        <v>41988.621608796289</v>
      </c>
      <c r="T3594" s="5">
        <f t="shared" si="341"/>
        <v>42045.999305555553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336"/>
        <v>110.63333333333334</v>
      </c>
      <c r="P3595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5">
        <f t="shared" si="340"/>
        <v>41974.690266203703</v>
      </c>
      <c r="T3595" s="5">
        <f t="shared" si="341"/>
        <v>42009.643055555549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336"/>
        <v>125.93749999999999</v>
      </c>
      <c r="P359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5">
        <f t="shared" si="340"/>
        <v>42591.858587962961</v>
      </c>
      <c r="T3596" s="5">
        <f t="shared" si="341"/>
        <v>42616.858587962961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336"/>
        <v>118.5</v>
      </c>
      <c r="P359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5">
        <f t="shared" si="340"/>
        <v>42049.800034722219</v>
      </c>
      <c r="T3597" s="5">
        <f t="shared" si="341"/>
        <v>42076.082638888889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336"/>
        <v>107.72727272727273</v>
      </c>
      <c r="P3598">
        <f t="shared" si="337"/>
        <v>79</v>
      </c>
      <c r="Q3598" t="str">
        <f t="shared" si="338"/>
        <v>theater</v>
      </c>
      <c r="R3598" t="str">
        <f t="shared" si="339"/>
        <v>plays</v>
      </c>
      <c r="S3598" s="5">
        <f t="shared" si="340"/>
        <v>41856.506736111107</v>
      </c>
      <c r="T3598" s="5">
        <f t="shared" si="341"/>
        <v>41877.506736111107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336"/>
        <v>102.60000000000001</v>
      </c>
      <c r="P3599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5">
        <f t="shared" si="340"/>
        <v>42417.377199074072</v>
      </c>
      <c r="T3599" s="5">
        <f t="shared" si="341"/>
        <v>42432.040972222218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336"/>
        <v>110.1</v>
      </c>
      <c r="P3600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5">
        <f t="shared" si="340"/>
        <v>41866.590532407405</v>
      </c>
      <c r="T3600" s="5">
        <f t="shared" si="341"/>
        <v>41884.999305555553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336"/>
        <v>202</v>
      </c>
      <c r="P3601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5">
        <f t="shared" si="340"/>
        <v>42220.586539351854</v>
      </c>
      <c r="T3601" s="5">
        <f t="shared" si="341"/>
        <v>42245.791666666664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336"/>
        <v>130</v>
      </c>
      <c r="P3602">
        <f t="shared" si="337"/>
        <v>3.25</v>
      </c>
      <c r="Q3602" t="str">
        <f t="shared" si="338"/>
        <v>theater</v>
      </c>
      <c r="R3602" t="str">
        <f t="shared" si="339"/>
        <v>plays</v>
      </c>
      <c r="S3602" s="5">
        <f t="shared" si="340"/>
        <v>42628.640787037039</v>
      </c>
      <c r="T3602" s="5">
        <f t="shared" si="341"/>
        <v>42656.640787037039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336"/>
        <v>104.35000000000001</v>
      </c>
      <c r="P3603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5">
        <f t="shared" si="340"/>
        <v>41990.790300925924</v>
      </c>
      <c r="T3603" s="5">
        <f t="shared" si="341"/>
        <v>42020.790300925924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336"/>
        <v>100.05</v>
      </c>
      <c r="P3604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5">
        <f t="shared" si="340"/>
        <v>42447.68609953703</v>
      </c>
      <c r="T3604" s="5">
        <f t="shared" si="341"/>
        <v>42507.68609953703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336"/>
        <v>170.66666666666669</v>
      </c>
      <c r="P3605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5">
        <f t="shared" si="340"/>
        <v>42283.656018518515</v>
      </c>
      <c r="T3605" s="5">
        <f t="shared" si="341"/>
        <v>42313.697685185187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336"/>
        <v>112.83333333333334</v>
      </c>
      <c r="P360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5">
        <f t="shared" si="340"/>
        <v>42482.80736111111</v>
      </c>
      <c r="T3606" s="5">
        <f t="shared" si="341"/>
        <v>42489.082638888889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336"/>
        <v>184</v>
      </c>
      <c r="P360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5">
        <f t="shared" si="340"/>
        <v>42383.584791666661</v>
      </c>
      <c r="T3607" s="5">
        <f t="shared" si="341"/>
        <v>42413.584791666661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336"/>
        <v>130.26666666666665</v>
      </c>
      <c r="P3608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5">
        <f t="shared" si="340"/>
        <v>42566.396493055552</v>
      </c>
      <c r="T3608" s="5">
        <f t="shared" si="341"/>
        <v>42596.396493055552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336"/>
        <v>105.45454545454544</v>
      </c>
      <c r="P3609">
        <f t="shared" si="337"/>
        <v>29</v>
      </c>
      <c r="Q3609" t="str">
        <f t="shared" si="338"/>
        <v>theater</v>
      </c>
      <c r="R3609" t="str">
        <f t="shared" si="339"/>
        <v>plays</v>
      </c>
      <c r="S3609" s="5">
        <f t="shared" si="340"/>
        <v>42338.755578703705</v>
      </c>
      <c r="T3609" s="5">
        <f t="shared" si="341"/>
        <v>42352.791666666664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336"/>
        <v>100</v>
      </c>
      <c r="P3610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5">
        <f t="shared" si="340"/>
        <v>42506.501041666663</v>
      </c>
      <c r="T3610" s="5">
        <f t="shared" si="341"/>
        <v>42538.374999999993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336"/>
        <v>153.31632653061226</v>
      </c>
      <c r="P3611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5">
        <f t="shared" si="340"/>
        <v>42429.783391203702</v>
      </c>
      <c r="T3611" s="5">
        <f t="shared" si="341"/>
        <v>42459.741724537038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336"/>
        <v>162.30000000000001</v>
      </c>
      <c r="P3612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5">
        <f t="shared" si="340"/>
        <v>42203.22379629629</v>
      </c>
      <c r="T3612" s="5">
        <f t="shared" si="341"/>
        <v>42233.22379629629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336"/>
        <v>136</v>
      </c>
      <c r="P3613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5">
        <f t="shared" si="340"/>
        <v>42072.162048611113</v>
      </c>
      <c r="T3613" s="5">
        <f t="shared" si="341"/>
        <v>42102.162048611113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336"/>
        <v>144.4</v>
      </c>
      <c r="P3614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5">
        <f t="shared" si="340"/>
        <v>41789.518645833326</v>
      </c>
      <c r="T3614" s="5">
        <f t="shared" si="341"/>
        <v>41799.518645833326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336"/>
        <v>100</v>
      </c>
      <c r="P3615">
        <f t="shared" si="337"/>
        <v>62.5</v>
      </c>
      <c r="Q3615" t="str">
        <f t="shared" si="338"/>
        <v>theater</v>
      </c>
      <c r="R3615" t="str">
        <f t="shared" si="339"/>
        <v>plays</v>
      </c>
      <c r="S3615" s="5">
        <f t="shared" si="340"/>
        <v>41788.381643518514</v>
      </c>
      <c r="T3615" s="5">
        <f t="shared" si="341"/>
        <v>41818.381643518514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336"/>
        <v>100.8</v>
      </c>
      <c r="P361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5">
        <f t="shared" si="340"/>
        <v>42143.833518518521</v>
      </c>
      <c r="T3616" s="5">
        <f t="shared" si="341"/>
        <v>42173.833518518521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336"/>
        <v>106.80000000000001</v>
      </c>
      <c r="P361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5">
        <f t="shared" si="340"/>
        <v>42318.385370370372</v>
      </c>
      <c r="T3617" s="5">
        <f t="shared" si="341"/>
        <v>42348.385370370372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336"/>
        <v>124.8</v>
      </c>
      <c r="P3618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5">
        <f t="shared" si="340"/>
        <v>42052.741481481477</v>
      </c>
      <c r="T3618" s="5">
        <f t="shared" si="341"/>
        <v>42082.699814814812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336"/>
        <v>118.91891891891892</v>
      </c>
      <c r="P3619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5">
        <f t="shared" si="340"/>
        <v>42779.401956018519</v>
      </c>
      <c r="T3619" s="5">
        <f t="shared" si="341"/>
        <v>42793.791666666664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336"/>
        <v>101</v>
      </c>
      <c r="P3620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5">
        <f t="shared" si="340"/>
        <v>42128.419560185182</v>
      </c>
      <c r="T3620" s="5">
        <f t="shared" si="341"/>
        <v>42158.419560185182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336"/>
        <v>112.99999999999999</v>
      </c>
      <c r="P3621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5">
        <f t="shared" si="340"/>
        <v>42660.923912037033</v>
      </c>
      <c r="T3621" s="5">
        <f t="shared" si="341"/>
        <v>42693.708333333336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336"/>
        <v>105.19047619047619</v>
      </c>
      <c r="P3622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5">
        <f t="shared" si="340"/>
        <v>42037.72987268518</v>
      </c>
      <c r="T3622" s="5">
        <f t="shared" si="341"/>
        <v>42067.958333333336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336"/>
        <v>109.73333333333332</v>
      </c>
      <c r="P3623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5">
        <f t="shared" si="340"/>
        <v>42619.727361111109</v>
      </c>
      <c r="T3623" s="5">
        <f t="shared" si="341"/>
        <v>42643.666666666664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336"/>
        <v>100.099</v>
      </c>
      <c r="P3624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5">
        <f t="shared" si="340"/>
        <v>41877.013553240737</v>
      </c>
      <c r="T3624" s="5">
        <f t="shared" si="341"/>
        <v>41909.932638888888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336"/>
        <v>120</v>
      </c>
      <c r="P3625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5">
        <f t="shared" si="340"/>
        <v>41828.528587962959</v>
      </c>
      <c r="T3625" s="5">
        <f t="shared" si="341"/>
        <v>41846.083333333328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336"/>
        <v>104.93333333333332</v>
      </c>
      <c r="P362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5">
        <f t="shared" si="340"/>
        <v>42545.56585648148</v>
      </c>
      <c r="T3626" s="5">
        <f t="shared" si="341"/>
        <v>42605.56585648148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336"/>
        <v>102.66666666666666</v>
      </c>
      <c r="P362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5">
        <f t="shared" si="340"/>
        <v>42157.444178240738</v>
      </c>
      <c r="T3627" s="5">
        <f t="shared" si="341"/>
        <v>42187.444178240738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336"/>
        <v>101.82500000000002</v>
      </c>
      <c r="P3628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5">
        <f t="shared" si="340"/>
        <v>41846.458993055552</v>
      </c>
      <c r="T3628" s="5">
        <f t="shared" si="341"/>
        <v>41867.458993055552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336"/>
        <v>100</v>
      </c>
      <c r="P3629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5">
        <f t="shared" si="340"/>
        <v>42460.533414351848</v>
      </c>
      <c r="T3629" s="5">
        <f t="shared" si="341"/>
        <v>42510.957638888889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336"/>
        <v>0</v>
      </c>
      <c r="P3630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5">
        <f t="shared" si="340"/>
        <v>42291.6249537037</v>
      </c>
      <c r="T3630" s="5">
        <f t="shared" si="341"/>
        <v>42351.666620370372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336"/>
        <v>1.9999999999999998E-4</v>
      </c>
      <c r="P3631">
        <f t="shared" si="337"/>
        <v>1</v>
      </c>
      <c r="Q3631" t="str">
        <f t="shared" si="338"/>
        <v>theater</v>
      </c>
      <c r="R3631" t="str">
        <f t="shared" si="339"/>
        <v>musical</v>
      </c>
      <c r="S3631" s="5">
        <f t="shared" si="340"/>
        <v>42436.886157407404</v>
      </c>
      <c r="T3631" s="5">
        <f t="shared" si="341"/>
        <v>42495.499999999993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336"/>
        <v>3.3333333333333333E-2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s="5">
        <f t="shared" si="340"/>
        <v>41942.638773148145</v>
      </c>
      <c r="T3632" s="5">
        <f t="shared" si="341"/>
        <v>41972.680439814816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336"/>
        <v>51.023391812865491</v>
      </c>
      <c r="P3633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5">
        <f t="shared" si="340"/>
        <v>41880.54510416666</v>
      </c>
      <c r="T3633" s="5">
        <f t="shared" si="341"/>
        <v>41904.957638888889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336"/>
        <v>20</v>
      </c>
      <c r="P3634">
        <f t="shared" si="337"/>
        <v>100</v>
      </c>
      <c r="Q3634" t="str">
        <f t="shared" si="338"/>
        <v>theater</v>
      </c>
      <c r="R3634" t="str">
        <f t="shared" si="339"/>
        <v>musical</v>
      </c>
      <c r="S3634" s="5">
        <f t="shared" si="340"/>
        <v>41946.728576388887</v>
      </c>
      <c r="T3634" s="5">
        <f t="shared" si="341"/>
        <v>41966.728576388887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336"/>
        <v>35.24</v>
      </c>
      <c r="P3635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5">
        <f t="shared" si="340"/>
        <v>42649.415127314809</v>
      </c>
      <c r="T3635" s="5">
        <f t="shared" si="341"/>
        <v>42692.833333333336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336"/>
        <v>4.246666666666667</v>
      </c>
      <c r="P363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5">
        <f t="shared" si="340"/>
        <v>42700.958032407405</v>
      </c>
      <c r="T3636" s="5">
        <f t="shared" si="341"/>
        <v>42748.957638888889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336"/>
        <v>36.457142857142856</v>
      </c>
      <c r="P363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5">
        <f t="shared" si="340"/>
        <v>42450.674490740734</v>
      </c>
      <c r="T3637" s="5">
        <f t="shared" si="341"/>
        <v>42480.674490740734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336"/>
        <v>0</v>
      </c>
      <c r="P3638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5">
        <f t="shared" si="340"/>
        <v>42226.486446759256</v>
      </c>
      <c r="T3638" s="5">
        <f t="shared" si="341"/>
        <v>42261.486446759256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336"/>
        <v>30.866666666666664</v>
      </c>
      <c r="P3639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5">
        <f t="shared" si="340"/>
        <v>41975.492303240739</v>
      </c>
      <c r="T3639" s="5">
        <f t="shared" si="341"/>
        <v>42005.492303240739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336"/>
        <v>6.5454545454545459</v>
      </c>
      <c r="P3640">
        <f t="shared" si="337"/>
        <v>108</v>
      </c>
      <c r="Q3640" t="str">
        <f t="shared" si="338"/>
        <v>theater</v>
      </c>
      <c r="R3640" t="str">
        <f t="shared" si="339"/>
        <v>musical</v>
      </c>
      <c r="S3640" s="5">
        <f t="shared" si="340"/>
        <v>42053.464490740742</v>
      </c>
      <c r="T3640" s="5">
        <f t="shared" si="341"/>
        <v>42113.42282407407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336"/>
        <v>4.0000000000000001E-3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s="5">
        <f t="shared" si="340"/>
        <v>42590.468819444439</v>
      </c>
      <c r="T3641" s="5">
        <f t="shared" si="341"/>
        <v>42650.424305555549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336"/>
        <v>5.5</v>
      </c>
      <c r="P3642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5">
        <f t="shared" si="340"/>
        <v>42104.573263888888</v>
      </c>
      <c r="T3642" s="5">
        <f t="shared" si="341"/>
        <v>42134.573263888888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336"/>
        <v>0</v>
      </c>
      <c r="P3643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5">
        <f t="shared" si="340"/>
        <v>41899.41873842592</v>
      </c>
      <c r="T3643" s="5">
        <f t="shared" si="341"/>
        <v>41917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336"/>
        <v>2.1428571428571428</v>
      </c>
      <c r="P3644">
        <f t="shared" si="337"/>
        <v>7.5</v>
      </c>
      <c r="Q3644" t="str">
        <f t="shared" si="338"/>
        <v>theater</v>
      </c>
      <c r="R3644" t="str">
        <f t="shared" si="339"/>
        <v>musical</v>
      </c>
      <c r="S3644" s="5">
        <f t="shared" si="340"/>
        <v>42297.607951388891</v>
      </c>
      <c r="T3644" s="5">
        <f t="shared" si="341"/>
        <v>42338.499999999993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336"/>
        <v>0</v>
      </c>
      <c r="P3645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5">
        <f t="shared" si="340"/>
        <v>42284.935636574075</v>
      </c>
      <c r="T3645" s="5">
        <f t="shared" si="341"/>
        <v>42324.977303240739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336"/>
        <v>16.420000000000002</v>
      </c>
      <c r="P364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5">
        <f t="shared" si="340"/>
        <v>42409.033414351848</v>
      </c>
      <c r="T3646" s="5">
        <f t="shared" si="341"/>
        <v>42436.999305555553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336"/>
        <v>0.1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s="5">
        <f t="shared" si="340"/>
        <v>42665.762013888881</v>
      </c>
      <c r="T3647" s="5">
        <f t="shared" si="341"/>
        <v>42695.803680555553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336"/>
        <v>4.8099999999999996</v>
      </c>
      <c r="P3648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5">
        <f t="shared" si="340"/>
        <v>42140.21298611111</v>
      </c>
      <c r="T3648" s="5">
        <f t="shared" si="341"/>
        <v>42171.770833333336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336"/>
        <v>6</v>
      </c>
      <c r="P3649">
        <f t="shared" si="337"/>
        <v>15</v>
      </c>
      <c r="Q3649" t="str">
        <f t="shared" si="338"/>
        <v>theater</v>
      </c>
      <c r="R3649" t="str">
        <f t="shared" si="339"/>
        <v>musical</v>
      </c>
      <c r="S3649" s="5">
        <f t="shared" si="340"/>
        <v>42598.540821759256</v>
      </c>
      <c r="T3649" s="5">
        <f t="shared" si="341"/>
        <v>42643.540821759256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336"/>
        <v>100.38249999999999</v>
      </c>
      <c r="P3650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5">
        <f t="shared" si="340"/>
        <v>41887.083854166667</v>
      </c>
      <c r="T3650" s="5">
        <f t="shared" si="341"/>
        <v>41917.083854166667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342">(E3651/D3651)*100</f>
        <v>104</v>
      </c>
      <c r="P3651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RIGHT(N3651,LEN(N3651)-FIND("/",N3651))</f>
        <v>plays</v>
      </c>
      <c r="S3651" s="5">
        <f t="shared" ref="S3651:S3714" si="346">(J3651/86400)+25569+(-5/24)</f>
        <v>41780.504560185182</v>
      </c>
      <c r="T3651" s="5">
        <f t="shared" ref="T3651:T3714" si="347">(I3651/86400)+25569+(-5/24)</f>
        <v>41806.504560185182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342"/>
        <v>100</v>
      </c>
      <c r="P3652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5">
        <f t="shared" si="346"/>
        <v>42381.270648148151</v>
      </c>
      <c r="T3652" s="5">
        <f t="shared" si="347"/>
        <v>42402.270648148151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342"/>
        <v>104</v>
      </c>
      <c r="P3653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5">
        <f t="shared" si="346"/>
        <v>41828.437986111108</v>
      </c>
      <c r="T3653" s="5">
        <f t="shared" si="347"/>
        <v>41861.457638888889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342"/>
        <v>250.66666666666669</v>
      </c>
      <c r="P3654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5">
        <f t="shared" si="346"/>
        <v>42596.436365740738</v>
      </c>
      <c r="T3654" s="5">
        <f t="shared" si="347"/>
        <v>42606.957638888889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342"/>
        <v>100.49999999999999</v>
      </c>
      <c r="P3655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5">
        <f t="shared" si="346"/>
        <v>42191.155173611107</v>
      </c>
      <c r="T3655" s="5">
        <f t="shared" si="347"/>
        <v>42221.155173611107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342"/>
        <v>174.4</v>
      </c>
      <c r="P365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5">
        <f t="shared" si="346"/>
        <v>42440.20817129629</v>
      </c>
      <c r="T3656" s="5">
        <f t="shared" si="347"/>
        <v>42463.499999999993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342"/>
        <v>116.26</v>
      </c>
      <c r="P365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5">
        <f t="shared" si="346"/>
        <v>42173.594884259255</v>
      </c>
      <c r="T3657" s="5">
        <f t="shared" si="347"/>
        <v>42203.082638888889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342"/>
        <v>105.82000000000001</v>
      </c>
      <c r="P3658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5">
        <f t="shared" si="346"/>
        <v>42737.701805555553</v>
      </c>
      <c r="T3658" s="5">
        <f t="shared" si="347"/>
        <v>42767.749305555553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342"/>
        <v>110.75</v>
      </c>
      <c r="P3659">
        <f t="shared" si="343"/>
        <v>110.75</v>
      </c>
      <c r="Q3659" t="str">
        <f t="shared" si="344"/>
        <v>theater</v>
      </c>
      <c r="R3659" t="str">
        <f t="shared" si="345"/>
        <v>plays</v>
      </c>
      <c r="S3659" s="5">
        <f t="shared" si="346"/>
        <v>42499.4215162037</v>
      </c>
      <c r="T3659" s="5">
        <f t="shared" si="347"/>
        <v>42522.695833333331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342"/>
        <v>100.66666666666666</v>
      </c>
      <c r="P3660">
        <f t="shared" si="343"/>
        <v>75.5</v>
      </c>
      <c r="Q3660" t="str">
        <f t="shared" si="344"/>
        <v>theater</v>
      </c>
      <c r="R3660" t="str">
        <f t="shared" si="345"/>
        <v>plays</v>
      </c>
      <c r="S3660" s="5">
        <f t="shared" si="346"/>
        <v>41775.650231481479</v>
      </c>
      <c r="T3660" s="5">
        <f t="shared" si="347"/>
        <v>41821.957638888889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342"/>
        <v>102.03333333333333</v>
      </c>
      <c r="P3661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5">
        <f t="shared" si="346"/>
        <v>42055.068865740737</v>
      </c>
      <c r="T3661" s="5">
        <f t="shared" si="347"/>
        <v>42082.402083333327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342"/>
        <v>100</v>
      </c>
      <c r="P3662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5">
        <f t="shared" si="346"/>
        <v>41971.672743055555</v>
      </c>
      <c r="T3662" s="5">
        <f t="shared" si="347"/>
        <v>41996.672743055555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342"/>
        <v>111.00000000000001</v>
      </c>
      <c r="P3663">
        <f t="shared" si="343"/>
        <v>92.5</v>
      </c>
      <c r="Q3663" t="str">
        <f t="shared" si="344"/>
        <v>theater</v>
      </c>
      <c r="R3663" t="str">
        <f t="shared" si="345"/>
        <v>plays</v>
      </c>
      <c r="S3663" s="5">
        <f t="shared" si="346"/>
        <v>42447.688333333332</v>
      </c>
      <c r="T3663" s="5">
        <f t="shared" si="347"/>
        <v>42469.958333333336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342"/>
        <v>101.42500000000001</v>
      </c>
      <c r="P3664">
        <f t="shared" si="343"/>
        <v>202.85</v>
      </c>
      <c r="Q3664" t="str">
        <f t="shared" si="344"/>
        <v>theater</v>
      </c>
      <c r="R3664" t="str">
        <f t="shared" si="345"/>
        <v>plays</v>
      </c>
      <c r="S3664" s="5">
        <f t="shared" si="346"/>
        <v>42064.011736111112</v>
      </c>
      <c r="T3664" s="5">
        <f t="shared" si="347"/>
        <v>42093.97006944444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342"/>
        <v>104</v>
      </c>
      <c r="P3665">
        <f t="shared" si="343"/>
        <v>26</v>
      </c>
      <c r="Q3665" t="str">
        <f t="shared" si="344"/>
        <v>theater</v>
      </c>
      <c r="R3665" t="str">
        <f t="shared" si="345"/>
        <v>plays</v>
      </c>
      <c r="S3665" s="5">
        <f t="shared" si="346"/>
        <v>42665.243402777771</v>
      </c>
      <c r="T3665" s="5">
        <f t="shared" si="347"/>
        <v>42725.285069444442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342"/>
        <v>109.375</v>
      </c>
      <c r="P366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5">
        <f t="shared" si="346"/>
        <v>42523.04038194444</v>
      </c>
      <c r="T3666" s="5">
        <f t="shared" si="347"/>
        <v>42537.04038194444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342"/>
        <v>115.16129032258064</v>
      </c>
      <c r="P3667">
        <f t="shared" si="343"/>
        <v>51</v>
      </c>
      <c r="Q3667" t="str">
        <f t="shared" si="344"/>
        <v>theater</v>
      </c>
      <c r="R3667" t="str">
        <f t="shared" si="345"/>
        <v>plays</v>
      </c>
      <c r="S3667" s="5">
        <f t="shared" si="346"/>
        <v>42294.59979166666</v>
      </c>
      <c r="T3667" s="5">
        <f t="shared" si="347"/>
        <v>42305.620833333327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342"/>
        <v>100</v>
      </c>
      <c r="P366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5">
        <f t="shared" si="346"/>
        <v>41822.696550925924</v>
      </c>
      <c r="T3668" s="5">
        <f t="shared" si="347"/>
        <v>41844.083333333328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342"/>
        <v>103.17033333333335</v>
      </c>
      <c r="P3669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5">
        <f t="shared" si="346"/>
        <v>42173.761793981474</v>
      </c>
      <c r="T3669" s="5">
        <f t="shared" si="347"/>
        <v>42203.761793981474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342"/>
        <v>103.49999999999999</v>
      </c>
      <c r="P3670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5">
        <f t="shared" si="346"/>
        <v>42185.347824074073</v>
      </c>
      <c r="T3670" s="5">
        <f t="shared" si="347"/>
        <v>42208.564583333333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342"/>
        <v>138.19999999999999</v>
      </c>
      <c r="P3671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5">
        <f t="shared" si="346"/>
        <v>42136.466863425921</v>
      </c>
      <c r="T3671" s="5">
        <f t="shared" si="347"/>
        <v>42166.466863425921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342"/>
        <v>109.54545454545455</v>
      </c>
      <c r="P3672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5">
        <f t="shared" si="346"/>
        <v>42142.305682870363</v>
      </c>
      <c r="T3672" s="5">
        <f t="shared" si="347"/>
        <v>42155.749999999993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342"/>
        <v>100.85714285714286</v>
      </c>
      <c r="P3673">
        <f t="shared" si="343"/>
        <v>88.25</v>
      </c>
      <c r="Q3673" t="str">
        <f t="shared" si="344"/>
        <v>theater</v>
      </c>
      <c r="R3673" t="str">
        <f t="shared" si="345"/>
        <v>plays</v>
      </c>
      <c r="S3673" s="5">
        <f t="shared" si="346"/>
        <v>41820.419756944444</v>
      </c>
      <c r="T3673" s="5">
        <f t="shared" si="347"/>
        <v>41840.957638888889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342"/>
        <v>101.53333333333335</v>
      </c>
      <c r="P3674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5">
        <f t="shared" si="346"/>
        <v>41878.738240740735</v>
      </c>
      <c r="T3674" s="5">
        <f t="shared" si="347"/>
        <v>41908.738240740735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342"/>
        <v>113.625</v>
      </c>
      <c r="P3675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5">
        <f t="shared" si="346"/>
        <v>41914.086770833332</v>
      </c>
      <c r="T3675" s="5">
        <f t="shared" si="347"/>
        <v>41948.327777777777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342"/>
        <v>100</v>
      </c>
      <c r="P367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5">
        <f t="shared" si="346"/>
        <v>42556.664687499993</v>
      </c>
      <c r="T3676" s="5">
        <f t="shared" si="347"/>
        <v>42616.664687499993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342"/>
        <v>140</v>
      </c>
      <c r="P367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5">
        <f t="shared" si="346"/>
        <v>42493.388680555552</v>
      </c>
      <c r="T3677" s="5">
        <f t="shared" si="347"/>
        <v>42505.749999999993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342"/>
        <v>128.75</v>
      </c>
      <c r="P3678">
        <f t="shared" si="343"/>
        <v>64.375</v>
      </c>
      <c r="Q3678" t="str">
        <f t="shared" si="344"/>
        <v>theater</v>
      </c>
      <c r="R3678" t="str">
        <f t="shared" si="345"/>
        <v>plays</v>
      </c>
      <c r="S3678" s="5">
        <f t="shared" si="346"/>
        <v>41876.607453703698</v>
      </c>
      <c r="T3678" s="5">
        <f t="shared" si="347"/>
        <v>41894.607453703698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342"/>
        <v>102.90416666666667</v>
      </c>
      <c r="P3679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5">
        <f t="shared" si="346"/>
        <v>41802.365949074076</v>
      </c>
      <c r="T3679" s="5">
        <f t="shared" si="347"/>
        <v>41822.957638888889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342"/>
        <v>102.49999999999999</v>
      </c>
      <c r="P3680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5">
        <f t="shared" si="346"/>
        <v>42120.322893518511</v>
      </c>
      <c r="T3680" s="5">
        <f t="shared" si="347"/>
        <v>42155.322893518511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342"/>
        <v>110.1</v>
      </c>
      <c r="P3681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5">
        <f t="shared" si="346"/>
        <v>41786.553020833329</v>
      </c>
      <c r="T3681" s="5">
        <f t="shared" si="347"/>
        <v>41820.999305555553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342"/>
        <v>112.76666666666667</v>
      </c>
      <c r="P3682">
        <f t="shared" si="343"/>
        <v>99.5</v>
      </c>
      <c r="Q3682" t="str">
        <f t="shared" si="344"/>
        <v>theater</v>
      </c>
      <c r="R3682" t="str">
        <f t="shared" si="345"/>
        <v>plays</v>
      </c>
      <c r="S3682" s="5">
        <f t="shared" si="346"/>
        <v>42627.245763888888</v>
      </c>
      <c r="T3682" s="5">
        <f t="shared" si="347"/>
        <v>42648.245763888888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342"/>
        <v>111.9</v>
      </c>
      <c r="P3683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5">
        <f t="shared" si="346"/>
        <v>42374.443171296291</v>
      </c>
      <c r="T3683" s="5">
        <f t="shared" si="347"/>
        <v>42384.443171296291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342"/>
        <v>139.19999999999999</v>
      </c>
      <c r="P3684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5">
        <f t="shared" si="346"/>
        <v>41772.477060185185</v>
      </c>
      <c r="T3684" s="5">
        <f t="shared" si="347"/>
        <v>41806.082638888889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342"/>
        <v>110.85714285714286</v>
      </c>
      <c r="P3685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5">
        <f t="shared" si="346"/>
        <v>42632.908518518518</v>
      </c>
      <c r="T3685" s="5">
        <f t="shared" si="347"/>
        <v>42662.908518518518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342"/>
        <v>139.06666666666666</v>
      </c>
      <c r="P368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5">
        <f t="shared" si="346"/>
        <v>42218.97206018518</v>
      </c>
      <c r="T3686" s="5">
        <f t="shared" si="347"/>
        <v>42248.97206018518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342"/>
        <v>105.69999999999999</v>
      </c>
      <c r="P368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5">
        <f t="shared" si="346"/>
        <v>41753.384942129625</v>
      </c>
      <c r="T3687" s="5">
        <f t="shared" si="347"/>
        <v>41778.666666666664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342"/>
        <v>101.42857142857142</v>
      </c>
      <c r="P3688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5">
        <f t="shared" si="346"/>
        <v>42230.454398148147</v>
      </c>
      <c r="T3688" s="5">
        <f t="shared" si="347"/>
        <v>42244.957638888889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342"/>
        <v>100.245</v>
      </c>
      <c r="P3689">
        <f t="shared" si="343"/>
        <v>200.49</v>
      </c>
      <c r="Q3689" t="str">
        <f t="shared" si="344"/>
        <v>theater</v>
      </c>
      <c r="R3689" t="str">
        <f t="shared" si="345"/>
        <v>plays</v>
      </c>
      <c r="S3689" s="5">
        <f t="shared" si="346"/>
        <v>41787.009895833333</v>
      </c>
      <c r="T3689" s="5">
        <f t="shared" si="347"/>
        <v>41817.009895833333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342"/>
        <v>109.16666666666666</v>
      </c>
      <c r="P3690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5">
        <f t="shared" si="346"/>
        <v>41829.578749999993</v>
      </c>
      <c r="T3690" s="5">
        <f t="shared" si="347"/>
        <v>41859.578749999993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342"/>
        <v>118.33333333333333</v>
      </c>
      <c r="P3691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5">
        <f t="shared" si="346"/>
        <v>42147.61850694444</v>
      </c>
      <c r="T3691" s="5">
        <f t="shared" si="347"/>
        <v>42176.725694444445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342"/>
        <v>120</v>
      </c>
      <c r="P3692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5">
        <f t="shared" si="346"/>
        <v>41940.38984953703</v>
      </c>
      <c r="T3692" s="5">
        <f t="shared" si="347"/>
        <v>41970.431516203702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342"/>
        <v>127.96000000000001</v>
      </c>
      <c r="P3693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5">
        <f t="shared" si="346"/>
        <v>42020.492233796293</v>
      </c>
      <c r="T3693" s="5">
        <f t="shared" si="347"/>
        <v>42064.999305555553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342"/>
        <v>126</v>
      </c>
      <c r="P3694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5">
        <f t="shared" si="346"/>
        <v>41891.756701388884</v>
      </c>
      <c r="T3694" s="5">
        <f t="shared" si="347"/>
        <v>41900.791666666664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342"/>
        <v>129.12912912912913</v>
      </c>
      <c r="P3695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5">
        <f t="shared" si="346"/>
        <v>42308.98297453703</v>
      </c>
      <c r="T3695" s="5">
        <f t="shared" si="347"/>
        <v>42338.729166666664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342"/>
        <v>107.42857142857143</v>
      </c>
      <c r="P369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5">
        <f t="shared" si="346"/>
        <v>42489.925543981481</v>
      </c>
      <c r="T3696" s="5">
        <f t="shared" si="347"/>
        <v>42526.874999999993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342"/>
        <v>100.125</v>
      </c>
      <c r="P369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5">
        <f t="shared" si="346"/>
        <v>41995.662152777775</v>
      </c>
      <c r="T3697" s="5">
        <f t="shared" si="347"/>
        <v>42015.662152777775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342"/>
        <v>155</v>
      </c>
      <c r="P3698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5">
        <f t="shared" si="346"/>
        <v>41988.408749999995</v>
      </c>
      <c r="T3698" s="5">
        <f t="shared" si="347"/>
        <v>42048.408749999995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342"/>
        <v>108</v>
      </c>
      <c r="P3699">
        <f t="shared" si="343"/>
        <v>72</v>
      </c>
      <c r="Q3699" t="str">
        <f t="shared" si="344"/>
        <v>theater</v>
      </c>
      <c r="R3699" t="str">
        <f t="shared" si="345"/>
        <v>plays</v>
      </c>
      <c r="S3699" s="5">
        <f t="shared" si="346"/>
        <v>42479.2575</v>
      </c>
      <c r="T3699" s="5">
        <f t="shared" si="347"/>
        <v>42500.2575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342"/>
        <v>110.52</v>
      </c>
      <c r="P3700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5">
        <f t="shared" si="346"/>
        <v>42401.598229166666</v>
      </c>
      <c r="T3700" s="5">
        <f t="shared" si="347"/>
        <v>42431.598229166666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342"/>
        <v>100.8</v>
      </c>
      <c r="P3701">
        <f t="shared" si="343"/>
        <v>63</v>
      </c>
      <c r="Q3701" t="str">
        <f t="shared" si="344"/>
        <v>theater</v>
      </c>
      <c r="R3701" t="str">
        <f t="shared" si="345"/>
        <v>plays</v>
      </c>
      <c r="S3701" s="5">
        <f t="shared" si="346"/>
        <v>41897.393703703703</v>
      </c>
      <c r="T3701" s="5">
        <f t="shared" si="347"/>
        <v>41927.393703703703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342"/>
        <v>121.2</v>
      </c>
      <c r="P3702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5">
        <f t="shared" si="346"/>
        <v>41882.37731481481</v>
      </c>
      <c r="T3702" s="5">
        <f t="shared" si="347"/>
        <v>41912.458333333328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342"/>
        <v>100.33333333333334</v>
      </c>
      <c r="P3703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5">
        <f t="shared" si="346"/>
        <v>42129.333252314813</v>
      </c>
      <c r="T3703" s="5">
        <f t="shared" si="347"/>
        <v>42159.333252314813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342"/>
        <v>109.16666666666666</v>
      </c>
      <c r="P3704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5">
        <f t="shared" si="346"/>
        <v>42524.329675925925</v>
      </c>
      <c r="T3704" s="5">
        <f t="shared" si="347"/>
        <v>42561.749305555553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342"/>
        <v>123.42857142857142</v>
      </c>
      <c r="P3705">
        <f t="shared" si="343"/>
        <v>43.2</v>
      </c>
      <c r="Q3705" t="str">
        <f t="shared" si="344"/>
        <v>theater</v>
      </c>
      <c r="R3705" t="str">
        <f t="shared" si="345"/>
        <v>plays</v>
      </c>
      <c r="S3705" s="5">
        <f t="shared" si="346"/>
        <v>42556.296157407407</v>
      </c>
      <c r="T3705" s="5">
        <f t="shared" si="347"/>
        <v>42595.082638888889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342"/>
        <v>136.33666666666667</v>
      </c>
      <c r="P370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5">
        <f t="shared" si="346"/>
        <v>42461.481412037036</v>
      </c>
      <c r="T3706" s="5">
        <f t="shared" si="347"/>
        <v>42521.481412037036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342"/>
        <v>103.46657233816768</v>
      </c>
      <c r="P370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5">
        <f t="shared" si="346"/>
        <v>41792.334652777776</v>
      </c>
      <c r="T3707" s="5">
        <f t="shared" si="347"/>
        <v>41813.541666666664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342"/>
        <v>121.33333333333334</v>
      </c>
      <c r="P3708">
        <f t="shared" si="343"/>
        <v>140</v>
      </c>
      <c r="Q3708" t="str">
        <f t="shared" si="344"/>
        <v>theater</v>
      </c>
      <c r="R3708" t="str">
        <f t="shared" si="345"/>
        <v>plays</v>
      </c>
      <c r="S3708" s="5">
        <f t="shared" si="346"/>
        <v>41879.705428240741</v>
      </c>
      <c r="T3708" s="5">
        <f t="shared" si="347"/>
        <v>41894.705428240741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342"/>
        <v>186</v>
      </c>
      <c r="P3709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5">
        <f t="shared" si="346"/>
        <v>42551.840023148143</v>
      </c>
      <c r="T3709" s="5">
        <f t="shared" si="347"/>
        <v>42573.018055555549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342"/>
        <v>300</v>
      </c>
      <c r="P3710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5">
        <f t="shared" si="346"/>
        <v>41809.933865740742</v>
      </c>
      <c r="T3710" s="5">
        <f t="shared" si="347"/>
        <v>41823.933865740742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342"/>
        <v>108.25</v>
      </c>
      <c r="P3711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5">
        <f t="shared" si="346"/>
        <v>41785.499374999999</v>
      </c>
      <c r="T3711" s="5">
        <f t="shared" si="347"/>
        <v>41815.499374999999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342"/>
        <v>141.15384615384616</v>
      </c>
      <c r="P3712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5">
        <f t="shared" si="346"/>
        <v>42072.367916666662</v>
      </c>
      <c r="T3712" s="5">
        <f t="shared" si="347"/>
        <v>42097.367916666662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342"/>
        <v>113.99999999999999</v>
      </c>
      <c r="P3713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5">
        <f t="shared" si="346"/>
        <v>41779.5158912037</v>
      </c>
      <c r="T3713" s="5">
        <f t="shared" si="347"/>
        <v>41805.458333333328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342"/>
        <v>153.73333333333335</v>
      </c>
      <c r="P3714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5">
        <f t="shared" si="346"/>
        <v>42133.963738425919</v>
      </c>
      <c r="T3714" s="5">
        <f t="shared" si="347"/>
        <v>42155.082638888889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348">(E3715/D3715)*100</f>
        <v>101.49999999999999</v>
      </c>
      <c r="P3715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RIGHT(N3715,LEN(N3715)-FIND("/",N3715))</f>
        <v>plays</v>
      </c>
      <c r="S3715" s="5">
        <f t="shared" ref="S3715:S3778" si="352">(J3715/86400)+25569+(-5/24)</f>
        <v>42505.529699074068</v>
      </c>
      <c r="T3715" s="5">
        <f t="shared" ref="T3715:T3778" si="353">(I3715/86400)+25569+(-5/24)</f>
        <v>42525.529699074068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348"/>
        <v>102.35000000000001</v>
      </c>
      <c r="P371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5">
        <f t="shared" si="352"/>
        <v>42118.347997685181</v>
      </c>
      <c r="T3716" s="5">
        <f t="shared" si="353"/>
        <v>42149.957638888889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348"/>
        <v>102.57142857142858</v>
      </c>
      <c r="P371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5">
        <f t="shared" si="352"/>
        <v>42036.787256944437</v>
      </c>
      <c r="T3717" s="5">
        <f t="shared" si="353"/>
        <v>42094.327777777777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348"/>
        <v>155.75</v>
      </c>
      <c r="P3718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5">
        <f t="shared" si="352"/>
        <v>42360.679502314808</v>
      </c>
      <c r="T3718" s="5">
        <f t="shared" si="353"/>
        <v>42390.679502314808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348"/>
        <v>100.75</v>
      </c>
      <c r="P3719">
        <f t="shared" si="349"/>
        <v>310</v>
      </c>
      <c r="Q3719" t="str">
        <f t="shared" si="350"/>
        <v>theater</v>
      </c>
      <c r="R3719" t="str">
        <f t="shared" si="351"/>
        <v>plays</v>
      </c>
      <c r="S3719" s="5">
        <f t="shared" si="352"/>
        <v>42102.657974537033</v>
      </c>
      <c r="T3719" s="5">
        <f t="shared" si="353"/>
        <v>42133.657974537033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348"/>
        <v>239.4</v>
      </c>
      <c r="P3720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5">
        <f t="shared" si="352"/>
        <v>42032.507812499993</v>
      </c>
      <c r="T3720" s="5">
        <f t="shared" si="353"/>
        <v>42062.507812499993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348"/>
        <v>210</v>
      </c>
      <c r="P3721">
        <f t="shared" si="349"/>
        <v>105</v>
      </c>
      <c r="Q3721" t="str">
        <f t="shared" si="350"/>
        <v>theater</v>
      </c>
      <c r="R3721" t="str">
        <f t="shared" si="351"/>
        <v>plays</v>
      </c>
      <c r="S3721" s="5">
        <f t="shared" si="352"/>
        <v>42147.521597222221</v>
      </c>
      <c r="T3721" s="5">
        <f t="shared" si="353"/>
        <v>42177.521597222221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348"/>
        <v>104.51515151515152</v>
      </c>
      <c r="P3722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5">
        <f t="shared" si="352"/>
        <v>42165.784791666665</v>
      </c>
      <c r="T3722" s="5">
        <f t="shared" si="353"/>
        <v>42187.784791666665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348"/>
        <v>100.8</v>
      </c>
      <c r="P3723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5">
        <f t="shared" si="352"/>
        <v>41927.727824074071</v>
      </c>
      <c r="T3723" s="5">
        <f t="shared" si="353"/>
        <v>41948.769490740735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348"/>
        <v>111.20000000000002</v>
      </c>
      <c r="P3724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5">
        <f t="shared" si="352"/>
        <v>42381.463506944441</v>
      </c>
      <c r="T3724" s="5">
        <f t="shared" si="353"/>
        <v>42411.749305555553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348"/>
        <v>102.04444444444445</v>
      </c>
      <c r="P3725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5">
        <f t="shared" si="352"/>
        <v>41943.544699074067</v>
      </c>
      <c r="T3725" s="5">
        <f t="shared" si="353"/>
        <v>41973.586365740739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348"/>
        <v>102.54767441860466</v>
      </c>
      <c r="P372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5">
        <f t="shared" si="352"/>
        <v>42465.283101851848</v>
      </c>
      <c r="T3726" s="5">
        <f t="shared" si="353"/>
        <v>42494.749999999993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348"/>
        <v>127</v>
      </c>
      <c r="P3727">
        <f t="shared" si="349"/>
        <v>25.4</v>
      </c>
      <c r="Q3727" t="str">
        <f t="shared" si="350"/>
        <v>theater</v>
      </c>
      <c r="R3727" t="str">
        <f t="shared" si="351"/>
        <v>plays</v>
      </c>
      <c r="S3727" s="5">
        <f t="shared" si="352"/>
        <v>42401.736886574072</v>
      </c>
      <c r="T3727" s="5">
        <f t="shared" si="353"/>
        <v>42418.687499999993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348"/>
        <v>338.70588235294122</v>
      </c>
      <c r="P3728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5">
        <f t="shared" si="352"/>
        <v>42461.932534722218</v>
      </c>
      <c r="T3728" s="5">
        <f t="shared" si="353"/>
        <v>42489.666666666664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348"/>
        <v>100.75</v>
      </c>
      <c r="P3729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5">
        <f t="shared" si="352"/>
        <v>42632.139976851853</v>
      </c>
      <c r="T3729" s="5">
        <f t="shared" si="353"/>
        <v>42662.996527777774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348"/>
        <v>9.31</v>
      </c>
      <c r="P3730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5">
        <f t="shared" si="352"/>
        <v>42204.962685185186</v>
      </c>
      <c r="T3730" s="5">
        <f t="shared" si="353"/>
        <v>42234.962685185186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348"/>
        <v>7.24</v>
      </c>
      <c r="P3731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5">
        <f t="shared" si="352"/>
        <v>42040.996666666666</v>
      </c>
      <c r="T3731" s="5">
        <f t="shared" si="353"/>
        <v>42085.954999999994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348"/>
        <v>10</v>
      </c>
      <c r="P3732">
        <f t="shared" si="349"/>
        <v>100</v>
      </c>
      <c r="Q3732" t="str">
        <f t="shared" si="350"/>
        <v>theater</v>
      </c>
      <c r="R3732" t="str">
        <f t="shared" si="351"/>
        <v>plays</v>
      </c>
      <c r="S3732" s="5">
        <f t="shared" si="352"/>
        <v>42203.46943287037</v>
      </c>
      <c r="T3732" s="5">
        <f t="shared" si="353"/>
        <v>42233.46943287037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348"/>
        <v>11.272727272727273</v>
      </c>
      <c r="P3733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5">
        <f t="shared" si="352"/>
        <v>41983.544513888883</v>
      </c>
      <c r="T3733" s="5">
        <f t="shared" si="353"/>
        <v>42013.932638888888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348"/>
        <v>15.411764705882353</v>
      </c>
      <c r="P3734">
        <f t="shared" si="349"/>
        <v>32.75</v>
      </c>
      <c r="Q3734" t="str">
        <f t="shared" si="350"/>
        <v>theater</v>
      </c>
      <c r="R3734" t="str">
        <f t="shared" si="351"/>
        <v>plays</v>
      </c>
      <c r="S3734" s="5">
        <f t="shared" si="352"/>
        <v>41968.469131944446</v>
      </c>
      <c r="T3734" s="5">
        <f t="shared" si="353"/>
        <v>42028.291666666664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348"/>
        <v>0</v>
      </c>
      <c r="P3735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5">
        <f t="shared" si="352"/>
        <v>42102.816064814811</v>
      </c>
      <c r="T3735" s="5">
        <f t="shared" si="353"/>
        <v>42112.729166666664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348"/>
        <v>28.466666666666669</v>
      </c>
      <c r="P3736">
        <f t="shared" si="349"/>
        <v>61</v>
      </c>
      <c r="Q3736" t="str">
        <f t="shared" si="350"/>
        <v>theater</v>
      </c>
      <c r="R3736" t="str">
        <f t="shared" si="351"/>
        <v>plays</v>
      </c>
      <c r="S3736" s="5">
        <f t="shared" si="352"/>
        <v>42089.693240740737</v>
      </c>
      <c r="T3736" s="5">
        <f t="shared" si="353"/>
        <v>42149.693240740737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348"/>
        <v>13.333333333333334</v>
      </c>
      <c r="P3737">
        <f t="shared" si="349"/>
        <v>10</v>
      </c>
      <c r="Q3737" t="str">
        <f t="shared" si="350"/>
        <v>theater</v>
      </c>
      <c r="R3737" t="str">
        <f t="shared" si="351"/>
        <v>plays</v>
      </c>
      <c r="S3737" s="5">
        <f t="shared" si="352"/>
        <v>42122.484826388885</v>
      </c>
      <c r="T3737" s="5">
        <f t="shared" si="353"/>
        <v>42152.484826388885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348"/>
        <v>0.66666666666666674</v>
      </c>
      <c r="P3738">
        <f t="shared" si="349"/>
        <v>10</v>
      </c>
      <c r="Q3738" t="str">
        <f t="shared" si="350"/>
        <v>theater</v>
      </c>
      <c r="R3738" t="str">
        <f t="shared" si="351"/>
        <v>plays</v>
      </c>
      <c r="S3738" s="5">
        <f t="shared" si="352"/>
        <v>42048.503391203696</v>
      </c>
      <c r="T3738" s="5">
        <f t="shared" si="353"/>
        <v>42086.541666666664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348"/>
        <v>21.428571428571427</v>
      </c>
      <c r="P3739">
        <f t="shared" si="349"/>
        <v>37.5</v>
      </c>
      <c r="Q3739" t="str">
        <f t="shared" si="350"/>
        <v>theater</v>
      </c>
      <c r="R3739" t="str">
        <f t="shared" si="351"/>
        <v>plays</v>
      </c>
      <c r="S3739" s="5">
        <f t="shared" si="352"/>
        <v>42297.482673611106</v>
      </c>
      <c r="T3739" s="5">
        <f t="shared" si="353"/>
        <v>42320.082638888889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348"/>
        <v>18</v>
      </c>
      <c r="P3740">
        <f t="shared" si="349"/>
        <v>45</v>
      </c>
      <c r="Q3740" t="str">
        <f t="shared" si="350"/>
        <v>theater</v>
      </c>
      <c r="R3740" t="str">
        <f t="shared" si="351"/>
        <v>plays</v>
      </c>
      <c r="S3740" s="5">
        <f t="shared" si="352"/>
        <v>41813.730381944442</v>
      </c>
      <c r="T3740" s="5">
        <f t="shared" si="353"/>
        <v>41835.708333333328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348"/>
        <v>20.125</v>
      </c>
      <c r="P3741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5">
        <f t="shared" si="352"/>
        <v>42548.241527777776</v>
      </c>
      <c r="T3741" s="5">
        <f t="shared" si="353"/>
        <v>42568.241527777776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348"/>
        <v>17.899999999999999</v>
      </c>
      <c r="P3742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5">
        <f t="shared" si="352"/>
        <v>41832.881423611107</v>
      </c>
      <c r="T3742" s="5">
        <f t="shared" si="353"/>
        <v>41862.870810185181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348"/>
        <v>0</v>
      </c>
      <c r="P3743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5">
        <f t="shared" si="352"/>
        <v>42325.712384259255</v>
      </c>
      <c r="T3743" s="5">
        <f t="shared" si="353"/>
        <v>42355.712384259255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348"/>
        <v>2</v>
      </c>
      <c r="P3744">
        <f t="shared" si="349"/>
        <v>25</v>
      </c>
      <c r="Q3744" t="str">
        <f t="shared" si="350"/>
        <v>theater</v>
      </c>
      <c r="R3744" t="str">
        <f t="shared" si="351"/>
        <v>plays</v>
      </c>
      <c r="S3744" s="5">
        <f t="shared" si="352"/>
        <v>41858.006296296291</v>
      </c>
      <c r="T3744" s="5">
        <f t="shared" si="353"/>
        <v>41888.006296296291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348"/>
        <v>0</v>
      </c>
      <c r="P3745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5">
        <f t="shared" si="352"/>
        <v>41793.501898148148</v>
      </c>
      <c r="T3745" s="5">
        <f t="shared" si="353"/>
        <v>41823.501898148148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348"/>
        <v>0</v>
      </c>
      <c r="P374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5">
        <f t="shared" si="352"/>
        <v>41793.605925925927</v>
      </c>
      <c r="T3746" s="5">
        <f t="shared" si="353"/>
        <v>41824.957638888889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348"/>
        <v>10</v>
      </c>
      <c r="P3747">
        <f t="shared" si="349"/>
        <v>10</v>
      </c>
      <c r="Q3747" t="str">
        <f t="shared" si="350"/>
        <v>theater</v>
      </c>
      <c r="R3747" t="str">
        <f t="shared" si="351"/>
        <v>plays</v>
      </c>
      <c r="S3747" s="5">
        <f t="shared" si="352"/>
        <v>41831.489606481475</v>
      </c>
      <c r="T3747" s="5">
        <f t="shared" si="353"/>
        <v>41861.489606481475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348"/>
        <v>2.3764705882352941</v>
      </c>
      <c r="P3748">
        <f t="shared" si="349"/>
        <v>202</v>
      </c>
      <c r="Q3748" t="str">
        <f t="shared" si="350"/>
        <v>theater</v>
      </c>
      <c r="R3748" t="str">
        <f t="shared" si="351"/>
        <v>plays</v>
      </c>
      <c r="S3748" s="5">
        <f t="shared" si="352"/>
        <v>42621.18100694444</v>
      </c>
      <c r="T3748" s="5">
        <f t="shared" si="353"/>
        <v>42651.18100694444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348"/>
        <v>1</v>
      </c>
      <c r="P3749">
        <f t="shared" si="349"/>
        <v>25</v>
      </c>
      <c r="Q3749" t="str">
        <f t="shared" si="350"/>
        <v>theater</v>
      </c>
      <c r="R3749" t="str">
        <f t="shared" si="351"/>
        <v>plays</v>
      </c>
      <c r="S3749" s="5">
        <f t="shared" si="352"/>
        <v>42164.091388888883</v>
      </c>
      <c r="T3749" s="5">
        <f t="shared" si="353"/>
        <v>42190.749305555553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348"/>
        <v>103.52</v>
      </c>
      <c r="P3750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5">
        <f t="shared" si="352"/>
        <v>42395.498101851852</v>
      </c>
      <c r="T3750" s="5">
        <f t="shared" si="353"/>
        <v>42416.040972222218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348"/>
        <v>105</v>
      </c>
      <c r="P3751">
        <f t="shared" si="349"/>
        <v>75</v>
      </c>
      <c r="Q3751" t="str">
        <f t="shared" si="350"/>
        <v>theater</v>
      </c>
      <c r="R3751" t="str">
        <f t="shared" si="351"/>
        <v>musical</v>
      </c>
      <c r="S3751" s="5">
        <f t="shared" si="352"/>
        <v>42457.918842592589</v>
      </c>
      <c r="T3751" s="5">
        <f t="shared" si="353"/>
        <v>42488.957638888889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348"/>
        <v>100.44999999999999</v>
      </c>
      <c r="P3752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5">
        <f t="shared" si="352"/>
        <v>42016.773240740738</v>
      </c>
      <c r="T3752" s="5">
        <f t="shared" si="353"/>
        <v>42045.124305555553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348"/>
        <v>132.6</v>
      </c>
      <c r="P3753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5">
        <f t="shared" si="352"/>
        <v>42402.827233796292</v>
      </c>
      <c r="T3753" s="5">
        <f t="shared" si="353"/>
        <v>42462.785567129627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348"/>
        <v>112.99999999999999</v>
      </c>
      <c r="P3754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5">
        <f t="shared" si="352"/>
        <v>42619.594155092585</v>
      </c>
      <c r="T3754" s="5">
        <f t="shared" si="353"/>
        <v>42659.666666666664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348"/>
        <v>103.34</v>
      </c>
      <c r="P3755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5">
        <f t="shared" si="352"/>
        <v>42128.615740740737</v>
      </c>
      <c r="T3755" s="5">
        <f t="shared" si="353"/>
        <v>42157.791666666664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348"/>
        <v>120</v>
      </c>
      <c r="P375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5">
        <f t="shared" si="352"/>
        <v>41808.67288194444</v>
      </c>
      <c r="T3756" s="5">
        <f t="shared" si="353"/>
        <v>41845.999305555553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348"/>
        <v>129.63636363636363</v>
      </c>
      <c r="P375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5">
        <f t="shared" si="352"/>
        <v>42445.658645833326</v>
      </c>
      <c r="T3757" s="5">
        <f t="shared" si="353"/>
        <v>42475.658645833326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348"/>
        <v>101.11111111111111</v>
      </c>
      <c r="P3758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5">
        <f t="shared" si="352"/>
        <v>41771.606458333328</v>
      </c>
      <c r="T3758" s="5">
        <f t="shared" si="353"/>
        <v>41801.606458333328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348"/>
        <v>108.51428571428572</v>
      </c>
      <c r="P3759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5">
        <f t="shared" si="352"/>
        <v>41954.642534722218</v>
      </c>
      <c r="T3759" s="5">
        <f t="shared" si="353"/>
        <v>41974.642534722218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348"/>
        <v>102.33333333333334</v>
      </c>
      <c r="P3760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5">
        <f t="shared" si="352"/>
        <v>41747.263171296298</v>
      </c>
      <c r="T3760" s="5">
        <f t="shared" si="353"/>
        <v>41778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348"/>
        <v>110.24425000000002</v>
      </c>
      <c r="P3761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5">
        <f t="shared" si="352"/>
        <v>42181.899918981479</v>
      </c>
      <c r="T3761" s="5">
        <f t="shared" si="353"/>
        <v>42241.899918981479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348"/>
        <v>101.0154</v>
      </c>
      <c r="P3762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5">
        <f t="shared" si="352"/>
        <v>41739.316967592589</v>
      </c>
      <c r="T3762" s="5">
        <f t="shared" si="353"/>
        <v>41764.316967592589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348"/>
        <v>100</v>
      </c>
      <c r="P3763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5">
        <f t="shared" si="352"/>
        <v>42173.258530092593</v>
      </c>
      <c r="T3763" s="5">
        <f t="shared" si="353"/>
        <v>42226.749999999993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348"/>
        <v>106.24</v>
      </c>
      <c r="P3764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5">
        <f t="shared" si="352"/>
        <v>42193.605196759258</v>
      </c>
      <c r="T3764" s="5">
        <f t="shared" si="353"/>
        <v>42218.605196759258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348"/>
        <v>100</v>
      </c>
      <c r="P3765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5">
        <f t="shared" si="352"/>
        <v>42065.541967592588</v>
      </c>
      <c r="T3765" s="5">
        <f t="shared" si="353"/>
        <v>42095.500300925924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348"/>
        <v>100</v>
      </c>
      <c r="P376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5">
        <f t="shared" si="352"/>
        <v>42499.634629629632</v>
      </c>
      <c r="T3766" s="5">
        <f t="shared" si="353"/>
        <v>42518.816666666666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348"/>
        <v>113.45714285714286</v>
      </c>
      <c r="P376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5">
        <f t="shared" si="352"/>
        <v>41820.568078703705</v>
      </c>
      <c r="T3767" s="5">
        <f t="shared" si="353"/>
        <v>41850.568078703705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348"/>
        <v>102.65010000000001</v>
      </c>
      <c r="P3768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5">
        <f t="shared" si="352"/>
        <v>41787.958854166667</v>
      </c>
      <c r="T3768" s="5">
        <f t="shared" si="353"/>
        <v>41822.958854166667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348"/>
        <v>116.75</v>
      </c>
      <c r="P3769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5">
        <f t="shared" si="352"/>
        <v>42049.811307870368</v>
      </c>
      <c r="T3769" s="5">
        <f t="shared" si="353"/>
        <v>42063.999305555553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348"/>
        <v>107.65274999999998</v>
      </c>
      <c r="P3770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5">
        <f t="shared" si="352"/>
        <v>41772.519560185181</v>
      </c>
      <c r="T3770" s="5">
        <f t="shared" si="353"/>
        <v>41802.519560185181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348"/>
        <v>100</v>
      </c>
      <c r="P3771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5">
        <f t="shared" si="352"/>
        <v>42445.389803240738</v>
      </c>
      <c r="T3771" s="5">
        <f t="shared" si="353"/>
        <v>42475.389803240738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348"/>
        <v>100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s="5">
        <f t="shared" si="352"/>
        <v>42138.722337962965</v>
      </c>
      <c r="T3772" s="5">
        <f t="shared" si="353"/>
        <v>42168.722337962965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348"/>
        <v>146</v>
      </c>
      <c r="P3773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5">
        <f t="shared" si="352"/>
        <v>42493.64875</v>
      </c>
      <c r="T3773" s="5">
        <f t="shared" si="353"/>
        <v>42507.791666666664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348"/>
        <v>110.2</v>
      </c>
      <c r="P3774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5">
        <f t="shared" si="352"/>
        <v>42682.408634259256</v>
      </c>
      <c r="T3774" s="5">
        <f t="shared" si="353"/>
        <v>42703.041666666664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348"/>
        <v>108.2</v>
      </c>
      <c r="P3775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5">
        <f t="shared" si="352"/>
        <v>42655.796840277777</v>
      </c>
      <c r="T3775" s="5">
        <f t="shared" si="353"/>
        <v>42688.880555555552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348"/>
        <v>100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s="5">
        <f t="shared" si="352"/>
        <v>42087.583969907406</v>
      </c>
      <c r="T3776" s="5">
        <f t="shared" si="353"/>
        <v>42103.583969907406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348"/>
        <v>100.25</v>
      </c>
      <c r="P377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5">
        <f t="shared" si="352"/>
        <v>42075.734293981477</v>
      </c>
      <c r="T3777" s="5">
        <f t="shared" si="353"/>
        <v>42102.958333333336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348"/>
        <v>106.71250000000001</v>
      </c>
      <c r="P3778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5">
        <f t="shared" si="352"/>
        <v>41814.159467592588</v>
      </c>
      <c r="T3778" s="5">
        <f t="shared" si="353"/>
        <v>41851.833333333328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354">(E3779/D3779)*100</f>
        <v>143.19999999999999</v>
      </c>
      <c r="P3779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RIGHT(N3779,LEN(N3779)-FIND("/",N3779))</f>
        <v>musical</v>
      </c>
      <c r="S3779" s="5">
        <f t="shared" ref="S3779:S3842" si="358">(J3779/86400)+25569+(-5/24)</f>
        <v>41886.903020833335</v>
      </c>
      <c r="T3779" s="5">
        <f t="shared" ref="T3779:T3842" si="359">(I3779/86400)+25569+(-5/24)</f>
        <v>41908.958333333328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354"/>
        <v>105.04166666666667</v>
      </c>
      <c r="P3780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5">
        <f t="shared" si="358"/>
        <v>41989.610879629625</v>
      </c>
      <c r="T3780" s="5">
        <f t="shared" si="359"/>
        <v>42049.610879629625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354"/>
        <v>103.98</v>
      </c>
      <c r="P3781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5">
        <f t="shared" si="358"/>
        <v>42425.527083333327</v>
      </c>
      <c r="T3781" s="5">
        <f t="shared" si="359"/>
        <v>42455.485416666663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354"/>
        <v>120</v>
      </c>
      <c r="P3782">
        <f t="shared" si="355"/>
        <v>100</v>
      </c>
      <c r="Q3782" t="str">
        <f t="shared" si="356"/>
        <v>theater</v>
      </c>
      <c r="R3782" t="str">
        <f t="shared" si="357"/>
        <v>musical</v>
      </c>
      <c r="S3782" s="5">
        <f t="shared" si="358"/>
        <v>42166.011400462965</v>
      </c>
      <c r="T3782" s="5">
        <f t="shared" si="359"/>
        <v>42198.629166666666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354"/>
        <v>109.66666666666667</v>
      </c>
      <c r="P3783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5">
        <f t="shared" si="358"/>
        <v>41865.674594907403</v>
      </c>
      <c r="T3783" s="5">
        <f t="shared" si="359"/>
        <v>41890.674594907403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354"/>
        <v>101.75</v>
      </c>
      <c r="P3784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5">
        <f t="shared" si="358"/>
        <v>42546.653900462959</v>
      </c>
      <c r="T3784" s="5">
        <f t="shared" si="359"/>
        <v>42575.749999999993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354"/>
        <v>128.91666666666666</v>
      </c>
      <c r="P3785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5">
        <f t="shared" si="358"/>
        <v>42419.931944444441</v>
      </c>
      <c r="T3785" s="5">
        <f t="shared" si="359"/>
        <v>42444.458333333336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354"/>
        <v>114.99999999999999</v>
      </c>
      <c r="P3786">
        <f t="shared" si="355"/>
        <v>115</v>
      </c>
      <c r="Q3786" t="str">
        <f t="shared" si="356"/>
        <v>theater</v>
      </c>
      <c r="R3786" t="str">
        <f t="shared" si="357"/>
        <v>musical</v>
      </c>
      <c r="S3786" s="5">
        <f t="shared" si="358"/>
        <v>42531.772361111107</v>
      </c>
      <c r="T3786" s="5">
        <f t="shared" si="359"/>
        <v>42561.772361111107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354"/>
        <v>150.75</v>
      </c>
      <c r="P378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5">
        <f t="shared" si="358"/>
        <v>42548.430196759255</v>
      </c>
      <c r="T3787" s="5">
        <f t="shared" si="359"/>
        <v>42584.210416666661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354"/>
        <v>110.96666666666665</v>
      </c>
      <c r="P3788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5">
        <f t="shared" si="358"/>
        <v>42486.829571759255</v>
      </c>
      <c r="T3788" s="5">
        <f t="shared" si="359"/>
        <v>42516.829571759255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354"/>
        <v>100.28571428571429</v>
      </c>
      <c r="P3789">
        <f t="shared" si="355"/>
        <v>35.1</v>
      </c>
      <c r="Q3789" t="str">
        <f t="shared" si="356"/>
        <v>theater</v>
      </c>
      <c r="R3789" t="str">
        <f t="shared" si="357"/>
        <v>musical</v>
      </c>
      <c r="S3789" s="5">
        <f t="shared" si="358"/>
        <v>42167.326458333329</v>
      </c>
      <c r="T3789" s="5">
        <f t="shared" si="359"/>
        <v>42195.957638888889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354"/>
        <v>0.66666666666666674</v>
      </c>
      <c r="P3790">
        <f t="shared" si="355"/>
        <v>500</v>
      </c>
      <c r="Q3790" t="str">
        <f t="shared" si="356"/>
        <v>theater</v>
      </c>
      <c r="R3790" t="str">
        <f t="shared" si="357"/>
        <v>musical</v>
      </c>
      <c r="S3790" s="5">
        <f t="shared" si="358"/>
        <v>42333.487488425926</v>
      </c>
      <c r="T3790" s="5">
        <f t="shared" si="359"/>
        <v>42361.470833333333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354"/>
        <v>3.267605633802817</v>
      </c>
      <c r="P3791">
        <f t="shared" si="355"/>
        <v>29</v>
      </c>
      <c r="Q3791" t="str">
        <f t="shared" si="356"/>
        <v>theater</v>
      </c>
      <c r="R3791" t="str">
        <f t="shared" si="357"/>
        <v>musical</v>
      </c>
      <c r="S3791" s="5">
        <f t="shared" si="358"/>
        <v>42138.590486111112</v>
      </c>
      <c r="T3791" s="5">
        <f t="shared" si="359"/>
        <v>42170.590486111112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354"/>
        <v>0</v>
      </c>
      <c r="P3792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5">
        <f t="shared" si="358"/>
        <v>42666.458599537036</v>
      </c>
      <c r="T3792" s="5">
        <f t="shared" si="359"/>
        <v>42696.5002662037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354"/>
        <v>0</v>
      </c>
      <c r="P3793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5">
        <f t="shared" si="358"/>
        <v>41766.4837037037</v>
      </c>
      <c r="T3793" s="5">
        <f t="shared" si="359"/>
        <v>41826.4837037037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354"/>
        <v>0.27999999999999997</v>
      </c>
      <c r="P3794">
        <f t="shared" si="355"/>
        <v>17.5</v>
      </c>
      <c r="Q3794" t="str">
        <f t="shared" si="356"/>
        <v>theater</v>
      </c>
      <c r="R3794" t="str">
        <f t="shared" si="357"/>
        <v>musical</v>
      </c>
      <c r="S3794" s="5">
        <f t="shared" si="358"/>
        <v>42170.238680555551</v>
      </c>
      <c r="T3794" s="5">
        <f t="shared" si="359"/>
        <v>42200.238680555551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354"/>
        <v>59.657142857142851</v>
      </c>
      <c r="P3795">
        <f t="shared" si="355"/>
        <v>174</v>
      </c>
      <c r="Q3795" t="str">
        <f t="shared" si="356"/>
        <v>theater</v>
      </c>
      <c r="R3795" t="str">
        <f t="shared" si="357"/>
        <v>musical</v>
      </c>
      <c r="S3795" s="5">
        <f t="shared" si="358"/>
        <v>41968.73065972222</v>
      </c>
      <c r="T3795" s="5">
        <f t="shared" si="359"/>
        <v>41989.73065972222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354"/>
        <v>1</v>
      </c>
      <c r="P3796">
        <f t="shared" si="355"/>
        <v>50</v>
      </c>
      <c r="Q3796" t="str">
        <f t="shared" si="356"/>
        <v>theater</v>
      </c>
      <c r="R3796" t="str">
        <f t="shared" si="357"/>
        <v>musical</v>
      </c>
      <c r="S3796" s="5">
        <f t="shared" si="358"/>
        <v>42132.372152777774</v>
      </c>
      <c r="T3796" s="5">
        <f t="shared" si="359"/>
        <v>42162.372152777774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354"/>
        <v>1.6666666666666667</v>
      </c>
      <c r="P3797">
        <f t="shared" si="355"/>
        <v>5</v>
      </c>
      <c r="Q3797" t="str">
        <f t="shared" si="356"/>
        <v>theater</v>
      </c>
      <c r="R3797" t="str">
        <f t="shared" si="357"/>
        <v>musical</v>
      </c>
      <c r="S3797" s="5">
        <f t="shared" si="358"/>
        <v>42201.227893518517</v>
      </c>
      <c r="T3797" s="5">
        <f t="shared" si="359"/>
        <v>42244.729166666664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354"/>
        <v>4.4444444444444444E-3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s="5">
        <f t="shared" si="358"/>
        <v>42688.821250000001</v>
      </c>
      <c r="T3798" s="5">
        <f t="shared" si="359"/>
        <v>42748.821250000001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354"/>
        <v>89.666666666666657</v>
      </c>
      <c r="P3799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5">
        <f t="shared" si="358"/>
        <v>42084.673206018517</v>
      </c>
      <c r="T3799" s="5">
        <f t="shared" si="359"/>
        <v>42114.673206018517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354"/>
        <v>1.4642857142857144</v>
      </c>
      <c r="P3800">
        <f t="shared" si="355"/>
        <v>205</v>
      </c>
      <c r="Q3800" t="str">
        <f t="shared" si="356"/>
        <v>theater</v>
      </c>
      <c r="R3800" t="str">
        <f t="shared" si="357"/>
        <v>musical</v>
      </c>
      <c r="S3800" s="5">
        <f t="shared" si="358"/>
        <v>41831.514444444438</v>
      </c>
      <c r="T3800" s="5">
        <f t="shared" si="359"/>
        <v>41861.514444444438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354"/>
        <v>4.0199999999999996</v>
      </c>
      <c r="P3801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5">
        <f t="shared" si="358"/>
        <v>42410.722719907404</v>
      </c>
      <c r="T3801" s="5">
        <f t="shared" si="359"/>
        <v>42440.722719907404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354"/>
        <v>4.004545454545454</v>
      </c>
      <c r="P3802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5">
        <f t="shared" si="358"/>
        <v>41982.528738425921</v>
      </c>
      <c r="T3802" s="5">
        <f t="shared" si="359"/>
        <v>42014.999305555553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354"/>
        <v>8.52</v>
      </c>
      <c r="P3803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5">
        <f t="shared" si="358"/>
        <v>41975.467777777776</v>
      </c>
      <c r="T3803" s="5">
        <f t="shared" si="359"/>
        <v>42006.467777777776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354"/>
        <v>0</v>
      </c>
      <c r="P3804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5">
        <f t="shared" si="358"/>
        <v>42268.917893518512</v>
      </c>
      <c r="T3804" s="5">
        <f t="shared" si="359"/>
        <v>42298.917893518512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354"/>
        <v>19.650000000000002</v>
      </c>
      <c r="P3805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5">
        <f t="shared" si="358"/>
        <v>42403.763518518514</v>
      </c>
      <c r="T3805" s="5">
        <f t="shared" si="359"/>
        <v>42433.763518518514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354"/>
        <v>0</v>
      </c>
      <c r="P380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5">
        <f t="shared" si="358"/>
        <v>42526.801203703704</v>
      </c>
      <c r="T3806" s="5">
        <f t="shared" si="359"/>
        <v>42582.083333333336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354"/>
        <v>2E-3</v>
      </c>
      <c r="P3807">
        <f t="shared" si="355"/>
        <v>1.5</v>
      </c>
      <c r="Q3807" t="str">
        <f t="shared" si="356"/>
        <v>theater</v>
      </c>
      <c r="R3807" t="str">
        <f t="shared" si="357"/>
        <v>musical</v>
      </c>
      <c r="S3807" s="5">
        <f t="shared" si="358"/>
        <v>41849.678703703699</v>
      </c>
      <c r="T3807" s="5">
        <f t="shared" si="359"/>
        <v>41909.678703703699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354"/>
        <v>6.6666666666666666E-2</v>
      </c>
      <c r="P3808">
        <f t="shared" si="355"/>
        <v>5</v>
      </c>
      <c r="Q3808" t="str">
        <f t="shared" si="356"/>
        <v>theater</v>
      </c>
      <c r="R3808" t="str">
        <f t="shared" si="357"/>
        <v>musical</v>
      </c>
      <c r="S3808" s="5">
        <f t="shared" si="358"/>
        <v>41799.050706018512</v>
      </c>
      <c r="T3808" s="5">
        <f t="shared" si="359"/>
        <v>41819.050706018512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354"/>
        <v>30.333333333333336</v>
      </c>
      <c r="P3809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5">
        <f t="shared" si="358"/>
        <v>42090.700682870367</v>
      </c>
      <c r="T3809" s="5">
        <f t="shared" si="359"/>
        <v>42097.700682870367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354"/>
        <v>100</v>
      </c>
      <c r="P3810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5">
        <f t="shared" si="358"/>
        <v>42059.24559027778</v>
      </c>
      <c r="T3810" s="5">
        <f t="shared" si="359"/>
        <v>42119.203923611109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354"/>
        <v>101.25</v>
      </c>
      <c r="P3811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5">
        <f t="shared" si="358"/>
        <v>41800.318368055552</v>
      </c>
      <c r="T3811" s="5">
        <f t="shared" si="359"/>
        <v>41850.75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354"/>
        <v>121.73333333333333</v>
      </c>
      <c r="P3812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5">
        <f t="shared" si="358"/>
        <v>42054.640717592592</v>
      </c>
      <c r="T3812" s="5">
        <f t="shared" si="359"/>
        <v>42084.599050925921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354"/>
        <v>330</v>
      </c>
      <c r="P3813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5">
        <f t="shared" si="358"/>
        <v>42487.418668981474</v>
      </c>
      <c r="T3813" s="5">
        <f t="shared" si="359"/>
        <v>42521.249999999993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354"/>
        <v>109.55</v>
      </c>
      <c r="P3814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5">
        <f t="shared" si="358"/>
        <v>42109.542916666665</v>
      </c>
      <c r="T3814" s="5">
        <f t="shared" si="359"/>
        <v>42155.957638888889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354"/>
        <v>100.95190476190474</v>
      </c>
      <c r="P3815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5">
        <f t="shared" si="358"/>
        <v>42497.067372685182</v>
      </c>
      <c r="T3815" s="5">
        <f t="shared" si="359"/>
        <v>42535.696527777771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354"/>
        <v>140.13333333333333</v>
      </c>
      <c r="P381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5">
        <f t="shared" si="358"/>
        <v>42058.695740740739</v>
      </c>
      <c r="T3816" s="5">
        <f t="shared" si="359"/>
        <v>42094.957638888889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354"/>
        <v>100.001</v>
      </c>
      <c r="P381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5">
        <f t="shared" si="358"/>
        <v>42207.051585648143</v>
      </c>
      <c r="T3817" s="5">
        <f t="shared" si="359"/>
        <v>42236.749999999993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354"/>
        <v>119.238</v>
      </c>
      <c r="P3818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5">
        <f t="shared" si="358"/>
        <v>41807.481747685182</v>
      </c>
      <c r="T3818" s="5">
        <f t="shared" si="359"/>
        <v>41837.481747685182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354"/>
        <v>107.25</v>
      </c>
      <c r="P3819">
        <f t="shared" si="355"/>
        <v>107.25</v>
      </c>
      <c r="Q3819" t="str">
        <f t="shared" si="356"/>
        <v>theater</v>
      </c>
      <c r="R3819" t="str">
        <f t="shared" si="357"/>
        <v>plays</v>
      </c>
      <c r="S3819" s="5">
        <f t="shared" si="358"/>
        <v>42284.488611111105</v>
      </c>
      <c r="T3819" s="5">
        <f t="shared" si="359"/>
        <v>42300.957638888889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354"/>
        <v>227.99999999999997</v>
      </c>
      <c r="P3820">
        <f t="shared" si="355"/>
        <v>57</v>
      </c>
      <c r="Q3820" t="str">
        <f t="shared" si="356"/>
        <v>theater</v>
      </c>
      <c r="R3820" t="str">
        <f t="shared" si="357"/>
        <v>plays</v>
      </c>
      <c r="S3820" s="5">
        <f t="shared" si="358"/>
        <v>42045.634050925924</v>
      </c>
      <c r="T3820" s="5">
        <f t="shared" si="359"/>
        <v>42075.592384259253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354"/>
        <v>106.4</v>
      </c>
      <c r="P3821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5">
        <f t="shared" si="358"/>
        <v>42184.001203703701</v>
      </c>
      <c r="T3821" s="5">
        <f t="shared" si="359"/>
        <v>42202.668055555558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354"/>
        <v>143.33333333333334</v>
      </c>
      <c r="P3822">
        <f t="shared" si="355"/>
        <v>21.5</v>
      </c>
      <c r="Q3822" t="str">
        <f t="shared" si="356"/>
        <v>theater</v>
      </c>
      <c r="R3822" t="str">
        <f t="shared" si="357"/>
        <v>plays</v>
      </c>
      <c r="S3822" s="5">
        <f t="shared" si="358"/>
        <v>42160.443483796298</v>
      </c>
      <c r="T3822" s="5">
        <f t="shared" si="359"/>
        <v>42190.443483796298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354"/>
        <v>104.54285714285714</v>
      </c>
      <c r="P3823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5">
        <f t="shared" si="358"/>
        <v>42340.972303240742</v>
      </c>
      <c r="T3823" s="5">
        <f t="shared" si="359"/>
        <v>42372.972303240742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354"/>
        <v>110.02000000000001</v>
      </c>
      <c r="P3824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5">
        <f t="shared" si="358"/>
        <v>42329.629826388882</v>
      </c>
      <c r="T3824" s="5">
        <f t="shared" si="359"/>
        <v>42388.749305555553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354"/>
        <v>106</v>
      </c>
      <c r="P3825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5">
        <f t="shared" si="358"/>
        <v>42170.701898148145</v>
      </c>
      <c r="T3825" s="5">
        <f t="shared" si="359"/>
        <v>42204.957638888889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354"/>
        <v>108</v>
      </c>
      <c r="P382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5">
        <f t="shared" si="358"/>
        <v>42571.417858796289</v>
      </c>
      <c r="T3826" s="5">
        <f t="shared" si="359"/>
        <v>42583.361805555549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354"/>
        <v>105.42</v>
      </c>
      <c r="P382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5">
        <f t="shared" si="358"/>
        <v>42150.861273148148</v>
      </c>
      <c r="T3827" s="5">
        <f t="shared" si="359"/>
        <v>42171.861273148148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354"/>
        <v>119.16666666666667</v>
      </c>
      <c r="P3828">
        <f t="shared" si="355"/>
        <v>27.5</v>
      </c>
      <c r="Q3828" t="str">
        <f t="shared" si="356"/>
        <v>theater</v>
      </c>
      <c r="R3828" t="str">
        <f t="shared" si="357"/>
        <v>plays</v>
      </c>
      <c r="S3828" s="5">
        <f t="shared" si="358"/>
        <v>42101.215208333328</v>
      </c>
      <c r="T3828" s="5">
        <f t="shared" si="359"/>
        <v>42131.215208333328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354"/>
        <v>152.66666666666666</v>
      </c>
      <c r="P3829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5">
        <f t="shared" si="358"/>
        <v>42034.719918981478</v>
      </c>
      <c r="T3829" s="5">
        <f t="shared" si="359"/>
        <v>42089.791666666664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354"/>
        <v>100</v>
      </c>
      <c r="P3830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5">
        <f t="shared" si="358"/>
        <v>41944.319293981483</v>
      </c>
      <c r="T3830" s="5">
        <f t="shared" si="359"/>
        <v>42004.36096064814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354"/>
        <v>100.2</v>
      </c>
      <c r="P3831">
        <f t="shared" si="355"/>
        <v>62.625</v>
      </c>
      <c r="Q3831" t="str">
        <f t="shared" si="356"/>
        <v>theater</v>
      </c>
      <c r="R3831" t="str">
        <f t="shared" si="357"/>
        <v>plays</v>
      </c>
      <c r="S3831" s="5">
        <f t="shared" si="358"/>
        <v>42593.657071759262</v>
      </c>
      <c r="T3831" s="5">
        <f t="shared" si="359"/>
        <v>42613.657071759262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354"/>
        <v>225</v>
      </c>
      <c r="P3832">
        <f t="shared" si="355"/>
        <v>75</v>
      </c>
      <c r="Q3832" t="str">
        <f t="shared" si="356"/>
        <v>theater</v>
      </c>
      <c r="R3832" t="str">
        <f t="shared" si="357"/>
        <v>plays</v>
      </c>
      <c r="S3832" s="5">
        <f t="shared" si="358"/>
        <v>42503.532534722217</v>
      </c>
      <c r="T3832" s="5">
        <f t="shared" si="359"/>
        <v>42517.532534722217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354"/>
        <v>106.02199999999999</v>
      </c>
      <c r="P3833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5">
        <f t="shared" si="358"/>
        <v>41927.640567129631</v>
      </c>
      <c r="T3833" s="5">
        <f t="shared" si="359"/>
        <v>41948.682233796295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354"/>
        <v>104.66666666666666</v>
      </c>
      <c r="P3834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5">
        <f t="shared" si="358"/>
        <v>42374.906655092585</v>
      </c>
      <c r="T3834" s="5">
        <f t="shared" si="359"/>
        <v>42419.906655092585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354"/>
        <v>116.66666666666667</v>
      </c>
      <c r="P3835">
        <f t="shared" si="355"/>
        <v>70</v>
      </c>
      <c r="Q3835" t="str">
        <f t="shared" si="356"/>
        <v>theater</v>
      </c>
      <c r="R3835" t="str">
        <f t="shared" si="357"/>
        <v>plays</v>
      </c>
      <c r="S3835" s="5">
        <f t="shared" si="358"/>
        <v>41963.664027777777</v>
      </c>
      <c r="T3835" s="5">
        <f t="shared" si="359"/>
        <v>41974.589583333327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354"/>
        <v>109.03333333333333</v>
      </c>
      <c r="P383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5">
        <f t="shared" si="358"/>
        <v>42143.236886574072</v>
      </c>
      <c r="T3836" s="5">
        <f t="shared" si="359"/>
        <v>42173.236886574072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354"/>
        <v>160</v>
      </c>
      <c r="P3837">
        <f t="shared" si="355"/>
        <v>40</v>
      </c>
      <c r="Q3837" t="str">
        <f t="shared" si="356"/>
        <v>theater</v>
      </c>
      <c r="R3837" t="str">
        <f t="shared" si="357"/>
        <v>plays</v>
      </c>
      <c r="S3837" s="5">
        <f t="shared" si="358"/>
        <v>42460.733888888884</v>
      </c>
      <c r="T3837" s="5">
        <f t="shared" si="359"/>
        <v>42481.733888888884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354"/>
        <v>112.5</v>
      </c>
      <c r="P3838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5">
        <f t="shared" si="358"/>
        <v>42553.718194444438</v>
      </c>
      <c r="T3838" s="5">
        <f t="shared" si="359"/>
        <v>42584.964583333327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354"/>
        <v>102.1</v>
      </c>
      <c r="P3839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5">
        <f t="shared" si="358"/>
        <v>42152.557384259257</v>
      </c>
      <c r="T3839" s="5">
        <f t="shared" si="359"/>
        <v>42188.557384259257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354"/>
        <v>100.824</v>
      </c>
      <c r="P3840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5">
        <f t="shared" si="358"/>
        <v>42116.502418981479</v>
      </c>
      <c r="T3840" s="5">
        <f t="shared" si="359"/>
        <v>42146.502418981479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354"/>
        <v>101.25</v>
      </c>
      <c r="P3841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5">
        <f t="shared" si="358"/>
        <v>42154.934305555558</v>
      </c>
      <c r="T3841" s="5">
        <f t="shared" si="359"/>
        <v>42214.934305555558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354"/>
        <v>6500</v>
      </c>
      <c r="P3842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5">
        <f t="shared" si="358"/>
        <v>42432.493391203701</v>
      </c>
      <c r="T3842" s="5">
        <f t="shared" si="359"/>
        <v>42457.45172453703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360">(E3843/D3843)*100</f>
        <v>8.7200000000000006</v>
      </c>
      <c r="P3843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RIGHT(N3843,LEN(N3843)-FIND("/",N3843))</f>
        <v>plays</v>
      </c>
      <c r="S3843" s="5">
        <f t="shared" ref="S3843:S3906" si="364">(J3843/86400)+25569+(-5/24)</f>
        <v>41780.57739583333</v>
      </c>
      <c r="T3843" s="5">
        <f t="shared" ref="T3843:T3906" si="365">(I3843/86400)+25569+(-5/24)</f>
        <v>41840.57739583333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360"/>
        <v>21.94</v>
      </c>
      <c r="P3844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5">
        <f t="shared" si="364"/>
        <v>41740.285324074073</v>
      </c>
      <c r="T3844" s="5">
        <f t="shared" si="365"/>
        <v>41770.285324074073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360"/>
        <v>21.3</v>
      </c>
      <c r="P3845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5">
        <f t="shared" si="364"/>
        <v>41765.864166666666</v>
      </c>
      <c r="T3845" s="5">
        <f t="shared" si="365"/>
        <v>41790.864166666666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360"/>
        <v>41.489795918367342</v>
      </c>
      <c r="P384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5">
        <f t="shared" si="364"/>
        <v>41766.408958333333</v>
      </c>
      <c r="T3846" s="5">
        <f t="shared" si="365"/>
        <v>41793.082638888889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360"/>
        <v>2.105</v>
      </c>
      <c r="P384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5">
        <f t="shared" si="364"/>
        <v>42248.418680555558</v>
      </c>
      <c r="T3847" s="5">
        <f t="shared" si="365"/>
        <v>42278.418680555558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360"/>
        <v>2.7</v>
      </c>
      <c r="P3848">
        <f t="shared" si="361"/>
        <v>23.625</v>
      </c>
      <c r="Q3848" t="str">
        <f t="shared" si="362"/>
        <v>theater</v>
      </c>
      <c r="R3848" t="str">
        <f t="shared" si="363"/>
        <v>plays</v>
      </c>
      <c r="S3848" s="5">
        <f t="shared" si="364"/>
        <v>41885.01321759259</v>
      </c>
      <c r="T3848" s="5">
        <f t="shared" si="365"/>
        <v>41916.082638888889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360"/>
        <v>16.161904761904761</v>
      </c>
      <c r="P3849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5">
        <f t="shared" si="364"/>
        <v>42159.016099537032</v>
      </c>
      <c r="T3849" s="5">
        <f t="shared" si="365"/>
        <v>42204.016099537032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360"/>
        <v>16.376923076923077</v>
      </c>
      <c r="P3850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5">
        <f t="shared" si="364"/>
        <v>42265.608668981477</v>
      </c>
      <c r="T3850" s="5">
        <f t="shared" si="365"/>
        <v>42295.608668981477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360"/>
        <v>7.043333333333333</v>
      </c>
      <c r="P3851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5">
        <f t="shared" si="364"/>
        <v>42136.558842592589</v>
      </c>
      <c r="T3851" s="5">
        <f t="shared" si="365"/>
        <v>42166.558842592589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360"/>
        <v>3.8</v>
      </c>
      <c r="P3852">
        <f t="shared" si="361"/>
        <v>9.5</v>
      </c>
      <c r="Q3852" t="str">
        <f t="shared" si="362"/>
        <v>theater</v>
      </c>
      <c r="R3852" t="str">
        <f t="shared" si="363"/>
        <v>plays</v>
      </c>
      <c r="S3852" s="5">
        <f t="shared" si="364"/>
        <v>41974.916006944441</v>
      </c>
      <c r="T3852" s="5">
        <f t="shared" si="365"/>
        <v>42004.916006944441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360"/>
        <v>34.08</v>
      </c>
      <c r="P3853">
        <f t="shared" si="361"/>
        <v>35.5</v>
      </c>
      <c r="Q3853" t="str">
        <f t="shared" si="362"/>
        <v>theater</v>
      </c>
      <c r="R3853" t="str">
        <f t="shared" si="363"/>
        <v>plays</v>
      </c>
      <c r="S3853" s="5">
        <f t="shared" si="364"/>
        <v>42172.23123842592</v>
      </c>
      <c r="T3853" s="5">
        <f t="shared" si="365"/>
        <v>42202.23123842592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360"/>
        <v>0.2</v>
      </c>
      <c r="P3854">
        <f t="shared" si="361"/>
        <v>10</v>
      </c>
      <c r="Q3854" t="str">
        <f t="shared" si="362"/>
        <v>theater</v>
      </c>
      <c r="R3854" t="str">
        <f t="shared" si="363"/>
        <v>plays</v>
      </c>
      <c r="S3854" s="5">
        <f t="shared" si="364"/>
        <v>42064.982361111113</v>
      </c>
      <c r="T3854" s="5">
        <f t="shared" si="365"/>
        <v>42089.940694444442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360"/>
        <v>2.5999999999999999E-2</v>
      </c>
      <c r="P3855">
        <f t="shared" si="361"/>
        <v>13</v>
      </c>
      <c r="Q3855" t="str">
        <f t="shared" si="362"/>
        <v>theater</v>
      </c>
      <c r="R3855" t="str">
        <f t="shared" si="363"/>
        <v>plays</v>
      </c>
      <c r="S3855" s="5">
        <f t="shared" si="364"/>
        <v>41848.631689814814</v>
      </c>
      <c r="T3855" s="5">
        <f t="shared" si="365"/>
        <v>41883.631689814814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360"/>
        <v>16.254545454545454</v>
      </c>
      <c r="P3856">
        <f t="shared" si="361"/>
        <v>89.4</v>
      </c>
      <c r="Q3856" t="str">
        <f t="shared" si="362"/>
        <v>theater</v>
      </c>
      <c r="R3856" t="str">
        <f t="shared" si="363"/>
        <v>plays</v>
      </c>
      <c r="S3856" s="5">
        <f t="shared" si="364"/>
        <v>42103.67659722222</v>
      </c>
      <c r="T3856" s="5">
        <f t="shared" si="365"/>
        <v>42133.67659722222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360"/>
        <v>2.5</v>
      </c>
      <c r="P3857">
        <f t="shared" si="361"/>
        <v>25</v>
      </c>
      <c r="Q3857" t="str">
        <f t="shared" si="362"/>
        <v>theater</v>
      </c>
      <c r="R3857" t="str">
        <f t="shared" si="363"/>
        <v>plays</v>
      </c>
      <c r="S3857" s="5">
        <f t="shared" si="364"/>
        <v>42059.762395833335</v>
      </c>
      <c r="T3857" s="5">
        <f t="shared" si="365"/>
        <v>42089.720729166664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360"/>
        <v>0.02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s="5">
        <f t="shared" si="364"/>
        <v>42041.534756944442</v>
      </c>
      <c r="T3858" s="5">
        <f t="shared" si="365"/>
        <v>42071.493090277778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360"/>
        <v>5.2</v>
      </c>
      <c r="P3859">
        <f t="shared" si="361"/>
        <v>65</v>
      </c>
      <c r="Q3859" t="str">
        <f t="shared" si="362"/>
        <v>theater</v>
      </c>
      <c r="R3859" t="str">
        <f t="shared" si="363"/>
        <v>plays</v>
      </c>
      <c r="S3859" s="5">
        <f t="shared" si="364"/>
        <v>41829.528819444444</v>
      </c>
      <c r="T3859" s="5">
        <f t="shared" si="365"/>
        <v>41852.508333333331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360"/>
        <v>2</v>
      </c>
      <c r="P3860">
        <f t="shared" si="361"/>
        <v>10</v>
      </c>
      <c r="Q3860" t="str">
        <f t="shared" si="362"/>
        <v>theater</v>
      </c>
      <c r="R3860" t="str">
        <f t="shared" si="363"/>
        <v>plays</v>
      </c>
      <c r="S3860" s="5">
        <f t="shared" si="364"/>
        <v>42128.222731481474</v>
      </c>
      <c r="T3860" s="5">
        <f t="shared" si="365"/>
        <v>42146.666666666664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360"/>
        <v>0.04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s="5">
        <f t="shared" si="364"/>
        <v>41789.685266203705</v>
      </c>
      <c r="T3861" s="5">
        <f t="shared" si="365"/>
        <v>41815.666666666664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360"/>
        <v>17.666666666666668</v>
      </c>
      <c r="P3862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5">
        <f t="shared" si="364"/>
        <v>41833.452662037038</v>
      </c>
      <c r="T3862" s="5">
        <f t="shared" si="365"/>
        <v>41863.452662037038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360"/>
        <v>5</v>
      </c>
      <c r="P3863">
        <f t="shared" si="361"/>
        <v>100</v>
      </c>
      <c r="Q3863" t="str">
        <f t="shared" si="362"/>
        <v>theater</v>
      </c>
      <c r="R3863" t="str">
        <f t="shared" si="363"/>
        <v>plays</v>
      </c>
      <c r="S3863" s="5">
        <f t="shared" si="364"/>
        <v>41914.381678240738</v>
      </c>
      <c r="T3863" s="5">
        <f t="shared" si="365"/>
        <v>41955.699305555558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360"/>
        <v>1.3333333333333334E-2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s="5">
        <f t="shared" si="364"/>
        <v>42611.052731481475</v>
      </c>
      <c r="T3864" s="5">
        <f t="shared" si="365"/>
        <v>42625.499305555553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360"/>
        <v>0</v>
      </c>
      <c r="P3865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5">
        <f t="shared" si="364"/>
        <v>42253.424826388888</v>
      </c>
      <c r="T3865" s="5">
        <f t="shared" si="365"/>
        <v>42313.466493055552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360"/>
        <v>1.2</v>
      </c>
      <c r="P3866">
        <f t="shared" si="361"/>
        <v>20</v>
      </c>
      <c r="Q3866" t="str">
        <f t="shared" si="362"/>
        <v>theater</v>
      </c>
      <c r="R3866" t="str">
        <f t="shared" si="363"/>
        <v>plays</v>
      </c>
      <c r="S3866" s="5">
        <f t="shared" si="364"/>
        <v>42295.683495370373</v>
      </c>
      <c r="T3866" s="5">
        <f t="shared" si="365"/>
        <v>42325.72516203703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360"/>
        <v>26.937422295897225</v>
      </c>
      <c r="P386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5">
        <f t="shared" si="364"/>
        <v>41841.44326388889</v>
      </c>
      <c r="T3867" s="5">
        <f t="shared" si="365"/>
        <v>41881.020833333328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360"/>
        <v>0.54999999999999993</v>
      </c>
      <c r="P3868">
        <f t="shared" si="361"/>
        <v>5.5</v>
      </c>
      <c r="Q3868" t="str">
        <f t="shared" si="362"/>
        <v>theater</v>
      </c>
      <c r="R3868" t="str">
        <f t="shared" si="363"/>
        <v>plays</v>
      </c>
      <c r="S3868" s="5">
        <f t="shared" si="364"/>
        <v>42402.738668981481</v>
      </c>
      <c r="T3868" s="5">
        <f t="shared" si="365"/>
        <v>42451.936805555553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360"/>
        <v>12.55</v>
      </c>
      <c r="P3869">
        <f t="shared" si="361"/>
        <v>50.2</v>
      </c>
      <c r="Q3869" t="str">
        <f t="shared" si="362"/>
        <v>theater</v>
      </c>
      <c r="R3869" t="str">
        <f t="shared" si="363"/>
        <v>plays</v>
      </c>
      <c r="S3869" s="5">
        <f t="shared" si="364"/>
        <v>42509.605775462966</v>
      </c>
      <c r="T3869" s="5">
        <f t="shared" si="365"/>
        <v>42539.605775462966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360"/>
        <v>0.2</v>
      </c>
      <c r="P3870">
        <f t="shared" si="361"/>
        <v>10</v>
      </c>
      <c r="Q3870" t="str">
        <f t="shared" si="362"/>
        <v>theater</v>
      </c>
      <c r="R3870" t="str">
        <f t="shared" si="363"/>
        <v>musical</v>
      </c>
      <c r="S3870" s="5">
        <f t="shared" si="364"/>
        <v>41865.45144675926</v>
      </c>
      <c r="T3870" s="5">
        <f t="shared" si="365"/>
        <v>41890.45144675926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360"/>
        <v>3.4474868431088401</v>
      </c>
      <c r="P3871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5">
        <f t="shared" si="364"/>
        <v>42047.516111111108</v>
      </c>
      <c r="T3871" s="5">
        <f t="shared" si="365"/>
        <v>42076.924305555549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360"/>
        <v>15</v>
      </c>
      <c r="P3872">
        <f t="shared" si="361"/>
        <v>150</v>
      </c>
      <c r="Q3872" t="str">
        <f t="shared" si="362"/>
        <v>theater</v>
      </c>
      <c r="R3872" t="str">
        <f t="shared" si="363"/>
        <v>musical</v>
      </c>
      <c r="S3872" s="5">
        <f t="shared" si="364"/>
        <v>41792.963865740741</v>
      </c>
      <c r="T3872" s="5">
        <f t="shared" si="365"/>
        <v>41822.963865740741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360"/>
        <v>2.666666666666667</v>
      </c>
      <c r="P3873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5">
        <f t="shared" si="364"/>
        <v>42763.572337962956</v>
      </c>
      <c r="T3873" s="5">
        <f t="shared" si="365"/>
        <v>42823.530671296299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360"/>
        <v>0</v>
      </c>
      <c r="P3874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5">
        <f t="shared" si="364"/>
        <v>42179.9374537037</v>
      </c>
      <c r="T3874" s="5">
        <f t="shared" si="365"/>
        <v>42229.9374537037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360"/>
        <v>0</v>
      </c>
      <c r="P3875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5">
        <f t="shared" si="364"/>
        <v>42255.487673611111</v>
      </c>
      <c r="T3875" s="5">
        <f t="shared" si="365"/>
        <v>42285.487673611111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360"/>
        <v>0</v>
      </c>
      <c r="P387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5">
        <f t="shared" si="364"/>
        <v>42006.808124999996</v>
      </c>
      <c r="T3876" s="5">
        <f t="shared" si="365"/>
        <v>42027.833333333336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360"/>
        <v>0</v>
      </c>
      <c r="P3877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5">
        <f t="shared" si="364"/>
        <v>42615.138483796291</v>
      </c>
      <c r="T3877" s="5">
        <f t="shared" si="365"/>
        <v>42616.208333333336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360"/>
        <v>52.794871794871788</v>
      </c>
      <c r="P3878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5">
        <f t="shared" si="364"/>
        <v>42372.415833333333</v>
      </c>
      <c r="T3878" s="5">
        <f t="shared" si="365"/>
        <v>42402.415833333333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360"/>
        <v>4.9639999999999995</v>
      </c>
      <c r="P3879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5">
        <f t="shared" si="364"/>
        <v>42682.469351851854</v>
      </c>
      <c r="T3879" s="5">
        <f t="shared" si="365"/>
        <v>42712.469351851854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360"/>
        <v>5.5555555555555552E-2</v>
      </c>
      <c r="P3880">
        <f t="shared" si="361"/>
        <v>10</v>
      </c>
      <c r="Q3880" t="str">
        <f t="shared" si="362"/>
        <v>theater</v>
      </c>
      <c r="R3880" t="str">
        <f t="shared" si="363"/>
        <v>musical</v>
      </c>
      <c r="S3880" s="5">
        <f t="shared" si="364"/>
        <v>42154.610486111109</v>
      </c>
      <c r="T3880" s="5">
        <f t="shared" si="365"/>
        <v>42184.957638888889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360"/>
        <v>0</v>
      </c>
      <c r="P3881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5">
        <f t="shared" si="364"/>
        <v>41999.652731481481</v>
      </c>
      <c r="T3881" s="5">
        <f t="shared" si="365"/>
        <v>42029.652731481481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360"/>
        <v>13.066666666666665</v>
      </c>
      <c r="P3882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5">
        <f t="shared" si="364"/>
        <v>41815.606712962959</v>
      </c>
      <c r="T3882" s="5">
        <f t="shared" si="365"/>
        <v>41850.75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360"/>
        <v>5</v>
      </c>
      <c r="P3883">
        <f t="shared" si="361"/>
        <v>25</v>
      </c>
      <c r="Q3883" t="str">
        <f t="shared" si="362"/>
        <v>theater</v>
      </c>
      <c r="R3883" t="str">
        <f t="shared" si="363"/>
        <v>musical</v>
      </c>
      <c r="S3883" s="5">
        <f t="shared" si="364"/>
        <v>42755.810173611106</v>
      </c>
      <c r="T3883" s="5">
        <f t="shared" si="365"/>
        <v>42785.810173611106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360"/>
        <v>0</v>
      </c>
      <c r="P3884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5">
        <f t="shared" si="364"/>
        <v>42373.77511574074</v>
      </c>
      <c r="T3884" s="5">
        <f t="shared" si="365"/>
        <v>42400.752083333333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360"/>
        <v>0</v>
      </c>
      <c r="P3885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5">
        <f t="shared" si="364"/>
        <v>41854.394317129627</v>
      </c>
      <c r="T3885" s="5">
        <f t="shared" si="365"/>
        <v>41884.394317129627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360"/>
        <v>0</v>
      </c>
      <c r="P388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5">
        <f t="shared" si="364"/>
        <v>42065.583240740736</v>
      </c>
      <c r="T3886" s="5">
        <f t="shared" si="365"/>
        <v>42090.541574074072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360"/>
        <v>0</v>
      </c>
      <c r="P3887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5">
        <f t="shared" si="364"/>
        <v>42469.742951388886</v>
      </c>
      <c r="T3887" s="5">
        <f t="shared" si="365"/>
        <v>42499.742951388886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360"/>
        <v>0</v>
      </c>
      <c r="P3888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5">
        <f t="shared" si="364"/>
        <v>41954.019699074073</v>
      </c>
      <c r="T3888" s="5">
        <f t="shared" si="365"/>
        <v>41984.019699074073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360"/>
        <v>1.7500000000000002</v>
      </c>
      <c r="P3889">
        <f t="shared" si="361"/>
        <v>17.5</v>
      </c>
      <c r="Q3889" t="str">
        <f t="shared" si="362"/>
        <v>theater</v>
      </c>
      <c r="R3889" t="str">
        <f t="shared" si="363"/>
        <v>musical</v>
      </c>
      <c r="S3889" s="5">
        <f t="shared" si="364"/>
        <v>42079.649641203701</v>
      </c>
      <c r="T3889" s="5">
        <f t="shared" si="365"/>
        <v>42125.708333333336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360"/>
        <v>27.1</v>
      </c>
      <c r="P3890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5">
        <f t="shared" si="364"/>
        <v>42762.337476851848</v>
      </c>
      <c r="T3890" s="5">
        <f t="shared" si="365"/>
        <v>42792.337476851848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360"/>
        <v>1.4749999999999999</v>
      </c>
      <c r="P3891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5">
        <f t="shared" si="364"/>
        <v>41976.796643518515</v>
      </c>
      <c r="T3891" s="5">
        <f t="shared" si="365"/>
        <v>42008.768055555549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360"/>
        <v>16.826666666666668</v>
      </c>
      <c r="P3892">
        <f t="shared" si="361"/>
        <v>315.5</v>
      </c>
      <c r="Q3892" t="str">
        <f t="shared" si="362"/>
        <v>theater</v>
      </c>
      <c r="R3892" t="str">
        <f t="shared" si="363"/>
        <v>plays</v>
      </c>
      <c r="S3892" s="5">
        <f t="shared" si="364"/>
        <v>42171.55027777778</v>
      </c>
      <c r="T3892" s="5">
        <f t="shared" si="365"/>
        <v>42231.55027777778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360"/>
        <v>32.5</v>
      </c>
      <c r="P3893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5">
        <f t="shared" si="364"/>
        <v>42055.924120370364</v>
      </c>
      <c r="T3893" s="5">
        <f t="shared" si="365"/>
        <v>42085.999305555553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360"/>
        <v>0</v>
      </c>
      <c r="P3894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5">
        <f t="shared" si="364"/>
        <v>41867.443946759253</v>
      </c>
      <c r="T3894" s="5">
        <f t="shared" si="365"/>
        <v>41875.083333333328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360"/>
        <v>21.55</v>
      </c>
      <c r="P3895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5">
        <f t="shared" si="364"/>
        <v>41779.449537037035</v>
      </c>
      <c r="T3895" s="5">
        <f t="shared" si="365"/>
        <v>41821.041666666664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360"/>
        <v>3.4666666666666663</v>
      </c>
      <c r="P389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5">
        <f t="shared" si="364"/>
        <v>42679.750138888885</v>
      </c>
      <c r="T3896" s="5">
        <f t="shared" si="365"/>
        <v>42709.999305555553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360"/>
        <v>5</v>
      </c>
      <c r="P3897">
        <f t="shared" si="361"/>
        <v>50</v>
      </c>
      <c r="Q3897" t="str">
        <f t="shared" si="362"/>
        <v>theater</v>
      </c>
      <c r="R3897" t="str">
        <f t="shared" si="363"/>
        <v>plays</v>
      </c>
      <c r="S3897" s="5">
        <f t="shared" si="364"/>
        <v>42032.041875000003</v>
      </c>
      <c r="T3897" s="5">
        <f t="shared" si="365"/>
        <v>42063.041875000003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360"/>
        <v>10.625</v>
      </c>
      <c r="P3898">
        <f t="shared" si="361"/>
        <v>42.5</v>
      </c>
      <c r="Q3898" t="str">
        <f t="shared" si="362"/>
        <v>theater</v>
      </c>
      <c r="R3898" t="str">
        <f t="shared" si="363"/>
        <v>plays</v>
      </c>
      <c r="S3898" s="5">
        <f t="shared" si="364"/>
        <v>41792.983541666668</v>
      </c>
      <c r="T3898" s="5">
        <f t="shared" si="365"/>
        <v>41806.983541666668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360"/>
        <v>17.599999999999998</v>
      </c>
      <c r="P3899">
        <f t="shared" si="361"/>
        <v>44</v>
      </c>
      <c r="Q3899" t="str">
        <f t="shared" si="362"/>
        <v>theater</v>
      </c>
      <c r="R3899" t="str">
        <f t="shared" si="363"/>
        <v>plays</v>
      </c>
      <c r="S3899" s="5">
        <f t="shared" si="364"/>
        <v>41982.665312499994</v>
      </c>
      <c r="T3899" s="5">
        <f t="shared" si="365"/>
        <v>42012.665312499994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360"/>
        <v>32.56</v>
      </c>
      <c r="P3900">
        <f t="shared" si="361"/>
        <v>50.875</v>
      </c>
      <c r="Q3900" t="str">
        <f t="shared" si="362"/>
        <v>theater</v>
      </c>
      <c r="R3900" t="str">
        <f t="shared" si="363"/>
        <v>plays</v>
      </c>
      <c r="S3900" s="5">
        <f t="shared" si="364"/>
        <v>42193.273958333331</v>
      </c>
      <c r="T3900" s="5">
        <f t="shared" si="365"/>
        <v>42233.458333333336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360"/>
        <v>1.25</v>
      </c>
      <c r="P3901">
        <f t="shared" si="361"/>
        <v>62.5</v>
      </c>
      <c r="Q3901" t="str">
        <f t="shared" si="362"/>
        <v>theater</v>
      </c>
      <c r="R3901" t="str">
        <f t="shared" si="363"/>
        <v>plays</v>
      </c>
      <c r="S3901" s="5">
        <f t="shared" si="364"/>
        <v>41843.566678240742</v>
      </c>
      <c r="T3901" s="5">
        <f t="shared" si="365"/>
        <v>41863.566678240742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360"/>
        <v>5.4</v>
      </c>
      <c r="P3902">
        <f t="shared" si="361"/>
        <v>27</v>
      </c>
      <c r="Q3902" t="str">
        <f t="shared" si="362"/>
        <v>theater</v>
      </c>
      <c r="R3902" t="str">
        <f t="shared" si="363"/>
        <v>plays</v>
      </c>
      <c r="S3902" s="5">
        <f t="shared" si="364"/>
        <v>42135.884155092594</v>
      </c>
      <c r="T3902" s="5">
        <f t="shared" si="365"/>
        <v>42165.884155092594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360"/>
        <v>0.83333333333333337</v>
      </c>
      <c r="P3903">
        <f t="shared" si="361"/>
        <v>25</v>
      </c>
      <c r="Q3903" t="str">
        <f t="shared" si="362"/>
        <v>theater</v>
      </c>
      <c r="R3903" t="str">
        <f t="shared" si="363"/>
        <v>plays</v>
      </c>
      <c r="S3903" s="5">
        <f t="shared" si="364"/>
        <v>42317.618043981478</v>
      </c>
      <c r="T3903" s="5">
        <f t="shared" si="365"/>
        <v>42357.618043981478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360"/>
        <v>48.833333333333336</v>
      </c>
      <c r="P3904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5">
        <f t="shared" si="364"/>
        <v>42663.259745370371</v>
      </c>
      <c r="T3904" s="5">
        <f t="shared" si="365"/>
        <v>42688.301412037035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360"/>
        <v>0</v>
      </c>
      <c r="P3905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5">
        <f t="shared" si="364"/>
        <v>42185.802835648145</v>
      </c>
      <c r="T3905" s="5">
        <f t="shared" si="365"/>
        <v>42230.609722222223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360"/>
        <v>0.03</v>
      </c>
      <c r="P3906">
        <f t="shared" si="361"/>
        <v>1.5</v>
      </c>
      <c r="Q3906" t="str">
        <f t="shared" si="362"/>
        <v>theater</v>
      </c>
      <c r="R3906" t="str">
        <f t="shared" si="363"/>
        <v>plays</v>
      </c>
      <c r="S3906" s="5">
        <f t="shared" si="364"/>
        <v>42095.020833333336</v>
      </c>
      <c r="T3906" s="5">
        <f t="shared" si="365"/>
        <v>42109.00277777778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366">(E3907/D3907)*100</f>
        <v>11.533333333333333</v>
      </c>
      <c r="P3907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RIGHT(N3907,LEN(N3907)-FIND("/",N3907))</f>
        <v>plays</v>
      </c>
      <c r="S3907" s="5">
        <f t="shared" ref="S3907:S3970" si="370">(J3907/86400)+25569+(-5/24)</f>
        <v>42124.415543981479</v>
      </c>
      <c r="T3907" s="5">
        <f t="shared" ref="T3907:T3970" si="371">(I3907/86400)+25569+(-5/24)</f>
        <v>42166.749999999993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366"/>
        <v>67.333333333333329</v>
      </c>
      <c r="P3908">
        <f t="shared" si="367"/>
        <v>63.125</v>
      </c>
      <c r="Q3908" t="str">
        <f t="shared" si="368"/>
        <v>theater</v>
      </c>
      <c r="R3908" t="str">
        <f t="shared" si="369"/>
        <v>plays</v>
      </c>
      <c r="S3908" s="5">
        <f t="shared" si="370"/>
        <v>42143.709409722222</v>
      </c>
      <c r="T3908" s="5">
        <f t="shared" si="371"/>
        <v>42181.350694444445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366"/>
        <v>15.299999999999999</v>
      </c>
      <c r="P3909">
        <f t="shared" si="367"/>
        <v>38.25</v>
      </c>
      <c r="Q3909" t="str">
        <f t="shared" si="368"/>
        <v>theater</v>
      </c>
      <c r="R3909" t="str">
        <f t="shared" si="369"/>
        <v>plays</v>
      </c>
      <c r="S3909" s="5">
        <f t="shared" si="370"/>
        <v>41906.611180555556</v>
      </c>
      <c r="T3909" s="5">
        <f t="shared" si="371"/>
        <v>41938.630555555552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366"/>
        <v>8.6666666666666679</v>
      </c>
      <c r="P3910">
        <f t="shared" si="367"/>
        <v>16.25</v>
      </c>
      <c r="Q3910" t="str">
        <f t="shared" si="368"/>
        <v>theater</v>
      </c>
      <c r="R3910" t="str">
        <f t="shared" si="369"/>
        <v>plays</v>
      </c>
      <c r="S3910" s="5">
        <f t="shared" si="370"/>
        <v>41833.927037037036</v>
      </c>
      <c r="T3910" s="5">
        <f t="shared" si="371"/>
        <v>41848.927037037036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366"/>
        <v>0.22499999999999998</v>
      </c>
      <c r="P3911">
        <f t="shared" si="367"/>
        <v>33.75</v>
      </c>
      <c r="Q3911" t="str">
        <f t="shared" si="368"/>
        <v>theater</v>
      </c>
      <c r="R3911" t="str">
        <f t="shared" si="369"/>
        <v>plays</v>
      </c>
      <c r="S3911" s="5">
        <f t="shared" si="370"/>
        <v>41863.150949074072</v>
      </c>
      <c r="T3911" s="5">
        <f t="shared" si="371"/>
        <v>41893.150949074072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366"/>
        <v>3.0833333333333335</v>
      </c>
      <c r="P3912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5">
        <f t="shared" si="370"/>
        <v>42224.548576388886</v>
      </c>
      <c r="T3912" s="5">
        <f t="shared" si="371"/>
        <v>42254.548576388886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366"/>
        <v>37.412500000000001</v>
      </c>
      <c r="P3913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5">
        <f t="shared" si="370"/>
        <v>41939.603900462964</v>
      </c>
      <c r="T3913" s="5">
        <f t="shared" si="371"/>
        <v>41969.645567129628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366"/>
        <v>6.6666666666666671E-3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s="5">
        <f t="shared" si="370"/>
        <v>42059.061689814807</v>
      </c>
      <c r="T3914" s="5">
        <f t="shared" si="371"/>
        <v>42118.982638888883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366"/>
        <v>10</v>
      </c>
      <c r="P3915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5">
        <f t="shared" si="370"/>
        <v>42308.002881944441</v>
      </c>
      <c r="T3915" s="5">
        <f t="shared" si="371"/>
        <v>42338.044548611106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366"/>
        <v>36.36</v>
      </c>
      <c r="P391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5">
        <f t="shared" si="370"/>
        <v>42114.610601851855</v>
      </c>
      <c r="T3916" s="5">
        <f t="shared" si="371"/>
        <v>42134.749305555553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366"/>
        <v>0.33333333333333337</v>
      </c>
      <c r="P3917">
        <f t="shared" si="367"/>
        <v>5</v>
      </c>
      <c r="Q3917" t="str">
        <f t="shared" si="368"/>
        <v>theater</v>
      </c>
      <c r="R3917" t="str">
        <f t="shared" si="369"/>
        <v>plays</v>
      </c>
      <c r="S3917" s="5">
        <f t="shared" si="370"/>
        <v>42492.776724537034</v>
      </c>
      <c r="T3917" s="5">
        <f t="shared" si="371"/>
        <v>42522.776724537034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366"/>
        <v>0</v>
      </c>
      <c r="P3918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5">
        <f t="shared" si="370"/>
        <v>42494.263333333329</v>
      </c>
      <c r="T3918" s="5">
        <f t="shared" si="371"/>
        <v>42524.263333333329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366"/>
        <v>0.2857142857142857</v>
      </c>
      <c r="P3919">
        <f t="shared" si="367"/>
        <v>10</v>
      </c>
      <c r="Q3919" t="str">
        <f t="shared" si="368"/>
        <v>theater</v>
      </c>
      <c r="R3919" t="str">
        <f t="shared" si="369"/>
        <v>plays</v>
      </c>
      <c r="S3919" s="5">
        <f t="shared" si="370"/>
        <v>41863.318993055553</v>
      </c>
      <c r="T3919" s="5">
        <f t="shared" si="371"/>
        <v>41893.318993055553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366"/>
        <v>0.2</v>
      </c>
      <c r="P3920">
        <f t="shared" si="367"/>
        <v>40</v>
      </c>
      <c r="Q3920" t="str">
        <f t="shared" si="368"/>
        <v>theater</v>
      </c>
      <c r="R3920" t="str">
        <f t="shared" si="369"/>
        <v>plays</v>
      </c>
      <c r="S3920" s="5">
        <f t="shared" si="370"/>
        <v>41843.456284722219</v>
      </c>
      <c r="T3920" s="5">
        <f t="shared" si="371"/>
        <v>41855.458333333328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366"/>
        <v>1.7999999999999998</v>
      </c>
      <c r="P3921">
        <f t="shared" si="367"/>
        <v>30</v>
      </c>
      <c r="Q3921" t="str">
        <f t="shared" si="368"/>
        <v>theater</v>
      </c>
      <c r="R3921" t="str">
        <f t="shared" si="369"/>
        <v>plays</v>
      </c>
      <c r="S3921" s="5">
        <f t="shared" si="370"/>
        <v>42358.476539351854</v>
      </c>
      <c r="T3921" s="5">
        <f t="shared" si="371"/>
        <v>42386.791666666664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366"/>
        <v>5.4</v>
      </c>
      <c r="P3922">
        <f t="shared" si="367"/>
        <v>45</v>
      </c>
      <c r="Q3922" t="str">
        <f t="shared" si="368"/>
        <v>theater</v>
      </c>
      <c r="R3922" t="str">
        <f t="shared" si="369"/>
        <v>plays</v>
      </c>
      <c r="S3922" s="5">
        <f t="shared" si="370"/>
        <v>42657.178935185184</v>
      </c>
      <c r="T3922" s="5">
        <f t="shared" si="371"/>
        <v>42687.220601851848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366"/>
        <v>0</v>
      </c>
      <c r="P3923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5">
        <f t="shared" si="370"/>
        <v>41926.333969907406</v>
      </c>
      <c r="T3923" s="5">
        <f t="shared" si="371"/>
        <v>41938.541666666664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366"/>
        <v>8.1333333333333329</v>
      </c>
      <c r="P3924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5">
        <f t="shared" si="370"/>
        <v>42020.560300925928</v>
      </c>
      <c r="T3924" s="5">
        <f t="shared" si="371"/>
        <v>42065.749999999993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366"/>
        <v>12.034782608695652</v>
      </c>
      <c r="P3925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5">
        <f t="shared" si="370"/>
        <v>42075.771655092591</v>
      </c>
      <c r="T3925" s="5">
        <f t="shared" si="371"/>
        <v>42103.771655092591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366"/>
        <v>15.266666666666667</v>
      </c>
      <c r="P3926">
        <f t="shared" si="367"/>
        <v>57.25</v>
      </c>
      <c r="Q3926" t="str">
        <f t="shared" si="368"/>
        <v>theater</v>
      </c>
      <c r="R3926" t="str">
        <f t="shared" si="369"/>
        <v>plays</v>
      </c>
      <c r="S3926" s="5">
        <f t="shared" si="370"/>
        <v>41786.751412037032</v>
      </c>
      <c r="T3926" s="5">
        <f t="shared" si="371"/>
        <v>41816.751412037032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366"/>
        <v>10</v>
      </c>
      <c r="P3927">
        <f t="shared" si="367"/>
        <v>5</v>
      </c>
      <c r="Q3927" t="str">
        <f t="shared" si="368"/>
        <v>theater</v>
      </c>
      <c r="R3927" t="str">
        <f t="shared" si="369"/>
        <v>plays</v>
      </c>
      <c r="S3927" s="5">
        <f t="shared" si="370"/>
        <v>41820.662488425922</v>
      </c>
      <c r="T3927" s="5">
        <f t="shared" si="371"/>
        <v>41850.662488425922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366"/>
        <v>0.3</v>
      </c>
      <c r="P3928">
        <f t="shared" si="367"/>
        <v>15</v>
      </c>
      <c r="Q3928" t="str">
        <f t="shared" si="368"/>
        <v>theater</v>
      </c>
      <c r="R3928" t="str">
        <f t="shared" si="369"/>
        <v>plays</v>
      </c>
      <c r="S3928" s="5">
        <f t="shared" si="370"/>
        <v>41969.876712962963</v>
      </c>
      <c r="T3928" s="5">
        <f t="shared" si="371"/>
        <v>41999.876712962963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366"/>
        <v>1</v>
      </c>
      <c r="P3929">
        <f t="shared" si="367"/>
        <v>12.5</v>
      </c>
      <c r="Q3929" t="str">
        <f t="shared" si="368"/>
        <v>theater</v>
      </c>
      <c r="R3929" t="str">
        <f t="shared" si="369"/>
        <v>plays</v>
      </c>
      <c r="S3929" s="5">
        <f t="shared" si="370"/>
        <v>41830.059074074074</v>
      </c>
      <c r="T3929" s="5">
        <f t="shared" si="371"/>
        <v>41860.059074074074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366"/>
        <v>13.020000000000001</v>
      </c>
      <c r="P3930">
        <f t="shared" si="367"/>
        <v>93</v>
      </c>
      <c r="Q3930" t="str">
        <f t="shared" si="368"/>
        <v>theater</v>
      </c>
      <c r="R3930" t="str">
        <f t="shared" si="369"/>
        <v>plays</v>
      </c>
      <c r="S3930" s="5">
        <f t="shared" si="370"/>
        <v>42265.474849537037</v>
      </c>
      <c r="T3930" s="5">
        <f t="shared" si="371"/>
        <v>42292.999305555553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366"/>
        <v>2.2650000000000001</v>
      </c>
      <c r="P3931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5">
        <f t="shared" si="370"/>
        <v>42601.618807870364</v>
      </c>
      <c r="T3931" s="5">
        <f t="shared" si="371"/>
        <v>42631.618807870364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366"/>
        <v>0</v>
      </c>
      <c r="P3932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5">
        <f t="shared" si="370"/>
        <v>42433.13041666666</v>
      </c>
      <c r="T3932" s="5">
        <f t="shared" si="371"/>
        <v>42461.041666666664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366"/>
        <v>0</v>
      </c>
      <c r="P3933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5">
        <f t="shared" si="370"/>
        <v>42227.943368055552</v>
      </c>
      <c r="T3933" s="5">
        <f t="shared" si="371"/>
        <v>42252.943368055552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366"/>
        <v>8.3333333333333332E-3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s="5">
        <f t="shared" si="370"/>
        <v>42414.960231481477</v>
      </c>
      <c r="T3934" s="5">
        <f t="shared" si="371"/>
        <v>42444.918564814812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366"/>
        <v>15.742857142857142</v>
      </c>
      <c r="P3935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5">
        <f t="shared" si="370"/>
        <v>42538.759976851848</v>
      </c>
      <c r="T3935" s="5">
        <f t="shared" si="371"/>
        <v>42567.821527777771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366"/>
        <v>11</v>
      </c>
      <c r="P393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5">
        <f t="shared" si="370"/>
        <v>42233.463414351849</v>
      </c>
      <c r="T3936" s="5">
        <f t="shared" si="371"/>
        <v>42278.333333333336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366"/>
        <v>43.833333333333336</v>
      </c>
      <c r="P393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5">
        <f t="shared" si="370"/>
        <v>42221.448449074072</v>
      </c>
      <c r="T3937" s="5">
        <f t="shared" si="371"/>
        <v>42281.448449074072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366"/>
        <v>0</v>
      </c>
      <c r="P3938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5">
        <f t="shared" si="370"/>
        <v>42675.054629629631</v>
      </c>
      <c r="T3938" s="5">
        <f t="shared" si="371"/>
        <v>42705.096296296295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366"/>
        <v>86.135181975736558</v>
      </c>
      <c r="P3939">
        <f t="shared" si="367"/>
        <v>248.5</v>
      </c>
      <c r="Q3939" t="str">
        <f t="shared" si="368"/>
        <v>theater</v>
      </c>
      <c r="R3939" t="str">
        <f t="shared" si="369"/>
        <v>plays</v>
      </c>
      <c r="S3939" s="5">
        <f t="shared" si="370"/>
        <v>42534.423148148147</v>
      </c>
      <c r="T3939" s="5">
        <f t="shared" si="371"/>
        <v>42562.423148148147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366"/>
        <v>12.196620583717358</v>
      </c>
      <c r="P3940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5">
        <f t="shared" si="370"/>
        <v>42151.697384259256</v>
      </c>
      <c r="T3940" s="5">
        <f t="shared" si="371"/>
        <v>42182.697384259256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366"/>
        <v>0.1</v>
      </c>
      <c r="P3941">
        <f t="shared" si="367"/>
        <v>5</v>
      </c>
      <c r="Q3941" t="str">
        <f t="shared" si="368"/>
        <v>theater</v>
      </c>
      <c r="R3941" t="str">
        <f t="shared" si="369"/>
        <v>plays</v>
      </c>
      <c r="S3941" s="5">
        <f t="shared" si="370"/>
        <v>41915.191886574074</v>
      </c>
      <c r="T3941" s="5">
        <f t="shared" si="371"/>
        <v>41918.979166666664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366"/>
        <v>0.22</v>
      </c>
      <c r="P3942">
        <f t="shared" si="367"/>
        <v>5.5</v>
      </c>
      <c r="Q3942" t="str">
        <f t="shared" si="368"/>
        <v>theater</v>
      </c>
      <c r="R3942" t="str">
        <f t="shared" si="369"/>
        <v>plays</v>
      </c>
      <c r="S3942" s="5">
        <f t="shared" si="370"/>
        <v>41961.284155092588</v>
      </c>
      <c r="T3942" s="5">
        <f t="shared" si="371"/>
        <v>42006.284155092588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366"/>
        <v>0.90909090909090906</v>
      </c>
      <c r="P3943">
        <f t="shared" si="367"/>
        <v>25</v>
      </c>
      <c r="Q3943" t="str">
        <f t="shared" si="368"/>
        <v>theater</v>
      </c>
      <c r="R3943" t="str">
        <f t="shared" si="369"/>
        <v>plays</v>
      </c>
      <c r="S3943" s="5">
        <f t="shared" si="370"/>
        <v>41940.378900462958</v>
      </c>
      <c r="T3943" s="5">
        <f t="shared" si="371"/>
        <v>41967.833333333336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366"/>
        <v>0</v>
      </c>
      <c r="P3944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5">
        <f t="shared" si="370"/>
        <v>42111.695763888885</v>
      </c>
      <c r="T3944" s="5">
        <f t="shared" si="371"/>
        <v>42171.695763888885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366"/>
        <v>35.64</v>
      </c>
      <c r="P3945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5">
        <f t="shared" si="370"/>
        <v>42279.570231481477</v>
      </c>
      <c r="T3945" s="5">
        <f t="shared" si="371"/>
        <v>42310.493055555555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366"/>
        <v>0</v>
      </c>
      <c r="P394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5">
        <f t="shared" si="370"/>
        <v>42213.454571759255</v>
      </c>
      <c r="T3946" s="5">
        <f t="shared" si="371"/>
        <v>42243.454571759255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366"/>
        <v>0.25</v>
      </c>
      <c r="P3947">
        <f t="shared" si="367"/>
        <v>5</v>
      </c>
      <c r="Q3947" t="str">
        <f t="shared" si="368"/>
        <v>theater</v>
      </c>
      <c r="R3947" t="str">
        <f t="shared" si="369"/>
        <v>plays</v>
      </c>
      <c r="S3947" s="5">
        <f t="shared" si="370"/>
        <v>42109.593379629623</v>
      </c>
      <c r="T3947" s="5">
        <f t="shared" si="371"/>
        <v>42139.593379629623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366"/>
        <v>3.25</v>
      </c>
      <c r="P3948">
        <f t="shared" si="367"/>
        <v>39</v>
      </c>
      <c r="Q3948" t="str">
        <f t="shared" si="368"/>
        <v>theater</v>
      </c>
      <c r="R3948" t="str">
        <f t="shared" si="369"/>
        <v>plays</v>
      </c>
      <c r="S3948" s="5">
        <f t="shared" si="370"/>
        <v>42031.625254629624</v>
      </c>
      <c r="T3948" s="5">
        <f t="shared" si="371"/>
        <v>42063.124999999993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366"/>
        <v>3.3666666666666663</v>
      </c>
      <c r="P3949">
        <f t="shared" si="367"/>
        <v>50.5</v>
      </c>
      <c r="Q3949" t="str">
        <f t="shared" si="368"/>
        <v>theater</v>
      </c>
      <c r="R3949" t="str">
        <f t="shared" si="369"/>
        <v>plays</v>
      </c>
      <c r="S3949" s="5">
        <f t="shared" si="370"/>
        <v>42614.934537037036</v>
      </c>
      <c r="T3949" s="5">
        <f t="shared" si="371"/>
        <v>42644.934537037036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366"/>
        <v>0</v>
      </c>
      <c r="P3950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5">
        <f t="shared" si="370"/>
        <v>41829.117164351854</v>
      </c>
      <c r="T3950" s="5">
        <f t="shared" si="371"/>
        <v>41889.117164351854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366"/>
        <v>15.770000000000001</v>
      </c>
      <c r="P3951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5">
        <f t="shared" si="370"/>
        <v>42015.912280092591</v>
      </c>
      <c r="T3951" s="5">
        <f t="shared" si="371"/>
        <v>42045.912280092591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366"/>
        <v>0.625</v>
      </c>
      <c r="P3952">
        <f t="shared" si="367"/>
        <v>25</v>
      </c>
      <c r="Q3952" t="str">
        <f t="shared" si="368"/>
        <v>theater</v>
      </c>
      <c r="R3952" t="str">
        <f t="shared" si="369"/>
        <v>plays</v>
      </c>
      <c r="S3952" s="5">
        <f t="shared" si="370"/>
        <v>42439.493981481479</v>
      </c>
      <c r="T3952" s="5">
        <f t="shared" si="371"/>
        <v>42468.565972222219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366"/>
        <v>5.0000000000000001E-4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s="5">
        <f t="shared" si="370"/>
        <v>42433.617384259262</v>
      </c>
      <c r="T3953" s="5">
        <f t="shared" si="371"/>
        <v>42493.57571759259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366"/>
        <v>9.6153846153846159E-2</v>
      </c>
      <c r="P3954">
        <f t="shared" si="367"/>
        <v>25</v>
      </c>
      <c r="Q3954" t="str">
        <f t="shared" si="368"/>
        <v>theater</v>
      </c>
      <c r="R3954" t="str">
        <f t="shared" si="369"/>
        <v>plays</v>
      </c>
      <c r="S3954" s="5">
        <f t="shared" si="370"/>
        <v>42243.582060185181</v>
      </c>
      <c r="T3954" s="5">
        <f t="shared" si="371"/>
        <v>42303.582060185181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366"/>
        <v>0</v>
      </c>
      <c r="P3955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5">
        <f t="shared" si="370"/>
        <v>42549.840115740742</v>
      </c>
      <c r="T3955" s="5">
        <f t="shared" si="371"/>
        <v>42580.770138888889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366"/>
        <v>0</v>
      </c>
      <c r="P395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5">
        <f t="shared" si="370"/>
        <v>41774.442870370367</v>
      </c>
      <c r="T3956" s="5">
        <f t="shared" si="371"/>
        <v>41834.442870370367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366"/>
        <v>24.285714285714285</v>
      </c>
      <c r="P395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5">
        <f t="shared" si="370"/>
        <v>42306.640520833331</v>
      </c>
      <c r="T3957" s="5">
        <f t="shared" si="371"/>
        <v>42336.682187499995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366"/>
        <v>0</v>
      </c>
      <c r="P3958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5">
        <f t="shared" si="370"/>
        <v>42457.723692129628</v>
      </c>
      <c r="T3958" s="5">
        <f t="shared" si="371"/>
        <v>42484.805555555555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366"/>
        <v>2.5000000000000001E-2</v>
      </c>
      <c r="P3959">
        <f t="shared" si="367"/>
        <v>7</v>
      </c>
      <c r="Q3959" t="str">
        <f t="shared" si="368"/>
        <v>theater</v>
      </c>
      <c r="R3959" t="str">
        <f t="shared" si="369"/>
        <v>plays</v>
      </c>
      <c r="S3959" s="5">
        <f t="shared" si="370"/>
        <v>42513.76798611111</v>
      </c>
      <c r="T3959" s="5">
        <f t="shared" si="371"/>
        <v>42559.76798611111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366"/>
        <v>32.049999999999997</v>
      </c>
      <c r="P3960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5">
        <f t="shared" si="370"/>
        <v>41816.742037037031</v>
      </c>
      <c r="T3960" s="5">
        <f t="shared" si="371"/>
        <v>41853.375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366"/>
        <v>24.333333333333336</v>
      </c>
      <c r="P3961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5">
        <f t="shared" si="370"/>
        <v>41880.580509259256</v>
      </c>
      <c r="T3961" s="5">
        <f t="shared" si="371"/>
        <v>41910.580509259256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366"/>
        <v>1.5</v>
      </c>
      <c r="P3962">
        <f t="shared" si="367"/>
        <v>11.25</v>
      </c>
      <c r="Q3962" t="str">
        <f t="shared" si="368"/>
        <v>theater</v>
      </c>
      <c r="R3962" t="str">
        <f t="shared" si="369"/>
        <v>plays</v>
      </c>
      <c r="S3962" s="5">
        <f t="shared" si="370"/>
        <v>42342.63722222222</v>
      </c>
      <c r="T3962" s="5">
        <f t="shared" si="371"/>
        <v>42372.63722222222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366"/>
        <v>0.42</v>
      </c>
      <c r="P3963">
        <f t="shared" si="367"/>
        <v>10.5</v>
      </c>
      <c r="Q3963" t="str">
        <f t="shared" si="368"/>
        <v>theater</v>
      </c>
      <c r="R3963" t="str">
        <f t="shared" si="369"/>
        <v>plays</v>
      </c>
      <c r="S3963" s="5">
        <f t="shared" si="370"/>
        <v>41745.682986111111</v>
      </c>
      <c r="T3963" s="5">
        <f t="shared" si="371"/>
        <v>41767.682986111111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366"/>
        <v>3.214285714285714</v>
      </c>
      <c r="P3964">
        <f t="shared" si="367"/>
        <v>15</v>
      </c>
      <c r="Q3964" t="str">
        <f t="shared" si="368"/>
        <v>theater</v>
      </c>
      <c r="R3964" t="str">
        <f t="shared" si="369"/>
        <v>plays</v>
      </c>
      <c r="S3964" s="5">
        <f t="shared" si="370"/>
        <v>42311.413124999999</v>
      </c>
      <c r="T3964" s="5">
        <f t="shared" si="371"/>
        <v>42336.413124999999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366"/>
        <v>0</v>
      </c>
      <c r="P3965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5">
        <f t="shared" si="370"/>
        <v>42295.945798611108</v>
      </c>
      <c r="T3965" s="5">
        <f t="shared" si="371"/>
        <v>42325.987465277773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366"/>
        <v>6.3</v>
      </c>
      <c r="P3966">
        <f t="shared" si="367"/>
        <v>42</v>
      </c>
      <c r="Q3966" t="str">
        <f t="shared" si="368"/>
        <v>theater</v>
      </c>
      <c r="R3966" t="str">
        <f t="shared" si="369"/>
        <v>plays</v>
      </c>
      <c r="S3966" s="5">
        <f t="shared" si="370"/>
        <v>42053.513726851852</v>
      </c>
      <c r="T3966" s="5">
        <f t="shared" si="371"/>
        <v>42113.47206018518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366"/>
        <v>14.249999999999998</v>
      </c>
      <c r="P3967">
        <f t="shared" si="367"/>
        <v>71.25</v>
      </c>
      <c r="Q3967" t="str">
        <f t="shared" si="368"/>
        <v>theater</v>
      </c>
      <c r="R3967" t="str">
        <f t="shared" si="369"/>
        <v>plays</v>
      </c>
      <c r="S3967" s="5">
        <f t="shared" si="370"/>
        <v>42414.027546296296</v>
      </c>
      <c r="T3967" s="5">
        <f t="shared" si="371"/>
        <v>42473.985879629625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366"/>
        <v>0.6</v>
      </c>
      <c r="P3968">
        <f t="shared" si="367"/>
        <v>22.5</v>
      </c>
      <c r="Q3968" t="str">
        <f t="shared" si="368"/>
        <v>theater</v>
      </c>
      <c r="R3968" t="str">
        <f t="shared" si="369"/>
        <v>plays</v>
      </c>
      <c r="S3968" s="5">
        <f t="shared" si="370"/>
        <v>41801.503217592588</v>
      </c>
      <c r="T3968" s="5">
        <f t="shared" si="371"/>
        <v>41843.915972222218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366"/>
        <v>24.117647058823529</v>
      </c>
      <c r="P3969">
        <f t="shared" si="367"/>
        <v>41</v>
      </c>
      <c r="Q3969" t="str">
        <f t="shared" si="368"/>
        <v>theater</v>
      </c>
      <c r="R3969" t="str">
        <f t="shared" si="369"/>
        <v>plays</v>
      </c>
      <c r="S3969" s="5">
        <f t="shared" si="370"/>
        <v>42770.082256944443</v>
      </c>
      <c r="T3969" s="5">
        <f t="shared" si="371"/>
        <v>42800.082256944443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366"/>
        <v>10.54</v>
      </c>
      <c r="P3970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5">
        <f t="shared" si="370"/>
        <v>42452.60732638889</v>
      </c>
      <c r="T3970" s="5">
        <f t="shared" si="371"/>
        <v>42512.60732638889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372">(E3971/D3971)*100</f>
        <v>7.4690265486725664</v>
      </c>
      <c r="P3971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RIGHT(N3971,LEN(N3971)-FIND("/",N3971))</f>
        <v>plays</v>
      </c>
      <c r="S3971" s="5">
        <f t="shared" ref="S3971:S4034" si="376">(J3971/86400)+25569+(-5/24)</f>
        <v>42601.646365740737</v>
      </c>
      <c r="T3971" s="5">
        <f t="shared" ref="T3971:T4034" si="377">(I3971/86400)+25569+(-5/24)</f>
        <v>42610.954861111109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372"/>
        <v>7.3333333333333334E-2</v>
      </c>
      <c r="P3972">
        <f t="shared" si="373"/>
        <v>5.5</v>
      </c>
      <c r="Q3972" t="str">
        <f t="shared" si="374"/>
        <v>theater</v>
      </c>
      <c r="R3972" t="str">
        <f t="shared" si="375"/>
        <v>plays</v>
      </c>
      <c r="S3972" s="5">
        <f t="shared" si="376"/>
        <v>42447.655219907407</v>
      </c>
      <c r="T3972" s="5">
        <f t="shared" si="377"/>
        <v>42477.655219907407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372"/>
        <v>0.97142857142857131</v>
      </c>
      <c r="P3973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5">
        <f t="shared" si="376"/>
        <v>41811.327847222223</v>
      </c>
      <c r="T3973" s="5">
        <f t="shared" si="377"/>
        <v>41841.327847222223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372"/>
        <v>21.099999999999998</v>
      </c>
      <c r="P3974">
        <f t="shared" si="373"/>
        <v>26.375</v>
      </c>
      <c r="Q3974" t="str">
        <f t="shared" si="374"/>
        <v>theater</v>
      </c>
      <c r="R3974" t="str">
        <f t="shared" si="375"/>
        <v>plays</v>
      </c>
      <c r="S3974" s="5">
        <f t="shared" si="376"/>
        <v>41980.859189814808</v>
      </c>
      <c r="T3974" s="5">
        <f t="shared" si="377"/>
        <v>42040.859189814808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372"/>
        <v>78.100000000000009</v>
      </c>
      <c r="P3975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5">
        <f t="shared" si="376"/>
        <v>42469.475810185184</v>
      </c>
      <c r="T3975" s="5">
        <f t="shared" si="377"/>
        <v>42498.958333333336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372"/>
        <v>32</v>
      </c>
      <c r="P397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5">
        <f t="shared" si="376"/>
        <v>42493.338518518511</v>
      </c>
      <c r="T3976" s="5">
        <f t="shared" si="377"/>
        <v>42523.338518518511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372"/>
        <v>0</v>
      </c>
      <c r="P3977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5">
        <f t="shared" si="376"/>
        <v>42534.658541666664</v>
      </c>
      <c r="T3977" s="5">
        <f t="shared" si="377"/>
        <v>42564.658541666664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372"/>
        <v>47.692307692307693</v>
      </c>
      <c r="P3978">
        <f t="shared" si="373"/>
        <v>62</v>
      </c>
      <c r="Q3978" t="str">
        <f t="shared" si="374"/>
        <v>theater</v>
      </c>
      <c r="R3978" t="str">
        <f t="shared" si="375"/>
        <v>plays</v>
      </c>
      <c r="S3978" s="5">
        <f t="shared" si="376"/>
        <v>41830.650011574071</v>
      </c>
      <c r="T3978" s="5">
        <f t="shared" si="377"/>
        <v>41852.083333333328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372"/>
        <v>1.4500000000000002</v>
      </c>
      <c r="P3979">
        <f t="shared" si="373"/>
        <v>217.5</v>
      </c>
      <c r="Q3979" t="str">
        <f t="shared" si="374"/>
        <v>theater</v>
      </c>
      <c r="R3979" t="str">
        <f t="shared" si="375"/>
        <v>plays</v>
      </c>
      <c r="S3979" s="5">
        <f t="shared" si="376"/>
        <v>42543.580231481479</v>
      </c>
      <c r="T3979" s="5">
        <f t="shared" si="377"/>
        <v>42573.580231481479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372"/>
        <v>10.7</v>
      </c>
      <c r="P3980">
        <f t="shared" si="373"/>
        <v>26.75</v>
      </c>
      <c r="Q3980" t="str">
        <f t="shared" si="374"/>
        <v>theater</v>
      </c>
      <c r="R3980" t="str">
        <f t="shared" si="375"/>
        <v>plays</v>
      </c>
      <c r="S3980" s="5">
        <f t="shared" si="376"/>
        <v>41975.434641203705</v>
      </c>
      <c r="T3980" s="5">
        <f t="shared" si="377"/>
        <v>42035.434641203705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372"/>
        <v>1.8333333333333333</v>
      </c>
      <c r="P3981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5">
        <f t="shared" si="376"/>
        <v>42069.695104166669</v>
      </c>
      <c r="T3981" s="5">
        <f t="shared" si="377"/>
        <v>42092.624999999993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372"/>
        <v>18</v>
      </c>
      <c r="P3982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5">
        <f t="shared" si="376"/>
        <v>41795.390590277777</v>
      </c>
      <c r="T3982" s="5">
        <f t="shared" si="377"/>
        <v>41825.390590277777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372"/>
        <v>4.083333333333333</v>
      </c>
      <c r="P3983">
        <f t="shared" si="373"/>
        <v>175</v>
      </c>
      <c r="Q3983" t="str">
        <f t="shared" si="374"/>
        <v>theater</v>
      </c>
      <c r="R3983" t="str">
        <f t="shared" si="375"/>
        <v>plays</v>
      </c>
      <c r="S3983" s="5">
        <f t="shared" si="376"/>
        <v>42507.971631944441</v>
      </c>
      <c r="T3983" s="5">
        <f t="shared" si="377"/>
        <v>42567.971631944441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372"/>
        <v>20</v>
      </c>
      <c r="P3984">
        <f t="shared" si="373"/>
        <v>34</v>
      </c>
      <c r="Q3984" t="str">
        <f t="shared" si="374"/>
        <v>theater</v>
      </c>
      <c r="R3984" t="str">
        <f t="shared" si="375"/>
        <v>plays</v>
      </c>
      <c r="S3984" s="5">
        <f t="shared" si="376"/>
        <v>42132.601620370369</v>
      </c>
      <c r="T3984" s="5">
        <f t="shared" si="377"/>
        <v>42192.601620370369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372"/>
        <v>34.802513464991023</v>
      </c>
      <c r="P3985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5">
        <f t="shared" si="376"/>
        <v>41747.661527777775</v>
      </c>
      <c r="T3985" s="5">
        <f t="shared" si="377"/>
        <v>41779.082638888889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372"/>
        <v>6.3333333333333339</v>
      </c>
      <c r="P3986">
        <f t="shared" si="373"/>
        <v>9.5</v>
      </c>
      <c r="Q3986" t="str">
        <f t="shared" si="374"/>
        <v>theater</v>
      </c>
      <c r="R3986" t="str">
        <f t="shared" si="375"/>
        <v>plays</v>
      </c>
      <c r="S3986" s="5">
        <f t="shared" si="376"/>
        <v>41920.75513888889</v>
      </c>
      <c r="T3986" s="5">
        <f t="shared" si="377"/>
        <v>41950.791666666664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372"/>
        <v>32.049999999999997</v>
      </c>
      <c r="P398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5">
        <f t="shared" si="376"/>
        <v>42399.499074074069</v>
      </c>
      <c r="T3987" s="5">
        <f t="shared" si="377"/>
        <v>42420.670138888883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372"/>
        <v>9.76</v>
      </c>
      <c r="P3988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5">
        <f t="shared" si="376"/>
        <v>42467.340208333328</v>
      </c>
      <c r="T3988" s="5">
        <f t="shared" si="377"/>
        <v>42496.336111111108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372"/>
        <v>37.75</v>
      </c>
      <c r="P3989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5">
        <f t="shared" si="376"/>
        <v>41765.716319444444</v>
      </c>
      <c r="T3989" s="5">
        <f t="shared" si="377"/>
        <v>41775.716319444444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372"/>
        <v>2.1333333333333333</v>
      </c>
      <c r="P3990">
        <f t="shared" si="373"/>
        <v>8</v>
      </c>
      <c r="Q3990" t="str">
        <f t="shared" si="374"/>
        <v>theater</v>
      </c>
      <c r="R3990" t="str">
        <f t="shared" si="375"/>
        <v>plays</v>
      </c>
      <c r="S3990" s="5">
        <f t="shared" si="376"/>
        <v>42229.872835648144</v>
      </c>
      <c r="T3990" s="5">
        <f t="shared" si="377"/>
        <v>42244.872835648144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372"/>
        <v>0</v>
      </c>
      <c r="P3991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5">
        <f t="shared" si="376"/>
        <v>42286.541446759256</v>
      </c>
      <c r="T3991" s="5">
        <f t="shared" si="377"/>
        <v>42316.583113425928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372"/>
        <v>4.1818181818181817</v>
      </c>
      <c r="P3992">
        <f t="shared" si="373"/>
        <v>23</v>
      </c>
      <c r="Q3992" t="str">
        <f t="shared" si="374"/>
        <v>theater</v>
      </c>
      <c r="R3992" t="str">
        <f t="shared" si="375"/>
        <v>plays</v>
      </c>
      <c r="S3992" s="5">
        <f t="shared" si="376"/>
        <v>42401.464039351849</v>
      </c>
      <c r="T3992" s="5">
        <f t="shared" si="377"/>
        <v>42431.464039351849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372"/>
        <v>20</v>
      </c>
      <c r="P3993">
        <f t="shared" si="373"/>
        <v>100</v>
      </c>
      <c r="Q3993" t="str">
        <f t="shared" si="374"/>
        <v>theater</v>
      </c>
      <c r="R3993" t="str">
        <f t="shared" si="375"/>
        <v>plays</v>
      </c>
      <c r="S3993" s="5">
        <f t="shared" si="376"/>
        <v>42125.436134259253</v>
      </c>
      <c r="T3993" s="5">
        <f t="shared" si="377"/>
        <v>42155.436134259253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372"/>
        <v>5.41</v>
      </c>
      <c r="P3994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5">
        <f t="shared" si="376"/>
        <v>42289.732164351844</v>
      </c>
      <c r="T3994" s="5">
        <f t="shared" si="377"/>
        <v>42349.773831018516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372"/>
        <v>6.0000000000000001E-3</v>
      </c>
      <c r="P3995">
        <f t="shared" si="373"/>
        <v>3</v>
      </c>
      <c r="Q3995" t="str">
        <f t="shared" si="374"/>
        <v>theater</v>
      </c>
      <c r="R3995" t="str">
        <f t="shared" si="375"/>
        <v>plays</v>
      </c>
      <c r="S3995" s="5">
        <f t="shared" si="376"/>
        <v>42107.656388888885</v>
      </c>
      <c r="T3995" s="5">
        <f t="shared" si="377"/>
        <v>42137.656388888885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372"/>
        <v>0.25</v>
      </c>
      <c r="P3996">
        <f t="shared" si="373"/>
        <v>5</v>
      </c>
      <c r="Q3996" t="str">
        <f t="shared" si="374"/>
        <v>theater</v>
      </c>
      <c r="R3996" t="str">
        <f t="shared" si="375"/>
        <v>plays</v>
      </c>
      <c r="S3996" s="5">
        <f t="shared" si="376"/>
        <v>41809.181597222218</v>
      </c>
      <c r="T3996" s="5">
        <f t="shared" si="377"/>
        <v>41839.181597222218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372"/>
        <v>35</v>
      </c>
      <c r="P3997">
        <f t="shared" si="373"/>
        <v>17.5</v>
      </c>
      <c r="Q3997" t="str">
        <f t="shared" si="374"/>
        <v>theater</v>
      </c>
      <c r="R3997" t="str">
        <f t="shared" si="375"/>
        <v>plays</v>
      </c>
      <c r="S3997" s="5">
        <f t="shared" si="376"/>
        <v>42019.475428240738</v>
      </c>
      <c r="T3997" s="5">
        <f t="shared" si="377"/>
        <v>42049.268749999996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372"/>
        <v>16.566666666666666</v>
      </c>
      <c r="P3998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5">
        <f t="shared" si="376"/>
        <v>41950.058611111112</v>
      </c>
      <c r="T3998" s="5">
        <f t="shared" si="377"/>
        <v>41963.461111111108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372"/>
        <v>0</v>
      </c>
      <c r="P3999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5">
        <f t="shared" si="376"/>
        <v>42069.183113425919</v>
      </c>
      <c r="T3999" s="5">
        <f t="shared" si="377"/>
        <v>42099.141446759262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372"/>
        <v>57.199999999999996</v>
      </c>
      <c r="P4000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5">
        <f t="shared" si="376"/>
        <v>42061.754930555551</v>
      </c>
      <c r="T4000" s="5">
        <f t="shared" si="377"/>
        <v>42091.713263888887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372"/>
        <v>16.514285714285716</v>
      </c>
      <c r="P4001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5">
        <f t="shared" si="376"/>
        <v>41842.620347222219</v>
      </c>
      <c r="T4001" s="5">
        <f t="shared" si="377"/>
        <v>41882.619317129625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372"/>
        <v>0.125</v>
      </c>
      <c r="P4002">
        <f t="shared" si="373"/>
        <v>10</v>
      </c>
      <c r="Q4002" t="str">
        <f t="shared" si="374"/>
        <v>theater</v>
      </c>
      <c r="R4002" t="str">
        <f t="shared" si="375"/>
        <v>plays</v>
      </c>
      <c r="S4002" s="5">
        <f t="shared" si="376"/>
        <v>42437.437013888884</v>
      </c>
      <c r="T4002" s="5">
        <f t="shared" si="377"/>
        <v>42497.39534722222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372"/>
        <v>37.75</v>
      </c>
      <c r="P4003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5">
        <f t="shared" si="376"/>
        <v>42775.755879629629</v>
      </c>
      <c r="T4003" s="5">
        <f t="shared" si="377"/>
        <v>42795.583333333336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372"/>
        <v>1.8399999999999999</v>
      </c>
      <c r="P4004">
        <f t="shared" si="373"/>
        <v>5.75</v>
      </c>
      <c r="Q4004" t="str">
        <f t="shared" si="374"/>
        <v>theater</v>
      </c>
      <c r="R4004" t="str">
        <f t="shared" si="375"/>
        <v>plays</v>
      </c>
      <c r="S4004" s="5">
        <f t="shared" si="376"/>
        <v>41878.835196759253</v>
      </c>
      <c r="T4004" s="5">
        <f t="shared" si="377"/>
        <v>41908.835196759253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372"/>
        <v>10.050000000000001</v>
      </c>
      <c r="P4005">
        <f t="shared" si="373"/>
        <v>100.5</v>
      </c>
      <c r="Q4005" t="str">
        <f t="shared" si="374"/>
        <v>theater</v>
      </c>
      <c r="R4005" t="str">
        <f t="shared" si="375"/>
        <v>plays</v>
      </c>
      <c r="S4005" s="5">
        <f t="shared" si="376"/>
        <v>42020.379016203697</v>
      </c>
      <c r="T4005" s="5">
        <f t="shared" si="377"/>
        <v>42050.379016203697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372"/>
        <v>0.2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s="5">
        <f t="shared" si="376"/>
        <v>41889.954363425924</v>
      </c>
      <c r="T4006" s="5">
        <f t="shared" si="377"/>
        <v>41919.954363425924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372"/>
        <v>1.3333333333333335</v>
      </c>
      <c r="P4007">
        <f t="shared" si="373"/>
        <v>20</v>
      </c>
      <c r="Q4007" t="str">
        <f t="shared" si="374"/>
        <v>theater</v>
      </c>
      <c r="R4007" t="str">
        <f t="shared" si="375"/>
        <v>plays</v>
      </c>
      <c r="S4007" s="5">
        <f t="shared" si="376"/>
        <v>41872.599363425921</v>
      </c>
      <c r="T4007" s="5">
        <f t="shared" si="377"/>
        <v>41932.599363425921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372"/>
        <v>6.6666666666666671E-3</v>
      </c>
      <c r="P4008">
        <f t="shared" si="373"/>
        <v>2</v>
      </c>
      <c r="Q4008" t="str">
        <f t="shared" si="374"/>
        <v>theater</v>
      </c>
      <c r="R4008" t="str">
        <f t="shared" si="375"/>
        <v>plays</v>
      </c>
      <c r="S4008" s="5">
        <f t="shared" si="376"/>
        <v>42391.564664351848</v>
      </c>
      <c r="T4008" s="5">
        <f t="shared" si="377"/>
        <v>42416.564664351848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372"/>
        <v>0.25</v>
      </c>
      <c r="P4009">
        <f t="shared" si="373"/>
        <v>5</v>
      </c>
      <c r="Q4009" t="str">
        <f t="shared" si="374"/>
        <v>theater</v>
      </c>
      <c r="R4009" t="str">
        <f t="shared" si="375"/>
        <v>plays</v>
      </c>
      <c r="S4009" s="5">
        <f t="shared" si="376"/>
        <v>41848.564594907402</v>
      </c>
      <c r="T4009" s="5">
        <f t="shared" si="377"/>
        <v>41877.477777777771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372"/>
        <v>6</v>
      </c>
      <c r="P4010">
        <f t="shared" si="373"/>
        <v>15</v>
      </c>
      <c r="Q4010" t="str">
        <f t="shared" si="374"/>
        <v>theater</v>
      </c>
      <c r="R4010" t="str">
        <f t="shared" si="375"/>
        <v>plays</v>
      </c>
      <c r="S4010" s="5">
        <f t="shared" si="376"/>
        <v>42177.755868055552</v>
      </c>
      <c r="T4010" s="5">
        <f t="shared" si="377"/>
        <v>42207.755868055552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372"/>
        <v>3.8860103626943006</v>
      </c>
      <c r="P4011">
        <f t="shared" si="373"/>
        <v>25</v>
      </c>
      <c r="Q4011" t="str">
        <f t="shared" si="374"/>
        <v>theater</v>
      </c>
      <c r="R4011" t="str">
        <f t="shared" si="375"/>
        <v>plays</v>
      </c>
      <c r="S4011" s="5">
        <f t="shared" si="376"/>
        <v>41851.492592592593</v>
      </c>
      <c r="T4011" s="5">
        <f t="shared" si="377"/>
        <v>41891.492592592593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372"/>
        <v>24.194444444444443</v>
      </c>
      <c r="P4012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5">
        <f t="shared" si="376"/>
        <v>41921.562106481477</v>
      </c>
      <c r="T4012" s="5">
        <f t="shared" si="377"/>
        <v>41938.562106481477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372"/>
        <v>7.6</v>
      </c>
      <c r="P4013">
        <f t="shared" si="373"/>
        <v>4.75</v>
      </c>
      <c r="Q4013" t="str">
        <f t="shared" si="374"/>
        <v>theater</v>
      </c>
      <c r="R4013" t="str">
        <f t="shared" si="375"/>
        <v>plays</v>
      </c>
      <c r="S4013" s="5">
        <f t="shared" si="376"/>
        <v>42002.336550925924</v>
      </c>
      <c r="T4013" s="5">
        <f t="shared" si="377"/>
        <v>42032.336550925924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372"/>
        <v>0</v>
      </c>
      <c r="P4014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5">
        <f t="shared" si="376"/>
        <v>42096.336215277777</v>
      </c>
      <c r="T4014" s="5">
        <f t="shared" si="377"/>
        <v>42126.336215277777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372"/>
        <v>1.3</v>
      </c>
      <c r="P4015">
        <f t="shared" si="373"/>
        <v>13</v>
      </c>
      <c r="Q4015" t="str">
        <f t="shared" si="374"/>
        <v>theater</v>
      </c>
      <c r="R4015" t="str">
        <f t="shared" si="375"/>
        <v>plays</v>
      </c>
      <c r="S4015" s="5">
        <f t="shared" si="376"/>
        <v>42021.092858796292</v>
      </c>
      <c r="T4015" s="5">
        <f t="shared" si="377"/>
        <v>42051.092858796292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372"/>
        <v>0</v>
      </c>
      <c r="P401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5">
        <f t="shared" si="376"/>
        <v>42419.037835648145</v>
      </c>
      <c r="T4016" s="5">
        <f t="shared" si="377"/>
        <v>42434.037835648145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372"/>
        <v>1.4285714285714287E-2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s="5">
        <f t="shared" si="376"/>
        <v>42174.572488425925</v>
      </c>
      <c r="T4017" s="5">
        <f t="shared" si="377"/>
        <v>42204.572488425925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372"/>
        <v>14.000000000000002</v>
      </c>
      <c r="P4018">
        <f t="shared" si="373"/>
        <v>10</v>
      </c>
      <c r="Q4018" t="str">
        <f t="shared" si="374"/>
        <v>theater</v>
      </c>
      <c r="R4018" t="str">
        <f t="shared" si="375"/>
        <v>plays</v>
      </c>
      <c r="S4018" s="5">
        <f t="shared" si="376"/>
        <v>41869.664351851847</v>
      </c>
      <c r="T4018" s="5">
        <f t="shared" si="377"/>
        <v>41899.664351851847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372"/>
        <v>1.05</v>
      </c>
      <c r="P4019">
        <f t="shared" si="373"/>
        <v>52.5</v>
      </c>
      <c r="Q4019" t="str">
        <f t="shared" si="374"/>
        <v>theater</v>
      </c>
      <c r="R4019" t="str">
        <f t="shared" si="375"/>
        <v>plays</v>
      </c>
      <c r="S4019" s="5">
        <f t="shared" si="376"/>
        <v>41856.463819444441</v>
      </c>
      <c r="T4019" s="5">
        <f t="shared" si="377"/>
        <v>41886.463819444441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372"/>
        <v>8.6666666666666679</v>
      </c>
      <c r="P4020">
        <f t="shared" si="373"/>
        <v>32.5</v>
      </c>
      <c r="Q4020" t="str">
        <f t="shared" si="374"/>
        <v>theater</v>
      </c>
      <c r="R4020" t="str">
        <f t="shared" si="375"/>
        <v>plays</v>
      </c>
      <c r="S4020" s="5">
        <f t="shared" si="376"/>
        <v>42620.702638888884</v>
      </c>
      <c r="T4020" s="5">
        <f t="shared" si="377"/>
        <v>42650.702638888884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372"/>
        <v>0.82857142857142851</v>
      </c>
      <c r="P4021">
        <f t="shared" si="373"/>
        <v>7.25</v>
      </c>
      <c r="Q4021" t="str">
        <f t="shared" si="374"/>
        <v>theater</v>
      </c>
      <c r="R4021" t="str">
        <f t="shared" si="375"/>
        <v>plays</v>
      </c>
      <c r="S4021" s="5">
        <f t="shared" si="376"/>
        <v>42417.467546296299</v>
      </c>
      <c r="T4021" s="5">
        <f t="shared" si="377"/>
        <v>42475.477777777771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372"/>
        <v>16.666666666666664</v>
      </c>
      <c r="P4022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5">
        <f t="shared" si="376"/>
        <v>42056.982627314814</v>
      </c>
      <c r="T4022" s="5">
        <f t="shared" si="377"/>
        <v>42086.940960648142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372"/>
        <v>0.83333333333333337</v>
      </c>
      <c r="P4023">
        <f t="shared" si="373"/>
        <v>62.5</v>
      </c>
      <c r="Q4023" t="str">
        <f t="shared" si="374"/>
        <v>theater</v>
      </c>
      <c r="R4023" t="str">
        <f t="shared" si="375"/>
        <v>plays</v>
      </c>
      <c r="S4023" s="5">
        <f t="shared" si="376"/>
        <v>41878.703217592592</v>
      </c>
      <c r="T4023" s="5">
        <f t="shared" si="377"/>
        <v>41938.703217592592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372"/>
        <v>69.561111111111103</v>
      </c>
      <c r="P4024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5">
        <f t="shared" si="376"/>
        <v>41990.375775462962</v>
      </c>
      <c r="T4024" s="5">
        <f t="shared" si="377"/>
        <v>42035.912499999999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372"/>
        <v>0</v>
      </c>
      <c r="P4025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5">
        <f t="shared" si="376"/>
        <v>42408.791238425925</v>
      </c>
      <c r="T4025" s="5">
        <f t="shared" si="377"/>
        <v>42453.749571759261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372"/>
        <v>1.25</v>
      </c>
      <c r="P4026">
        <f t="shared" si="373"/>
        <v>10</v>
      </c>
      <c r="Q4026" t="str">
        <f t="shared" si="374"/>
        <v>theater</v>
      </c>
      <c r="R4026" t="str">
        <f t="shared" si="375"/>
        <v>plays</v>
      </c>
      <c r="S4026" s="5">
        <f t="shared" si="376"/>
        <v>42217.461770833332</v>
      </c>
      <c r="T4026" s="5">
        <f t="shared" si="377"/>
        <v>42247.461770833332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372"/>
        <v>5</v>
      </c>
      <c r="P4027">
        <f t="shared" si="373"/>
        <v>62.5</v>
      </c>
      <c r="Q4027" t="str">
        <f t="shared" si="374"/>
        <v>theater</v>
      </c>
      <c r="R4027" t="str">
        <f t="shared" si="375"/>
        <v>plays</v>
      </c>
      <c r="S4027" s="5">
        <f t="shared" si="376"/>
        <v>42151.029351851852</v>
      </c>
      <c r="T4027" s="5">
        <f t="shared" si="377"/>
        <v>42211.029351851852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372"/>
        <v>0</v>
      </c>
      <c r="P4028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5">
        <f t="shared" si="376"/>
        <v>42282.447210648148</v>
      </c>
      <c r="T4028" s="5">
        <f t="shared" si="377"/>
        <v>42342.488877314812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372"/>
        <v>7.166666666666667</v>
      </c>
      <c r="P4029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5">
        <f t="shared" si="376"/>
        <v>42768.762511574074</v>
      </c>
      <c r="T4029" s="5">
        <f t="shared" si="377"/>
        <v>42788.833333333336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372"/>
        <v>28.050000000000004</v>
      </c>
      <c r="P4030">
        <f t="shared" si="373"/>
        <v>51</v>
      </c>
      <c r="Q4030" t="str">
        <f t="shared" si="374"/>
        <v>theater</v>
      </c>
      <c r="R4030" t="str">
        <f t="shared" si="375"/>
        <v>plays</v>
      </c>
      <c r="S4030" s="5">
        <f t="shared" si="376"/>
        <v>41765.730324074073</v>
      </c>
      <c r="T4030" s="5">
        <f t="shared" si="377"/>
        <v>41795.730324074073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372"/>
        <v>0</v>
      </c>
      <c r="P4031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5">
        <f t="shared" si="376"/>
        <v>42321.816782407404</v>
      </c>
      <c r="T4031" s="5">
        <f t="shared" si="377"/>
        <v>42351.816782407404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372"/>
        <v>16</v>
      </c>
      <c r="P4032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5">
        <f t="shared" si="376"/>
        <v>42374.446747685179</v>
      </c>
      <c r="T4032" s="5">
        <f t="shared" si="377"/>
        <v>42403.575694444444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372"/>
        <v>0</v>
      </c>
      <c r="P4033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5">
        <f t="shared" si="376"/>
        <v>41941.376898148148</v>
      </c>
      <c r="T4033" s="5">
        <f t="shared" si="377"/>
        <v>41991.418564814812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372"/>
        <v>6.8287037037037033</v>
      </c>
      <c r="P4034">
        <f t="shared" si="373"/>
        <v>59</v>
      </c>
      <c r="Q4034" t="str">
        <f t="shared" si="374"/>
        <v>theater</v>
      </c>
      <c r="R4034" t="str">
        <f t="shared" si="375"/>
        <v>plays</v>
      </c>
      <c r="S4034" s="5">
        <f t="shared" si="376"/>
        <v>42293.60087962963</v>
      </c>
      <c r="T4034" s="5">
        <f t="shared" si="377"/>
        <v>42353.642546296294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378">(E4035/D4035)*100</f>
        <v>25.698702928870294</v>
      </c>
      <c r="P4035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RIGHT(N4035,LEN(N4035)-FIND("/",N4035))</f>
        <v>plays</v>
      </c>
      <c r="S4035" s="5">
        <f t="shared" ref="S4035:S4098" si="382">(J4035/86400)+25569+(-5/24)</f>
        <v>42614.06046296296</v>
      </c>
      <c r="T4035" s="5">
        <f t="shared" ref="T4035:T4098" si="383">(I4035/86400)+25569+(-5/24)</f>
        <v>42645.166666666664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378"/>
        <v>1.4814814814814816</v>
      </c>
      <c r="P4036">
        <f t="shared" si="379"/>
        <v>100</v>
      </c>
      <c r="Q4036" t="str">
        <f t="shared" si="380"/>
        <v>theater</v>
      </c>
      <c r="R4036" t="str">
        <f t="shared" si="381"/>
        <v>plays</v>
      </c>
      <c r="S4036" s="5">
        <f t="shared" si="382"/>
        <v>42067.739004629628</v>
      </c>
      <c r="T4036" s="5">
        <f t="shared" si="383"/>
        <v>42097.697337962956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378"/>
        <v>36.85</v>
      </c>
      <c r="P4037">
        <f t="shared" si="379"/>
        <v>147.4</v>
      </c>
      <c r="Q4037" t="str">
        <f t="shared" si="380"/>
        <v>theater</v>
      </c>
      <c r="R4037" t="str">
        <f t="shared" si="381"/>
        <v>plays</v>
      </c>
      <c r="S4037" s="5">
        <f t="shared" si="382"/>
        <v>41903.674618055556</v>
      </c>
      <c r="T4037" s="5">
        <f t="shared" si="383"/>
        <v>41933.674618055556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378"/>
        <v>47.05</v>
      </c>
      <c r="P4038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5">
        <f t="shared" si="382"/>
        <v>41804.728750000002</v>
      </c>
      <c r="T4038" s="5">
        <f t="shared" si="383"/>
        <v>41821.729166666664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378"/>
        <v>11.428571428571429</v>
      </c>
      <c r="P4039">
        <f t="shared" si="379"/>
        <v>40</v>
      </c>
      <c r="Q4039" t="str">
        <f t="shared" si="380"/>
        <v>theater</v>
      </c>
      <c r="R4039" t="str">
        <f t="shared" si="381"/>
        <v>plays</v>
      </c>
      <c r="S4039" s="5">
        <f t="shared" si="382"/>
        <v>42496.862442129626</v>
      </c>
      <c r="T4039" s="5">
        <f t="shared" si="383"/>
        <v>42514.392361111109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378"/>
        <v>12.04</v>
      </c>
      <c r="P4040">
        <f t="shared" si="379"/>
        <v>75.25</v>
      </c>
      <c r="Q4040" t="str">
        <f t="shared" si="380"/>
        <v>theater</v>
      </c>
      <c r="R4040" t="str">
        <f t="shared" si="381"/>
        <v>plays</v>
      </c>
      <c r="S4040" s="5">
        <f t="shared" si="382"/>
        <v>41869.590393518512</v>
      </c>
      <c r="T4040" s="5">
        <f t="shared" si="383"/>
        <v>41929.590393518512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378"/>
        <v>60</v>
      </c>
      <c r="P4041">
        <f t="shared" si="379"/>
        <v>60</v>
      </c>
      <c r="Q4041" t="str">
        <f t="shared" si="380"/>
        <v>theater</v>
      </c>
      <c r="R4041" t="str">
        <f t="shared" si="381"/>
        <v>plays</v>
      </c>
      <c r="S4041" s="5">
        <f t="shared" si="382"/>
        <v>42305.462581018517</v>
      </c>
      <c r="T4041" s="5">
        <f t="shared" si="383"/>
        <v>42339.040972222218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378"/>
        <v>31.25</v>
      </c>
      <c r="P4042">
        <f t="shared" si="379"/>
        <v>1250</v>
      </c>
      <c r="Q4042" t="str">
        <f t="shared" si="380"/>
        <v>theater</v>
      </c>
      <c r="R4042" t="str">
        <f t="shared" si="381"/>
        <v>plays</v>
      </c>
      <c r="S4042" s="5">
        <f t="shared" si="382"/>
        <v>42144.023194444446</v>
      </c>
      <c r="T4042" s="5">
        <f t="shared" si="383"/>
        <v>42202.916666666664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378"/>
        <v>0.42</v>
      </c>
      <c r="P4043">
        <f t="shared" si="379"/>
        <v>10.5</v>
      </c>
      <c r="Q4043" t="str">
        <f t="shared" si="380"/>
        <v>theater</v>
      </c>
      <c r="R4043" t="str">
        <f t="shared" si="381"/>
        <v>plays</v>
      </c>
      <c r="S4043" s="5">
        <f t="shared" si="382"/>
        <v>42559.265671296293</v>
      </c>
      <c r="T4043" s="5">
        <f t="shared" si="383"/>
        <v>42619.265671296293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378"/>
        <v>0.21</v>
      </c>
      <c r="P4044">
        <f t="shared" si="379"/>
        <v>7</v>
      </c>
      <c r="Q4044" t="str">
        <f t="shared" si="380"/>
        <v>theater</v>
      </c>
      <c r="R4044" t="str">
        <f t="shared" si="381"/>
        <v>plays</v>
      </c>
      <c r="S4044" s="5">
        <f t="shared" si="382"/>
        <v>41994.875740740739</v>
      </c>
      <c r="T4044" s="5">
        <f t="shared" si="383"/>
        <v>42024.594444444439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378"/>
        <v>0</v>
      </c>
      <c r="P4045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5">
        <f t="shared" si="382"/>
        <v>41948.749131944445</v>
      </c>
      <c r="T4045" s="5">
        <f t="shared" si="383"/>
        <v>41963.749131944445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378"/>
        <v>37.5</v>
      </c>
      <c r="P4046">
        <f t="shared" si="379"/>
        <v>56.25</v>
      </c>
      <c r="Q4046" t="str">
        <f t="shared" si="380"/>
        <v>theater</v>
      </c>
      <c r="R4046" t="str">
        <f t="shared" si="381"/>
        <v>plays</v>
      </c>
      <c r="S4046" s="5">
        <f t="shared" si="382"/>
        <v>42074.011365740742</v>
      </c>
      <c r="T4046" s="5">
        <f t="shared" si="383"/>
        <v>42103.999999999993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378"/>
        <v>0.02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s="5">
        <f t="shared" si="382"/>
        <v>41841.992928240739</v>
      </c>
      <c r="T4047" s="5">
        <f t="shared" si="383"/>
        <v>41871.992928240739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378"/>
        <v>8.2142857142857135</v>
      </c>
      <c r="P4048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5">
        <f t="shared" si="382"/>
        <v>41904.442245370366</v>
      </c>
      <c r="T4048" s="5">
        <f t="shared" si="383"/>
        <v>41934.442245370366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378"/>
        <v>2.1999999999999997</v>
      </c>
      <c r="P4049">
        <f t="shared" si="379"/>
        <v>27.5</v>
      </c>
      <c r="Q4049" t="str">
        <f t="shared" si="380"/>
        <v>theater</v>
      </c>
      <c r="R4049" t="str">
        <f t="shared" si="381"/>
        <v>plays</v>
      </c>
      <c r="S4049" s="5">
        <f t="shared" si="382"/>
        <v>41990.814155092587</v>
      </c>
      <c r="T4049" s="5">
        <f t="shared" si="383"/>
        <v>42014.833333333336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378"/>
        <v>17.652941176470588</v>
      </c>
      <c r="P4050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5">
        <f t="shared" si="382"/>
        <v>42436.300775462958</v>
      </c>
      <c r="T4050" s="5">
        <f t="shared" si="383"/>
        <v>42471.259108796294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378"/>
        <v>0.08</v>
      </c>
      <c r="P4051">
        <f t="shared" si="379"/>
        <v>16</v>
      </c>
      <c r="Q4051" t="str">
        <f t="shared" si="380"/>
        <v>theater</v>
      </c>
      <c r="R4051" t="str">
        <f t="shared" si="381"/>
        <v>plays</v>
      </c>
      <c r="S4051" s="5">
        <f t="shared" si="382"/>
        <v>42169.750173611108</v>
      </c>
      <c r="T4051" s="5">
        <f t="shared" si="383"/>
        <v>42199.750173611108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378"/>
        <v>6.6666666666666666E-2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s="5">
        <f t="shared" si="382"/>
        <v>41905.428136574068</v>
      </c>
      <c r="T4052" s="5">
        <f t="shared" si="383"/>
        <v>41935.428136574068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378"/>
        <v>0</v>
      </c>
      <c r="P4053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5">
        <f t="shared" si="382"/>
        <v>41761.601817129624</v>
      </c>
      <c r="T4053" s="5">
        <f t="shared" si="383"/>
        <v>41768.078472222223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378"/>
        <v>37.533333333333339</v>
      </c>
      <c r="P4054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5">
        <f t="shared" si="382"/>
        <v>41865.670324074068</v>
      </c>
      <c r="T4054" s="5">
        <f t="shared" si="383"/>
        <v>41925.670324074068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378"/>
        <v>22</v>
      </c>
      <c r="P4055">
        <f t="shared" si="379"/>
        <v>55</v>
      </c>
      <c r="Q4055" t="str">
        <f t="shared" si="380"/>
        <v>theater</v>
      </c>
      <c r="R4055" t="str">
        <f t="shared" si="381"/>
        <v>plays</v>
      </c>
      <c r="S4055" s="5">
        <f t="shared" si="382"/>
        <v>41928.481805555552</v>
      </c>
      <c r="T4055" s="5">
        <f t="shared" si="383"/>
        <v>41958.624999999993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378"/>
        <v>0</v>
      </c>
      <c r="P405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5">
        <f t="shared" si="382"/>
        <v>42613.632928240739</v>
      </c>
      <c r="T4056" s="5">
        <f t="shared" si="383"/>
        <v>42643.958333333336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378"/>
        <v>17.62</v>
      </c>
      <c r="P405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5">
        <f t="shared" si="382"/>
        <v>41779.44017361111</v>
      </c>
      <c r="T4057" s="5">
        <f t="shared" si="383"/>
        <v>41809.44017361111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378"/>
        <v>53</v>
      </c>
      <c r="P4058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5">
        <f t="shared" si="382"/>
        <v>42534.724988425922</v>
      </c>
      <c r="T4058" s="5">
        <f t="shared" si="383"/>
        <v>42554.624305555553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378"/>
        <v>22.142857142857142</v>
      </c>
      <c r="P4059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5">
        <f t="shared" si="382"/>
        <v>42310.760185185187</v>
      </c>
      <c r="T4059" s="5">
        <f t="shared" si="383"/>
        <v>42333.749999999993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378"/>
        <v>2.5333333333333332</v>
      </c>
      <c r="P4060">
        <f t="shared" si="379"/>
        <v>23.75</v>
      </c>
      <c r="Q4060" t="str">
        <f t="shared" si="380"/>
        <v>theater</v>
      </c>
      <c r="R4060" t="str">
        <f t="shared" si="381"/>
        <v>plays</v>
      </c>
      <c r="S4060" s="5">
        <f t="shared" si="382"/>
        <v>42445.852361111109</v>
      </c>
      <c r="T4060" s="5">
        <f t="shared" si="383"/>
        <v>42460.957638888889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378"/>
        <v>2.5</v>
      </c>
      <c r="P4061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5">
        <f t="shared" si="382"/>
        <v>41866.432314814811</v>
      </c>
      <c r="T4061" s="5">
        <f t="shared" si="383"/>
        <v>41897.916666666664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378"/>
        <v>2.85</v>
      </c>
      <c r="P4062">
        <f t="shared" si="379"/>
        <v>57</v>
      </c>
      <c r="Q4062" t="str">
        <f t="shared" si="380"/>
        <v>theater</v>
      </c>
      <c r="R4062" t="str">
        <f t="shared" si="381"/>
        <v>plays</v>
      </c>
      <c r="S4062" s="5">
        <f t="shared" si="382"/>
        <v>41779.486759259256</v>
      </c>
      <c r="T4062" s="5">
        <f t="shared" si="383"/>
        <v>41813.458333333328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378"/>
        <v>0</v>
      </c>
      <c r="P4063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5">
        <f t="shared" si="382"/>
        <v>42420.933136574073</v>
      </c>
      <c r="T4063" s="5">
        <f t="shared" si="383"/>
        <v>42480.891469907401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378"/>
        <v>2.4500000000000002</v>
      </c>
      <c r="P4064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5">
        <f t="shared" si="382"/>
        <v>42523.530879629623</v>
      </c>
      <c r="T4064" s="5">
        <f t="shared" si="383"/>
        <v>42553.530879629623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378"/>
        <v>1.4210526315789473</v>
      </c>
      <c r="P4065">
        <f t="shared" si="379"/>
        <v>15</v>
      </c>
      <c r="Q4065" t="str">
        <f t="shared" si="380"/>
        <v>theater</v>
      </c>
      <c r="R4065" t="str">
        <f t="shared" si="381"/>
        <v>plays</v>
      </c>
      <c r="S4065" s="5">
        <f t="shared" si="382"/>
        <v>41787.473194444443</v>
      </c>
      <c r="T4065" s="5">
        <f t="shared" si="383"/>
        <v>41817.473194444443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378"/>
        <v>19.25</v>
      </c>
      <c r="P406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5">
        <f t="shared" si="382"/>
        <v>42093.379930555551</v>
      </c>
      <c r="T4066" s="5">
        <f t="shared" si="383"/>
        <v>42123.379930555551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378"/>
        <v>0.67500000000000004</v>
      </c>
      <c r="P4067">
        <f t="shared" si="379"/>
        <v>6.75</v>
      </c>
      <c r="Q4067" t="str">
        <f t="shared" si="380"/>
        <v>theater</v>
      </c>
      <c r="R4067" t="str">
        <f t="shared" si="381"/>
        <v>plays</v>
      </c>
      <c r="S4067" s="5">
        <f t="shared" si="382"/>
        <v>41833.74318287037</v>
      </c>
      <c r="T4067" s="5">
        <f t="shared" si="383"/>
        <v>41863.74318287037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378"/>
        <v>0.16666666666666669</v>
      </c>
      <c r="P4068">
        <f t="shared" si="379"/>
        <v>25</v>
      </c>
      <c r="Q4068" t="str">
        <f t="shared" si="380"/>
        <v>theater</v>
      </c>
      <c r="R4068" t="str">
        <f t="shared" si="381"/>
        <v>plays</v>
      </c>
      <c r="S4068" s="5">
        <f t="shared" si="382"/>
        <v>42478.830879629626</v>
      </c>
      <c r="T4068" s="5">
        <f t="shared" si="383"/>
        <v>42508.830879629626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378"/>
        <v>60.9</v>
      </c>
      <c r="P4069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5">
        <f t="shared" si="382"/>
        <v>42234.909143518518</v>
      </c>
      <c r="T4069" s="5">
        <f t="shared" si="383"/>
        <v>42274.909143518518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378"/>
        <v>1</v>
      </c>
      <c r="P4070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5">
        <f t="shared" si="382"/>
        <v>42718.755266203698</v>
      </c>
      <c r="T4070" s="5">
        <f t="shared" si="383"/>
        <v>42748.753472222219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378"/>
        <v>34.4</v>
      </c>
      <c r="P4071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5">
        <f t="shared" si="382"/>
        <v>42022.453194444439</v>
      </c>
      <c r="T4071" s="5">
        <f t="shared" si="383"/>
        <v>42063.291666666664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378"/>
        <v>16.5</v>
      </c>
      <c r="P4072">
        <f t="shared" si="379"/>
        <v>27.5</v>
      </c>
      <c r="Q4072" t="str">
        <f t="shared" si="380"/>
        <v>theater</v>
      </c>
      <c r="R4072" t="str">
        <f t="shared" si="381"/>
        <v>plays</v>
      </c>
      <c r="S4072" s="5">
        <f t="shared" si="382"/>
        <v>42031.458564814813</v>
      </c>
      <c r="T4072" s="5">
        <f t="shared" si="383"/>
        <v>42063.916666666664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378"/>
        <v>0</v>
      </c>
      <c r="P4073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5">
        <f t="shared" si="382"/>
        <v>42700.59642361111</v>
      </c>
      <c r="T4073" s="5">
        <f t="shared" si="383"/>
        <v>42730.59642361111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378"/>
        <v>0.4</v>
      </c>
      <c r="P4074">
        <f t="shared" si="379"/>
        <v>2</v>
      </c>
      <c r="Q4074" t="str">
        <f t="shared" si="380"/>
        <v>theater</v>
      </c>
      <c r="R4074" t="str">
        <f t="shared" si="381"/>
        <v>plays</v>
      </c>
      <c r="S4074" s="5">
        <f t="shared" si="382"/>
        <v>41812.566099537034</v>
      </c>
      <c r="T4074" s="5">
        <f t="shared" si="383"/>
        <v>41872.566099537034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378"/>
        <v>1.0571428571428572</v>
      </c>
      <c r="P4075">
        <f t="shared" si="379"/>
        <v>18.5</v>
      </c>
      <c r="Q4075" t="str">
        <f t="shared" si="380"/>
        <v>theater</v>
      </c>
      <c r="R4075" t="str">
        <f t="shared" si="381"/>
        <v>plays</v>
      </c>
      <c r="S4075" s="5">
        <f t="shared" si="382"/>
        <v>42078.136874999997</v>
      </c>
      <c r="T4075" s="5">
        <f t="shared" si="383"/>
        <v>42132.958333333336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378"/>
        <v>26.727272727272727</v>
      </c>
      <c r="P4076">
        <f t="shared" si="379"/>
        <v>35</v>
      </c>
      <c r="Q4076" t="str">
        <f t="shared" si="380"/>
        <v>theater</v>
      </c>
      <c r="R4076" t="str">
        <f t="shared" si="381"/>
        <v>plays</v>
      </c>
      <c r="S4076" s="5">
        <f t="shared" si="382"/>
        <v>42283.344618055555</v>
      </c>
      <c r="T4076" s="5">
        <f t="shared" si="383"/>
        <v>42313.386284722219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378"/>
        <v>28.799999999999997</v>
      </c>
      <c r="P407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5">
        <f t="shared" si="382"/>
        <v>41778.837604166663</v>
      </c>
      <c r="T4077" s="5">
        <f t="shared" si="383"/>
        <v>41820.519444444442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378"/>
        <v>0</v>
      </c>
      <c r="P4078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5">
        <f t="shared" si="382"/>
        <v>41905.587372685179</v>
      </c>
      <c r="T4078" s="5">
        <f t="shared" si="383"/>
        <v>41933.618750000001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378"/>
        <v>8.9</v>
      </c>
      <c r="P4079">
        <f t="shared" si="379"/>
        <v>222.5</v>
      </c>
      <c r="Q4079" t="str">
        <f t="shared" si="380"/>
        <v>theater</v>
      </c>
      <c r="R4079" t="str">
        <f t="shared" si="381"/>
        <v>plays</v>
      </c>
      <c r="S4079" s="5">
        <f t="shared" si="382"/>
        <v>42695.502245370364</v>
      </c>
      <c r="T4079" s="5">
        <f t="shared" si="383"/>
        <v>42725.502245370364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378"/>
        <v>0</v>
      </c>
      <c r="P4080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5">
        <f t="shared" si="382"/>
        <v>42732.579189814809</v>
      </c>
      <c r="T4080" s="5">
        <f t="shared" si="383"/>
        <v>42762.579189814809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378"/>
        <v>0.16666666666666669</v>
      </c>
      <c r="P4081">
        <f t="shared" si="379"/>
        <v>5</v>
      </c>
      <c r="Q4081" t="str">
        <f t="shared" si="380"/>
        <v>theater</v>
      </c>
      <c r="R4081" t="str">
        <f t="shared" si="381"/>
        <v>plays</v>
      </c>
      <c r="S4081" s="5">
        <f t="shared" si="382"/>
        <v>42510.730567129627</v>
      </c>
      <c r="T4081" s="5">
        <f t="shared" si="383"/>
        <v>42540.730567129627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378"/>
        <v>0</v>
      </c>
      <c r="P4082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5">
        <f t="shared" si="382"/>
        <v>42511.489768518521</v>
      </c>
      <c r="T4082" s="5">
        <f t="shared" si="383"/>
        <v>42535.579166666663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378"/>
        <v>15.737410071942445</v>
      </c>
      <c r="P4083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5">
        <f t="shared" si="382"/>
        <v>42041.372974537029</v>
      </c>
      <c r="T4083" s="5">
        <f t="shared" si="383"/>
        <v>42071.331307870372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378"/>
        <v>2</v>
      </c>
      <c r="P4084">
        <f t="shared" si="379"/>
        <v>1.5</v>
      </c>
      <c r="Q4084" t="str">
        <f t="shared" si="380"/>
        <v>theater</v>
      </c>
      <c r="R4084" t="str">
        <f t="shared" si="381"/>
        <v>plays</v>
      </c>
      <c r="S4084" s="5">
        <f t="shared" si="382"/>
        <v>42306.980937499997</v>
      </c>
      <c r="T4084" s="5">
        <f t="shared" si="383"/>
        <v>42322.749999999993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378"/>
        <v>21.685714285714287</v>
      </c>
      <c r="P4085">
        <f t="shared" si="379"/>
        <v>126.5</v>
      </c>
      <c r="Q4085" t="str">
        <f t="shared" si="380"/>
        <v>theater</v>
      </c>
      <c r="R4085" t="str">
        <f t="shared" si="381"/>
        <v>plays</v>
      </c>
      <c r="S4085" s="5">
        <f t="shared" si="382"/>
        <v>42353.553425925922</v>
      </c>
      <c r="T4085" s="5">
        <f t="shared" si="383"/>
        <v>42383.553425925922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378"/>
        <v>0.33333333333333337</v>
      </c>
      <c r="P4086">
        <f t="shared" si="379"/>
        <v>10</v>
      </c>
      <c r="Q4086" t="str">
        <f t="shared" si="380"/>
        <v>theater</v>
      </c>
      <c r="R4086" t="str">
        <f t="shared" si="381"/>
        <v>plays</v>
      </c>
      <c r="S4086" s="5">
        <f t="shared" si="382"/>
        <v>42622.228078703702</v>
      </c>
      <c r="T4086" s="5">
        <f t="shared" si="383"/>
        <v>42652.228078703702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378"/>
        <v>0.2857142857142857</v>
      </c>
      <c r="P4087">
        <f t="shared" si="379"/>
        <v>10</v>
      </c>
      <c r="Q4087" t="str">
        <f t="shared" si="380"/>
        <v>theater</v>
      </c>
      <c r="R4087" t="str">
        <f t="shared" si="381"/>
        <v>plays</v>
      </c>
      <c r="S4087" s="5">
        <f t="shared" si="382"/>
        <v>42058.395543981482</v>
      </c>
      <c r="T4087" s="5">
        <f t="shared" si="383"/>
        <v>42086.957638888889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378"/>
        <v>4.7</v>
      </c>
      <c r="P4088">
        <f t="shared" si="379"/>
        <v>9.4</v>
      </c>
      <c r="Q4088" t="str">
        <f t="shared" si="380"/>
        <v>theater</v>
      </c>
      <c r="R4088" t="str">
        <f t="shared" si="381"/>
        <v>plays</v>
      </c>
      <c r="S4088" s="5">
        <f t="shared" si="382"/>
        <v>42304.732627314814</v>
      </c>
      <c r="T4088" s="5">
        <f t="shared" si="383"/>
        <v>42328.958333333336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378"/>
        <v>0</v>
      </c>
      <c r="P4089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5">
        <f t="shared" si="382"/>
        <v>42538.53456018518</v>
      </c>
      <c r="T4089" s="5">
        <f t="shared" si="383"/>
        <v>42568.53456018518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378"/>
        <v>10.8</v>
      </c>
      <c r="P4090">
        <f t="shared" si="379"/>
        <v>72</v>
      </c>
      <c r="Q4090" t="str">
        <f t="shared" si="380"/>
        <v>theater</v>
      </c>
      <c r="R4090" t="str">
        <f t="shared" si="381"/>
        <v>plays</v>
      </c>
      <c r="S4090" s="5">
        <f t="shared" si="382"/>
        <v>41990.40421296296</v>
      </c>
      <c r="T4090" s="5">
        <f t="shared" si="383"/>
        <v>42020.226388888885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378"/>
        <v>4.8</v>
      </c>
      <c r="P4091">
        <f t="shared" si="379"/>
        <v>30</v>
      </c>
      <c r="Q4091" t="str">
        <f t="shared" si="380"/>
        <v>theater</v>
      </c>
      <c r="R4091" t="str">
        <f t="shared" si="381"/>
        <v>plays</v>
      </c>
      <c r="S4091" s="5">
        <f t="shared" si="382"/>
        <v>42122.524166666662</v>
      </c>
      <c r="T4091" s="5">
        <f t="shared" si="383"/>
        <v>42155.524305555555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378"/>
        <v>3.2</v>
      </c>
      <c r="P4092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5">
        <f t="shared" si="382"/>
        <v>42209.464548611104</v>
      </c>
      <c r="T4092" s="5">
        <f t="shared" si="383"/>
        <v>42223.416666666664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378"/>
        <v>12.75</v>
      </c>
      <c r="P4093">
        <f t="shared" si="379"/>
        <v>25.5</v>
      </c>
      <c r="Q4093" t="str">
        <f t="shared" si="380"/>
        <v>theater</v>
      </c>
      <c r="R4093" t="str">
        <f t="shared" si="381"/>
        <v>plays</v>
      </c>
      <c r="S4093" s="5">
        <f t="shared" si="382"/>
        <v>41990.298043981478</v>
      </c>
      <c r="T4093" s="5">
        <f t="shared" si="383"/>
        <v>42020.298043981478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378"/>
        <v>1.8181818181818181E-2</v>
      </c>
      <c r="P4094">
        <f t="shared" si="379"/>
        <v>20</v>
      </c>
      <c r="Q4094" t="str">
        <f t="shared" si="380"/>
        <v>theater</v>
      </c>
      <c r="R4094" t="str">
        <f t="shared" si="381"/>
        <v>plays</v>
      </c>
      <c r="S4094" s="5">
        <f t="shared" si="382"/>
        <v>42038.986655092587</v>
      </c>
      <c r="T4094" s="5">
        <f t="shared" si="383"/>
        <v>42098.944988425923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378"/>
        <v>2.4</v>
      </c>
      <c r="P4095">
        <f t="shared" si="379"/>
        <v>15</v>
      </c>
      <c r="Q4095" t="str">
        <f t="shared" si="380"/>
        <v>theater</v>
      </c>
      <c r="R4095" t="str">
        <f t="shared" si="381"/>
        <v>plays</v>
      </c>
      <c r="S4095" s="5">
        <f t="shared" si="382"/>
        <v>42178.607557870368</v>
      </c>
      <c r="T4095" s="5">
        <f t="shared" si="383"/>
        <v>42238.607557870368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378"/>
        <v>36.5</v>
      </c>
      <c r="P4096">
        <f t="shared" si="379"/>
        <v>91.25</v>
      </c>
      <c r="Q4096" t="str">
        <f t="shared" si="380"/>
        <v>theater</v>
      </c>
      <c r="R4096" t="str">
        <f t="shared" si="381"/>
        <v>plays</v>
      </c>
      <c r="S4096" s="5">
        <f t="shared" si="382"/>
        <v>41889.878472222219</v>
      </c>
      <c r="T4096" s="5">
        <f t="shared" si="383"/>
        <v>41933.999305555553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378"/>
        <v>2.666666666666667</v>
      </c>
      <c r="P4097">
        <f t="shared" si="379"/>
        <v>800</v>
      </c>
      <c r="Q4097" t="str">
        <f t="shared" si="380"/>
        <v>theater</v>
      </c>
      <c r="R4097" t="str">
        <f t="shared" si="381"/>
        <v>plays</v>
      </c>
      <c r="S4097" s="5">
        <f t="shared" si="382"/>
        <v>42692.823495370372</v>
      </c>
      <c r="T4097" s="5">
        <f t="shared" si="383"/>
        <v>42722.823495370372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378"/>
        <v>11.428571428571429</v>
      </c>
      <c r="P4098">
        <f t="shared" si="379"/>
        <v>80</v>
      </c>
      <c r="Q4098" t="str">
        <f t="shared" si="380"/>
        <v>theater</v>
      </c>
      <c r="R4098" t="str">
        <f t="shared" si="381"/>
        <v>plays</v>
      </c>
      <c r="S4098" s="5">
        <f t="shared" si="382"/>
        <v>42750.321979166663</v>
      </c>
      <c r="T4098" s="5">
        <f t="shared" si="383"/>
        <v>42794.160416666666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384">(E4099/D4099)*100</f>
        <v>0</v>
      </c>
      <c r="P4099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RIGHT(N4099,LEN(N4099)-FIND("/",N4099))</f>
        <v>plays</v>
      </c>
      <c r="S4099" s="5">
        <f t="shared" ref="S4099:S4115" si="388">(J4099/86400)+25569+(-5/24)</f>
        <v>42344.616168981483</v>
      </c>
      <c r="T4099" s="5">
        <f t="shared" ref="T4099:T4115" si="389">(I4099/86400)+25569+(-5/24)</f>
        <v>42400.788194444445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384"/>
        <v>0</v>
      </c>
      <c r="P4100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5">
        <f t="shared" si="388"/>
        <v>42495.51385416666</v>
      </c>
      <c r="T4100" s="5">
        <f t="shared" si="389"/>
        <v>42525.51385416666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384"/>
        <v>1.1111111111111112</v>
      </c>
      <c r="P4101">
        <f t="shared" si="385"/>
        <v>50</v>
      </c>
      <c r="Q4101" t="str">
        <f t="shared" si="386"/>
        <v>theater</v>
      </c>
      <c r="R4101" t="str">
        <f t="shared" si="387"/>
        <v>plays</v>
      </c>
      <c r="S4101" s="5">
        <f t="shared" si="388"/>
        <v>42570.642048611109</v>
      </c>
      <c r="T4101" s="5">
        <f t="shared" si="389"/>
        <v>42615.642048611109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384"/>
        <v>0</v>
      </c>
      <c r="P4102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5">
        <f t="shared" si="388"/>
        <v>41926.916550925926</v>
      </c>
      <c r="T4102" s="5">
        <f t="shared" si="389"/>
        <v>41936.916550925926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384"/>
        <v>0</v>
      </c>
      <c r="P4103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5">
        <f t="shared" si="388"/>
        <v>42730.695393518516</v>
      </c>
      <c r="T4103" s="5">
        <f t="shared" si="389"/>
        <v>42760.695393518516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384"/>
        <v>27.400000000000002</v>
      </c>
      <c r="P4104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5">
        <f t="shared" si="388"/>
        <v>42475.639733796292</v>
      </c>
      <c r="T4104" s="5">
        <f t="shared" si="389"/>
        <v>42505.639733796292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384"/>
        <v>10</v>
      </c>
      <c r="P4105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5">
        <f t="shared" si="388"/>
        <v>42188.624606481484</v>
      </c>
      <c r="T4105" s="5">
        <f t="shared" si="389"/>
        <v>42242.563888888886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384"/>
        <v>21.366666666666667</v>
      </c>
      <c r="P410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5">
        <f t="shared" si="388"/>
        <v>42640.069837962961</v>
      </c>
      <c r="T4106" s="5">
        <f t="shared" si="389"/>
        <v>42670.069837962961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384"/>
        <v>6.9696969696969706</v>
      </c>
      <c r="P410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5">
        <f t="shared" si="388"/>
        <v>42696.802187499998</v>
      </c>
      <c r="T4107" s="5">
        <f t="shared" si="389"/>
        <v>42729.802187499998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384"/>
        <v>70.599999999999994</v>
      </c>
      <c r="P4108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5">
        <f t="shared" si="388"/>
        <v>42052.841041666667</v>
      </c>
      <c r="T4108" s="5">
        <f t="shared" si="389"/>
        <v>42095.833333333336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384"/>
        <v>2.0500000000000003</v>
      </c>
      <c r="P4109">
        <f t="shared" si="385"/>
        <v>10.25</v>
      </c>
      <c r="Q4109" t="str">
        <f t="shared" si="386"/>
        <v>theater</v>
      </c>
      <c r="R4109" t="str">
        <f t="shared" si="387"/>
        <v>plays</v>
      </c>
      <c r="S4109" s="5">
        <f t="shared" si="388"/>
        <v>41883.708344907405</v>
      </c>
      <c r="T4109" s="5">
        <f t="shared" si="389"/>
        <v>41906.708344907405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384"/>
        <v>1.9666666666666666</v>
      </c>
      <c r="P4110">
        <f t="shared" si="385"/>
        <v>59</v>
      </c>
      <c r="Q4110" t="str">
        <f t="shared" si="386"/>
        <v>theater</v>
      </c>
      <c r="R4110" t="str">
        <f t="shared" si="387"/>
        <v>plays</v>
      </c>
      <c r="S4110" s="5">
        <f t="shared" si="388"/>
        <v>42766.823344907403</v>
      </c>
      <c r="T4110" s="5">
        <f t="shared" si="389"/>
        <v>42796.999999999993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384"/>
        <v>0</v>
      </c>
      <c r="P4111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5">
        <f t="shared" si="388"/>
        <v>42307.331064814811</v>
      </c>
      <c r="T4111" s="5">
        <f t="shared" si="389"/>
        <v>42337.372731481482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384"/>
        <v>28.666666666666668</v>
      </c>
      <c r="P4112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5">
        <f t="shared" si="388"/>
        <v>42512.418414351851</v>
      </c>
      <c r="T4112" s="5">
        <f t="shared" si="389"/>
        <v>42572.418414351851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384"/>
        <v>3.1333333333333333</v>
      </c>
      <c r="P4113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5">
        <f t="shared" si="388"/>
        <v>42028.927546296291</v>
      </c>
      <c r="T4113" s="5">
        <f t="shared" si="389"/>
        <v>42058.927546296291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384"/>
        <v>0.04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s="5">
        <f t="shared" si="388"/>
        <v>42400.738263888888</v>
      </c>
      <c r="T4114" s="5">
        <f t="shared" si="389"/>
        <v>42427.791666666664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384"/>
        <v>0.2</v>
      </c>
      <c r="P4115">
        <f t="shared" si="385"/>
        <v>1</v>
      </c>
      <c r="Q4115" t="str">
        <f t="shared" si="386"/>
        <v>theater</v>
      </c>
      <c r="R4115" t="str">
        <f t="shared" si="387"/>
        <v>plays</v>
      </c>
      <c r="S4115" s="5">
        <f t="shared" si="388"/>
        <v>42358.364849537036</v>
      </c>
      <c r="T4115" s="5">
        <f t="shared" si="389"/>
        <v>42377.06527777778</v>
      </c>
    </row>
  </sheetData>
  <conditionalFormatting sqref="F1:F1048576">
    <cfRule type="containsText" dxfId="3" priority="6" operator="containsText" text="successful">
      <formula>NOT(ISERROR(SEARCH("successful",F1)))</formula>
    </cfRule>
    <cfRule type="containsText" dxfId="2" priority="5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live">
      <formula>NOT(ISERROR(SEARCH("live",F1)))</formula>
    </cfRule>
  </conditionalFormatting>
  <conditionalFormatting sqref="O1:O1048576 P1:R1">
    <cfRule type="colorScale" priority="2">
      <colorScale>
        <cfvo type="num" val="0"/>
        <cfvo type="num" val="100"/>
        <cfvo type="num" val="200"/>
        <color rgb="FFC00000"/>
        <color theme="9" tint="0.39997558519241921"/>
        <color theme="8" tint="-0.249977111117893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A6AB"/>
        <color rgb="FF92D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Author</cp:lastModifiedBy>
  <dcterms:created xsi:type="dcterms:W3CDTF">2017-04-20T15:17:24Z</dcterms:created>
  <dcterms:modified xsi:type="dcterms:W3CDTF">2019-05-26T14:56:33Z</dcterms:modified>
</cp:coreProperties>
</file>