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xa126/Dropbox/CAR_NK_model/CAR_NK_Python/Pareto_Opt/Pure_Mono_Cyte_Cal/data/"/>
    </mc:Choice>
  </mc:AlternateContent>
  <xr:revisionPtr revIDLastSave="0" documentId="13_ncr:1_{D4EC3395-C2E1-5C41-9981-C2BB0C978810}" xr6:coauthVersionLast="47" xr6:coauthVersionMax="47" xr10:uidLastSave="{00000000-0000-0000-0000-000000000000}"/>
  <bookViews>
    <workbookView xWindow="5220" yWindow="760" windowWidth="26260" windowHeight="16280" activeTab="1" xr2:uid="{B2C5BDCF-B25B-6B4E-BC5C-A34191CE747E}"/>
  </bookViews>
  <sheets>
    <sheet name="Kasumi" sheetId="4" r:id="rId1"/>
    <sheet name="&quot;Monocytes&quot;" sheetId="1" r:id="rId2"/>
    <sheet name="MV411 redo" sheetId="6" r:id="rId3"/>
    <sheet name="MV411" sheetId="2" r:id="rId4"/>
    <sheet name="Sheet1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4" l="1"/>
  <c r="X2" i="1"/>
  <c r="E65" i="6"/>
  <c r="E29" i="6"/>
  <c r="D29" i="6"/>
  <c r="C29" i="6"/>
  <c r="B29" i="6"/>
  <c r="E20" i="6"/>
  <c r="D20" i="6"/>
  <c r="C20" i="6"/>
  <c r="Z17" i="6"/>
  <c r="Y17" i="6"/>
  <c r="X17" i="6"/>
  <c r="W17" i="6"/>
  <c r="V17" i="6"/>
  <c r="U17" i="6"/>
  <c r="T17" i="6"/>
  <c r="S17" i="6"/>
  <c r="R17" i="6"/>
  <c r="Q17" i="6"/>
  <c r="P17" i="6"/>
  <c r="O17" i="6"/>
  <c r="Z16" i="6"/>
  <c r="Y16" i="6"/>
  <c r="X16" i="6"/>
  <c r="W16" i="6"/>
  <c r="V16" i="6"/>
  <c r="U16" i="6"/>
  <c r="T16" i="6"/>
  <c r="S16" i="6"/>
  <c r="R16" i="6"/>
  <c r="Q16" i="6"/>
  <c r="P16" i="6"/>
  <c r="O16" i="6"/>
  <c r="Z15" i="6"/>
  <c r="Y15" i="6"/>
  <c r="X15" i="6"/>
  <c r="W15" i="6"/>
  <c r="V15" i="6"/>
  <c r="U15" i="6"/>
  <c r="T15" i="6"/>
  <c r="S15" i="6"/>
  <c r="R15" i="6"/>
  <c r="Q15" i="6"/>
  <c r="P15" i="6"/>
  <c r="O15" i="6"/>
  <c r="Z14" i="6"/>
  <c r="Y14" i="6"/>
  <c r="X14" i="6"/>
  <c r="W14" i="6"/>
  <c r="V14" i="6"/>
  <c r="U14" i="6"/>
  <c r="T14" i="6"/>
  <c r="S14" i="6"/>
  <c r="R14" i="6"/>
  <c r="Q14" i="6"/>
  <c r="P14" i="6"/>
  <c r="O14" i="6"/>
  <c r="Z13" i="6"/>
  <c r="Y13" i="6"/>
  <c r="X13" i="6"/>
  <c r="W13" i="6"/>
  <c r="V13" i="6"/>
  <c r="U13" i="6"/>
  <c r="T13" i="6"/>
  <c r="S13" i="6"/>
  <c r="R13" i="6"/>
  <c r="Q13" i="6"/>
  <c r="P13" i="6"/>
  <c r="O13" i="6"/>
  <c r="Z12" i="6"/>
  <c r="Y12" i="6"/>
  <c r="X12" i="6"/>
  <c r="W12" i="6"/>
  <c r="V12" i="6"/>
  <c r="U12" i="6"/>
  <c r="T12" i="6"/>
  <c r="S12" i="6"/>
  <c r="R12" i="6"/>
  <c r="Q12" i="6"/>
  <c r="P12" i="6"/>
  <c r="O12" i="6"/>
  <c r="Z11" i="6"/>
  <c r="Y11" i="6"/>
  <c r="X11" i="6"/>
  <c r="W11" i="6"/>
  <c r="V11" i="6"/>
  <c r="U11" i="6"/>
  <c r="T11" i="6"/>
  <c r="S11" i="6"/>
  <c r="R11" i="6"/>
  <c r="Q11" i="6"/>
  <c r="P11" i="6"/>
  <c r="O11" i="6"/>
  <c r="K11" i="6"/>
  <c r="H11" i="6"/>
  <c r="E11" i="6"/>
  <c r="B11" i="6"/>
  <c r="B20" i="6" s="1"/>
  <c r="Z10" i="6"/>
  <c r="Y10" i="6"/>
  <c r="X10" i="6"/>
  <c r="W10" i="6"/>
  <c r="V10" i="6"/>
  <c r="U10" i="6"/>
  <c r="T10" i="6"/>
  <c r="S10" i="6"/>
  <c r="R10" i="6"/>
  <c r="Q10" i="6"/>
  <c r="P10" i="6"/>
  <c r="O10" i="6"/>
  <c r="X4" i="6"/>
  <c r="X2" i="6"/>
  <c r="E65" i="2"/>
  <c r="E29" i="4"/>
  <c r="D29" i="4"/>
  <c r="C29" i="4"/>
  <c r="B29" i="4"/>
  <c r="E20" i="4"/>
  <c r="D20" i="4"/>
  <c r="C20" i="4"/>
  <c r="Z17" i="4"/>
  <c r="Y17" i="4"/>
  <c r="X17" i="4"/>
  <c r="W17" i="4"/>
  <c r="V17" i="4"/>
  <c r="U17" i="4"/>
  <c r="T17" i="4"/>
  <c r="S17" i="4"/>
  <c r="R17" i="4"/>
  <c r="Q17" i="4"/>
  <c r="P17" i="4"/>
  <c r="O17" i="4"/>
  <c r="Z16" i="4"/>
  <c r="Y16" i="4"/>
  <c r="X16" i="4"/>
  <c r="W16" i="4"/>
  <c r="V16" i="4"/>
  <c r="U16" i="4"/>
  <c r="T16" i="4"/>
  <c r="S16" i="4"/>
  <c r="R16" i="4"/>
  <c r="Q16" i="4"/>
  <c r="P16" i="4"/>
  <c r="O16" i="4"/>
  <c r="Z15" i="4"/>
  <c r="Y15" i="4"/>
  <c r="X15" i="4"/>
  <c r="W15" i="4"/>
  <c r="V15" i="4"/>
  <c r="U15" i="4"/>
  <c r="T15" i="4"/>
  <c r="S15" i="4"/>
  <c r="R15" i="4"/>
  <c r="Q15" i="4"/>
  <c r="P15" i="4"/>
  <c r="O15" i="4"/>
  <c r="Z14" i="4"/>
  <c r="Y14" i="4"/>
  <c r="X14" i="4"/>
  <c r="W14" i="4"/>
  <c r="V14" i="4"/>
  <c r="U14" i="4"/>
  <c r="T14" i="4"/>
  <c r="S14" i="4"/>
  <c r="R14" i="4"/>
  <c r="Q14" i="4"/>
  <c r="P14" i="4"/>
  <c r="O14" i="4"/>
  <c r="Z13" i="4"/>
  <c r="Y13" i="4"/>
  <c r="X13" i="4"/>
  <c r="W13" i="4"/>
  <c r="V13" i="4"/>
  <c r="U13" i="4"/>
  <c r="T13" i="4"/>
  <c r="S13" i="4"/>
  <c r="R13" i="4"/>
  <c r="Q13" i="4"/>
  <c r="P13" i="4"/>
  <c r="O13" i="4"/>
  <c r="Z12" i="4"/>
  <c r="Y12" i="4"/>
  <c r="X12" i="4"/>
  <c r="W12" i="4"/>
  <c r="V12" i="4"/>
  <c r="U12" i="4"/>
  <c r="T12" i="4"/>
  <c r="S12" i="4"/>
  <c r="R12" i="4"/>
  <c r="Q12" i="4"/>
  <c r="P12" i="4"/>
  <c r="O12" i="4"/>
  <c r="Z11" i="4"/>
  <c r="Y11" i="4"/>
  <c r="X11" i="4"/>
  <c r="W11" i="4"/>
  <c r="V11" i="4"/>
  <c r="U11" i="4"/>
  <c r="T11" i="4"/>
  <c r="S11" i="4"/>
  <c r="R11" i="4"/>
  <c r="Q11" i="4"/>
  <c r="P11" i="4"/>
  <c r="O11" i="4"/>
  <c r="K11" i="4"/>
  <c r="H11" i="4"/>
  <c r="E11" i="4"/>
  <c r="B11" i="4"/>
  <c r="Z10" i="4"/>
  <c r="Y10" i="4"/>
  <c r="X10" i="4"/>
  <c r="W10" i="4"/>
  <c r="V10" i="4"/>
  <c r="U10" i="4"/>
  <c r="T10" i="4"/>
  <c r="S10" i="4"/>
  <c r="R10" i="4"/>
  <c r="Q10" i="4"/>
  <c r="P10" i="4"/>
  <c r="O10" i="4"/>
  <c r="X4" i="4"/>
  <c r="X2" i="4"/>
  <c r="X4" i="2"/>
  <c r="E29" i="2"/>
  <c r="D29" i="2"/>
  <c r="C29" i="2"/>
  <c r="B29" i="2"/>
  <c r="E20" i="2"/>
  <c r="D20" i="2"/>
  <c r="C20" i="2"/>
  <c r="Z17" i="2"/>
  <c r="Y17" i="2"/>
  <c r="X17" i="2"/>
  <c r="W17" i="2"/>
  <c r="V17" i="2"/>
  <c r="U17" i="2"/>
  <c r="T17" i="2"/>
  <c r="S17" i="2"/>
  <c r="R17" i="2"/>
  <c r="Q17" i="2"/>
  <c r="P17" i="2"/>
  <c r="O17" i="2"/>
  <c r="Z16" i="2"/>
  <c r="Y16" i="2"/>
  <c r="X16" i="2"/>
  <c r="W16" i="2"/>
  <c r="V16" i="2"/>
  <c r="U16" i="2"/>
  <c r="T16" i="2"/>
  <c r="S16" i="2"/>
  <c r="R16" i="2"/>
  <c r="Q16" i="2"/>
  <c r="P16" i="2"/>
  <c r="O16" i="2"/>
  <c r="Z15" i="2"/>
  <c r="Y15" i="2"/>
  <c r="X15" i="2"/>
  <c r="W15" i="2"/>
  <c r="V15" i="2"/>
  <c r="U15" i="2"/>
  <c r="T15" i="2"/>
  <c r="S15" i="2"/>
  <c r="R15" i="2"/>
  <c r="Q15" i="2"/>
  <c r="P15" i="2"/>
  <c r="O15" i="2"/>
  <c r="Z14" i="2"/>
  <c r="Y14" i="2"/>
  <c r="X14" i="2"/>
  <c r="W14" i="2"/>
  <c r="V14" i="2"/>
  <c r="U14" i="2"/>
  <c r="T14" i="2"/>
  <c r="S14" i="2"/>
  <c r="R14" i="2"/>
  <c r="Q14" i="2"/>
  <c r="P14" i="2"/>
  <c r="O14" i="2"/>
  <c r="Z13" i="2"/>
  <c r="Y13" i="2"/>
  <c r="X13" i="2"/>
  <c r="W13" i="2"/>
  <c r="V13" i="2"/>
  <c r="U13" i="2"/>
  <c r="T13" i="2"/>
  <c r="S13" i="2"/>
  <c r="R13" i="2"/>
  <c r="Q13" i="2"/>
  <c r="P13" i="2"/>
  <c r="O13" i="2"/>
  <c r="Z12" i="2"/>
  <c r="Y12" i="2"/>
  <c r="X12" i="2"/>
  <c r="W12" i="2"/>
  <c r="V12" i="2"/>
  <c r="U12" i="2"/>
  <c r="T12" i="2"/>
  <c r="S12" i="2"/>
  <c r="R12" i="2"/>
  <c r="Q12" i="2"/>
  <c r="P12" i="2"/>
  <c r="O12" i="2"/>
  <c r="Z11" i="2"/>
  <c r="Y11" i="2"/>
  <c r="X11" i="2"/>
  <c r="W11" i="2"/>
  <c r="V11" i="2"/>
  <c r="U11" i="2"/>
  <c r="T11" i="2"/>
  <c r="S11" i="2"/>
  <c r="R11" i="2"/>
  <c r="Q11" i="2"/>
  <c r="P11" i="2"/>
  <c r="O11" i="2"/>
  <c r="K11" i="2"/>
  <c r="H11" i="2"/>
  <c r="E11" i="2"/>
  <c r="B11" i="2"/>
  <c r="B20" i="2" s="1"/>
  <c r="Z10" i="2"/>
  <c r="Y10" i="2"/>
  <c r="X10" i="2"/>
  <c r="W10" i="2"/>
  <c r="V10" i="2"/>
  <c r="U10" i="2"/>
  <c r="T10" i="2"/>
  <c r="S10" i="2"/>
  <c r="R10" i="2"/>
  <c r="Q10" i="2"/>
  <c r="P10" i="2"/>
  <c r="O10" i="2"/>
  <c r="X2" i="2"/>
  <c r="X4" i="1"/>
  <c r="Q12" i="1"/>
  <c r="E29" i="1"/>
  <c r="E20" i="1"/>
  <c r="K11" i="1"/>
  <c r="D29" i="1"/>
  <c r="C29" i="1"/>
  <c r="D20" i="1"/>
  <c r="C20" i="1"/>
  <c r="B29" i="1"/>
  <c r="B20" i="1"/>
  <c r="H11" i="1"/>
  <c r="E11" i="1"/>
  <c r="B11" i="1"/>
  <c r="P10" i="1"/>
  <c r="Q10" i="1"/>
  <c r="R10" i="1"/>
  <c r="S10" i="1"/>
  <c r="T10" i="1"/>
  <c r="U10" i="1"/>
  <c r="V10" i="1"/>
  <c r="W10" i="1"/>
  <c r="X10" i="1"/>
  <c r="Y10" i="1"/>
  <c r="Z10" i="1"/>
  <c r="P11" i="1"/>
  <c r="Q11" i="1"/>
  <c r="R11" i="1"/>
  <c r="S11" i="1"/>
  <c r="T11" i="1"/>
  <c r="U11" i="1"/>
  <c r="V11" i="1"/>
  <c r="W11" i="1"/>
  <c r="X11" i="1"/>
  <c r="Y11" i="1"/>
  <c r="Z11" i="1"/>
  <c r="P12" i="1"/>
  <c r="R12" i="1"/>
  <c r="S12" i="1"/>
  <c r="T12" i="1"/>
  <c r="U12" i="1"/>
  <c r="V12" i="1"/>
  <c r="W12" i="1"/>
  <c r="X12" i="1"/>
  <c r="Y12" i="1"/>
  <c r="Z12" i="1"/>
  <c r="P13" i="1"/>
  <c r="Q13" i="1"/>
  <c r="R13" i="1"/>
  <c r="S13" i="1"/>
  <c r="T13" i="1"/>
  <c r="U13" i="1"/>
  <c r="V13" i="1"/>
  <c r="W13" i="1"/>
  <c r="X13" i="1"/>
  <c r="Y13" i="1"/>
  <c r="Z13" i="1"/>
  <c r="P14" i="1"/>
  <c r="Q14" i="1"/>
  <c r="R14" i="1"/>
  <c r="S14" i="1"/>
  <c r="T14" i="1"/>
  <c r="U14" i="1"/>
  <c r="V14" i="1"/>
  <c r="W14" i="1"/>
  <c r="X14" i="1"/>
  <c r="Y14" i="1"/>
  <c r="Z14" i="1"/>
  <c r="P15" i="1"/>
  <c r="Q15" i="1"/>
  <c r="R15" i="1"/>
  <c r="S15" i="1"/>
  <c r="T15" i="1"/>
  <c r="U15" i="1"/>
  <c r="V15" i="1"/>
  <c r="W15" i="1"/>
  <c r="X15" i="1"/>
  <c r="Y15" i="1"/>
  <c r="Z15" i="1"/>
  <c r="P16" i="1"/>
  <c r="Q16" i="1"/>
  <c r="R16" i="1"/>
  <c r="S16" i="1"/>
  <c r="T16" i="1"/>
  <c r="U16" i="1"/>
  <c r="V16" i="1"/>
  <c r="W16" i="1"/>
  <c r="X16" i="1"/>
  <c r="Y16" i="1"/>
  <c r="Z16" i="1"/>
  <c r="P17" i="1"/>
  <c r="Q17" i="1"/>
  <c r="R17" i="1"/>
  <c r="S17" i="1"/>
  <c r="T17" i="1"/>
  <c r="U17" i="1"/>
  <c r="V17" i="1"/>
  <c r="W17" i="1"/>
  <c r="X17" i="1"/>
  <c r="Y17" i="1"/>
  <c r="Z17" i="1"/>
  <c r="O11" i="1"/>
  <c r="O12" i="1"/>
  <c r="O13" i="1"/>
  <c r="O14" i="1"/>
  <c r="O15" i="1"/>
  <c r="O16" i="1"/>
  <c r="O17" i="1"/>
  <c r="O10" i="1"/>
  <c r="Q7" i="6" l="1"/>
  <c r="H17" i="6" s="1"/>
  <c r="J17" i="6"/>
  <c r="I12" i="6"/>
  <c r="I14" i="6"/>
  <c r="I16" i="6"/>
  <c r="C12" i="6"/>
  <c r="K12" i="6"/>
  <c r="C13" i="6"/>
  <c r="K13" i="6"/>
  <c r="C14" i="6"/>
  <c r="K14" i="6"/>
  <c r="C15" i="6"/>
  <c r="K15" i="6"/>
  <c r="C16" i="6"/>
  <c r="K16" i="6"/>
  <c r="C17" i="6"/>
  <c r="K17" i="6"/>
  <c r="I13" i="6"/>
  <c r="I15" i="6"/>
  <c r="I17" i="6"/>
  <c r="D35" i="6" s="1"/>
  <c r="D12" i="6"/>
  <c r="L12" i="6"/>
  <c r="D13" i="6"/>
  <c r="L13" i="6"/>
  <c r="D14" i="6"/>
  <c r="L14" i="6"/>
  <c r="D15" i="6"/>
  <c r="L15" i="6"/>
  <c r="D16" i="6"/>
  <c r="L16" i="6"/>
  <c r="D17" i="6"/>
  <c r="L17" i="6"/>
  <c r="E12" i="6"/>
  <c r="M12" i="6"/>
  <c r="E13" i="6"/>
  <c r="M13" i="6"/>
  <c r="E14" i="6"/>
  <c r="M14" i="6"/>
  <c r="E15" i="6"/>
  <c r="M15" i="6"/>
  <c r="E16" i="6"/>
  <c r="M16" i="6"/>
  <c r="E17" i="6"/>
  <c r="M17" i="6"/>
  <c r="F12" i="6"/>
  <c r="F13" i="6"/>
  <c r="F14" i="6"/>
  <c r="F15" i="6"/>
  <c r="F16" i="6"/>
  <c r="F17" i="6"/>
  <c r="G12" i="6"/>
  <c r="G13" i="6"/>
  <c r="G14" i="6"/>
  <c r="G15" i="6"/>
  <c r="G16" i="6"/>
  <c r="G17" i="6"/>
  <c r="H12" i="6"/>
  <c r="H13" i="6"/>
  <c r="H14" i="6"/>
  <c r="H15" i="6"/>
  <c r="H16" i="6"/>
  <c r="B12" i="6"/>
  <c r="J12" i="6"/>
  <c r="B13" i="6"/>
  <c r="J13" i="6"/>
  <c r="B14" i="6"/>
  <c r="J14" i="6"/>
  <c r="B15" i="6"/>
  <c r="J15" i="6"/>
  <c r="B16" i="6"/>
  <c r="J16" i="6"/>
  <c r="B17" i="6"/>
  <c r="Q7" i="4"/>
  <c r="G17" i="4" s="1"/>
  <c r="J13" i="4"/>
  <c r="J14" i="4"/>
  <c r="J15" i="4"/>
  <c r="K12" i="4"/>
  <c r="C13" i="4"/>
  <c r="K13" i="4"/>
  <c r="K16" i="4"/>
  <c r="C17" i="4"/>
  <c r="K17" i="4"/>
  <c r="E13" i="4"/>
  <c r="M14" i="4"/>
  <c r="B13" i="4"/>
  <c r="J16" i="4"/>
  <c r="B17" i="4"/>
  <c r="D12" i="4"/>
  <c r="D14" i="4"/>
  <c r="L14" i="4"/>
  <c r="D15" i="4"/>
  <c r="L17" i="4"/>
  <c r="E12" i="4"/>
  <c r="M13" i="4"/>
  <c r="E17" i="4"/>
  <c r="G16" i="4"/>
  <c r="H12" i="4"/>
  <c r="H15" i="4"/>
  <c r="H16" i="4"/>
  <c r="H17" i="4"/>
  <c r="E14" i="4"/>
  <c r="E15" i="4"/>
  <c r="M16" i="4"/>
  <c r="F13" i="4"/>
  <c r="F14" i="4"/>
  <c r="F15" i="4"/>
  <c r="F16" i="4"/>
  <c r="F17" i="4"/>
  <c r="G12" i="4"/>
  <c r="G15" i="4"/>
  <c r="I12" i="4"/>
  <c r="I13" i="4"/>
  <c r="I14" i="4"/>
  <c r="I15" i="4"/>
  <c r="I16" i="4"/>
  <c r="Q7" i="2"/>
  <c r="F17" i="2" s="1"/>
  <c r="B26" i="6" l="1"/>
  <c r="B35" i="6"/>
  <c r="B22" i="6"/>
  <c r="B31" i="6"/>
  <c r="E30" i="6"/>
  <c r="E21" i="6"/>
  <c r="C23" i="6"/>
  <c r="C32" i="6"/>
  <c r="D33" i="6"/>
  <c r="D24" i="6"/>
  <c r="C35" i="6"/>
  <c r="C26" i="6"/>
  <c r="E32" i="6"/>
  <c r="E23" i="6"/>
  <c r="B34" i="6"/>
  <c r="B25" i="6"/>
  <c r="E33" i="6"/>
  <c r="E24" i="6"/>
  <c r="B24" i="6"/>
  <c r="B33" i="6"/>
  <c r="D23" i="6"/>
  <c r="D32" i="6"/>
  <c r="B32" i="6"/>
  <c r="B23" i="6"/>
  <c r="D31" i="6"/>
  <c r="D22" i="6"/>
  <c r="D26" i="6"/>
  <c r="C33" i="6"/>
  <c r="C24" i="6"/>
  <c r="E34" i="6"/>
  <c r="E25" i="6"/>
  <c r="B30" i="6"/>
  <c r="B21" i="6"/>
  <c r="D25" i="6"/>
  <c r="D34" i="6"/>
  <c r="C31" i="6"/>
  <c r="C22" i="6"/>
  <c r="D21" i="6"/>
  <c r="D30" i="6"/>
  <c r="C25" i="6"/>
  <c r="C34" i="6"/>
  <c r="C21" i="6"/>
  <c r="C30" i="6"/>
  <c r="E35" i="6"/>
  <c r="E26" i="6"/>
  <c r="E31" i="6"/>
  <c r="E22" i="6"/>
  <c r="D16" i="4"/>
  <c r="B15" i="4"/>
  <c r="K14" i="4"/>
  <c r="J12" i="4"/>
  <c r="D21" i="4" s="1"/>
  <c r="L15" i="4"/>
  <c r="E24" i="4" s="1"/>
  <c r="B14" i="4"/>
  <c r="B23" i="4" s="1"/>
  <c r="C14" i="4"/>
  <c r="M15" i="4"/>
  <c r="C12" i="4"/>
  <c r="M12" i="4"/>
  <c r="L13" i="4"/>
  <c r="E31" i="4" s="1"/>
  <c r="C16" i="4"/>
  <c r="G14" i="4"/>
  <c r="C32" i="4" s="1"/>
  <c r="F12" i="4"/>
  <c r="C30" i="4" s="1"/>
  <c r="H14" i="4"/>
  <c r="D23" i="4" s="1"/>
  <c r="D17" i="4"/>
  <c r="B26" i="4" s="1"/>
  <c r="D13" i="4"/>
  <c r="B12" i="4"/>
  <c r="K15" i="4"/>
  <c r="J17" i="4"/>
  <c r="G13" i="4"/>
  <c r="M17" i="4"/>
  <c r="E35" i="4" s="1"/>
  <c r="H13" i="4"/>
  <c r="D31" i="4" s="1"/>
  <c r="L16" i="4"/>
  <c r="E25" i="4" s="1"/>
  <c r="L12" i="4"/>
  <c r="E16" i="4"/>
  <c r="C15" i="4"/>
  <c r="B16" i="4"/>
  <c r="I17" i="4"/>
  <c r="D35" i="4" s="1"/>
  <c r="C35" i="4"/>
  <c r="C26" i="4"/>
  <c r="E21" i="4"/>
  <c r="E30" i="4"/>
  <c r="B21" i="4"/>
  <c r="B30" i="4"/>
  <c r="C25" i="4"/>
  <c r="C34" i="4"/>
  <c r="B25" i="4"/>
  <c r="B34" i="4"/>
  <c r="E23" i="4"/>
  <c r="E32" i="4"/>
  <c r="C33" i="4"/>
  <c r="C24" i="4"/>
  <c r="C31" i="4"/>
  <c r="C22" i="4"/>
  <c r="B33" i="4"/>
  <c r="B24" i="4"/>
  <c r="D25" i="4"/>
  <c r="D34" i="4"/>
  <c r="D33" i="4"/>
  <c r="D24" i="4"/>
  <c r="B22" i="4"/>
  <c r="B31" i="4"/>
  <c r="M17" i="2"/>
  <c r="G14" i="2"/>
  <c r="L13" i="2"/>
  <c r="I13" i="2"/>
  <c r="H17" i="2"/>
  <c r="E16" i="2"/>
  <c r="I15" i="2"/>
  <c r="L14" i="2"/>
  <c r="I14" i="2"/>
  <c r="G17" i="2"/>
  <c r="L12" i="2"/>
  <c r="G16" i="2"/>
  <c r="I12" i="2"/>
  <c r="G15" i="2"/>
  <c r="M16" i="2"/>
  <c r="H12" i="2"/>
  <c r="M15" i="2"/>
  <c r="F14" i="2"/>
  <c r="M14" i="2"/>
  <c r="E14" i="2"/>
  <c r="C23" i="2" s="1"/>
  <c r="E13" i="2"/>
  <c r="E12" i="2"/>
  <c r="E15" i="2"/>
  <c r="M13" i="2"/>
  <c r="C17" i="2"/>
  <c r="K15" i="2"/>
  <c r="K14" i="2"/>
  <c r="K12" i="2"/>
  <c r="J16" i="2"/>
  <c r="J12" i="2"/>
  <c r="K17" i="2"/>
  <c r="K16" i="2"/>
  <c r="C15" i="2"/>
  <c r="C14" i="2"/>
  <c r="C13" i="2"/>
  <c r="C12" i="2"/>
  <c r="B17" i="2"/>
  <c r="B16" i="2"/>
  <c r="J14" i="2"/>
  <c r="B13" i="2"/>
  <c r="B12" i="2"/>
  <c r="K13" i="2"/>
  <c r="J17" i="2"/>
  <c r="B15" i="2"/>
  <c r="J13" i="2"/>
  <c r="C16" i="2"/>
  <c r="J15" i="2"/>
  <c r="B14" i="2"/>
  <c r="D17" i="2"/>
  <c r="L17" i="2"/>
  <c r="D14" i="2"/>
  <c r="H14" i="2"/>
  <c r="D15" i="2"/>
  <c r="M12" i="2"/>
  <c r="H16" i="2"/>
  <c r="G13" i="2"/>
  <c r="F13" i="2"/>
  <c r="H15" i="2"/>
  <c r="G12" i="2"/>
  <c r="D16" i="2"/>
  <c r="F12" i="2"/>
  <c r="C30" i="2" s="1"/>
  <c r="L16" i="2"/>
  <c r="D13" i="2"/>
  <c r="F16" i="2"/>
  <c r="I16" i="2"/>
  <c r="E17" i="2"/>
  <c r="L15" i="2"/>
  <c r="H13" i="2"/>
  <c r="D12" i="2"/>
  <c r="F15" i="2"/>
  <c r="I17" i="2"/>
  <c r="Q7" i="1"/>
  <c r="B12" i="1" s="1"/>
  <c r="B32" i="4" l="1"/>
  <c r="E33" i="4"/>
  <c r="C21" i="4"/>
  <c r="D30" i="4"/>
  <c r="E22" i="4"/>
  <c r="D22" i="4"/>
  <c r="D26" i="4"/>
  <c r="C23" i="4"/>
  <c r="B35" i="4"/>
  <c r="D32" i="4"/>
  <c r="E26" i="4"/>
  <c r="E34" i="4"/>
  <c r="H12" i="1"/>
  <c r="M12" i="1"/>
  <c r="B17" i="1"/>
  <c r="I13" i="1"/>
  <c r="D16" i="1"/>
  <c r="K14" i="1"/>
  <c r="L12" i="1"/>
  <c r="C12" i="1"/>
  <c r="B30" i="1" s="1"/>
  <c r="C14" i="1"/>
  <c r="E16" i="1"/>
  <c r="F16" i="1"/>
  <c r="J16" i="1"/>
  <c r="L16" i="1"/>
  <c r="M16" i="1"/>
  <c r="G14" i="1"/>
  <c r="L14" i="1"/>
  <c r="I12" i="1"/>
  <c r="D17" i="1"/>
  <c r="D14" i="1"/>
  <c r="F14" i="1"/>
  <c r="C32" i="1" s="1"/>
  <c r="D13" i="1"/>
  <c r="J15" i="1"/>
  <c r="E14" i="1"/>
  <c r="F13" i="1"/>
  <c r="G13" i="1"/>
  <c r="J12" i="1"/>
  <c r="D15" i="1"/>
  <c r="B14" i="1"/>
  <c r="D12" i="1"/>
  <c r="B13" i="1"/>
  <c r="H13" i="1"/>
  <c r="M14" i="1"/>
  <c r="K17" i="1"/>
  <c r="E15" i="1"/>
  <c r="I16" i="1"/>
  <c r="K15" i="1"/>
  <c r="I14" i="1"/>
  <c r="F12" i="1"/>
  <c r="F15" i="1"/>
  <c r="E13" i="1"/>
  <c r="H17" i="1"/>
  <c r="I15" i="1"/>
  <c r="M15" i="1"/>
  <c r="F17" i="1"/>
  <c r="C15" i="1"/>
  <c r="L17" i="1"/>
  <c r="M17" i="1"/>
  <c r="G15" i="1"/>
  <c r="J17" i="1"/>
  <c r="G17" i="1"/>
  <c r="J13" i="1"/>
  <c r="D22" i="1" s="1"/>
  <c r="B15" i="1"/>
  <c r="B24" i="1" s="1"/>
  <c r="G12" i="1"/>
  <c r="M13" i="1"/>
  <c r="K16" i="1"/>
  <c r="E25" i="1" s="1"/>
  <c r="J14" i="1"/>
  <c r="B16" i="1"/>
  <c r="E17" i="1"/>
  <c r="L13" i="1"/>
  <c r="K12" i="1"/>
  <c r="E21" i="1" s="1"/>
  <c r="G16" i="1"/>
  <c r="L15" i="1"/>
  <c r="D30" i="2"/>
  <c r="C32" i="2"/>
  <c r="D35" i="2"/>
  <c r="C24" i="2"/>
  <c r="C25" i="2"/>
  <c r="C34" i="2"/>
  <c r="D21" i="2"/>
  <c r="C21" i="2"/>
  <c r="C31" i="2"/>
  <c r="C35" i="2"/>
  <c r="C26" i="2"/>
  <c r="D34" i="2"/>
  <c r="D25" i="2"/>
  <c r="B22" i="2"/>
  <c r="B31" i="2"/>
  <c r="D26" i="2"/>
  <c r="C22" i="2"/>
  <c r="E35" i="2"/>
  <c r="E26" i="2"/>
  <c r="D24" i="2"/>
  <c r="D33" i="2"/>
  <c r="B33" i="2"/>
  <c r="B24" i="2"/>
  <c r="E23" i="2"/>
  <c r="E32" i="2"/>
  <c r="E31" i="2"/>
  <c r="E22" i="2"/>
  <c r="E33" i="2"/>
  <c r="E24" i="2"/>
  <c r="E25" i="2"/>
  <c r="E34" i="2"/>
  <c r="D31" i="2"/>
  <c r="D22" i="2"/>
  <c r="B25" i="2"/>
  <c r="B34" i="2"/>
  <c r="C33" i="2"/>
  <c r="D23" i="2"/>
  <c r="D32" i="2"/>
  <c r="E21" i="2"/>
  <c r="E30" i="2"/>
  <c r="B30" i="2"/>
  <c r="B21" i="2"/>
  <c r="B32" i="2"/>
  <c r="B23" i="2"/>
  <c r="B35" i="2"/>
  <c r="B26" i="2"/>
  <c r="H16" i="1"/>
  <c r="C17" i="1"/>
  <c r="K13" i="1"/>
  <c r="H14" i="1"/>
  <c r="D32" i="1" s="1"/>
  <c r="H15" i="1"/>
  <c r="E12" i="1"/>
  <c r="C16" i="1"/>
  <c r="I17" i="1"/>
  <c r="C13" i="1"/>
  <c r="E32" i="1"/>
  <c r="E26" i="1"/>
  <c r="B32" i="1" l="1"/>
  <c r="C31" i="1"/>
  <c r="E35" i="1"/>
  <c r="C23" i="1"/>
  <c r="E31" i="1"/>
  <c r="E24" i="1"/>
  <c r="B31" i="1"/>
  <c r="E23" i="1"/>
  <c r="D31" i="1"/>
  <c r="D34" i="1"/>
  <c r="B33" i="1"/>
  <c r="E30" i="1"/>
  <c r="C21" i="1"/>
  <c r="C26" i="1"/>
  <c r="C33" i="1"/>
  <c r="C25" i="1"/>
  <c r="D25" i="1"/>
  <c r="C22" i="1"/>
  <c r="D21" i="1"/>
  <c r="B23" i="1"/>
  <c r="D24" i="1"/>
  <c r="D30" i="1"/>
  <c r="C24" i="1"/>
  <c r="E34" i="1"/>
  <c r="B22" i="1"/>
  <c r="B21" i="1"/>
  <c r="C34" i="1"/>
  <c r="C35" i="1"/>
  <c r="D35" i="1"/>
  <c r="B35" i="1"/>
  <c r="E33" i="1"/>
  <c r="B25" i="1"/>
  <c r="C30" i="1"/>
  <c r="B26" i="1"/>
  <c r="D33" i="1"/>
  <c r="D23" i="1"/>
  <c r="B34" i="1"/>
  <c r="D26" i="1"/>
  <c r="E22" i="1"/>
</calcChain>
</file>

<file path=xl/sharedStrings.xml><?xml version="1.0" encoding="utf-8"?>
<sst xmlns="http://schemas.openxmlformats.org/spreadsheetml/2006/main" count="140" uniqueCount="17">
  <si>
    <t>10:1</t>
  </si>
  <si>
    <t>5:1</t>
  </si>
  <si>
    <t>2.5:1</t>
  </si>
  <si>
    <t>1.25:1</t>
  </si>
  <si>
    <t>0.625:1</t>
  </si>
  <si>
    <t>0.3125:1</t>
  </si>
  <si>
    <t>Maximum</t>
  </si>
  <si>
    <t>Spontaneous</t>
  </si>
  <si>
    <t>Max-Spon</t>
  </si>
  <si>
    <t>average</t>
  </si>
  <si>
    <t xml:space="preserve">WT </t>
  </si>
  <si>
    <t>100% CAR</t>
  </si>
  <si>
    <t>75% CAR</t>
  </si>
  <si>
    <t>50% CAR</t>
  </si>
  <si>
    <t xml:space="preserve">% lysis </t>
  </si>
  <si>
    <t xml:space="preserve">standard deviation </t>
  </si>
  <si>
    <t>ET_Ratio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</si>
</sst>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0"/>
      <name val="Verdana"/>
      <family val="2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lef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1" xfId="0" applyFill="1" applyBorder="1"/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5" borderId="0" xfId="0" applyFill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2" xfId="0" applyFill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0" xfId="0" applyNumberFormat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0" fontId="1" fillId="0" borderId="14" xfId="0" applyFont="1" applyBorder="1" applyAlignment="1">
      <alignment horizontal="left"/>
    </xf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0" fontId="3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4" fillId="7" borderId="0" xfId="0" applyFont="1" applyFill="1"/>
    <xf numFmtId="0" fontId="4" fillId="9" borderId="0" xfId="0" applyFont="1" applyFill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Kasumi-1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Kasumi!$B$20</c:f>
              <c:strCache>
                <c:ptCount val="1"/>
                <c:pt idx="0">
                  <c:v>WT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Kasumi!$B$30:$B$35</c:f>
                <c:numCache>
                  <c:formatCode>General</c:formatCode>
                  <c:ptCount val="6"/>
                  <c:pt idx="0">
                    <c:v>4.4980194155843094</c:v>
                  </c:pt>
                  <c:pt idx="1">
                    <c:v>7.6138129333432909</c:v>
                  </c:pt>
                  <c:pt idx="2">
                    <c:v>5.1330342601940906</c:v>
                  </c:pt>
                  <c:pt idx="3">
                    <c:v>4.9158292094661986</c:v>
                  </c:pt>
                  <c:pt idx="4">
                    <c:v>8.4813654415860942</c:v>
                  </c:pt>
                  <c:pt idx="5">
                    <c:v>5.3208974566035039</c:v>
                  </c:pt>
                </c:numCache>
              </c:numRef>
            </c:plus>
            <c:minus>
              <c:numRef>
                <c:f>Kasumi!$B$30:$B$35</c:f>
                <c:numCache>
                  <c:formatCode>General</c:formatCode>
                  <c:ptCount val="6"/>
                  <c:pt idx="0">
                    <c:v>4.4980194155843094</c:v>
                  </c:pt>
                  <c:pt idx="1">
                    <c:v>7.6138129333432909</c:v>
                  </c:pt>
                  <c:pt idx="2">
                    <c:v>5.1330342601940906</c:v>
                  </c:pt>
                  <c:pt idx="3">
                    <c:v>4.9158292094661986</c:v>
                  </c:pt>
                  <c:pt idx="4">
                    <c:v>8.4813654415860942</c:v>
                  </c:pt>
                  <c:pt idx="5">
                    <c:v>5.3208974566035039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Kasumi!$A$21:$A$26</c:f>
              <c:strCache>
                <c:ptCount val="6"/>
                <c:pt idx="0">
                  <c:v>10:1</c:v>
                </c:pt>
                <c:pt idx="1">
                  <c:v>5:1</c:v>
                </c:pt>
                <c:pt idx="2">
                  <c:v>2.5:1</c:v>
                </c:pt>
                <c:pt idx="3">
                  <c:v>1.25:1</c:v>
                </c:pt>
                <c:pt idx="4">
                  <c:v>0.625:1</c:v>
                </c:pt>
                <c:pt idx="5">
                  <c:v>0.3125:1</c:v>
                </c:pt>
              </c:strCache>
            </c:strRef>
          </c:cat>
          <c:val>
            <c:numRef>
              <c:f>Kasumi!$B$21:$B$26</c:f>
              <c:numCache>
                <c:formatCode>0.00</c:formatCode>
                <c:ptCount val="6"/>
                <c:pt idx="0">
                  <c:v>35.164716091527161</c:v>
                </c:pt>
                <c:pt idx="1">
                  <c:v>25.398535054321897</c:v>
                </c:pt>
                <c:pt idx="2">
                  <c:v>16.415856383830953</c:v>
                </c:pt>
                <c:pt idx="3">
                  <c:v>13.670078822560784</c:v>
                </c:pt>
                <c:pt idx="4">
                  <c:v>7.1631194507703908</c:v>
                </c:pt>
                <c:pt idx="5">
                  <c:v>8.4167232375132759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78-D845-A2A5-4449AD771BCE}"/>
            </c:ext>
          </c:extLst>
        </c:ser>
        <c:ser>
          <c:idx val="1"/>
          <c:order val="1"/>
          <c:tx>
            <c:strRef>
              <c:f>Kasumi!$C$20</c:f>
              <c:strCache>
                <c:ptCount val="1"/>
                <c:pt idx="0">
                  <c:v>50% CAR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Kasumi!$C$30:$C$35</c:f>
                <c:numCache>
                  <c:formatCode>General</c:formatCode>
                  <c:ptCount val="6"/>
                  <c:pt idx="0">
                    <c:v>4.0180509846114552</c:v>
                  </c:pt>
                  <c:pt idx="1">
                    <c:v>3.1256005901217421</c:v>
                  </c:pt>
                  <c:pt idx="2">
                    <c:v>2.6673838700988766</c:v>
                  </c:pt>
                  <c:pt idx="3">
                    <c:v>1.7137395650103198</c:v>
                  </c:pt>
                  <c:pt idx="4">
                    <c:v>7.1047319666396049</c:v>
                  </c:pt>
                  <c:pt idx="5">
                    <c:v>1.9457990343190747</c:v>
                  </c:pt>
                </c:numCache>
              </c:numRef>
            </c:plus>
            <c:minus>
              <c:numRef>
                <c:f>Kasumi!$C$30:$C$35</c:f>
                <c:numCache>
                  <c:formatCode>General</c:formatCode>
                  <c:ptCount val="6"/>
                  <c:pt idx="0">
                    <c:v>4.0180509846114552</c:v>
                  </c:pt>
                  <c:pt idx="1">
                    <c:v>3.1256005901217421</c:v>
                  </c:pt>
                  <c:pt idx="2">
                    <c:v>2.6673838700988766</c:v>
                  </c:pt>
                  <c:pt idx="3">
                    <c:v>1.7137395650103198</c:v>
                  </c:pt>
                  <c:pt idx="4">
                    <c:v>7.1047319666396049</c:v>
                  </c:pt>
                  <c:pt idx="5">
                    <c:v>1.9457990343190747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Kasumi!$A$21:$A$26</c:f>
              <c:strCache>
                <c:ptCount val="6"/>
                <c:pt idx="0">
                  <c:v>10:1</c:v>
                </c:pt>
                <c:pt idx="1">
                  <c:v>5:1</c:v>
                </c:pt>
                <c:pt idx="2">
                  <c:v>2.5:1</c:v>
                </c:pt>
                <c:pt idx="3">
                  <c:v>1.25:1</c:v>
                </c:pt>
                <c:pt idx="4">
                  <c:v>0.625:1</c:v>
                </c:pt>
                <c:pt idx="5">
                  <c:v>0.3125:1</c:v>
                </c:pt>
              </c:strCache>
            </c:strRef>
          </c:cat>
          <c:val>
            <c:numRef>
              <c:f>Kasumi!$C$21:$C$26</c:f>
              <c:numCache>
                <c:formatCode>0.00</c:formatCode>
                <c:ptCount val="6"/>
                <c:pt idx="0">
                  <c:v>42.916388443062253</c:v>
                </c:pt>
                <c:pt idx="1">
                  <c:v>40.630710143947717</c:v>
                </c:pt>
                <c:pt idx="2">
                  <c:v>26.418014256779468</c:v>
                </c:pt>
                <c:pt idx="3">
                  <c:v>15.029260942407015</c:v>
                </c:pt>
                <c:pt idx="4">
                  <c:v>9.812209485935389</c:v>
                </c:pt>
                <c:pt idx="5">
                  <c:v>2.3694926775869276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78-D845-A2A5-4449AD771BCE}"/>
            </c:ext>
          </c:extLst>
        </c:ser>
        <c:ser>
          <c:idx val="2"/>
          <c:order val="2"/>
          <c:tx>
            <c:strRef>
              <c:f>Kasumi!$D$20</c:f>
              <c:strCache>
                <c:ptCount val="1"/>
                <c:pt idx="0">
                  <c:v>75% CAR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Kasumi!$D$30:$D$35</c:f>
                <c:numCache>
                  <c:formatCode>General</c:formatCode>
                  <c:ptCount val="6"/>
                  <c:pt idx="0">
                    <c:v>13.872513598879479</c:v>
                  </c:pt>
                  <c:pt idx="1">
                    <c:v>4.849282004458396</c:v>
                  </c:pt>
                  <c:pt idx="2">
                    <c:v>4.6834679578440461</c:v>
                  </c:pt>
                  <c:pt idx="3">
                    <c:v>3.2399927282915923</c:v>
                  </c:pt>
                  <c:pt idx="4">
                    <c:v>3.7945969107158719</c:v>
                  </c:pt>
                  <c:pt idx="5">
                    <c:v>4.7825819019833009</c:v>
                  </c:pt>
                </c:numCache>
              </c:numRef>
            </c:plus>
            <c:minus>
              <c:numRef>
                <c:f>Kasumi!$D$30:$D$35</c:f>
                <c:numCache>
                  <c:formatCode>General</c:formatCode>
                  <c:ptCount val="6"/>
                  <c:pt idx="0">
                    <c:v>13.872513598879479</c:v>
                  </c:pt>
                  <c:pt idx="1">
                    <c:v>4.849282004458396</c:v>
                  </c:pt>
                  <c:pt idx="2">
                    <c:v>4.6834679578440461</c:v>
                  </c:pt>
                  <c:pt idx="3">
                    <c:v>3.2399927282915923</c:v>
                  </c:pt>
                  <c:pt idx="4">
                    <c:v>3.7945969107158719</c:v>
                  </c:pt>
                  <c:pt idx="5">
                    <c:v>4.7825819019833009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Kasumi!$A$21:$A$26</c:f>
              <c:strCache>
                <c:ptCount val="6"/>
                <c:pt idx="0">
                  <c:v>10:1</c:v>
                </c:pt>
                <c:pt idx="1">
                  <c:v>5:1</c:v>
                </c:pt>
                <c:pt idx="2">
                  <c:v>2.5:1</c:v>
                </c:pt>
                <c:pt idx="3">
                  <c:v>1.25:1</c:v>
                </c:pt>
                <c:pt idx="4">
                  <c:v>0.625:1</c:v>
                </c:pt>
                <c:pt idx="5">
                  <c:v>0.3125:1</c:v>
                </c:pt>
              </c:strCache>
            </c:strRef>
          </c:cat>
          <c:val>
            <c:numRef>
              <c:f>Kasumi!$D$21:$D$26</c:f>
              <c:numCache>
                <c:formatCode>0.00</c:formatCode>
                <c:ptCount val="6"/>
                <c:pt idx="0">
                  <c:v>42.006192076623925</c:v>
                </c:pt>
                <c:pt idx="1">
                  <c:v>42.911572589271564</c:v>
                </c:pt>
                <c:pt idx="2">
                  <c:v>32.986838827265508</c:v>
                </c:pt>
                <c:pt idx="3">
                  <c:v>24.726908675667985</c:v>
                </c:pt>
                <c:pt idx="4">
                  <c:v>12.146416773248296</c:v>
                </c:pt>
                <c:pt idx="5">
                  <c:v>14.641029036819987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78-D845-A2A5-4449AD771BCE}"/>
            </c:ext>
          </c:extLst>
        </c:ser>
        <c:ser>
          <c:idx val="3"/>
          <c:order val="3"/>
          <c:tx>
            <c:strRef>
              <c:f>Kasumi!$E$20</c:f>
              <c:strCache>
                <c:ptCount val="1"/>
                <c:pt idx="0">
                  <c:v>100% CAR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Kasumi!$E$30:$E$35</c:f>
                <c:numCache>
                  <c:formatCode>General</c:formatCode>
                  <c:ptCount val="6"/>
                  <c:pt idx="0">
                    <c:v>3.5483859011810415</c:v>
                  </c:pt>
                  <c:pt idx="1">
                    <c:v>4.0819738103296483</c:v>
                  </c:pt>
                  <c:pt idx="2">
                    <c:v>0.81027870022826431</c:v>
                  </c:pt>
                  <c:pt idx="3">
                    <c:v>3.4245271120942</c:v>
                  </c:pt>
                  <c:pt idx="4">
                    <c:v>1.2381328283755459</c:v>
                  </c:pt>
                  <c:pt idx="5">
                    <c:v>7.1579517335253078</c:v>
                  </c:pt>
                </c:numCache>
              </c:numRef>
            </c:plus>
            <c:minus>
              <c:numRef>
                <c:f>Kasumi!$E$30:$E$35</c:f>
                <c:numCache>
                  <c:formatCode>General</c:formatCode>
                  <c:ptCount val="6"/>
                  <c:pt idx="0">
                    <c:v>3.5483859011810415</c:v>
                  </c:pt>
                  <c:pt idx="1">
                    <c:v>4.0819738103296483</c:v>
                  </c:pt>
                  <c:pt idx="2">
                    <c:v>0.81027870022826431</c:v>
                  </c:pt>
                  <c:pt idx="3">
                    <c:v>3.4245271120942</c:v>
                  </c:pt>
                  <c:pt idx="4">
                    <c:v>1.2381328283755459</c:v>
                  </c:pt>
                  <c:pt idx="5">
                    <c:v>7.1579517335253078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Kasumi!$A$21:$A$26</c:f>
              <c:strCache>
                <c:ptCount val="6"/>
                <c:pt idx="0">
                  <c:v>10:1</c:v>
                </c:pt>
                <c:pt idx="1">
                  <c:v>5:1</c:v>
                </c:pt>
                <c:pt idx="2">
                  <c:v>2.5:1</c:v>
                </c:pt>
                <c:pt idx="3">
                  <c:v>1.25:1</c:v>
                </c:pt>
                <c:pt idx="4">
                  <c:v>0.625:1</c:v>
                </c:pt>
                <c:pt idx="5">
                  <c:v>0.3125:1</c:v>
                </c:pt>
              </c:strCache>
            </c:strRef>
          </c:cat>
          <c:val>
            <c:numRef>
              <c:f>Kasumi!$E$21:$E$26</c:f>
              <c:numCache>
                <c:formatCode>0.00</c:formatCode>
                <c:ptCount val="6"/>
                <c:pt idx="0">
                  <c:v>53.762802530545933</c:v>
                </c:pt>
                <c:pt idx="1">
                  <c:v>42.02063963799597</c:v>
                </c:pt>
                <c:pt idx="2">
                  <c:v>31.143848626601837</c:v>
                </c:pt>
                <c:pt idx="3">
                  <c:v>20.911270672283919</c:v>
                </c:pt>
                <c:pt idx="4">
                  <c:v>10.176732572860615</c:v>
                </c:pt>
                <c:pt idx="5">
                  <c:v>7.9136517415331236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78-D845-A2A5-4449AD771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047536"/>
        <c:axId val="593049216"/>
      </c:lineChart>
      <c:catAx>
        <c:axId val="59304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E:T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49216"/>
        <c:crosses val="autoZero"/>
        <c:auto val="1"/>
        <c:lblAlgn val="ctr"/>
        <c:lblOffset val="100"/>
        <c:noMultiLvlLbl val="0"/>
      </c:catAx>
      <c:valAx>
        <c:axId val="59304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cytotoxicity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4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Monocytes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'"Monocytes"'!$B$20</c:f>
              <c:strCache>
                <c:ptCount val="1"/>
                <c:pt idx="0">
                  <c:v>WT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'"Monocytes"'!$B$30:$B$35</c:f>
                <c:numCache>
                  <c:formatCode>General</c:formatCode>
                  <c:ptCount val="6"/>
                  <c:pt idx="0">
                    <c:v>2.173084588378142</c:v>
                  </c:pt>
                  <c:pt idx="1">
                    <c:v>4.1311076668362148</c:v>
                  </c:pt>
                  <c:pt idx="2">
                    <c:v>3.191684447124246</c:v>
                  </c:pt>
                  <c:pt idx="3">
                    <c:v>3.798031782211396</c:v>
                  </c:pt>
                  <c:pt idx="4">
                    <c:v>5.7564517977099019</c:v>
                  </c:pt>
                  <c:pt idx="5">
                    <c:v>3.5921142386367775</c:v>
                  </c:pt>
                </c:numCache>
              </c:numRef>
            </c:plus>
            <c:minus>
              <c:numRef>
                <c:f>'"Monocytes"'!$B$30:$B$35</c:f>
                <c:numCache>
                  <c:formatCode>General</c:formatCode>
                  <c:ptCount val="6"/>
                  <c:pt idx="0">
                    <c:v>2.173084588378142</c:v>
                  </c:pt>
                  <c:pt idx="1">
                    <c:v>4.1311076668362148</c:v>
                  </c:pt>
                  <c:pt idx="2">
                    <c:v>3.191684447124246</c:v>
                  </c:pt>
                  <c:pt idx="3">
                    <c:v>3.798031782211396</c:v>
                  </c:pt>
                  <c:pt idx="4">
                    <c:v>5.7564517977099019</c:v>
                  </c:pt>
                  <c:pt idx="5">
                    <c:v>3.5921142386367775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'"Monocytes"'!$A$21:$A$26</c:f>
              <c:strCache>
                <c:ptCount val="6"/>
                <c:pt idx="0">
                  <c:v>10:1</c:v>
                </c:pt>
                <c:pt idx="1">
                  <c:v>5:1</c:v>
                </c:pt>
                <c:pt idx="2">
                  <c:v>2.5:1</c:v>
                </c:pt>
                <c:pt idx="3">
                  <c:v>1.25:1</c:v>
                </c:pt>
                <c:pt idx="4">
                  <c:v>0.625:1</c:v>
                </c:pt>
                <c:pt idx="5">
                  <c:v>0.3125:1</c:v>
                </c:pt>
              </c:strCache>
            </c:strRef>
          </c:cat>
          <c:val>
            <c:numRef>
              <c:f>'"Monocytes"'!$B$21:$B$26</c:f>
              <c:numCache>
                <c:formatCode>0.00</c:formatCode>
                <c:ptCount val="6"/>
                <c:pt idx="0">
                  <c:v>25.005292513248875</c:v>
                </c:pt>
                <c:pt idx="1">
                  <c:v>14.155200532007539</c:v>
                </c:pt>
                <c:pt idx="2">
                  <c:v>10.845107342724395</c:v>
                </c:pt>
                <c:pt idx="3">
                  <c:v>8.6278228447742578</c:v>
                </c:pt>
                <c:pt idx="4">
                  <c:v>7.1816912467988416</c:v>
                </c:pt>
                <c:pt idx="5">
                  <c:v>4.4621311147587024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62-0F44-A9D1-6FBBDDED9460}"/>
            </c:ext>
          </c:extLst>
        </c:ser>
        <c:ser>
          <c:idx val="1"/>
          <c:order val="1"/>
          <c:tx>
            <c:strRef>
              <c:f>'"Monocytes"'!$C$20</c:f>
              <c:strCache>
                <c:ptCount val="1"/>
                <c:pt idx="0">
                  <c:v>50% CAR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'"Monocytes"'!$C$30:$C$35</c:f>
                <c:numCache>
                  <c:formatCode>General</c:formatCode>
                  <c:ptCount val="6"/>
                  <c:pt idx="0">
                    <c:v>8.5562950349338234</c:v>
                  </c:pt>
                  <c:pt idx="1">
                    <c:v>8.3842391032907031</c:v>
                  </c:pt>
                  <c:pt idx="2">
                    <c:v>2.9739764204339676</c:v>
                  </c:pt>
                  <c:pt idx="3">
                    <c:v>2.1896085731258745</c:v>
                  </c:pt>
                  <c:pt idx="4">
                    <c:v>2.4478151421733219</c:v>
                  </c:pt>
                  <c:pt idx="5">
                    <c:v>2.6628636522310347</c:v>
                  </c:pt>
                </c:numCache>
              </c:numRef>
            </c:plus>
            <c:minus>
              <c:numRef>
                <c:f>'"Monocytes"'!$C$30:$C$35</c:f>
                <c:numCache>
                  <c:formatCode>General</c:formatCode>
                  <c:ptCount val="6"/>
                  <c:pt idx="0">
                    <c:v>8.5562950349338234</c:v>
                  </c:pt>
                  <c:pt idx="1">
                    <c:v>8.3842391032907031</c:v>
                  </c:pt>
                  <c:pt idx="2">
                    <c:v>2.9739764204339676</c:v>
                  </c:pt>
                  <c:pt idx="3">
                    <c:v>2.1896085731258745</c:v>
                  </c:pt>
                  <c:pt idx="4">
                    <c:v>2.4478151421733219</c:v>
                  </c:pt>
                  <c:pt idx="5">
                    <c:v>2.6628636522310347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'"Monocytes"'!$A$21:$A$26</c:f>
              <c:strCache>
                <c:ptCount val="6"/>
                <c:pt idx="0">
                  <c:v>10:1</c:v>
                </c:pt>
                <c:pt idx="1">
                  <c:v>5:1</c:v>
                </c:pt>
                <c:pt idx="2">
                  <c:v>2.5:1</c:v>
                </c:pt>
                <c:pt idx="3">
                  <c:v>1.25:1</c:v>
                </c:pt>
                <c:pt idx="4">
                  <c:v>0.625:1</c:v>
                </c:pt>
                <c:pt idx="5">
                  <c:v>0.3125:1</c:v>
                </c:pt>
              </c:strCache>
            </c:strRef>
          </c:cat>
          <c:val>
            <c:numRef>
              <c:f>'"Monocytes"'!$C$21:$C$26</c:f>
              <c:numCache>
                <c:formatCode>0.00</c:formatCode>
                <c:ptCount val="6"/>
                <c:pt idx="0">
                  <c:v>68.219762742935146</c:v>
                </c:pt>
                <c:pt idx="1">
                  <c:v>50.792880059628004</c:v>
                </c:pt>
                <c:pt idx="2">
                  <c:v>31.740418791735355</c:v>
                </c:pt>
                <c:pt idx="3">
                  <c:v>21.638609016096868</c:v>
                </c:pt>
                <c:pt idx="4">
                  <c:v>13.181143522990036</c:v>
                </c:pt>
                <c:pt idx="5">
                  <c:v>6.2325574303660742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62-0F44-A9D1-6FBBDDED9460}"/>
            </c:ext>
          </c:extLst>
        </c:ser>
        <c:ser>
          <c:idx val="2"/>
          <c:order val="2"/>
          <c:tx>
            <c:strRef>
              <c:f>'"Monocytes"'!$D$20</c:f>
              <c:strCache>
                <c:ptCount val="1"/>
                <c:pt idx="0">
                  <c:v>75% CAR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'"Monocytes"'!$D$30:$D$35</c:f>
                <c:numCache>
                  <c:formatCode>General</c:formatCode>
                  <c:ptCount val="6"/>
                  <c:pt idx="0">
                    <c:v>6.3859675722149429</c:v>
                  </c:pt>
                  <c:pt idx="1">
                    <c:v>6.7515818621074288</c:v>
                  </c:pt>
                  <c:pt idx="2">
                    <c:v>5.1380271292767423</c:v>
                  </c:pt>
                  <c:pt idx="3">
                    <c:v>4.0795946540632073</c:v>
                  </c:pt>
                  <c:pt idx="4">
                    <c:v>3.0171833149829665</c:v>
                  </c:pt>
                  <c:pt idx="5">
                    <c:v>2.7692532003676269</c:v>
                  </c:pt>
                </c:numCache>
              </c:numRef>
            </c:plus>
            <c:minus>
              <c:numRef>
                <c:f>'"Monocytes"'!$D$30:$D$35</c:f>
                <c:numCache>
                  <c:formatCode>General</c:formatCode>
                  <c:ptCount val="6"/>
                  <c:pt idx="0">
                    <c:v>6.3859675722149429</c:v>
                  </c:pt>
                  <c:pt idx="1">
                    <c:v>6.7515818621074288</c:v>
                  </c:pt>
                  <c:pt idx="2">
                    <c:v>5.1380271292767423</c:v>
                  </c:pt>
                  <c:pt idx="3">
                    <c:v>4.0795946540632073</c:v>
                  </c:pt>
                  <c:pt idx="4">
                    <c:v>3.0171833149829665</c:v>
                  </c:pt>
                  <c:pt idx="5">
                    <c:v>2.7692532003676269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'"Monocytes"'!$A$21:$A$26</c:f>
              <c:strCache>
                <c:ptCount val="6"/>
                <c:pt idx="0">
                  <c:v>10:1</c:v>
                </c:pt>
                <c:pt idx="1">
                  <c:v>5:1</c:v>
                </c:pt>
                <c:pt idx="2">
                  <c:v>2.5:1</c:v>
                </c:pt>
                <c:pt idx="3">
                  <c:v>1.25:1</c:v>
                </c:pt>
                <c:pt idx="4">
                  <c:v>0.625:1</c:v>
                </c:pt>
                <c:pt idx="5">
                  <c:v>0.3125:1</c:v>
                </c:pt>
              </c:strCache>
            </c:strRef>
          </c:cat>
          <c:val>
            <c:numRef>
              <c:f>'"Monocytes"'!$D$21:$D$26</c:f>
              <c:numCache>
                <c:formatCode>0.00</c:formatCode>
                <c:ptCount val="6"/>
                <c:pt idx="0">
                  <c:v>70.180778178308131</c:v>
                </c:pt>
                <c:pt idx="1">
                  <c:v>58.411753425766129</c:v>
                </c:pt>
                <c:pt idx="2">
                  <c:v>41.84486749364752</c:v>
                </c:pt>
                <c:pt idx="3">
                  <c:v>30.930561639746688</c:v>
                </c:pt>
                <c:pt idx="4">
                  <c:v>21.271211835994851</c:v>
                </c:pt>
                <c:pt idx="5">
                  <c:v>13.245357395649528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62-0F44-A9D1-6FBBDDED9460}"/>
            </c:ext>
          </c:extLst>
        </c:ser>
        <c:ser>
          <c:idx val="3"/>
          <c:order val="3"/>
          <c:tx>
            <c:strRef>
              <c:f>'"Monocytes"'!$E$20</c:f>
              <c:strCache>
                <c:ptCount val="1"/>
                <c:pt idx="0">
                  <c:v>100% CAR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'"Monocytes"'!$E$30:$E$35</c:f>
                <c:numCache>
                  <c:formatCode>General</c:formatCode>
                  <c:ptCount val="6"/>
                  <c:pt idx="0">
                    <c:v>1.5343858833484736</c:v>
                  </c:pt>
                  <c:pt idx="1">
                    <c:v>1.9690878101602813</c:v>
                  </c:pt>
                  <c:pt idx="2">
                    <c:v>0.64147624331196829</c:v>
                  </c:pt>
                  <c:pt idx="3">
                    <c:v>1.0271067342147637</c:v>
                  </c:pt>
                  <c:pt idx="4">
                    <c:v>1.2769377774488022</c:v>
                  </c:pt>
                  <c:pt idx="5">
                    <c:v>1.7021011579408947</c:v>
                  </c:pt>
                </c:numCache>
              </c:numRef>
            </c:plus>
            <c:minus>
              <c:numRef>
                <c:f>'"Monocytes"'!$E$30:$E$35</c:f>
                <c:numCache>
                  <c:formatCode>General</c:formatCode>
                  <c:ptCount val="6"/>
                  <c:pt idx="0">
                    <c:v>1.5343858833484736</c:v>
                  </c:pt>
                  <c:pt idx="1">
                    <c:v>1.9690878101602813</c:v>
                  </c:pt>
                  <c:pt idx="2">
                    <c:v>0.64147624331196829</c:v>
                  </c:pt>
                  <c:pt idx="3">
                    <c:v>1.0271067342147637</c:v>
                  </c:pt>
                  <c:pt idx="4">
                    <c:v>1.2769377774488022</c:v>
                  </c:pt>
                  <c:pt idx="5">
                    <c:v>1.7021011579408947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'"Monocytes"'!$A$21:$A$26</c:f>
              <c:strCache>
                <c:ptCount val="6"/>
                <c:pt idx="0">
                  <c:v>10:1</c:v>
                </c:pt>
                <c:pt idx="1">
                  <c:v>5:1</c:v>
                </c:pt>
                <c:pt idx="2">
                  <c:v>2.5:1</c:v>
                </c:pt>
                <c:pt idx="3">
                  <c:v>1.25:1</c:v>
                </c:pt>
                <c:pt idx="4">
                  <c:v>0.625:1</c:v>
                </c:pt>
                <c:pt idx="5">
                  <c:v>0.3125:1</c:v>
                </c:pt>
              </c:strCache>
            </c:strRef>
          </c:cat>
          <c:val>
            <c:numRef>
              <c:f>'"Monocytes"'!$E$21:$E$26</c:f>
              <c:numCache>
                <c:formatCode>0.00</c:formatCode>
                <c:ptCount val="6"/>
                <c:pt idx="0">
                  <c:v>69.155408713969123</c:v>
                </c:pt>
                <c:pt idx="1">
                  <c:v>56.846870145475215</c:v>
                </c:pt>
                <c:pt idx="2">
                  <c:v>43.635525577353086</c:v>
                </c:pt>
                <c:pt idx="3">
                  <c:v>30.381078546760904</c:v>
                </c:pt>
                <c:pt idx="4">
                  <c:v>21.142784090675857</c:v>
                </c:pt>
                <c:pt idx="5">
                  <c:v>13.707169493543134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00-EC4A-BF65-3D3E9B037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047536"/>
        <c:axId val="593049216"/>
      </c:lineChart>
      <c:catAx>
        <c:axId val="59304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E:T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49216"/>
        <c:crosses val="autoZero"/>
        <c:auto val="1"/>
        <c:lblAlgn val="ctr"/>
        <c:lblOffset val="100"/>
        <c:noMultiLvlLbl val="0"/>
      </c:catAx>
      <c:valAx>
        <c:axId val="59304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cytotoxicity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4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MV4-11 redo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'MV411 redo'!$B$20</c:f>
              <c:strCache>
                <c:ptCount val="1"/>
                <c:pt idx="0">
                  <c:v>WT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'MV411 redo'!$B$30:$B$35</c:f>
                <c:numCache>
                  <c:formatCode>General</c:formatCode>
                  <c:ptCount val="6"/>
                  <c:pt idx="0">
                    <c:v>12.980350927579218</c:v>
                  </c:pt>
                  <c:pt idx="1">
                    <c:v>24.343594145494414</c:v>
                  </c:pt>
                  <c:pt idx="2">
                    <c:v>25.627532606448639</c:v>
                  </c:pt>
                  <c:pt idx="3">
                    <c:v>18.330163672094617</c:v>
                  </c:pt>
                  <c:pt idx="4">
                    <c:v>13.034182020203568</c:v>
                  </c:pt>
                  <c:pt idx="5">
                    <c:v>24.527719895368978</c:v>
                  </c:pt>
                </c:numCache>
              </c:numRef>
            </c:plus>
            <c:minus>
              <c:numRef>
                <c:f>'MV411 redo'!$B$30:$B$35</c:f>
                <c:numCache>
                  <c:formatCode>General</c:formatCode>
                  <c:ptCount val="6"/>
                  <c:pt idx="0">
                    <c:v>12.980350927579218</c:v>
                  </c:pt>
                  <c:pt idx="1">
                    <c:v>24.343594145494414</c:v>
                  </c:pt>
                  <c:pt idx="2">
                    <c:v>25.627532606448639</c:v>
                  </c:pt>
                  <c:pt idx="3">
                    <c:v>18.330163672094617</c:v>
                  </c:pt>
                  <c:pt idx="4">
                    <c:v>13.034182020203568</c:v>
                  </c:pt>
                  <c:pt idx="5">
                    <c:v>24.527719895368978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'MV411 redo'!$A$21:$A$26</c:f>
              <c:strCache>
                <c:ptCount val="6"/>
                <c:pt idx="0">
                  <c:v>10:1</c:v>
                </c:pt>
                <c:pt idx="1">
                  <c:v>5:1</c:v>
                </c:pt>
                <c:pt idx="2">
                  <c:v>2.5:1</c:v>
                </c:pt>
                <c:pt idx="3">
                  <c:v>1.25:1</c:v>
                </c:pt>
                <c:pt idx="4">
                  <c:v>0.625:1</c:v>
                </c:pt>
                <c:pt idx="5">
                  <c:v>0.3125:1</c:v>
                </c:pt>
              </c:strCache>
            </c:strRef>
          </c:cat>
          <c:val>
            <c:numRef>
              <c:f>'MV411 redo'!$B$21:$B$26</c:f>
              <c:numCache>
                <c:formatCode>0.00</c:formatCode>
                <c:ptCount val="6"/>
                <c:pt idx="0">
                  <c:v>-5.8824841218869048</c:v>
                </c:pt>
                <c:pt idx="1">
                  <c:v>-10.506761578534329</c:v>
                </c:pt>
                <c:pt idx="2">
                  <c:v>-12.72612930849931</c:v>
                </c:pt>
                <c:pt idx="3">
                  <c:v>-0.36617783486773625</c:v>
                </c:pt>
                <c:pt idx="4">
                  <c:v>6.1500927709983024</c:v>
                </c:pt>
                <c:pt idx="5">
                  <c:v>0.43218796831505557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BD-3946-92C4-BB1BA9A83593}"/>
            </c:ext>
          </c:extLst>
        </c:ser>
        <c:ser>
          <c:idx val="1"/>
          <c:order val="1"/>
          <c:tx>
            <c:strRef>
              <c:f>'MV411 redo'!$C$20</c:f>
              <c:strCache>
                <c:ptCount val="1"/>
                <c:pt idx="0">
                  <c:v>50% CAR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'MV411 redo'!$C$30:$C$35</c:f>
                <c:numCache>
                  <c:formatCode>General</c:formatCode>
                  <c:ptCount val="6"/>
                  <c:pt idx="0">
                    <c:v>30.959409290073285</c:v>
                  </c:pt>
                  <c:pt idx="1">
                    <c:v>18.587272463515376</c:v>
                  </c:pt>
                  <c:pt idx="2">
                    <c:v>9.2974043797408186</c:v>
                  </c:pt>
                  <c:pt idx="3">
                    <c:v>9.772287553433129</c:v>
                  </c:pt>
                  <c:pt idx="4">
                    <c:v>8.7474035904481475</c:v>
                  </c:pt>
                  <c:pt idx="5">
                    <c:v>11.952003364990118</c:v>
                  </c:pt>
                </c:numCache>
              </c:numRef>
            </c:plus>
            <c:minus>
              <c:numRef>
                <c:f>'MV411 redo'!$C$30:$C$35</c:f>
                <c:numCache>
                  <c:formatCode>General</c:formatCode>
                  <c:ptCount val="6"/>
                  <c:pt idx="0">
                    <c:v>30.959409290073285</c:v>
                  </c:pt>
                  <c:pt idx="1">
                    <c:v>18.587272463515376</c:v>
                  </c:pt>
                  <c:pt idx="2">
                    <c:v>9.2974043797408186</c:v>
                  </c:pt>
                  <c:pt idx="3">
                    <c:v>9.772287553433129</c:v>
                  </c:pt>
                  <c:pt idx="4">
                    <c:v>8.7474035904481475</c:v>
                  </c:pt>
                  <c:pt idx="5">
                    <c:v>11.952003364990118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'MV411 redo'!$A$21:$A$26</c:f>
              <c:strCache>
                <c:ptCount val="6"/>
                <c:pt idx="0">
                  <c:v>10:1</c:v>
                </c:pt>
                <c:pt idx="1">
                  <c:v>5:1</c:v>
                </c:pt>
                <c:pt idx="2">
                  <c:v>2.5:1</c:v>
                </c:pt>
                <c:pt idx="3">
                  <c:v>1.25:1</c:v>
                </c:pt>
                <c:pt idx="4">
                  <c:v>0.625:1</c:v>
                </c:pt>
                <c:pt idx="5">
                  <c:v>0.3125:1</c:v>
                </c:pt>
              </c:strCache>
            </c:strRef>
          </c:cat>
          <c:val>
            <c:numRef>
              <c:f>'MV411 redo'!$C$21:$C$26</c:f>
              <c:numCache>
                <c:formatCode>0.00</c:formatCode>
                <c:ptCount val="6"/>
                <c:pt idx="0">
                  <c:v>26.119050167701392</c:v>
                </c:pt>
                <c:pt idx="1">
                  <c:v>-6.389156497538071</c:v>
                </c:pt>
                <c:pt idx="2">
                  <c:v>-24.652554770570301</c:v>
                </c:pt>
                <c:pt idx="3">
                  <c:v>-19.925693998430113</c:v>
                </c:pt>
                <c:pt idx="4">
                  <c:v>-34.496984942553411</c:v>
                </c:pt>
                <c:pt idx="5">
                  <c:v>-32.902929422678973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BD-3946-92C4-BB1BA9A83593}"/>
            </c:ext>
          </c:extLst>
        </c:ser>
        <c:ser>
          <c:idx val="2"/>
          <c:order val="2"/>
          <c:tx>
            <c:strRef>
              <c:f>'MV411 redo'!$D$20</c:f>
              <c:strCache>
                <c:ptCount val="1"/>
                <c:pt idx="0">
                  <c:v>75% CAR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'MV411 redo'!$D$30:$D$35</c:f>
                <c:numCache>
                  <c:formatCode>General</c:formatCode>
                  <c:ptCount val="6"/>
                  <c:pt idx="0">
                    <c:v>28.276176591294892</c:v>
                  </c:pt>
                  <c:pt idx="1">
                    <c:v>39.850536032831336</c:v>
                  </c:pt>
                  <c:pt idx="2">
                    <c:v>30.960880200186601</c:v>
                  </c:pt>
                  <c:pt idx="3">
                    <c:v>26.596564963752432</c:v>
                  </c:pt>
                  <c:pt idx="4">
                    <c:v>26.087247196784183</c:v>
                  </c:pt>
                  <c:pt idx="5">
                    <c:v>36.364400745618966</c:v>
                  </c:pt>
                </c:numCache>
              </c:numRef>
            </c:plus>
            <c:minus>
              <c:numRef>
                <c:f>'MV411 redo'!$D$30:$D$35</c:f>
                <c:numCache>
                  <c:formatCode>General</c:formatCode>
                  <c:ptCount val="6"/>
                  <c:pt idx="0">
                    <c:v>28.276176591294892</c:v>
                  </c:pt>
                  <c:pt idx="1">
                    <c:v>39.850536032831336</c:v>
                  </c:pt>
                  <c:pt idx="2">
                    <c:v>30.960880200186601</c:v>
                  </c:pt>
                  <c:pt idx="3">
                    <c:v>26.596564963752432</c:v>
                  </c:pt>
                  <c:pt idx="4">
                    <c:v>26.087247196784183</c:v>
                  </c:pt>
                  <c:pt idx="5">
                    <c:v>36.364400745618966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'MV411 redo'!$A$21:$A$26</c:f>
              <c:strCache>
                <c:ptCount val="6"/>
                <c:pt idx="0">
                  <c:v>10:1</c:v>
                </c:pt>
                <c:pt idx="1">
                  <c:v>5:1</c:v>
                </c:pt>
                <c:pt idx="2">
                  <c:v>2.5:1</c:v>
                </c:pt>
                <c:pt idx="3">
                  <c:v>1.25:1</c:v>
                </c:pt>
                <c:pt idx="4">
                  <c:v>0.625:1</c:v>
                </c:pt>
                <c:pt idx="5">
                  <c:v>0.3125:1</c:v>
                </c:pt>
              </c:strCache>
            </c:strRef>
          </c:cat>
          <c:val>
            <c:numRef>
              <c:f>'MV411 redo'!$D$21:$D$26</c:f>
              <c:numCache>
                <c:formatCode>0.00</c:formatCode>
                <c:ptCount val="6"/>
                <c:pt idx="0">
                  <c:v>-16.429833012203002</c:v>
                </c:pt>
                <c:pt idx="1">
                  <c:v>-6.2276992792407926</c:v>
                </c:pt>
                <c:pt idx="2">
                  <c:v>-1.3090523085706909</c:v>
                </c:pt>
                <c:pt idx="3">
                  <c:v>9.2561371583529279</c:v>
                </c:pt>
                <c:pt idx="4">
                  <c:v>3.4418932419895256</c:v>
                </c:pt>
                <c:pt idx="5">
                  <c:v>24.468796831513544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BD-3946-92C4-BB1BA9A83593}"/>
            </c:ext>
          </c:extLst>
        </c:ser>
        <c:ser>
          <c:idx val="3"/>
          <c:order val="3"/>
          <c:tx>
            <c:strRef>
              <c:f>'MV411 redo'!$E$20</c:f>
              <c:strCache>
                <c:ptCount val="1"/>
                <c:pt idx="0">
                  <c:v>100% CAR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'MV411 redo'!$E$30:$E$35</c:f>
                <c:numCache>
                  <c:formatCode>General</c:formatCode>
                  <c:ptCount val="6"/>
                  <c:pt idx="0">
                    <c:v>9.7736622483982973</c:v>
                  </c:pt>
                  <c:pt idx="1">
                    <c:v>17.200885885009306</c:v>
                  </c:pt>
                  <c:pt idx="2">
                    <c:v>1.708821798905882</c:v>
                  </c:pt>
                  <c:pt idx="3">
                    <c:v>10.945962633059304</c:v>
                  </c:pt>
                  <c:pt idx="4">
                    <c:v>3.9580820968066148</c:v>
                  </c:pt>
                  <c:pt idx="5">
                    <c:v>14.636195037455547</c:v>
                  </c:pt>
                </c:numCache>
              </c:numRef>
            </c:plus>
            <c:minus>
              <c:numRef>
                <c:f>'MV411 redo'!$E$30:$E$35</c:f>
                <c:numCache>
                  <c:formatCode>General</c:formatCode>
                  <c:ptCount val="6"/>
                  <c:pt idx="0">
                    <c:v>9.7736622483982973</c:v>
                  </c:pt>
                  <c:pt idx="1">
                    <c:v>17.200885885009306</c:v>
                  </c:pt>
                  <c:pt idx="2">
                    <c:v>1.708821798905882</c:v>
                  </c:pt>
                  <c:pt idx="3">
                    <c:v>10.945962633059304</c:v>
                  </c:pt>
                  <c:pt idx="4">
                    <c:v>3.9580820968066148</c:v>
                  </c:pt>
                  <c:pt idx="5">
                    <c:v>14.636195037455547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'MV411 redo'!$A$21:$A$26</c:f>
              <c:strCache>
                <c:ptCount val="6"/>
                <c:pt idx="0">
                  <c:v>10:1</c:v>
                </c:pt>
                <c:pt idx="1">
                  <c:v>5:1</c:v>
                </c:pt>
                <c:pt idx="2">
                  <c:v>2.5:1</c:v>
                </c:pt>
                <c:pt idx="3">
                  <c:v>1.25:1</c:v>
                </c:pt>
                <c:pt idx="4">
                  <c:v>0.625:1</c:v>
                </c:pt>
                <c:pt idx="5">
                  <c:v>0.3125:1</c:v>
                </c:pt>
              </c:strCache>
            </c:strRef>
          </c:cat>
          <c:val>
            <c:numRef>
              <c:f>'MV411 redo'!$E$21:$E$26</c:f>
              <c:numCache>
                <c:formatCode>0.00</c:formatCode>
                <c:ptCount val="6"/>
                <c:pt idx="0">
                  <c:v>-60.4157746378364</c:v>
                </c:pt>
                <c:pt idx="1">
                  <c:v>-42.023032184400279</c:v>
                </c:pt>
                <c:pt idx="2">
                  <c:v>-43.855259401983936</c:v>
                </c:pt>
                <c:pt idx="3">
                  <c:v>-23.763202026689555</c:v>
                </c:pt>
                <c:pt idx="4">
                  <c:v>-30.48999143652328</c:v>
                </c:pt>
                <c:pt idx="5">
                  <c:v>21.75702918718331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BD-3946-92C4-BB1BA9A83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047536"/>
        <c:axId val="593049216"/>
      </c:lineChart>
      <c:catAx>
        <c:axId val="59304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E:T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49216"/>
        <c:crosses val="autoZero"/>
        <c:auto val="1"/>
        <c:lblAlgn val="ctr"/>
        <c:lblOffset val="100"/>
        <c:noMultiLvlLbl val="0"/>
      </c:catAx>
      <c:valAx>
        <c:axId val="59304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cytotoxicity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4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MV4-11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'MV411'!$B$20</c:f>
              <c:strCache>
                <c:ptCount val="1"/>
                <c:pt idx="0">
                  <c:v>WT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'MV411'!$B$30:$B$35</c:f>
                <c:numCache>
                  <c:formatCode>General</c:formatCode>
                  <c:ptCount val="6"/>
                  <c:pt idx="0">
                    <c:v>33.475488097289563</c:v>
                  </c:pt>
                  <c:pt idx="1">
                    <c:v>46.558945594198299</c:v>
                  </c:pt>
                  <c:pt idx="2">
                    <c:v>42.207947201037761</c:v>
                  </c:pt>
                  <c:pt idx="3">
                    <c:v>49.898755849217807</c:v>
                  </c:pt>
                  <c:pt idx="4">
                    <c:v>51.441014288722862</c:v>
                  </c:pt>
                  <c:pt idx="5">
                    <c:v>49.983922322988747</c:v>
                  </c:pt>
                </c:numCache>
              </c:numRef>
            </c:plus>
            <c:minus>
              <c:numRef>
                <c:f>'MV411'!$B$30:$B$35</c:f>
                <c:numCache>
                  <c:formatCode>General</c:formatCode>
                  <c:ptCount val="6"/>
                  <c:pt idx="0">
                    <c:v>33.475488097289563</c:v>
                  </c:pt>
                  <c:pt idx="1">
                    <c:v>46.558945594198299</c:v>
                  </c:pt>
                  <c:pt idx="2">
                    <c:v>42.207947201037761</c:v>
                  </c:pt>
                  <c:pt idx="3">
                    <c:v>49.898755849217807</c:v>
                  </c:pt>
                  <c:pt idx="4">
                    <c:v>51.441014288722862</c:v>
                  </c:pt>
                  <c:pt idx="5">
                    <c:v>49.983922322988747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'MV411'!$A$21:$A$26</c:f>
              <c:strCache>
                <c:ptCount val="6"/>
                <c:pt idx="0">
                  <c:v>10:1</c:v>
                </c:pt>
                <c:pt idx="1">
                  <c:v>5:1</c:v>
                </c:pt>
                <c:pt idx="2">
                  <c:v>2.5:1</c:v>
                </c:pt>
                <c:pt idx="3">
                  <c:v>1.25:1</c:v>
                </c:pt>
                <c:pt idx="4">
                  <c:v>0.625:1</c:v>
                </c:pt>
                <c:pt idx="5">
                  <c:v>0.3125:1</c:v>
                </c:pt>
              </c:strCache>
            </c:strRef>
          </c:cat>
          <c:val>
            <c:numRef>
              <c:f>'MV411'!$B$21:$B$26</c:f>
              <c:numCache>
                <c:formatCode>0.00</c:formatCode>
                <c:ptCount val="6"/>
                <c:pt idx="0">
                  <c:v>108.06772691671755</c:v>
                </c:pt>
                <c:pt idx="1">
                  <c:v>70.853820381167836</c:v>
                </c:pt>
                <c:pt idx="2">
                  <c:v>45.178291706552876</c:v>
                </c:pt>
                <c:pt idx="3">
                  <c:v>52.801649116699942</c:v>
                </c:pt>
                <c:pt idx="4">
                  <c:v>34.229505700113108</c:v>
                </c:pt>
                <c:pt idx="5">
                  <c:v>53.664280741449808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7-AC4A-B637-A59C2119BF1E}"/>
            </c:ext>
          </c:extLst>
        </c:ser>
        <c:ser>
          <c:idx val="1"/>
          <c:order val="1"/>
          <c:tx>
            <c:strRef>
              <c:f>'MV411'!$C$20</c:f>
              <c:strCache>
                <c:ptCount val="1"/>
                <c:pt idx="0">
                  <c:v>50% CAR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'MV411'!$C$30:$C$35</c:f>
                <c:numCache>
                  <c:formatCode>General</c:formatCode>
                  <c:ptCount val="6"/>
                  <c:pt idx="0">
                    <c:v>20.486342794564145</c:v>
                  </c:pt>
                  <c:pt idx="1">
                    <c:v>2.5555843209788525</c:v>
                  </c:pt>
                  <c:pt idx="2">
                    <c:v>4.43465039849342</c:v>
                  </c:pt>
                  <c:pt idx="3">
                    <c:v>31.153010122355141</c:v>
                  </c:pt>
                  <c:pt idx="4">
                    <c:v>32.155772129525616</c:v>
                  </c:pt>
                  <c:pt idx="5">
                    <c:v>11.206341301046319</c:v>
                  </c:pt>
                </c:numCache>
              </c:numRef>
            </c:plus>
            <c:minus>
              <c:numRef>
                <c:f>'MV411'!$C$30:$C$35</c:f>
                <c:numCache>
                  <c:formatCode>General</c:formatCode>
                  <c:ptCount val="6"/>
                  <c:pt idx="0">
                    <c:v>20.486342794564145</c:v>
                  </c:pt>
                  <c:pt idx="1">
                    <c:v>2.5555843209788525</c:v>
                  </c:pt>
                  <c:pt idx="2">
                    <c:v>4.43465039849342</c:v>
                  </c:pt>
                  <c:pt idx="3">
                    <c:v>31.153010122355141</c:v>
                  </c:pt>
                  <c:pt idx="4">
                    <c:v>32.155772129525616</c:v>
                  </c:pt>
                  <c:pt idx="5">
                    <c:v>11.206341301046319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'MV411'!$A$21:$A$26</c:f>
              <c:strCache>
                <c:ptCount val="6"/>
                <c:pt idx="0">
                  <c:v>10:1</c:v>
                </c:pt>
                <c:pt idx="1">
                  <c:v>5:1</c:v>
                </c:pt>
                <c:pt idx="2">
                  <c:v>2.5:1</c:v>
                </c:pt>
                <c:pt idx="3">
                  <c:v>1.25:1</c:v>
                </c:pt>
                <c:pt idx="4">
                  <c:v>0.625:1</c:v>
                </c:pt>
                <c:pt idx="5">
                  <c:v>0.3125:1</c:v>
                </c:pt>
              </c:strCache>
            </c:strRef>
          </c:cat>
          <c:val>
            <c:numRef>
              <c:f>'MV411'!$C$21:$C$26</c:f>
              <c:numCache>
                <c:formatCode>0.00</c:formatCode>
                <c:ptCount val="6"/>
                <c:pt idx="0">
                  <c:v>69.621334087546771</c:v>
                </c:pt>
                <c:pt idx="1">
                  <c:v>37.986794012705467</c:v>
                </c:pt>
                <c:pt idx="2">
                  <c:v>36.320272387085495</c:v>
                </c:pt>
                <c:pt idx="3">
                  <c:v>42.180293272996217</c:v>
                </c:pt>
                <c:pt idx="4">
                  <c:v>32.87736054303366</c:v>
                </c:pt>
                <c:pt idx="5">
                  <c:v>51.544143242537608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7-AC4A-B637-A59C2119BF1E}"/>
            </c:ext>
          </c:extLst>
        </c:ser>
        <c:ser>
          <c:idx val="2"/>
          <c:order val="2"/>
          <c:tx>
            <c:strRef>
              <c:f>'MV411'!$D$20</c:f>
              <c:strCache>
                <c:ptCount val="1"/>
                <c:pt idx="0">
                  <c:v>75% CAR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'MV411'!$D$30:$D$35</c:f>
                <c:numCache>
                  <c:formatCode>General</c:formatCode>
                  <c:ptCount val="6"/>
                  <c:pt idx="0">
                    <c:v>41.322531640874068</c:v>
                  </c:pt>
                  <c:pt idx="1">
                    <c:v>39.729478580492042</c:v>
                  </c:pt>
                  <c:pt idx="2">
                    <c:v>29.782289918966185</c:v>
                  </c:pt>
                  <c:pt idx="3">
                    <c:v>24.220951721994915</c:v>
                  </c:pt>
                  <c:pt idx="4">
                    <c:v>36.605781265107289</c:v>
                  </c:pt>
                  <c:pt idx="5">
                    <c:v>5.3012478232429148</c:v>
                  </c:pt>
                </c:numCache>
              </c:numRef>
            </c:plus>
            <c:minus>
              <c:numRef>
                <c:f>'MV411'!$D$30:$D$35</c:f>
                <c:numCache>
                  <c:formatCode>General</c:formatCode>
                  <c:ptCount val="6"/>
                  <c:pt idx="0">
                    <c:v>41.322531640874068</c:v>
                  </c:pt>
                  <c:pt idx="1">
                    <c:v>39.729478580492042</c:v>
                  </c:pt>
                  <c:pt idx="2">
                    <c:v>29.782289918966185</c:v>
                  </c:pt>
                  <c:pt idx="3">
                    <c:v>24.220951721994915</c:v>
                  </c:pt>
                  <c:pt idx="4">
                    <c:v>36.605781265107289</c:v>
                  </c:pt>
                  <c:pt idx="5">
                    <c:v>5.3012478232429148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'MV411'!$A$21:$A$26</c:f>
              <c:strCache>
                <c:ptCount val="6"/>
                <c:pt idx="0">
                  <c:v>10:1</c:v>
                </c:pt>
                <c:pt idx="1">
                  <c:v>5:1</c:v>
                </c:pt>
                <c:pt idx="2">
                  <c:v>2.5:1</c:v>
                </c:pt>
                <c:pt idx="3">
                  <c:v>1.25:1</c:v>
                </c:pt>
                <c:pt idx="4">
                  <c:v>0.625:1</c:v>
                </c:pt>
                <c:pt idx="5">
                  <c:v>0.3125:1</c:v>
                </c:pt>
              </c:strCache>
            </c:strRef>
          </c:cat>
          <c:val>
            <c:numRef>
              <c:f>'MV411'!$D$21:$D$26</c:f>
              <c:numCache>
                <c:formatCode>0.00</c:formatCode>
                <c:ptCount val="6"/>
                <c:pt idx="0">
                  <c:v>38.747171699590986</c:v>
                </c:pt>
                <c:pt idx="1">
                  <c:v>73.876838395265835</c:v>
                </c:pt>
                <c:pt idx="2">
                  <c:v>62.72136889739793</c:v>
                </c:pt>
                <c:pt idx="3">
                  <c:v>61.079866852319206</c:v>
                </c:pt>
                <c:pt idx="4">
                  <c:v>43.39972587242189</c:v>
                </c:pt>
                <c:pt idx="5">
                  <c:v>58.959729353406999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57-AC4A-B637-A59C2119BF1E}"/>
            </c:ext>
          </c:extLst>
        </c:ser>
        <c:ser>
          <c:idx val="3"/>
          <c:order val="3"/>
          <c:tx>
            <c:strRef>
              <c:f>'MV411'!$E$20</c:f>
              <c:strCache>
                <c:ptCount val="1"/>
                <c:pt idx="0">
                  <c:v>100% CAR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'MV411'!$E$30:$E$35</c:f>
                <c:numCache>
                  <c:formatCode>General</c:formatCode>
                  <c:ptCount val="6"/>
                  <c:pt idx="0">
                    <c:v>6.3691162600722366</c:v>
                  </c:pt>
                  <c:pt idx="1">
                    <c:v>18.687498888321898</c:v>
                  </c:pt>
                  <c:pt idx="2">
                    <c:v>22.632408874138751</c:v>
                  </c:pt>
                  <c:pt idx="3">
                    <c:v>14.782401061348908</c:v>
                  </c:pt>
                  <c:pt idx="4">
                    <c:v>6.9007375710956715</c:v>
                  </c:pt>
                  <c:pt idx="5">
                    <c:v>34.590292560612767</c:v>
                  </c:pt>
                </c:numCache>
              </c:numRef>
            </c:plus>
            <c:minus>
              <c:numRef>
                <c:f>'MV411'!$E$30:$E$35</c:f>
                <c:numCache>
                  <c:formatCode>General</c:formatCode>
                  <c:ptCount val="6"/>
                  <c:pt idx="0">
                    <c:v>6.3691162600722366</c:v>
                  </c:pt>
                  <c:pt idx="1">
                    <c:v>18.687498888321898</c:v>
                  </c:pt>
                  <c:pt idx="2">
                    <c:v>22.632408874138751</c:v>
                  </c:pt>
                  <c:pt idx="3">
                    <c:v>14.782401061348908</c:v>
                  </c:pt>
                  <c:pt idx="4">
                    <c:v>6.9007375710956715</c:v>
                  </c:pt>
                  <c:pt idx="5">
                    <c:v>34.590292560612767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'MV411'!$A$21:$A$26</c:f>
              <c:strCache>
                <c:ptCount val="6"/>
                <c:pt idx="0">
                  <c:v>10:1</c:v>
                </c:pt>
                <c:pt idx="1">
                  <c:v>5:1</c:v>
                </c:pt>
                <c:pt idx="2">
                  <c:v>2.5:1</c:v>
                </c:pt>
                <c:pt idx="3">
                  <c:v>1.25:1</c:v>
                </c:pt>
                <c:pt idx="4">
                  <c:v>0.625:1</c:v>
                </c:pt>
                <c:pt idx="5">
                  <c:v>0.3125:1</c:v>
                </c:pt>
              </c:strCache>
            </c:strRef>
          </c:cat>
          <c:val>
            <c:numRef>
              <c:f>'MV411'!$E$21:$E$26</c:f>
              <c:numCache>
                <c:formatCode>0.00</c:formatCode>
                <c:ptCount val="6"/>
                <c:pt idx="0">
                  <c:v>4.6574493081540842</c:v>
                </c:pt>
                <c:pt idx="1">
                  <c:v>33.723675050039169</c:v>
                </c:pt>
                <c:pt idx="2">
                  <c:v>18.214798537986166</c:v>
                </c:pt>
                <c:pt idx="3">
                  <c:v>45.507897484988234</c:v>
                </c:pt>
                <c:pt idx="4">
                  <c:v>28.440192324427784</c:v>
                </c:pt>
                <c:pt idx="5">
                  <c:v>48.548320424680192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57-AC4A-B637-A59C2119B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047536"/>
        <c:axId val="593049216"/>
      </c:lineChart>
      <c:catAx>
        <c:axId val="59304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E:T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49216"/>
        <c:crosses val="autoZero"/>
        <c:auto val="1"/>
        <c:lblAlgn val="ctr"/>
        <c:lblOffset val="100"/>
        <c:noMultiLvlLbl val="0"/>
      </c:catAx>
      <c:valAx>
        <c:axId val="59304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cytotoxicity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4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160616</xdr:colOff>
      <xdr:row>19</xdr:row>
      <xdr:rowOff>94502</xdr:rowOff>
    </xdr:from>
    <xdr:to>
      <xdr:col>17</xdr:col>
      <xdr:colOff>373529</xdr:colOff>
      <xdr:row>42</xdr:row>
      <xdr:rowOff>93382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E5BCC7-8AA3-584A-B1E8-39872AC41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85911</xdr:colOff>
      <xdr:row>20</xdr:row>
      <xdr:rowOff>19796</xdr:rowOff>
    </xdr:from>
    <xdr:to>
      <xdr:col>18</xdr:col>
      <xdr:colOff>298823</xdr:colOff>
      <xdr:row>43</xdr:row>
      <xdr:rowOff>18676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80CA66-3896-2B42-AB6C-A078C4A09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713440</xdr:colOff>
      <xdr:row>18</xdr:row>
      <xdr:rowOff>64621</xdr:rowOff>
    </xdr:from>
    <xdr:to>
      <xdr:col>18</xdr:col>
      <xdr:colOff>657412</xdr:colOff>
      <xdr:row>45</xdr:row>
      <xdr:rowOff>119530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D204AD-70C3-0549-AB97-61540379B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713440</xdr:colOff>
      <xdr:row>18</xdr:row>
      <xdr:rowOff>64621</xdr:rowOff>
    </xdr:from>
    <xdr:to>
      <xdr:col>18</xdr:col>
      <xdr:colOff>657412</xdr:colOff>
      <xdr:row>45</xdr:row>
      <xdr:rowOff>119530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2942CE-C9BD-2843-AA35-606BC7675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2ADEE-82C7-C745-ADFA-EEFD8CE3FCE4}">
  <dimension ref="A1:AM59"/>
  <sheetViews>
    <sheetView topLeftCell="A5" zoomScale="85" zoomScaleNormal="85" workbookViewId="0">
      <selection activeCell="A29" sqref="A29"/>
    </sheetView>
  </sheetViews>
  <sheetFormatPr baseColWidth="10" defaultRowHeight="16" x14ac:dyDescent="0.2"/>
  <sheetData>
    <row r="1" spans="1:39" x14ac:dyDescent="0.2">
      <c r="X1" t="s">
        <v>9</v>
      </c>
      <c r="AA1">
        <v>25.9</v>
      </c>
      <c r="AB1">
        <v>289.577</v>
      </c>
      <c r="AC1">
        <v>267.154</v>
      </c>
      <c r="AD1">
        <v>247.01499999999999</v>
      </c>
      <c r="AE1">
        <v>230.864</v>
      </c>
      <c r="AF1">
        <v>219.505</v>
      </c>
      <c r="AG1">
        <v>205.59</v>
      </c>
      <c r="AH1">
        <v>312.63200000000001</v>
      </c>
      <c r="AI1">
        <v>289.98700000000002</v>
      </c>
      <c r="AJ1">
        <v>287.96699999999998</v>
      </c>
      <c r="AK1">
        <v>270.88799999999998</v>
      </c>
      <c r="AL1">
        <v>248.929</v>
      </c>
      <c r="AM1">
        <v>256.762</v>
      </c>
    </row>
    <row r="2" spans="1:39" x14ac:dyDescent="0.2">
      <c r="A2" s="3"/>
      <c r="B2" s="47" t="s">
        <v>10</v>
      </c>
      <c r="C2" s="48"/>
      <c r="D2" s="48"/>
      <c r="E2" s="49" t="s">
        <v>13</v>
      </c>
      <c r="F2" s="48"/>
      <c r="G2" s="48"/>
      <c r="H2" s="49" t="s">
        <v>12</v>
      </c>
      <c r="I2" s="48"/>
      <c r="J2" s="48"/>
      <c r="K2" s="49" t="s">
        <v>11</v>
      </c>
      <c r="L2" s="48"/>
      <c r="M2" s="48"/>
      <c r="P2" s="2"/>
      <c r="Q2">
        <v>222.94300000000001</v>
      </c>
      <c r="R2">
        <v>217.268</v>
      </c>
      <c r="S2">
        <v>227.571</v>
      </c>
      <c r="T2">
        <v>225.36699999999999</v>
      </c>
      <c r="U2">
        <v>229.15899999999999</v>
      </c>
      <c r="V2">
        <v>228.02099999999999</v>
      </c>
      <c r="W2" s="2"/>
      <c r="X2" s="12">
        <f>AVERAGE(Q2:V3)</f>
        <v>225.05483333333333</v>
      </c>
      <c r="AB2">
        <v>254.53700000000001</v>
      </c>
      <c r="AC2">
        <v>248.577</v>
      </c>
      <c r="AD2">
        <v>241.33</v>
      </c>
      <c r="AE2">
        <v>224.31100000000001</v>
      </c>
      <c r="AF2">
        <v>208.49</v>
      </c>
      <c r="AG2">
        <v>188.67500000000001</v>
      </c>
      <c r="AH2">
        <v>282.53699999999998</v>
      </c>
      <c r="AI2">
        <v>284.99299999999999</v>
      </c>
      <c r="AJ2">
        <v>255.38900000000001</v>
      </c>
      <c r="AK2">
        <v>243.90600000000001</v>
      </c>
      <c r="AL2">
        <v>227.15199999999999</v>
      </c>
      <c r="AM2">
        <v>230.43299999999999</v>
      </c>
    </row>
    <row r="3" spans="1:39" x14ac:dyDescent="0.2">
      <c r="A3" s="4" t="s">
        <v>0</v>
      </c>
      <c r="B3" s="43">
        <v>171.38900000000001</v>
      </c>
      <c r="C3" s="43">
        <v>164.34800000000001</v>
      </c>
      <c r="D3" s="43">
        <v>164.41</v>
      </c>
      <c r="E3" s="15">
        <v>172.999</v>
      </c>
      <c r="F3" s="15">
        <v>170.471</v>
      </c>
      <c r="G3" s="15">
        <v>177.602</v>
      </c>
      <c r="H3" s="45">
        <v>172.238</v>
      </c>
      <c r="I3" s="42">
        <v>185.65899999999999</v>
      </c>
      <c r="J3" s="45">
        <v>160.71799999999999</v>
      </c>
      <c r="K3" s="44">
        <v>186.131</v>
      </c>
      <c r="L3" s="44">
        <v>184.30199999999999</v>
      </c>
      <c r="M3" s="46">
        <v>179.91800000000001</v>
      </c>
      <c r="P3" s="9" t="s">
        <v>6</v>
      </c>
      <c r="Q3" s="8"/>
      <c r="R3" s="8"/>
      <c r="S3" s="8"/>
      <c r="T3" s="8"/>
      <c r="U3" s="8"/>
      <c r="V3" s="8"/>
      <c r="W3" s="2"/>
      <c r="X3" s="10"/>
      <c r="AB3">
        <v>275.55799999999999</v>
      </c>
      <c r="AC3">
        <v>258.149</v>
      </c>
      <c r="AD3">
        <v>236.495</v>
      </c>
      <c r="AE3">
        <v>225.06100000000001</v>
      </c>
      <c r="AF3">
        <v>209.85300000000001</v>
      </c>
      <c r="AG3">
        <v>196.71199999999999</v>
      </c>
      <c r="AH3">
        <v>290.82900000000001</v>
      </c>
      <c r="AI3">
        <v>283.34300000000002</v>
      </c>
      <c r="AJ3">
        <v>260.46600000000001</v>
      </c>
      <c r="AK3">
        <v>248.84700000000001</v>
      </c>
      <c r="AL3">
        <v>225.87799999999999</v>
      </c>
      <c r="AM3">
        <v>260.089</v>
      </c>
    </row>
    <row r="4" spans="1:39" x14ac:dyDescent="0.2">
      <c r="A4" s="4" t="s">
        <v>1</v>
      </c>
      <c r="B4" s="43">
        <v>164.82400000000001</v>
      </c>
      <c r="C4" s="43">
        <v>157.83699999999999</v>
      </c>
      <c r="D4" s="43">
        <v>151.12299999999999</v>
      </c>
      <c r="E4" s="15">
        <v>170.09700000000001</v>
      </c>
      <c r="F4" s="15">
        <v>174.88</v>
      </c>
      <c r="G4" s="15">
        <v>169.92500000000001</v>
      </c>
      <c r="H4" s="42">
        <v>178.68899999999999</v>
      </c>
      <c r="I4" s="42">
        <v>170.666</v>
      </c>
      <c r="J4" s="42">
        <v>171.70400000000001</v>
      </c>
      <c r="K4" s="44">
        <v>174.815</v>
      </c>
      <c r="L4" s="44">
        <v>175.19</v>
      </c>
      <c r="M4" s="44">
        <v>168.649</v>
      </c>
      <c r="Q4">
        <v>136.875</v>
      </c>
      <c r="R4">
        <v>130.67599999999999</v>
      </c>
      <c r="S4">
        <v>136.506</v>
      </c>
      <c r="T4">
        <v>136.24</v>
      </c>
      <c r="U4">
        <v>133.666</v>
      </c>
      <c r="V4">
        <v>145.22999999999999</v>
      </c>
      <c r="W4" s="11"/>
      <c r="X4" s="13">
        <f>AVERAGE(Q4:T4)</f>
        <v>135.07425000000001</v>
      </c>
      <c r="AB4">
        <v>278.18200000000002</v>
      </c>
      <c r="AC4">
        <v>266.58499999999998</v>
      </c>
      <c r="AD4">
        <v>263.31200000000001</v>
      </c>
      <c r="AE4">
        <v>254.44399999999999</v>
      </c>
      <c r="AF4">
        <v>218.102</v>
      </c>
      <c r="AG4">
        <v>200.459</v>
      </c>
      <c r="AH4">
        <v>22.449000000000002</v>
      </c>
      <c r="AI4">
        <v>22.681000000000001</v>
      </c>
      <c r="AJ4">
        <v>22.556999999999999</v>
      </c>
      <c r="AK4">
        <v>22.172999999999998</v>
      </c>
      <c r="AL4">
        <v>22.417000000000002</v>
      </c>
      <c r="AM4">
        <v>23.352</v>
      </c>
    </row>
    <row r="5" spans="1:39" x14ac:dyDescent="0.2">
      <c r="A5" s="4" t="s">
        <v>2</v>
      </c>
      <c r="B5" s="43">
        <v>154.78</v>
      </c>
      <c r="C5" s="43">
        <v>149.13</v>
      </c>
      <c r="D5" s="43">
        <v>145.626</v>
      </c>
      <c r="E5" s="15">
        <v>156.38900000000001</v>
      </c>
      <c r="F5" s="15">
        <v>161.185</v>
      </c>
      <c r="G5" s="15">
        <v>158.96199999999999</v>
      </c>
      <c r="H5" s="42">
        <v>169.51499999999999</v>
      </c>
      <c r="I5" s="42">
        <v>163.256</v>
      </c>
      <c r="J5" s="42">
        <v>161.49700000000001</v>
      </c>
      <c r="K5" s="44">
        <v>163.37299999999999</v>
      </c>
      <c r="L5" s="44">
        <v>163.649</v>
      </c>
      <c r="M5" s="44">
        <v>162.27099999999999</v>
      </c>
      <c r="P5" s="2" t="s">
        <v>7</v>
      </c>
      <c r="Q5" s="8"/>
      <c r="R5" s="8"/>
      <c r="S5" s="8"/>
      <c r="T5" s="8"/>
      <c r="U5" s="8"/>
      <c r="V5" s="8"/>
      <c r="W5" s="2"/>
      <c r="AB5">
        <v>279.01299999999998</v>
      </c>
      <c r="AC5">
        <v>266.81400000000002</v>
      </c>
      <c r="AD5">
        <v>263.20100000000002</v>
      </c>
      <c r="AE5">
        <v>243.87200000000001</v>
      </c>
      <c r="AF5">
        <v>220.44499999999999</v>
      </c>
      <c r="AG5">
        <v>207.24199999999999</v>
      </c>
      <c r="AH5">
        <v>21.497</v>
      </c>
      <c r="AI5">
        <v>22.202000000000002</v>
      </c>
      <c r="AJ5">
        <v>22.582999999999998</v>
      </c>
      <c r="AK5">
        <v>22.114000000000001</v>
      </c>
      <c r="AL5">
        <v>22.099</v>
      </c>
      <c r="AM5">
        <v>22.434999999999999</v>
      </c>
    </row>
    <row r="6" spans="1:39" x14ac:dyDescent="0.2">
      <c r="A6" s="4" t="s">
        <v>3</v>
      </c>
      <c r="B6" s="43">
        <v>152.47499999999999</v>
      </c>
      <c r="C6" s="43">
        <v>144.589</v>
      </c>
      <c r="D6" s="43">
        <v>145.06</v>
      </c>
      <c r="E6" s="15">
        <v>150.339</v>
      </c>
      <c r="F6" s="15">
        <v>147.405</v>
      </c>
      <c r="G6" s="15">
        <v>148.04900000000001</v>
      </c>
      <c r="H6" s="42">
        <v>160.61699999999999</v>
      </c>
      <c r="I6" s="42">
        <v>156.28100000000001</v>
      </c>
      <c r="J6" s="42">
        <v>155.07300000000001</v>
      </c>
      <c r="K6" s="44">
        <v>152.607</v>
      </c>
      <c r="L6" s="44">
        <v>157.40600000000001</v>
      </c>
      <c r="M6" s="44">
        <v>151.65799999999999</v>
      </c>
      <c r="W6" s="2"/>
      <c r="X6" s="14"/>
      <c r="AB6">
        <v>280.363</v>
      </c>
      <c r="AC6">
        <v>258.88499999999999</v>
      </c>
      <c r="AD6">
        <v>253.81700000000001</v>
      </c>
      <c r="AE6">
        <v>239.41</v>
      </c>
      <c r="AF6">
        <v>222.88200000000001</v>
      </c>
      <c r="AG6">
        <v>203.10300000000001</v>
      </c>
      <c r="AH6">
        <v>21.7</v>
      </c>
      <c r="AI6">
        <v>22.119</v>
      </c>
      <c r="AJ6">
        <v>22.07</v>
      </c>
      <c r="AK6">
        <v>21.681999999999999</v>
      </c>
      <c r="AL6">
        <v>21.943999999999999</v>
      </c>
      <c r="AM6">
        <v>22.838999999999999</v>
      </c>
    </row>
    <row r="7" spans="1:39" x14ac:dyDescent="0.2">
      <c r="A7" s="4" t="s">
        <v>4</v>
      </c>
      <c r="B7" s="43">
        <v>149.98099999999999</v>
      </c>
      <c r="C7" s="43">
        <v>139.42099999999999</v>
      </c>
      <c r="D7" s="43">
        <v>135.15700000000001</v>
      </c>
      <c r="E7" s="15">
        <v>138.85599999999999</v>
      </c>
      <c r="F7" s="15">
        <v>151.09200000000001</v>
      </c>
      <c r="G7" s="15">
        <v>141.762</v>
      </c>
      <c r="H7" s="42">
        <v>149.69800000000001</v>
      </c>
      <c r="I7" s="42">
        <v>145.34899999999999</v>
      </c>
      <c r="J7" s="42">
        <v>142.964</v>
      </c>
      <c r="K7" s="44">
        <v>144.72300000000001</v>
      </c>
      <c r="L7" s="44">
        <v>145.01499999999999</v>
      </c>
      <c r="M7" s="44">
        <v>142.95599999999999</v>
      </c>
      <c r="P7" s="10" t="s">
        <v>8</v>
      </c>
      <c r="Q7" s="14">
        <f>X2-X4</f>
        <v>89.980583333333328</v>
      </c>
      <c r="R7" s="2"/>
      <c r="S7" s="9"/>
      <c r="T7" s="2"/>
      <c r="U7" s="9"/>
      <c r="V7" s="9"/>
      <c r="W7" s="2"/>
      <c r="X7" s="14"/>
      <c r="AB7">
        <v>191.065</v>
      </c>
      <c r="AC7">
        <v>181.93700000000001</v>
      </c>
      <c r="AD7">
        <v>180.697</v>
      </c>
      <c r="AE7">
        <v>180.53700000000001</v>
      </c>
      <c r="AF7">
        <v>185.654</v>
      </c>
      <c r="AG7">
        <v>176.01599999999999</v>
      </c>
      <c r="AH7">
        <v>347.375</v>
      </c>
      <c r="AI7">
        <v>336.40600000000001</v>
      </c>
      <c r="AJ7">
        <v>340.13499999999999</v>
      </c>
      <c r="AK7">
        <v>333.37700000000001</v>
      </c>
      <c r="AL7">
        <v>331.24799999999999</v>
      </c>
      <c r="AM7">
        <v>336.17399999999998</v>
      </c>
    </row>
    <row r="8" spans="1:39" x14ac:dyDescent="0.2">
      <c r="A8" s="4" t="s">
        <v>5</v>
      </c>
      <c r="B8" s="43">
        <v>146.76300000000001</v>
      </c>
      <c r="C8" s="43">
        <v>143.78700000000001</v>
      </c>
      <c r="D8" s="43">
        <v>137.393</v>
      </c>
      <c r="E8" s="15">
        <v>135.80500000000001</v>
      </c>
      <c r="F8" s="15">
        <v>139.16900000000001</v>
      </c>
      <c r="G8" s="15">
        <v>136.64500000000001</v>
      </c>
      <c r="H8" s="42">
        <v>152.58500000000001</v>
      </c>
      <c r="I8" s="42">
        <v>148.18100000000001</v>
      </c>
      <c r="J8" s="42">
        <v>143.97900000000001</v>
      </c>
      <c r="K8" s="44">
        <v>142.68100000000001</v>
      </c>
      <c r="L8" s="44">
        <v>148.37899999999999</v>
      </c>
      <c r="M8" s="44">
        <v>135.52500000000001</v>
      </c>
      <c r="AB8">
        <v>21.4</v>
      </c>
      <c r="AC8">
        <v>21.152000000000001</v>
      </c>
      <c r="AD8">
        <v>20.879000000000001</v>
      </c>
      <c r="AE8">
        <v>21.449000000000002</v>
      </c>
      <c r="AF8">
        <v>22.132999999999999</v>
      </c>
      <c r="AG8">
        <v>21.244</v>
      </c>
      <c r="AH8">
        <v>22.52</v>
      </c>
      <c r="AI8">
        <v>22.074000000000002</v>
      </c>
      <c r="AJ8">
        <v>21.95</v>
      </c>
      <c r="AK8">
        <v>21.885000000000002</v>
      </c>
      <c r="AL8">
        <v>22.355</v>
      </c>
      <c r="AM8">
        <v>22.07</v>
      </c>
    </row>
    <row r="10" spans="1:39" x14ac:dyDescent="0.2">
      <c r="O10" s="16">
        <f>AB1</f>
        <v>289.577</v>
      </c>
      <c r="P10" s="17">
        <f t="shared" ref="P10:Z17" si="0">AC1</f>
        <v>267.154</v>
      </c>
      <c r="Q10" s="17">
        <f t="shared" si="0"/>
        <v>247.01499999999999</v>
      </c>
      <c r="R10" s="17">
        <f t="shared" si="0"/>
        <v>230.864</v>
      </c>
      <c r="S10" s="17">
        <f t="shared" si="0"/>
        <v>219.505</v>
      </c>
      <c r="T10" s="18">
        <f t="shared" si="0"/>
        <v>205.59</v>
      </c>
      <c r="U10" s="16">
        <f t="shared" si="0"/>
        <v>312.63200000000001</v>
      </c>
      <c r="V10" s="17">
        <f t="shared" si="0"/>
        <v>289.98700000000002</v>
      </c>
      <c r="W10" s="17">
        <f t="shared" si="0"/>
        <v>287.96699999999998</v>
      </c>
      <c r="X10" s="17">
        <f t="shared" si="0"/>
        <v>270.88799999999998</v>
      </c>
      <c r="Y10" s="17">
        <f t="shared" si="0"/>
        <v>248.929</v>
      </c>
      <c r="Z10" s="18">
        <f t="shared" si="0"/>
        <v>256.762</v>
      </c>
    </row>
    <row r="11" spans="1:39" x14ac:dyDescent="0.2">
      <c r="A11" s="3"/>
      <c r="B11" s="50" t="str">
        <f>B2</f>
        <v xml:space="preserve">WT </v>
      </c>
      <c r="C11" s="50"/>
      <c r="D11" s="50"/>
      <c r="E11" s="50" t="str">
        <f>E2</f>
        <v>50% CAR</v>
      </c>
      <c r="F11" s="50"/>
      <c r="G11" s="50"/>
      <c r="H11" s="50" t="str">
        <f>H2</f>
        <v>75% CAR</v>
      </c>
      <c r="I11" s="50"/>
      <c r="J11" s="50"/>
      <c r="K11" s="50" t="str">
        <f>K2</f>
        <v>100% CAR</v>
      </c>
      <c r="L11" s="50"/>
      <c r="M11" s="50"/>
      <c r="O11" s="19">
        <f t="shared" ref="O11:O17" si="1">AB2</f>
        <v>254.53700000000001</v>
      </c>
      <c r="P11" s="15">
        <f t="shared" si="0"/>
        <v>248.577</v>
      </c>
      <c r="Q11" s="15">
        <f t="shared" si="0"/>
        <v>241.33</v>
      </c>
      <c r="R11" s="15">
        <f t="shared" si="0"/>
        <v>224.31100000000001</v>
      </c>
      <c r="S11" s="15">
        <f t="shared" si="0"/>
        <v>208.49</v>
      </c>
      <c r="T11" s="20">
        <f t="shared" si="0"/>
        <v>188.67500000000001</v>
      </c>
      <c r="U11" s="19">
        <f t="shared" si="0"/>
        <v>282.53699999999998</v>
      </c>
      <c r="V11" s="15">
        <f t="shared" si="0"/>
        <v>284.99299999999999</v>
      </c>
      <c r="W11" s="15">
        <f t="shared" si="0"/>
        <v>255.38900000000001</v>
      </c>
      <c r="X11" s="15">
        <f t="shared" si="0"/>
        <v>243.90600000000001</v>
      </c>
      <c r="Y11" s="15">
        <f t="shared" si="0"/>
        <v>227.15199999999999</v>
      </c>
      <c r="Z11" s="20">
        <f t="shared" si="0"/>
        <v>230.43299999999999</v>
      </c>
    </row>
    <row r="12" spans="1:39" x14ac:dyDescent="0.2">
      <c r="A12" s="36" t="s">
        <v>0</v>
      </c>
      <c r="B12" s="27">
        <f>(B3-$X$4)/$Q$7*100</f>
        <v>40.358429179628573</v>
      </c>
      <c r="C12" s="28">
        <f t="shared" ref="C12:M12" si="2">(C3-$X$4)/$Q$7*100</f>
        <v>32.533407670358521</v>
      </c>
      <c r="D12" s="29">
        <f t="shared" si="2"/>
        <v>32.602311424594369</v>
      </c>
      <c r="E12" s="27">
        <f t="shared" si="2"/>
        <v>42.147704088011572</v>
      </c>
      <c r="F12" s="28">
        <f t="shared" si="2"/>
        <v>39.338209076587823</v>
      </c>
      <c r="G12" s="29">
        <f t="shared" si="2"/>
        <v>47.263252164587364</v>
      </c>
      <c r="H12" s="27">
        <f t="shared" si="2"/>
        <v>41.301966072310037</v>
      </c>
      <c r="I12" s="28">
        <f t="shared" si="2"/>
        <v>56.217406162625814</v>
      </c>
      <c r="J12" s="29">
        <f t="shared" si="2"/>
        <v>28.499203994935929</v>
      </c>
      <c r="K12" s="28">
        <f t="shared" si="2"/>
        <v>56.741963775518236</v>
      </c>
      <c r="L12" s="28">
        <f t="shared" si="2"/>
        <v>54.709303025560132</v>
      </c>
      <c r="M12" s="29">
        <f t="shared" si="2"/>
        <v>49.837140790559445</v>
      </c>
      <c r="O12" s="21">
        <f t="shared" si="1"/>
        <v>275.55799999999999</v>
      </c>
      <c r="P12" s="22">
        <f t="shared" si="0"/>
        <v>258.149</v>
      </c>
      <c r="Q12" s="22">
        <f>AD3</f>
        <v>236.495</v>
      </c>
      <c r="R12" s="22">
        <f t="shared" si="0"/>
        <v>225.06100000000001</v>
      </c>
      <c r="S12" s="22">
        <f t="shared" si="0"/>
        <v>209.85300000000001</v>
      </c>
      <c r="T12" s="23">
        <f t="shared" si="0"/>
        <v>196.71199999999999</v>
      </c>
      <c r="U12" s="21">
        <f t="shared" si="0"/>
        <v>290.82900000000001</v>
      </c>
      <c r="V12" s="22">
        <f t="shared" si="0"/>
        <v>283.34300000000002</v>
      </c>
      <c r="W12" s="22">
        <f t="shared" si="0"/>
        <v>260.46600000000001</v>
      </c>
      <c r="X12" s="22">
        <f t="shared" si="0"/>
        <v>248.84700000000001</v>
      </c>
      <c r="Y12" s="22">
        <f t="shared" si="0"/>
        <v>225.87799999999999</v>
      </c>
      <c r="Z12" s="23">
        <f t="shared" si="0"/>
        <v>260.089</v>
      </c>
    </row>
    <row r="13" spans="1:39" x14ac:dyDescent="0.2">
      <c r="A13" s="36" t="s">
        <v>1</v>
      </c>
      <c r="B13" s="30">
        <f t="shared" ref="B13:M17" si="3">(B4-$X$4)/$Q$7*100</f>
        <v>33.06241068675002</v>
      </c>
      <c r="C13" s="31">
        <f t="shared" si="3"/>
        <v>25.297402124717628</v>
      </c>
      <c r="D13" s="32">
        <f t="shared" si="3"/>
        <v>17.835792351498039</v>
      </c>
      <c r="E13" s="30">
        <f t="shared" si="3"/>
        <v>38.922563849423078</v>
      </c>
      <c r="F13" s="31">
        <f t="shared" si="3"/>
        <v>44.238155083457812</v>
      </c>
      <c r="G13" s="32">
        <f t="shared" si="3"/>
        <v>38.731411498962281</v>
      </c>
      <c r="H13" s="30">
        <f t="shared" si="3"/>
        <v>48.471290565464578</v>
      </c>
      <c r="I13" s="31">
        <f t="shared" si="3"/>
        <v>39.554922497168363</v>
      </c>
      <c r="J13" s="32">
        <f t="shared" si="3"/>
        <v>40.708504705181767</v>
      </c>
      <c r="K13" s="31">
        <f t="shared" si="3"/>
        <v>44.165917276597625</v>
      </c>
      <c r="L13" s="31">
        <f t="shared" si="3"/>
        <v>44.58267385463715</v>
      </c>
      <c r="M13" s="32">
        <f t="shared" si="3"/>
        <v>37.313327782753127</v>
      </c>
      <c r="O13" s="16">
        <f t="shared" si="1"/>
        <v>278.18200000000002</v>
      </c>
      <c r="P13" s="17">
        <f t="shared" si="0"/>
        <v>266.58499999999998</v>
      </c>
      <c r="Q13" s="17">
        <f t="shared" si="0"/>
        <v>263.31200000000001</v>
      </c>
      <c r="R13" s="17">
        <f t="shared" si="0"/>
        <v>254.44399999999999</v>
      </c>
      <c r="S13" s="17">
        <f t="shared" si="0"/>
        <v>218.102</v>
      </c>
      <c r="T13" s="18">
        <f t="shared" si="0"/>
        <v>200.459</v>
      </c>
      <c r="U13" s="15">
        <f t="shared" si="0"/>
        <v>22.449000000000002</v>
      </c>
      <c r="V13" s="15">
        <f t="shared" si="0"/>
        <v>22.681000000000001</v>
      </c>
      <c r="W13" s="15">
        <f t="shared" si="0"/>
        <v>22.556999999999999</v>
      </c>
      <c r="X13" s="15">
        <f t="shared" si="0"/>
        <v>22.172999999999998</v>
      </c>
      <c r="Y13" s="15">
        <f t="shared" si="0"/>
        <v>22.417000000000002</v>
      </c>
      <c r="Z13" s="15">
        <f t="shared" si="0"/>
        <v>23.352</v>
      </c>
    </row>
    <row r="14" spans="1:39" x14ac:dyDescent="0.2">
      <c r="A14" s="36" t="s">
        <v>2</v>
      </c>
      <c r="B14" s="30">
        <f t="shared" si="3"/>
        <v>21.900002500539465</v>
      </c>
      <c r="C14" s="31">
        <f t="shared" si="3"/>
        <v>15.620870058077333</v>
      </c>
      <c r="D14" s="32">
        <f t="shared" si="3"/>
        <v>11.726696592876054</v>
      </c>
      <c r="E14" s="30">
        <f t="shared" si="3"/>
        <v>23.688166058047713</v>
      </c>
      <c r="F14" s="31">
        <f t="shared" si="3"/>
        <v>29.018204853454492</v>
      </c>
      <c r="G14" s="32">
        <f t="shared" si="3"/>
        <v>26.547671858836193</v>
      </c>
      <c r="H14" s="30">
        <f t="shared" si="3"/>
        <v>38.275757640305713</v>
      </c>
      <c r="I14" s="31">
        <f t="shared" si="3"/>
        <v>31.319812515107419</v>
      </c>
      <c r="J14" s="32">
        <f t="shared" si="3"/>
        <v>29.364946326383389</v>
      </c>
      <c r="K14" s="31">
        <f t="shared" si="3"/>
        <v>31.449840567455738</v>
      </c>
      <c r="L14" s="31">
        <f t="shared" si="3"/>
        <v>31.756573408892841</v>
      </c>
      <c r="M14" s="32">
        <f t="shared" si="3"/>
        <v>30.22513190345693</v>
      </c>
      <c r="O14" s="19">
        <f t="shared" si="1"/>
        <v>279.01299999999998</v>
      </c>
      <c r="P14" s="15">
        <f t="shared" si="0"/>
        <v>266.81400000000002</v>
      </c>
      <c r="Q14" s="15">
        <f t="shared" si="0"/>
        <v>263.20100000000002</v>
      </c>
      <c r="R14" s="15">
        <f t="shared" si="0"/>
        <v>243.87200000000001</v>
      </c>
      <c r="S14" s="15">
        <f t="shared" si="0"/>
        <v>220.44499999999999</v>
      </c>
      <c r="T14" s="20">
        <f t="shared" si="0"/>
        <v>207.24199999999999</v>
      </c>
      <c r="U14" s="15">
        <f t="shared" si="0"/>
        <v>21.497</v>
      </c>
      <c r="V14" s="15">
        <f t="shared" si="0"/>
        <v>22.202000000000002</v>
      </c>
      <c r="W14" s="15">
        <f t="shared" si="0"/>
        <v>22.582999999999998</v>
      </c>
      <c r="X14" s="15">
        <f t="shared" si="0"/>
        <v>22.114000000000001</v>
      </c>
      <c r="Y14" s="15">
        <f t="shared" si="0"/>
        <v>22.099</v>
      </c>
      <c r="Z14" s="15">
        <f t="shared" si="0"/>
        <v>22.434999999999999</v>
      </c>
    </row>
    <row r="15" spans="1:39" x14ac:dyDescent="0.2">
      <c r="A15" s="36" t="s">
        <v>3</v>
      </c>
      <c r="B15" s="30">
        <f t="shared" si="3"/>
        <v>19.338338734189865</v>
      </c>
      <c r="C15" s="31">
        <f t="shared" si="3"/>
        <v>10.574225735737425</v>
      </c>
      <c r="D15" s="32">
        <f t="shared" si="3"/>
        <v>11.097671997755066</v>
      </c>
      <c r="E15" s="30">
        <f t="shared" si="3"/>
        <v>16.964493265676754</v>
      </c>
      <c r="F15" s="31">
        <f t="shared" si="3"/>
        <v>13.703789799095539</v>
      </c>
      <c r="G15" s="32">
        <f t="shared" si="3"/>
        <v>14.419499762448751</v>
      </c>
      <c r="H15" s="30">
        <f t="shared" si="3"/>
        <v>28.386957556583951</v>
      </c>
      <c r="I15" s="31">
        <f t="shared" si="3"/>
        <v>23.568140163572327</v>
      </c>
      <c r="J15" s="32">
        <f t="shared" si="3"/>
        <v>22.225628306847682</v>
      </c>
      <c r="K15" s="31">
        <f t="shared" si="3"/>
        <v>19.48503704965978</v>
      </c>
      <c r="L15" s="31">
        <f t="shared" si="3"/>
        <v>24.818409897690891</v>
      </c>
      <c r="M15" s="32">
        <f t="shared" si="3"/>
        <v>18.430365069501082</v>
      </c>
      <c r="O15" s="21">
        <f t="shared" si="1"/>
        <v>280.363</v>
      </c>
      <c r="P15" s="22">
        <f t="shared" si="0"/>
        <v>258.88499999999999</v>
      </c>
      <c r="Q15" s="22">
        <f t="shared" si="0"/>
        <v>253.81700000000001</v>
      </c>
      <c r="R15" s="22">
        <f t="shared" si="0"/>
        <v>239.41</v>
      </c>
      <c r="S15" s="22">
        <f t="shared" si="0"/>
        <v>222.88200000000001</v>
      </c>
      <c r="T15" s="23">
        <f t="shared" si="0"/>
        <v>203.10300000000001</v>
      </c>
      <c r="U15" s="15">
        <f t="shared" si="0"/>
        <v>21.7</v>
      </c>
      <c r="V15" s="15">
        <f t="shared" si="0"/>
        <v>22.119</v>
      </c>
      <c r="W15" s="15">
        <f t="shared" si="0"/>
        <v>22.07</v>
      </c>
      <c r="X15" s="15">
        <f t="shared" si="0"/>
        <v>21.681999999999999</v>
      </c>
      <c r="Y15" s="15">
        <f t="shared" si="0"/>
        <v>21.943999999999999</v>
      </c>
      <c r="Z15" s="15">
        <f t="shared" si="0"/>
        <v>22.838999999999999</v>
      </c>
    </row>
    <row r="16" spans="1:39" x14ac:dyDescent="0.2">
      <c r="A16" s="36" t="s">
        <v>4</v>
      </c>
      <c r="B16" s="30">
        <f t="shared" si="3"/>
        <v>16.566629652508354</v>
      </c>
      <c r="C16" s="31">
        <f t="shared" si="3"/>
        <v>4.830764414915425</v>
      </c>
      <c r="D16" s="32">
        <f t="shared" si="3"/>
        <v>9.1964284887392556E-2</v>
      </c>
      <c r="E16" s="30">
        <f t="shared" si="3"/>
        <v>4.2028511706692147</v>
      </c>
      <c r="F16" s="31">
        <f t="shared" si="3"/>
        <v>17.80134047438013</v>
      </c>
      <c r="G16" s="32">
        <f t="shared" si="3"/>
        <v>7.432436812756821</v>
      </c>
      <c r="H16" s="30">
        <f t="shared" si="3"/>
        <v>16.252117354947877</v>
      </c>
      <c r="I16" s="31">
        <f t="shared" si="3"/>
        <v>11.418852400564178</v>
      </c>
      <c r="J16" s="32">
        <f t="shared" si="3"/>
        <v>8.7682805642328301</v>
      </c>
      <c r="K16" s="31">
        <f t="shared" si="3"/>
        <v>10.723146752956895</v>
      </c>
      <c r="L16" s="31">
        <f t="shared" si="3"/>
        <v>11.047661208390307</v>
      </c>
      <c r="M16" s="32">
        <f t="shared" si="3"/>
        <v>8.7593897572346435</v>
      </c>
      <c r="O16" s="24">
        <f t="shared" si="1"/>
        <v>191.065</v>
      </c>
      <c r="P16" s="25">
        <f t="shared" si="0"/>
        <v>181.93700000000001</v>
      </c>
      <c r="Q16" s="25">
        <f t="shared" si="0"/>
        <v>180.697</v>
      </c>
      <c r="R16" s="25">
        <f t="shared" si="0"/>
        <v>180.53700000000001</v>
      </c>
      <c r="S16" s="25">
        <f t="shared" si="0"/>
        <v>185.654</v>
      </c>
      <c r="T16" s="26">
        <f t="shared" si="0"/>
        <v>176.01599999999999</v>
      </c>
      <c r="U16" s="24">
        <f t="shared" si="0"/>
        <v>347.375</v>
      </c>
      <c r="V16" s="25">
        <f t="shared" si="0"/>
        <v>336.40600000000001</v>
      </c>
      <c r="W16" s="25">
        <f t="shared" si="0"/>
        <v>340.13499999999999</v>
      </c>
      <c r="X16" s="25">
        <f t="shared" si="0"/>
        <v>333.37700000000001</v>
      </c>
      <c r="Y16" s="25">
        <f t="shared" si="0"/>
        <v>331.24799999999999</v>
      </c>
      <c r="Z16" s="26">
        <f t="shared" si="0"/>
        <v>336.17399999999998</v>
      </c>
    </row>
    <row r="17" spans="1:26" x14ac:dyDescent="0.2">
      <c r="A17" s="36" t="s">
        <v>5</v>
      </c>
      <c r="B17" s="33">
        <f t="shared" si="3"/>
        <v>12.990302537491885</v>
      </c>
      <c r="C17" s="34">
        <f t="shared" si="3"/>
        <v>9.6829223341702431</v>
      </c>
      <c r="D17" s="35">
        <f t="shared" si="3"/>
        <v>2.5769448408777018</v>
      </c>
      <c r="E17" s="33">
        <f t="shared" si="3"/>
        <v>0.81211965173968137</v>
      </c>
      <c r="F17" s="34">
        <f t="shared" si="3"/>
        <v>4.5507039944728866</v>
      </c>
      <c r="G17" s="35">
        <f t="shared" si="3"/>
        <v>1.7456543865482135</v>
      </c>
      <c r="H17" s="33">
        <f t="shared" si="3"/>
        <v>19.460587330414807</v>
      </c>
      <c r="I17" s="34">
        <f t="shared" si="3"/>
        <v>14.566198077918669</v>
      </c>
      <c r="J17" s="35">
        <f t="shared" si="3"/>
        <v>9.8963017021264843</v>
      </c>
      <c r="K17" s="34">
        <f t="shared" si="3"/>
        <v>8.4537682666723519</v>
      </c>
      <c r="L17" s="34">
        <f t="shared" si="3"/>
        <v>14.786245551123514</v>
      </c>
      <c r="M17" s="35">
        <f t="shared" si="3"/>
        <v>0.50094140680350419</v>
      </c>
      <c r="O17" s="15">
        <f t="shared" si="1"/>
        <v>21.4</v>
      </c>
      <c r="P17" s="15">
        <f t="shared" si="0"/>
        <v>21.152000000000001</v>
      </c>
      <c r="Q17" s="15">
        <f t="shared" si="0"/>
        <v>20.879000000000001</v>
      </c>
      <c r="R17" s="15">
        <f t="shared" si="0"/>
        <v>21.449000000000002</v>
      </c>
      <c r="S17" s="15">
        <f t="shared" si="0"/>
        <v>22.132999999999999</v>
      </c>
      <c r="T17" s="15">
        <f t="shared" si="0"/>
        <v>21.244</v>
      </c>
      <c r="U17" s="15">
        <f t="shared" si="0"/>
        <v>22.52</v>
      </c>
      <c r="V17" s="15">
        <f t="shared" si="0"/>
        <v>22.074000000000002</v>
      </c>
      <c r="W17" s="15">
        <f t="shared" si="0"/>
        <v>21.95</v>
      </c>
      <c r="X17" s="15">
        <f t="shared" si="0"/>
        <v>21.885000000000002</v>
      </c>
      <c r="Y17" s="15">
        <f t="shared" si="0"/>
        <v>22.355</v>
      </c>
      <c r="Z17" s="15">
        <f t="shared" si="0"/>
        <v>22.07</v>
      </c>
    </row>
    <row r="20" spans="1:26" x14ac:dyDescent="0.2">
      <c r="A20" s="3" t="s">
        <v>16</v>
      </c>
      <c r="B20" s="5" t="str">
        <f>B11</f>
        <v xml:space="preserve">WT </v>
      </c>
      <c r="C20" s="5" t="str">
        <f>E2</f>
        <v>50% CAR</v>
      </c>
      <c r="D20" s="5" t="str">
        <f>H2</f>
        <v>75% CAR</v>
      </c>
      <c r="E20" s="5" t="str">
        <f>K2</f>
        <v>100% CAR</v>
      </c>
      <c r="F20" s="40" t="s">
        <v>14</v>
      </c>
    </row>
    <row r="21" spans="1:26" x14ac:dyDescent="0.2">
      <c r="A21" s="36" t="s">
        <v>0</v>
      </c>
      <c r="B21" s="37">
        <f>AVERAGE(B12:D12)</f>
        <v>35.164716091527161</v>
      </c>
      <c r="C21" s="37">
        <f>AVERAGE(E12:G12)</f>
        <v>42.916388443062253</v>
      </c>
      <c r="D21" s="37">
        <f>AVERAGE(H12:J12)</f>
        <v>42.006192076623925</v>
      </c>
      <c r="E21" s="37">
        <f>AVERAGE(K12:M12)</f>
        <v>53.762802530545933</v>
      </c>
    </row>
    <row r="22" spans="1:26" x14ac:dyDescent="0.2">
      <c r="A22" s="36" t="s">
        <v>1</v>
      </c>
      <c r="B22" s="38">
        <f t="shared" ref="B22:B26" si="4">AVERAGE(B13:D13)</f>
        <v>25.398535054321897</v>
      </c>
      <c r="C22" s="38">
        <f t="shared" ref="C22:C26" si="5">AVERAGE(E13:G13)</f>
        <v>40.630710143947717</v>
      </c>
      <c r="D22" s="38">
        <f t="shared" ref="D22:D26" si="6">AVERAGE(H13:J13)</f>
        <v>42.911572589271564</v>
      </c>
      <c r="E22" s="38">
        <f t="shared" ref="E22:E26" si="7">AVERAGE(K13:M13)</f>
        <v>42.02063963799597</v>
      </c>
    </row>
    <row r="23" spans="1:26" x14ac:dyDescent="0.2">
      <c r="A23" s="36" t="s">
        <v>2</v>
      </c>
      <c r="B23" s="38">
        <f t="shared" si="4"/>
        <v>16.415856383830953</v>
      </c>
      <c r="C23" s="38">
        <f t="shared" si="5"/>
        <v>26.418014256779468</v>
      </c>
      <c r="D23" s="38">
        <f t="shared" si="6"/>
        <v>32.986838827265508</v>
      </c>
      <c r="E23" s="38">
        <f t="shared" si="7"/>
        <v>31.143848626601837</v>
      </c>
    </row>
    <row r="24" spans="1:26" x14ac:dyDescent="0.2">
      <c r="A24" s="36" t="s">
        <v>3</v>
      </c>
      <c r="B24" s="38">
        <f t="shared" si="4"/>
        <v>13.670078822560784</v>
      </c>
      <c r="C24" s="38">
        <f t="shared" si="5"/>
        <v>15.029260942407015</v>
      </c>
      <c r="D24" s="38">
        <f t="shared" si="6"/>
        <v>24.726908675667985</v>
      </c>
      <c r="E24" s="38">
        <f t="shared" si="7"/>
        <v>20.911270672283919</v>
      </c>
    </row>
    <row r="25" spans="1:26" x14ac:dyDescent="0.2">
      <c r="A25" s="36" t="s">
        <v>4</v>
      </c>
      <c r="B25" s="38">
        <f t="shared" si="4"/>
        <v>7.1631194507703908</v>
      </c>
      <c r="C25" s="38">
        <f t="shared" si="5"/>
        <v>9.812209485935389</v>
      </c>
      <c r="D25" s="38">
        <f t="shared" si="6"/>
        <v>12.146416773248296</v>
      </c>
      <c r="E25" s="38">
        <f t="shared" si="7"/>
        <v>10.176732572860615</v>
      </c>
    </row>
    <row r="26" spans="1:26" x14ac:dyDescent="0.2">
      <c r="A26" s="36" t="s">
        <v>5</v>
      </c>
      <c r="B26" s="39">
        <f t="shared" si="4"/>
        <v>8.4167232375132759</v>
      </c>
      <c r="C26" s="39">
        <f t="shared" si="5"/>
        <v>2.3694926775869276</v>
      </c>
      <c r="D26" s="39">
        <f t="shared" si="6"/>
        <v>14.641029036819987</v>
      </c>
      <c r="E26" s="39">
        <f t="shared" si="7"/>
        <v>7.9136517415331236</v>
      </c>
    </row>
    <row r="29" spans="1:26" x14ac:dyDescent="0.2">
      <c r="A29" s="3" t="s">
        <v>16</v>
      </c>
      <c r="B29" s="5" t="str">
        <f>B2</f>
        <v xml:space="preserve">WT </v>
      </c>
      <c r="C29" s="5" t="str">
        <f>E2</f>
        <v>50% CAR</v>
      </c>
      <c r="D29" s="5" t="str">
        <f>H2</f>
        <v>75% CAR</v>
      </c>
      <c r="E29" s="5" t="str">
        <f>K2</f>
        <v>100% CAR</v>
      </c>
      <c r="F29" s="40" t="s">
        <v>15</v>
      </c>
    </row>
    <row r="30" spans="1:26" x14ac:dyDescent="0.2">
      <c r="A30" s="36" t="s">
        <v>0</v>
      </c>
      <c r="B30" s="5">
        <f>STDEV(B12:D12)</f>
        <v>4.4980194155843094</v>
      </c>
      <c r="C30" s="5">
        <f>STDEV(E12:G12)</f>
        <v>4.0180509846114552</v>
      </c>
      <c r="D30" s="5">
        <f>STDEV(H12:J12)</f>
        <v>13.872513598879479</v>
      </c>
      <c r="E30" s="5">
        <f>STDEV(K12:M12)</f>
        <v>3.5483859011810415</v>
      </c>
    </row>
    <row r="31" spans="1:26" x14ac:dyDescent="0.2">
      <c r="A31" s="36" t="s">
        <v>1</v>
      </c>
      <c r="B31" s="6">
        <f t="shared" ref="B31:B35" si="8">STDEV(B13:D13)</f>
        <v>7.6138129333432909</v>
      </c>
      <c r="C31" s="6">
        <f t="shared" ref="C31:C35" si="9">STDEV(E13:G13)</f>
        <v>3.1256005901217421</v>
      </c>
      <c r="D31" s="6">
        <f t="shared" ref="D31:D35" si="10">STDEV(H13:J13)</f>
        <v>4.849282004458396</v>
      </c>
      <c r="E31" s="6">
        <f t="shared" ref="E31:E35" si="11">STDEV(K13:M13)</f>
        <v>4.0819738103296483</v>
      </c>
    </row>
    <row r="32" spans="1:26" x14ac:dyDescent="0.2">
      <c r="A32" s="36" t="s">
        <v>2</v>
      </c>
      <c r="B32" s="6">
        <f t="shared" si="8"/>
        <v>5.1330342601940906</v>
      </c>
      <c r="C32" s="6">
        <f t="shared" si="9"/>
        <v>2.6673838700988766</v>
      </c>
      <c r="D32" s="6">
        <f t="shared" si="10"/>
        <v>4.6834679578440461</v>
      </c>
      <c r="E32" s="6">
        <f t="shared" si="11"/>
        <v>0.81027870022826431</v>
      </c>
    </row>
    <row r="33" spans="1:5" x14ac:dyDescent="0.2">
      <c r="A33" s="36" t="s">
        <v>3</v>
      </c>
      <c r="B33" s="6">
        <f t="shared" si="8"/>
        <v>4.9158292094661986</v>
      </c>
      <c r="C33" s="6">
        <f t="shared" si="9"/>
        <v>1.7137395650103198</v>
      </c>
      <c r="D33" s="6">
        <f t="shared" si="10"/>
        <v>3.2399927282915923</v>
      </c>
      <c r="E33" s="6">
        <f t="shared" si="11"/>
        <v>3.4245271120942</v>
      </c>
    </row>
    <row r="34" spans="1:5" x14ac:dyDescent="0.2">
      <c r="A34" s="36" t="s">
        <v>4</v>
      </c>
      <c r="B34" s="6">
        <f t="shared" si="8"/>
        <v>8.4813654415860942</v>
      </c>
      <c r="C34" s="6">
        <f t="shared" si="9"/>
        <v>7.1047319666396049</v>
      </c>
      <c r="D34" s="6">
        <f t="shared" si="10"/>
        <v>3.7945969107158719</v>
      </c>
      <c r="E34" s="6">
        <f t="shared" si="11"/>
        <v>1.2381328283755459</v>
      </c>
    </row>
    <row r="35" spans="1:5" x14ac:dyDescent="0.2">
      <c r="A35" s="36" t="s">
        <v>5</v>
      </c>
      <c r="B35" s="7">
        <f t="shared" si="8"/>
        <v>5.3208974566035039</v>
      </c>
      <c r="C35" s="7">
        <f t="shared" si="9"/>
        <v>1.9457990343190747</v>
      </c>
      <c r="D35" s="7">
        <f t="shared" si="10"/>
        <v>4.7825819019833009</v>
      </c>
      <c r="E35" s="7">
        <f t="shared" si="11"/>
        <v>7.1579517335253078</v>
      </c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8" spans="1:5" x14ac:dyDescent="0.2">
      <c r="A48" s="1"/>
    </row>
    <row r="49" spans="1:16" x14ac:dyDescent="0.2">
      <c r="A49" s="1"/>
    </row>
    <row r="50" spans="1:16" x14ac:dyDescent="0.2">
      <c r="A50" s="1"/>
    </row>
    <row r="51" spans="1:16" x14ac:dyDescent="0.2">
      <c r="A51" s="1"/>
    </row>
    <row r="52" spans="1:16" x14ac:dyDescent="0.2">
      <c r="A52" s="1"/>
      <c r="C52">
        <v>22.1</v>
      </c>
      <c r="E52" s="43">
        <v>171.38900000000001</v>
      </c>
      <c r="F52" s="43">
        <v>164.82400000000001</v>
      </c>
      <c r="G52" s="43">
        <v>154.78</v>
      </c>
      <c r="H52" s="43">
        <v>152.47499999999999</v>
      </c>
      <c r="I52" s="43">
        <v>149.98099999999999</v>
      </c>
      <c r="J52" s="43">
        <v>146.76300000000001</v>
      </c>
      <c r="K52" s="42">
        <v>172.238</v>
      </c>
      <c r="L52" s="42">
        <v>178.68899999999999</v>
      </c>
      <c r="M52" s="42">
        <v>169.51499999999999</v>
      </c>
      <c r="N52" s="42">
        <v>160.61699999999999</v>
      </c>
      <c r="O52" s="42">
        <v>149.69800000000001</v>
      </c>
      <c r="P52" s="42">
        <v>152.58500000000001</v>
      </c>
    </row>
    <row r="53" spans="1:16" x14ac:dyDescent="0.2">
      <c r="A53" s="1"/>
      <c r="E53" s="43">
        <v>164.34800000000001</v>
      </c>
      <c r="F53" s="43">
        <v>157.83699999999999</v>
      </c>
      <c r="G53" s="43">
        <v>149.13</v>
      </c>
      <c r="H53" s="43">
        <v>144.589</v>
      </c>
      <c r="I53" s="43">
        <v>139.42099999999999</v>
      </c>
      <c r="J53" s="43">
        <v>143.78700000000001</v>
      </c>
      <c r="K53" s="42">
        <v>185.65899999999999</v>
      </c>
      <c r="L53" s="42">
        <v>170.666</v>
      </c>
      <c r="M53" s="42">
        <v>163.256</v>
      </c>
      <c r="N53" s="42">
        <v>156.28100000000001</v>
      </c>
      <c r="O53" s="42">
        <v>145.34899999999999</v>
      </c>
      <c r="P53" s="42">
        <v>148.18100000000001</v>
      </c>
    </row>
    <row r="54" spans="1:16" x14ac:dyDescent="0.2">
      <c r="E54" s="43">
        <v>164.41</v>
      </c>
      <c r="F54" s="43">
        <v>151.12299999999999</v>
      </c>
      <c r="G54" s="43">
        <v>145.626</v>
      </c>
      <c r="H54" s="43">
        <v>145.06</v>
      </c>
      <c r="I54" s="43">
        <v>135.15700000000001</v>
      </c>
      <c r="J54" s="43">
        <v>137.393</v>
      </c>
      <c r="K54" s="42">
        <v>160.71799999999999</v>
      </c>
      <c r="L54" s="42">
        <v>171.70400000000001</v>
      </c>
      <c r="M54" s="42">
        <v>161.49700000000001</v>
      </c>
      <c r="N54" s="42">
        <v>155.07300000000001</v>
      </c>
      <c r="O54" s="42">
        <v>142.964</v>
      </c>
      <c r="P54" s="42">
        <v>143.97900000000001</v>
      </c>
    </row>
    <row r="55" spans="1:16" x14ac:dyDescent="0.2">
      <c r="E55" s="15">
        <v>172.999</v>
      </c>
      <c r="F55" s="15">
        <v>170.09700000000001</v>
      </c>
      <c r="G55" s="15">
        <v>156.38900000000001</v>
      </c>
      <c r="H55" s="15">
        <v>150.339</v>
      </c>
      <c r="I55" s="15">
        <v>138.85599999999999</v>
      </c>
      <c r="J55" s="15">
        <v>135.80500000000001</v>
      </c>
      <c r="K55" s="44">
        <v>186.131</v>
      </c>
      <c r="L55" s="44">
        <v>174.815</v>
      </c>
      <c r="M55" s="44">
        <v>163.37299999999999</v>
      </c>
      <c r="N55" s="44">
        <v>152.607</v>
      </c>
      <c r="O55" s="44">
        <v>144.72300000000001</v>
      </c>
      <c r="P55" s="44">
        <v>142.68100000000001</v>
      </c>
    </row>
    <row r="56" spans="1:16" x14ac:dyDescent="0.2">
      <c r="E56" s="15">
        <v>170.471</v>
      </c>
      <c r="F56" s="15">
        <v>174.88</v>
      </c>
      <c r="G56" s="15">
        <v>161.185</v>
      </c>
      <c r="H56" s="15">
        <v>147.405</v>
      </c>
      <c r="I56" s="15">
        <v>151.09200000000001</v>
      </c>
      <c r="J56" s="15">
        <v>139.16900000000001</v>
      </c>
      <c r="K56" s="44">
        <v>184.30199999999999</v>
      </c>
      <c r="L56" s="44">
        <v>175.19</v>
      </c>
      <c r="M56" s="44">
        <v>163.649</v>
      </c>
      <c r="N56" s="44">
        <v>157.40600000000001</v>
      </c>
      <c r="O56" s="44">
        <v>145.01499999999999</v>
      </c>
      <c r="P56" s="44">
        <v>148.37899999999999</v>
      </c>
    </row>
    <row r="57" spans="1:16" x14ac:dyDescent="0.2">
      <c r="E57" s="15">
        <v>177.602</v>
      </c>
      <c r="F57" s="15">
        <v>169.92500000000001</v>
      </c>
      <c r="G57" s="15">
        <v>158.96199999999999</v>
      </c>
      <c r="H57" s="15">
        <v>148.04900000000001</v>
      </c>
      <c r="I57" s="15">
        <v>141.762</v>
      </c>
      <c r="J57" s="15">
        <v>136.64500000000001</v>
      </c>
      <c r="K57" s="44">
        <v>179.91800000000001</v>
      </c>
      <c r="L57" s="44">
        <v>168.649</v>
      </c>
      <c r="M57" s="44">
        <v>162.27099999999999</v>
      </c>
      <c r="N57" s="44">
        <v>151.65799999999999</v>
      </c>
      <c r="O57" s="44">
        <v>142.95599999999999</v>
      </c>
      <c r="P57" s="44">
        <v>135.52500000000001</v>
      </c>
    </row>
    <row r="58" spans="1:16" x14ac:dyDescent="0.2">
      <c r="E58">
        <v>136.875</v>
      </c>
      <c r="F58">
        <v>130.67599999999999</v>
      </c>
      <c r="G58">
        <v>136.506</v>
      </c>
      <c r="H58">
        <v>136.24</v>
      </c>
      <c r="I58">
        <v>133.666</v>
      </c>
      <c r="J58">
        <v>145.22999999999999</v>
      </c>
      <c r="K58">
        <v>17.974</v>
      </c>
      <c r="L58">
        <v>17.361000000000001</v>
      </c>
      <c r="M58">
        <v>17.869</v>
      </c>
      <c r="N58">
        <v>18.248999999999999</v>
      </c>
      <c r="O58">
        <v>17.009</v>
      </c>
      <c r="P58">
        <v>17.654</v>
      </c>
    </row>
    <row r="59" spans="1:16" x14ac:dyDescent="0.2">
      <c r="E59">
        <v>222.94300000000001</v>
      </c>
      <c r="F59">
        <v>217.268</v>
      </c>
      <c r="G59">
        <v>227.571</v>
      </c>
      <c r="H59">
        <v>225.36699999999999</v>
      </c>
      <c r="I59">
        <v>229.15899999999999</v>
      </c>
      <c r="J59">
        <v>228.02099999999999</v>
      </c>
      <c r="K59">
        <v>17.643999999999998</v>
      </c>
      <c r="L59">
        <v>18.579999999999998</v>
      </c>
      <c r="M59">
        <v>17.702000000000002</v>
      </c>
      <c r="N59">
        <v>17.158999999999999</v>
      </c>
      <c r="O59">
        <v>17.693999999999999</v>
      </c>
      <c r="P59">
        <v>18.754000000000001</v>
      </c>
    </row>
  </sheetData>
  <mergeCells count="8">
    <mergeCell ref="B2:D2"/>
    <mergeCell ref="E2:G2"/>
    <mergeCell ref="H2:J2"/>
    <mergeCell ref="K2:M2"/>
    <mergeCell ref="B11:D11"/>
    <mergeCell ref="E11:G11"/>
    <mergeCell ref="H11:J11"/>
    <mergeCell ref="K11:M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AF427-8ACF-884D-AFA3-7B1D9C6413CA}">
  <dimension ref="A1:AM59"/>
  <sheetViews>
    <sheetView tabSelected="1" topLeftCell="A3" zoomScale="85" zoomScaleNormal="85" workbookViewId="0">
      <selection activeCell="A29" sqref="A29"/>
    </sheetView>
  </sheetViews>
  <sheetFormatPr baseColWidth="10" defaultRowHeight="16" x14ac:dyDescent="0.2"/>
  <sheetData>
    <row r="1" spans="1:39" x14ac:dyDescent="0.2">
      <c r="X1" t="s">
        <v>9</v>
      </c>
      <c r="AA1">
        <v>25.9</v>
      </c>
      <c r="AB1">
        <v>289.577</v>
      </c>
      <c r="AC1">
        <v>267.154</v>
      </c>
      <c r="AD1">
        <v>247.01499999999999</v>
      </c>
      <c r="AE1">
        <v>230.864</v>
      </c>
      <c r="AF1">
        <v>219.505</v>
      </c>
      <c r="AG1">
        <v>205.59</v>
      </c>
      <c r="AH1">
        <v>312.63200000000001</v>
      </c>
      <c r="AI1">
        <v>289.98700000000002</v>
      </c>
      <c r="AJ1">
        <v>287.96699999999998</v>
      </c>
      <c r="AK1">
        <v>270.88799999999998</v>
      </c>
      <c r="AL1">
        <v>248.929</v>
      </c>
      <c r="AM1">
        <v>256.762</v>
      </c>
    </row>
    <row r="2" spans="1:39" x14ac:dyDescent="0.2">
      <c r="A2" s="3"/>
      <c r="B2" s="47" t="s">
        <v>10</v>
      </c>
      <c r="C2" s="48"/>
      <c r="D2" s="48"/>
      <c r="E2" s="49" t="s">
        <v>13</v>
      </c>
      <c r="F2" s="48"/>
      <c r="G2" s="48"/>
      <c r="H2" s="49" t="s">
        <v>12</v>
      </c>
      <c r="I2" s="48"/>
      <c r="J2" s="48"/>
      <c r="K2" s="49" t="s">
        <v>11</v>
      </c>
      <c r="L2" s="48"/>
      <c r="M2" s="48"/>
      <c r="P2" s="2"/>
      <c r="Q2">
        <v>177.93</v>
      </c>
      <c r="R2">
        <v>218.828</v>
      </c>
      <c r="S2">
        <v>218.54</v>
      </c>
      <c r="T2">
        <v>216.84</v>
      </c>
      <c r="U2">
        <v>223.5</v>
      </c>
      <c r="V2">
        <v>212.81</v>
      </c>
      <c r="W2" s="2"/>
      <c r="X2" s="12">
        <f>AVERAGE(R2:V3)</f>
        <v>218.1036</v>
      </c>
      <c r="AB2">
        <v>254.53700000000001</v>
      </c>
      <c r="AC2">
        <v>248.577</v>
      </c>
      <c r="AD2">
        <v>241.33</v>
      </c>
      <c r="AE2">
        <v>224.31100000000001</v>
      </c>
      <c r="AF2">
        <v>208.49</v>
      </c>
      <c r="AG2">
        <v>188.67500000000001</v>
      </c>
      <c r="AH2">
        <v>282.53699999999998</v>
      </c>
      <c r="AI2">
        <v>284.99299999999999</v>
      </c>
      <c r="AJ2">
        <v>255.38900000000001</v>
      </c>
      <c r="AK2">
        <v>243.90600000000001</v>
      </c>
      <c r="AL2">
        <v>227.15199999999999</v>
      </c>
      <c r="AM2">
        <v>230.43299999999999</v>
      </c>
    </row>
    <row r="3" spans="1:39" x14ac:dyDescent="0.2">
      <c r="A3" s="4" t="s">
        <v>0</v>
      </c>
      <c r="B3" s="43">
        <v>135.65199999999999</v>
      </c>
      <c r="C3" s="43">
        <v>130.99299999999999</v>
      </c>
      <c r="D3" s="43">
        <v>131.898</v>
      </c>
      <c r="E3" s="15">
        <v>178.733</v>
      </c>
      <c r="F3" s="15">
        <v>192.90899999999999</v>
      </c>
      <c r="G3" s="15">
        <v>174.28299999999999</v>
      </c>
      <c r="H3" s="42">
        <v>192.50899999999999</v>
      </c>
      <c r="I3" s="42">
        <v>181.041</v>
      </c>
      <c r="J3" s="42">
        <v>179.06299999999999</v>
      </c>
      <c r="K3" s="44">
        <v>181.221</v>
      </c>
      <c r="L3" s="44">
        <v>183.196</v>
      </c>
      <c r="M3" s="44">
        <v>184.69900000000001</v>
      </c>
      <c r="P3" s="9" t="s">
        <v>6</v>
      </c>
      <c r="Q3" s="8"/>
      <c r="R3" s="8"/>
      <c r="S3" s="8"/>
      <c r="T3" s="8"/>
      <c r="U3" s="8"/>
      <c r="V3" s="8"/>
      <c r="W3" s="2"/>
      <c r="X3" s="10"/>
      <c r="AB3">
        <v>275.55799999999999</v>
      </c>
      <c r="AC3">
        <v>258.149</v>
      </c>
      <c r="AD3">
        <v>236.495</v>
      </c>
      <c r="AE3">
        <v>225.06100000000001</v>
      </c>
      <c r="AF3">
        <v>209.85300000000001</v>
      </c>
      <c r="AG3">
        <v>196.71199999999999</v>
      </c>
      <c r="AH3">
        <v>290.82900000000001</v>
      </c>
      <c r="AI3">
        <v>283.34300000000002</v>
      </c>
      <c r="AJ3">
        <v>260.46600000000001</v>
      </c>
      <c r="AK3">
        <v>248.84700000000001</v>
      </c>
      <c r="AL3">
        <v>225.87799999999999</v>
      </c>
      <c r="AM3">
        <v>260.089</v>
      </c>
    </row>
    <row r="4" spans="1:39" x14ac:dyDescent="0.2">
      <c r="A4" s="4" t="s">
        <v>1</v>
      </c>
      <c r="B4" s="43">
        <v>125.866</v>
      </c>
      <c r="C4" s="43">
        <v>117.08499999999999</v>
      </c>
      <c r="D4" s="43">
        <v>118.58799999999999</v>
      </c>
      <c r="E4" s="15">
        <v>158.29599999999999</v>
      </c>
      <c r="F4" s="15">
        <v>173.02099999999999</v>
      </c>
      <c r="G4" s="15">
        <v>155.17400000000001</v>
      </c>
      <c r="H4" s="42">
        <v>179.35400000000001</v>
      </c>
      <c r="I4" s="42">
        <v>168.64699999999999</v>
      </c>
      <c r="J4" s="42">
        <v>164.47399999999999</v>
      </c>
      <c r="K4" s="44">
        <v>166.46199999999999</v>
      </c>
      <c r="L4" s="44">
        <v>170.39400000000001</v>
      </c>
      <c r="M4" s="44">
        <v>170.28200000000001</v>
      </c>
      <c r="Q4">
        <v>105.474</v>
      </c>
      <c r="R4">
        <v>105.502</v>
      </c>
      <c r="S4">
        <v>104.09699999999999</v>
      </c>
      <c r="T4">
        <v>102.611</v>
      </c>
      <c r="U4">
        <v>103.84399999999999</v>
      </c>
      <c r="V4">
        <v>101.61499999999999</v>
      </c>
      <c r="W4" s="11"/>
      <c r="X4" s="13">
        <f>AVERAGE(Q4:T4)</f>
        <v>104.42099999999999</v>
      </c>
      <c r="AB4">
        <v>278.18200000000002</v>
      </c>
      <c r="AC4">
        <v>266.58499999999998</v>
      </c>
      <c r="AD4">
        <v>263.31200000000001</v>
      </c>
      <c r="AE4">
        <v>254.44399999999999</v>
      </c>
      <c r="AF4">
        <v>218.102</v>
      </c>
      <c r="AG4">
        <v>200.459</v>
      </c>
      <c r="AH4">
        <v>22.449000000000002</v>
      </c>
      <c r="AI4">
        <v>22.681000000000001</v>
      </c>
      <c r="AJ4">
        <v>22.556999999999999</v>
      </c>
      <c r="AK4">
        <v>22.172999999999998</v>
      </c>
      <c r="AL4">
        <v>22.417000000000002</v>
      </c>
      <c r="AM4">
        <v>23.352</v>
      </c>
    </row>
    <row r="5" spans="1:39" x14ac:dyDescent="0.2">
      <c r="A5" s="4" t="s">
        <v>2</v>
      </c>
      <c r="B5" s="43">
        <v>120.93899999999999</v>
      </c>
      <c r="C5" s="43">
        <v>114.589</v>
      </c>
      <c r="D5" s="43">
        <v>114.72199999999999</v>
      </c>
      <c r="E5" s="15">
        <v>138.59100000000001</v>
      </c>
      <c r="F5" s="15">
        <v>144.40799999999999</v>
      </c>
      <c r="G5" s="15">
        <v>138.51400000000001</v>
      </c>
      <c r="H5" s="42">
        <v>158.72200000000001</v>
      </c>
      <c r="I5" s="42">
        <v>149.00200000000001</v>
      </c>
      <c r="J5" s="42">
        <v>148.25</v>
      </c>
      <c r="K5" s="44">
        <v>154.267</v>
      </c>
      <c r="L5" s="44">
        <v>153.208</v>
      </c>
      <c r="M5" s="44">
        <v>154.60599999999999</v>
      </c>
      <c r="P5" s="2" t="s">
        <v>7</v>
      </c>
      <c r="Q5" s="8"/>
      <c r="R5" s="8"/>
      <c r="S5" s="8"/>
      <c r="T5" s="8"/>
      <c r="U5" s="8"/>
      <c r="V5" s="8"/>
      <c r="W5" s="2"/>
      <c r="AB5">
        <v>279.01299999999998</v>
      </c>
      <c r="AC5">
        <v>266.81400000000002</v>
      </c>
      <c r="AD5">
        <v>263.20100000000002</v>
      </c>
      <c r="AE5">
        <v>243.87200000000001</v>
      </c>
      <c r="AF5">
        <v>220.44499999999999</v>
      </c>
      <c r="AG5">
        <v>207.24199999999999</v>
      </c>
      <c r="AH5">
        <v>21.497</v>
      </c>
      <c r="AI5">
        <v>22.202000000000002</v>
      </c>
      <c r="AJ5">
        <v>22.582999999999998</v>
      </c>
      <c r="AK5">
        <v>22.114000000000001</v>
      </c>
      <c r="AL5">
        <v>22.099</v>
      </c>
      <c r="AM5">
        <v>22.434999999999999</v>
      </c>
    </row>
    <row r="6" spans="1:39" x14ac:dyDescent="0.2">
      <c r="A6" s="4" t="s">
        <v>3</v>
      </c>
      <c r="B6" s="43">
        <v>119.08499999999999</v>
      </c>
      <c r="C6" s="43">
        <v>112.78100000000001</v>
      </c>
      <c r="D6" s="43">
        <v>110.822</v>
      </c>
      <c r="E6" s="15">
        <v>128.053</v>
      </c>
      <c r="F6" s="15">
        <v>131.84800000000001</v>
      </c>
      <c r="G6" s="15">
        <v>127.16</v>
      </c>
      <c r="H6" s="42">
        <v>142.93700000000001</v>
      </c>
      <c r="I6" s="42">
        <v>141.523</v>
      </c>
      <c r="J6" s="42">
        <v>134.291</v>
      </c>
      <c r="K6" s="44">
        <v>140.11600000000001</v>
      </c>
      <c r="L6" s="44">
        <v>137.78100000000001</v>
      </c>
      <c r="M6" s="44">
        <v>138.97999999999999</v>
      </c>
      <c r="W6" s="2"/>
      <c r="X6" s="14"/>
      <c r="AB6">
        <v>280.363</v>
      </c>
      <c r="AC6">
        <v>258.88499999999999</v>
      </c>
      <c r="AD6">
        <v>253.81700000000001</v>
      </c>
      <c r="AE6">
        <v>239.41</v>
      </c>
      <c r="AF6">
        <v>222.88200000000001</v>
      </c>
      <c r="AG6">
        <v>203.10300000000001</v>
      </c>
      <c r="AH6">
        <v>21.7</v>
      </c>
      <c r="AI6">
        <v>22.119</v>
      </c>
      <c r="AJ6">
        <v>22.07</v>
      </c>
      <c r="AK6">
        <v>21.681999999999999</v>
      </c>
      <c r="AL6">
        <v>21.943999999999999</v>
      </c>
      <c r="AM6">
        <v>22.838999999999999</v>
      </c>
    </row>
    <row r="7" spans="1:39" x14ac:dyDescent="0.2">
      <c r="A7" s="4" t="s">
        <v>4</v>
      </c>
      <c r="B7" s="43">
        <v>120.03100000000001</v>
      </c>
      <c r="C7" s="43">
        <v>109.979</v>
      </c>
      <c r="D7" s="43">
        <v>107.746</v>
      </c>
      <c r="E7" s="15">
        <v>117.04300000000001</v>
      </c>
      <c r="F7" s="15">
        <v>122.473</v>
      </c>
      <c r="G7" s="15">
        <v>118.70099999999999</v>
      </c>
      <c r="H7" s="42">
        <v>132.19200000000001</v>
      </c>
      <c r="I7" s="42">
        <v>128.25800000000001</v>
      </c>
      <c r="J7" s="42">
        <v>125.358</v>
      </c>
      <c r="K7" s="44">
        <v>130.07599999999999</v>
      </c>
      <c r="L7" s="44">
        <v>127.27200000000001</v>
      </c>
      <c r="M7" s="44">
        <v>128.02199999999999</v>
      </c>
      <c r="P7" s="10" t="s">
        <v>8</v>
      </c>
      <c r="Q7" s="14">
        <f>X2-X4</f>
        <v>113.68260000000001</v>
      </c>
      <c r="R7" s="2"/>
      <c r="S7" s="9"/>
      <c r="T7" s="2"/>
      <c r="U7" s="9"/>
      <c r="V7" s="9"/>
      <c r="W7" s="2"/>
      <c r="X7" s="14"/>
      <c r="AB7">
        <v>191.065</v>
      </c>
      <c r="AC7">
        <v>181.93700000000001</v>
      </c>
      <c r="AD7">
        <v>180.697</v>
      </c>
      <c r="AE7">
        <v>180.53700000000001</v>
      </c>
      <c r="AF7">
        <v>185.654</v>
      </c>
      <c r="AG7">
        <v>176.01599999999999</v>
      </c>
      <c r="AH7">
        <v>347.375</v>
      </c>
      <c r="AI7">
        <v>336.40600000000001</v>
      </c>
      <c r="AJ7">
        <v>340.13499999999999</v>
      </c>
      <c r="AK7">
        <v>333.37700000000001</v>
      </c>
      <c r="AL7">
        <v>331.24799999999999</v>
      </c>
      <c r="AM7">
        <v>336.17399999999998</v>
      </c>
    </row>
    <row r="8" spans="1:39" x14ac:dyDescent="0.2">
      <c r="A8" s="4" t="s">
        <v>5</v>
      </c>
      <c r="B8" s="43">
        <v>114.179</v>
      </c>
      <c r="C8" s="43">
        <v>106.691</v>
      </c>
      <c r="D8" s="43">
        <v>107.611</v>
      </c>
      <c r="E8" s="15">
        <v>110.336</v>
      </c>
      <c r="F8" s="15">
        <v>114.944</v>
      </c>
      <c r="G8" s="15">
        <v>109.239</v>
      </c>
      <c r="H8" s="45">
        <v>116.026</v>
      </c>
      <c r="I8" s="42">
        <v>122.19</v>
      </c>
      <c r="J8" s="42">
        <v>120.22</v>
      </c>
      <c r="K8" s="44">
        <v>118.94499999999999</v>
      </c>
      <c r="L8" s="44">
        <v>122.23699999999999</v>
      </c>
      <c r="M8" s="44">
        <v>118.82899999999999</v>
      </c>
      <c r="AB8">
        <v>21.4</v>
      </c>
      <c r="AC8">
        <v>21.152000000000001</v>
      </c>
      <c r="AD8">
        <v>20.879000000000001</v>
      </c>
      <c r="AE8">
        <v>21.449000000000002</v>
      </c>
      <c r="AF8">
        <v>22.132999999999999</v>
      </c>
      <c r="AG8">
        <v>21.244</v>
      </c>
      <c r="AH8">
        <v>22.52</v>
      </c>
      <c r="AI8">
        <v>22.074000000000002</v>
      </c>
      <c r="AJ8">
        <v>21.95</v>
      </c>
      <c r="AK8">
        <v>21.885000000000002</v>
      </c>
      <c r="AL8">
        <v>22.355</v>
      </c>
      <c r="AM8">
        <v>22.07</v>
      </c>
    </row>
    <row r="10" spans="1:39" x14ac:dyDescent="0.2">
      <c r="O10" s="16">
        <f>AB1</f>
        <v>289.577</v>
      </c>
      <c r="P10" s="17">
        <f t="shared" ref="P10:Z17" si="0">AC1</f>
        <v>267.154</v>
      </c>
      <c r="Q10" s="17">
        <f t="shared" si="0"/>
        <v>247.01499999999999</v>
      </c>
      <c r="R10" s="17">
        <f t="shared" si="0"/>
        <v>230.864</v>
      </c>
      <c r="S10" s="17">
        <f t="shared" si="0"/>
        <v>219.505</v>
      </c>
      <c r="T10" s="18">
        <f t="shared" si="0"/>
        <v>205.59</v>
      </c>
      <c r="U10" s="16">
        <f t="shared" si="0"/>
        <v>312.63200000000001</v>
      </c>
      <c r="V10" s="17">
        <f t="shared" si="0"/>
        <v>289.98700000000002</v>
      </c>
      <c r="W10" s="17">
        <f t="shared" si="0"/>
        <v>287.96699999999998</v>
      </c>
      <c r="X10" s="17">
        <f t="shared" si="0"/>
        <v>270.88799999999998</v>
      </c>
      <c r="Y10" s="17">
        <f t="shared" si="0"/>
        <v>248.929</v>
      </c>
      <c r="Z10" s="18">
        <f t="shared" si="0"/>
        <v>256.762</v>
      </c>
    </row>
    <row r="11" spans="1:39" x14ac:dyDescent="0.2">
      <c r="A11" s="3"/>
      <c r="B11" s="50" t="str">
        <f>B2</f>
        <v xml:space="preserve">WT </v>
      </c>
      <c r="C11" s="50"/>
      <c r="D11" s="50"/>
      <c r="E11" s="50" t="str">
        <f>E2</f>
        <v>50% CAR</v>
      </c>
      <c r="F11" s="50"/>
      <c r="G11" s="50"/>
      <c r="H11" s="50" t="str">
        <f>H2</f>
        <v>75% CAR</v>
      </c>
      <c r="I11" s="50"/>
      <c r="J11" s="50"/>
      <c r="K11" s="50" t="str">
        <f>K2</f>
        <v>100% CAR</v>
      </c>
      <c r="L11" s="50"/>
      <c r="M11" s="50"/>
      <c r="O11" s="19">
        <f t="shared" ref="O11:O17" si="1">AB2</f>
        <v>254.53700000000001</v>
      </c>
      <c r="P11" s="15">
        <f t="shared" si="0"/>
        <v>248.577</v>
      </c>
      <c r="Q11" s="15">
        <f t="shared" si="0"/>
        <v>241.33</v>
      </c>
      <c r="R11" s="15">
        <f t="shared" si="0"/>
        <v>224.31100000000001</v>
      </c>
      <c r="S11" s="15">
        <f t="shared" si="0"/>
        <v>208.49</v>
      </c>
      <c r="T11" s="20">
        <f t="shared" si="0"/>
        <v>188.67500000000001</v>
      </c>
      <c r="U11" s="19">
        <f t="shared" si="0"/>
        <v>282.53699999999998</v>
      </c>
      <c r="V11" s="15">
        <f t="shared" si="0"/>
        <v>284.99299999999999</v>
      </c>
      <c r="W11" s="15">
        <f t="shared" si="0"/>
        <v>255.38900000000001</v>
      </c>
      <c r="X11" s="15">
        <f t="shared" si="0"/>
        <v>243.90600000000001</v>
      </c>
      <c r="Y11" s="15">
        <f t="shared" si="0"/>
        <v>227.15199999999999</v>
      </c>
      <c r="Z11" s="20">
        <f t="shared" si="0"/>
        <v>230.43299999999999</v>
      </c>
    </row>
    <row r="12" spans="1:39" x14ac:dyDescent="0.2">
      <c r="A12" s="36" t="s">
        <v>0</v>
      </c>
      <c r="B12" s="27">
        <f>(B3-$X$4)/$Q$7*100</f>
        <v>27.472102151076761</v>
      </c>
      <c r="C12" s="28">
        <f t="shared" ref="C12:M12" si="2">(C3-$X$4)/$Q$7*100</f>
        <v>23.373849648055199</v>
      </c>
      <c r="D12" s="29">
        <f t="shared" si="2"/>
        <v>24.169925740614662</v>
      </c>
      <c r="E12" s="27">
        <f t="shared" si="2"/>
        <v>65.367963083180726</v>
      </c>
      <c r="F12" s="28">
        <f t="shared" si="2"/>
        <v>77.837769368399378</v>
      </c>
      <c r="G12" s="29">
        <f t="shared" si="2"/>
        <v>61.453555777225354</v>
      </c>
      <c r="H12" s="27">
        <f t="shared" si="2"/>
        <v>77.485912531909008</v>
      </c>
      <c r="I12" s="28">
        <f t="shared" si="2"/>
        <v>67.398177029730149</v>
      </c>
      <c r="J12" s="29">
        <f t="shared" si="2"/>
        <v>65.658244973285264</v>
      </c>
      <c r="K12" s="28">
        <f t="shared" si="2"/>
        <v>67.556512606150804</v>
      </c>
      <c r="L12" s="28">
        <f t="shared" si="2"/>
        <v>69.293805736322</v>
      </c>
      <c r="M12" s="29">
        <f t="shared" si="2"/>
        <v>70.615907799434581</v>
      </c>
      <c r="O12" s="21">
        <f t="shared" si="1"/>
        <v>275.55799999999999</v>
      </c>
      <c r="P12" s="22">
        <f t="shared" si="0"/>
        <v>258.149</v>
      </c>
      <c r="Q12" s="22">
        <f>AD3</f>
        <v>236.495</v>
      </c>
      <c r="R12" s="22">
        <f t="shared" si="0"/>
        <v>225.06100000000001</v>
      </c>
      <c r="S12" s="22">
        <f t="shared" si="0"/>
        <v>209.85300000000001</v>
      </c>
      <c r="T12" s="23">
        <f t="shared" si="0"/>
        <v>196.71199999999999</v>
      </c>
      <c r="U12" s="21">
        <f t="shared" si="0"/>
        <v>290.82900000000001</v>
      </c>
      <c r="V12" s="22">
        <f t="shared" si="0"/>
        <v>283.34300000000002</v>
      </c>
      <c r="W12" s="22">
        <f t="shared" si="0"/>
        <v>260.46600000000001</v>
      </c>
      <c r="X12" s="22">
        <f t="shared" si="0"/>
        <v>248.84700000000001</v>
      </c>
      <c r="Y12" s="22">
        <f t="shared" si="0"/>
        <v>225.87799999999999</v>
      </c>
      <c r="Z12" s="23">
        <f t="shared" si="0"/>
        <v>260.089</v>
      </c>
    </row>
    <row r="13" spans="1:39" x14ac:dyDescent="0.2">
      <c r="A13" s="36" t="s">
        <v>1</v>
      </c>
      <c r="B13" s="30">
        <f t="shared" ref="B13:M17" si="3">(B4-$X$4)/$Q$7*100</f>
        <v>18.863924646339903</v>
      </c>
      <c r="C13" s="31">
        <f t="shared" si="3"/>
        <v>11.139787443285076</v>
      </c>
      <c r="D13" s="32">
        <f t="shared" si="3"/>
        <v>12.461889506397638</v>
      </c>
      <c r="E13" s="30">
        <f t="shared" si="3"/>
        <v>47.390717664796547</v>
      </c>
      <c r="F13" s="31">
        <f t="shared" si="3"/>
        <v>60.34344745809824</v>
      </c>
      <c r="G13" s="32">
        <f t="shared" si="3"/>
        <v>44.644475055989233</v>
      </c>
      <c r="H13" s="30">
        <f t="shared" si="3"/>
        <v>65.914220821832032</v>
      </c>
      <c r="I13" s="31">
        <f t="shared" si="3"/>
        <v>56.495892951076065</v>
      </c>
      <c r="J13" s="32">
        <f t="shared" si="3"/>
        <v>52.825146504390283</v>
      </c>
      <c r="K13" s="31">
        <f t="shared" si="3"/>
        <v>54.573874981747416</v>
      </c>
      <c r="L13" s="31">
        <f t="shared" si="3"/>
        <v>58.03262768444776</v>
      </c>
      <c r="M13" s="32">
        <f t="shared" si="3"/>
        <v>57.934107770230462</v>
      </c>
      <c r="O13" s="16">
        <f t="shared" si="1"/>
        <v>278.18200000000002</v>
      </c>
      <c r="P13" s="17">
        <f t="shared" si="0"/>
        <v>266.58499999999998</v>
      </c>
      <c r="Q13" s="17">
        <f t="shared" si="0"/>
        <v>263.31200000000001</v>
      </c>
      <c r="R13" s="17">
        <f t="shared" si="0"/>
        <v>254.44399999999999</v>
      </c>
      <c r="S13" s="17">
        <f t="shared" si="0"/>
        <v>218.102</v>
      </c>
      <c r="T13" s="18">
        <f t="shared" si="0"/>
        <v>200.459</v>
      </c>
      <c r="U13" s="15">
        <f t="shared" si="0"/>
        <v>22.449000000000002</v>
      </c>
      <c r="V13" s="15">
        <f t="shared" si="0"/>
        <v>22.681000000000001</v>
      </c>
      <c r="W13" s="15">
        <f t="shared" si="0"/>
        <v>22.556999999999999</v>
      </c>
      <c r="X13" s="15">
        <f t="shared" si="0"/>
        <v>22.172999999999998</v>
      </c>
      <c r="Y13" s="15">
        <f t="shared" si="0"/>
        <v>22.417000000000002</v>
      </c>
      <c r="Z13" s="15">
        <f t="shared" si="0"/>
        <v>23.352</v>
      </c>
    </row>
    <row r="14" spans="1:39" x14ac:dyDescent="0.2">
      <c r="A14" s="36" t="s">
        <v>2</v>
      </c>
      <c r="B14" s="30">
        <f t="shared" si="3"/>
        <v>14.529928062869779</v>
      </c>
      <c r="C14" s="31">
        <f t="shared" si="3"/>
        <v>8.9442007835851793</v>
      </c>
      <c r="D14" s="32">
        <f t="shared" si="3"/>
        <v>9.0611931817182239</v>
      </c>
      <c r="E14" s="30">
        <f t="shared" si="3"/>
        <v>30.057370257189763</v>
      </c>
      <c r="F14" s="31">
        <f t="shared" si="3"/>
        <v>35.174248301850938</v>
      </c>
      <c r="G14" s="32">
        <f t="shared" si="3"/>
        <v>29.98963781616537</v>
      </c>
      <c r="H14" s="30">
        <f t="shared" si="3"/>
        <v>47.765445195658799</v>
      </c>
      <c r="I14" s="31">
        <f t="shared" si="3"/>
        <v>39.215324068942842</v>
      </c>
      <c r="J14" s="32">
        <f t="shared" si="3"/>
        <v>38.553833216340941</v>
      </c>
      <c r="K14" s="31">
        <f t="shared" si="3"/>
        <v>43.846639679247303</v>
      </c>
      <c r="L14" s="31">
        <f t="shared" si="3"/>
        <v>42.915098704639057</v>
      </c>
      <c r="M14" s="32">
        <f t="shared" si="3"/>
        <v>44.144838348172897</v>
      </c>
      <c r="O14" s="19">
        <f t="shared" si="1"/>
        <v>279.01299999999998</v>
      </c>
      <c r="P14" s="15">
        <f t="shared" si="0"/>
        <v>266.81400000000002</v>
      </c>
      <c r="Q14" s="15">
        <f t="shared" si="0"/>
        <v>263.20100000000002</v>
      </c>
      <c r="R14" s="15">
        <f t="shared" si="0"/>
        <v>243.87200000000001</v>
      </c>
      <c r="S14" s="15">
        <f t="shared" si="0"/>
        <v>220.44499999999999</v>
      </c>
      <c r="T14" s="20">
        <f t="shared" si="0"/>
        <v>207.24199999999999</v>
      </c>
      <c r="U14" s="15">
        <f t="shared" si="0"/>
        <v>21.497</v>
      </c>
      <c r="V14" s="15">
        <f t="shared" si="0"/>
        <v>22.202000000000002</v>
      </c>
      <c r="W14" s="15">
        <f t="shared" si="0"/>
        <v>22.582999999999998</v>
      </c>
      <c r="X14" s="15">
        <f t="shared" si="0"/>
        <v>22.114000000000001</v>
      </c>
      <c r="Y14" s="15">
        <f t="shared" si="0"/>
        <v>22.099</v>
      </c>
      <c r="Z14" s="15">
        <f t="shared" si="0"/>
        <v>22.434999999999999</v>
      </c>
    </row>
    <row r="15" spans="1:39" x14ac:dyDescent="0.2">
      <c r="A15" s="36" t="s">
        <v>3</v>
      </c>
      <c r="B15" s="30">
        <f t="shared" si="3"/>
        <v>12.899071625736921</v>
      </c>
      <c r="C15" s="31">
        <f t="shared" si="3"/>
        <v>7.3538078826487192</v>
      </c>
      <c r="D15" s="32">
        <f t="shared" si="3"/>
        <v>5.6305890259371356</v>
      </c>
      <c r="E15" s="30">
        <f t="shared" si="3"/>
        <v>20.78770189985099</v>
      </c>
      <c r="F15" s="31">
        <f t="shared" si="3"/>
        <v>24.125943636053378</v>
      </c>
      <c r="G15" s="32">
        <f t="shared" si="3"/>
        <v>20.002181512386244</v>
      </c>
      <c r="H15" s="30">
        <f t="shared" si="3"/>
        <v>33.880294785657625</v>
      </c>
      <c r="I15" s="31">
        <f t="shared" si="3"/>
        <v>32.636480868664158</v>
      </c>
      <c r="J15" s="32">
        <f t="shared" si="3"/>
        <v>26.274909264918296</v>
      </c>
      <c r="K15" s="31">
        <f t="shared" si="3"/>
        <v>31.398824446309305</v>
      </c>
      <c r="L15" s="31">
        <f t="shared" si="3"/>
        <v>29.344860163296765</v>
      </c>
      <c r="M15" s="32">
        <f t="shared" si="3"/>
        <v>30.399551030676637</v>
      </c>
      <c r="O15" s="21">
        <f t="shared" si="1"/>
        <v>280.363</v>
      </c>
      <c r="P15" s="22">
        <f t="shared" si="0"/>
        <v>258.88499999999999</v>
      </c>
      <c r="Q15" s="22">
        <f t="shared" si="0"/>
        <v>253.81700000000001</v>
      </c>
      <c r="R15" s="22">
        <f t="shared" si="0"/>
        <v>239.41</v>
      </c>
      <c r="S15" s="22">
        <f t="shared" si="0"/>
        <v>222.88200000000001</v>
      </c>
      <c r="T15" s="23">
        <f t="shared" si="0"/>
        <v>203.10300000000001</v>
      </c>
      <c r="U15" s="15">
        <f t="shared" si="0"/>
        <v>21.7</v>
      </c>
      <c r="V15" s="15">
        <f t="shared" si="0"/>
        <v>22.119</v>
      </c>
      <c r="W15" s="15">
        <f t="shared" si="0"/>
        <v>22.07</v>
      </c>
      <c r="X15" s="15">
        <f t="shared" si="0"/>
        <v>21.681999999999999</v>
      </c>
      <c r="Y15" s="15">
        <f t="shared" si="0"/>
        <v>21.943999999999999</v>
      </c>
      <c r="Z15" s="15">
        <f t="shared" si="0"/>
        <v>22.838999999999999</v>
      </c>
    </row>
    <row r="16" spans="1:39" x14ac:dyDescent="0.2">
      <c r="A16" s="36" t="s">
        <v>4</v>
      </c>
      <c r="B16" s="30">
        <f t="shared" si="3"/>
        <v>13.731213044036652</v>
      </c>
      <c r="C16" s="31">
        <f t="shared" si="3"/>
        <v>4.88905074303368</v>
      </c>
      <c r="D16" s="32">
        <f t="shared" si="3"/>
        <v>2.9248099533261929</v>
      </c>
      <c r="E16" s="30">
        <f t="shared" si="3"/>
        <v>11.102842475453599</v>
      </c>
      <c r="F16" s="31">
        <f t="shared" si="3"/>
        <v>15.879299030810348</v>
      </c>
      <c r="G16" s="32">
        <f t="shared" si="3"/>
        <v>12.561289062706166</v>
      </c>
      <c r="H16" s="30">
        <f t="shared" si="3"/>
        <v>24.428540515435092</v>
      </c>
      <c r="I16" s="31">
        <f t="shared" si="3"/>
        <v>20.968028528552317</v>
      </c>
      <c r="J16" s="32">
        <f t="shared" si="3"/>
        <v>18.417066463997138</v>
      </c>
      <c r="K16" s="31">
        <f t="shared" si="3"/>
        <v>22.567217850401029</v>
      </c>
      <c r="L16" s="31">
        <f t="shared" si="3"/>
        <v>20.100701426603553</v>
      </c>
      <c r="M16" s="32">
        <f t="shared" si="3"/>
        <v>20.760432995022981</v>
      </c>
      <c r="O16" s="24">
        <f t="shared" si="1"/>
        <v>191.065</v>
      </c>
      <c r="P16" s="25">
        <f t="shared" si="0"/>
        <v>181.93700000000001</v>
      </c>
      <c r="Q16" s="25">
        <f t="shared" si="0"/>
        <v>180.697</v>
      </c>
      <c r="R16" s="25">
        <f t="shared" si="0"/>
        <v>180.53700000000001</v>
      </c>
      <c r="S16" s="25">
        <f t="shared" si="0"/>
        <v>185.654</v>
      </c>
      <c r="T16" s="26">
        <f t="shared" si="0"/>
        <v>176.01599999999999</v>
      </c>
      <c r="U16" s="24">
        <f t="shared" si="0"/>
        <v>347.375</v>
      </c>
      <c r="V16" s="25">
        <f t="shared" si="0"/>
        <v>336.40600000000001</v>
      </c>
      <c r="W16" s="25">
        <f t="shared" si="0"/>
        <v>340.13499999999999</v>
      </c>
      <c r="X16" s="25">
        <f t="shared" si="0"/>
        <v>333.37700000000001</v>
      </c>
      <c r="Y16" s="25">
        <f t="shared" si="0"/>
        <v>331.24799999999999</v>
      </c>
      <c r="Z16" s="26">
        <f t="shared" si="0"/>
        <v>336.17399999999998</v>
      </c>
    </row>
    <row r="17" spans="1:26" x14ac:dyDescent="0.2">
      <c r="A17" s="36" t="s">
        <v>5</v>
      </c>
      <c r="B17" s="33">
        <f t="shared" si="3"/>
        <v>8.5835475261825547</v>
      </c>
      <c r="C17" s="34">
        <f t="shared" si="3"/>
        <v>1.9967875470828518</v>
      </c>
      <c r="D17" s="35">
        <f t="shared" si="3"/>
        <v>2.8060582710107016</v>
      </c>
      <c r="E17" s="33">
        <f t="shared" si="3"/>
        <v>5.2030829696013337</v>
      </c>
      <c r="F17" s="34">
        <f t="shared" si="3"/>
        <v>9.2564737259703858</v>
      </c>
      <c r="G17" s="35">
        <f t="shared" si="3"/>
        <v>4.2381155955265024</v>
      </c>
      <c r="H17" s="33">
        <f t="shared" si="3"/>
        <v>10.208246468676828</v>
      </c>
      <c r="I17" s="34">
        <f t="shared" si="3"/>
        <v>15.630360318993411</v>
      </c>
      <c r="J17" s="35">
        <f t="shared" si="3"/>
        <v>13.897465399278348</v>
      </c>
      <c r="K17" s="34">
        <f t="shared" si="3"/>
        <v>12.775921732965291</v>
      </c>
      <c r="L17" s="34">
        <f t="shared" si="3"/>
        <v>15.671703497281028</v>
      </c>
      <c r="M17" s="35">
        <f t="shared" si="3"/>
        <v>12.673883250383083</v>
      </c>
      <c r="O17" s="15">
        <f t="shared" si="1"/>
        <v>21.4</v>
      </c>
      <c r="P17" s="15">
        <f t="shared" si="0"/>
        <v>21.152000000000001</v>
      </c>
      <c r="Q17" s="15">
        <f t="shared" si="0"/>
        <v>20.879000000000001</v>
      </c>
      <c r="R17" s="15">
        <f t="shared" si="0"/>
        <v>21.449000000000002</v>
      </c>
      <c r="S17" s="15">
        <f t="shared" si="0"/>
        <v>22.132999999999999</v>
      </c>
      <c r="T17" s="15">
        <f t="shared" si="0"/>
        <v>21.244</v>
      </c>
      <c r="U17" s="15">
        <f t="shared" si="0"/>
        <v>22.52</v>
      </c>
      <c r="V17" s="15">
        <f t="shared" si="0"/>
        <v>22.074000000000002</v>
      </c>
      <c r="W17" s="15">
        <f t="shared" si="0"/>
        <v>21.95</v>
      </c>
      <c r="X17" s="15">
        <f t="shared" si="0"/>
        <v>21.885000000000002</v>
      </c>
      <c r="Y17" s="15">
        <f t="shared" si="0"/>
        <v>22.355</v>
      </c>
      <c r="Z17" s="15">
        <f t="shared" si="0"/>
        <v>22.07</v>
      </c>
    </row>
    <row r="20" spans="1:26" x14ac:dyDescent="0.2">
      <c r="A20" s="3" t="s">
        <v>16</v>
      </c>
      <c r="B20" s="5" t="str">
        <f>B11</f>
        <v xml:space="preserve">WT </v>
      </c>
      <c r="C20" s="5" t="str">
        <f>E2</f>
        <v>50% CAR</v>
      </c>
      <c r="D20" s="5" t="str">
        <f>H2</f>
        <v>75% CAR</v>
      </c>
      <c r="E20" s="5" t="str">
        <f>K2</f>
        <v>100% CAR</v>
      </c>
      <c r="F20" s="40" t="s">
        <v>14</v>
      </c>
    </row>
    <row r="21" spans="1:26" x14ac:dyDescent="0.2">
      <c r="A21" s="36" t="s">
        <v>0</v>
      </c>
      <c r="B21" s="37">
        <f>AVERAGE(B12:D12)</f>
        <v>25.005292513248875</v>
      </c>
      <c r="C21" s="37">
        <f>AVERAGE(E12:G12)</f>
        <v>68.219762742935146</v>
      </c>
      <c r="D21" s="37">
        <f>AVERAGE(H12:J12)</f>
        <v>70.180778178308131</v>
      </c>
      <c r="E21" s="37">
        <f>AVERAGE(K12:M12)</f>
        <v>69.155408713969123</v>
      </c>
    </row>
    <row r="22" spans="1:26" x14ac:dyDescent="0.2">
      <c r="A22" s="36" t="s">
        <v>1</v>
      </c>
      <c r="B22" s="38">
        <f t="shared" ref="B22:B26" si="4">AVERAGE(B13:D13)</f>
        <v>14.155200532007539</v>
      </c>
      <c r="C22" s="38">
        <f t="shared" ref="C22:C26" si="5">AVERAGE(E13:G13)</f>
        <v>50.792880059628004</v>
      </c>
      <c r="D22" s="38">
        <f t="shared" ref="D22:D26" si="6">AVERAGE(H13:J13)</f>
        <v>58.411753425766129</v>
      </c>
      <c r="E22" s="38">
        <f t="shared" ref="E22:E26" si="7">AVERAGE(K13:M13)</f>
        <v>56.846870145475215</v>
      </c>
    </row>
    <row r="23" spans="1:26" x14ac:dyDescent="0.2">
      <c r="A23" s="36" t="s">
        <v>2</v>
      </c>
      <c r="B23" s="38">
        <f t="shared" si="4"/>
        <v>10.845107342724395</v>
      </c>
      <c r="C23" s="38">
        <f t="shared" si="5"/>
        <v>31.740418791735355</v>
      </c>
      <c r="D23" s="38">
        <f t="shared" si="6"/>
        <v>41.84486749364752</v>
      </c>
      <c r="E23" s="38">
        <f t="shared" si="7"/>
        <v>43.635525577353086</v>
      </c>
    </row>
    <row r="24" spans="1:26" x14ac:dyDescent="0.2">
      <c r="A24" s="36" t="s">
        <v>3</v>
      </c>
      <c r="B24" s="38">
        <f t="shared" si="4"/>
        <v>8.6278228447742578</v>
      </c>
      <c r="C24" s="38">
        <f t="shared" si="5"/>
        <v>21.638609016096868</v>
      </c>
      <c r="D24" s="38">
        <f t="shared" si="6"/>
        <v>30.930561639746688</v>
      </c>
      <c r="E24" s="38">
        <f t="shared" si="7"/>
        <v>30.381078546760904</v>
      </c>
    </row>
    <row r="25" spans="1:26" x14ac:dyDescent="0.2">
      <c r="A25" s="36" t="s">
        <v>4</v>
      </c>
      <c r="B25" s="38">
        <f t="shared" si="4"/>
        <v>7.1816912467988416</v>
      </c>
      <c r="C25" s="38">
        <f t="shared" si="5"/>
        <v>13.181143522990036</v>
      </c>
      <c r="D25" s="38">
        <f t="shared" si="6"/>
        <v>21.271211835994851</v>
      </c>
      <c r="E25" s="38">
        <f t="shared" si="7"/>
        <v>21.142784090675857</v>
      </c>
    </row>
    <row r="26" spans="1:26" x14ac:dyDescent="0.2">
      <c r="A26" s="36" t="s">
        <v>5</v>
      </c>
      <c r="B26" s="39">
        <f t="shared" si="4"/>
        <v>4.4621311147587024</v>
      </c>
      <c r="C26" s="39">
        <f t="shared" si="5"/>
        <v>6.2325574303660742</v>
      </c>
      <c r="D26" s="39">
        <f t="shared" si="6"/>
        <v>13.245357395649528</v>
      </c>
      <c r="E26" s="39">
        <f t="shared" si="7"/>
        <v>13.707169493543134</v>
      </c>
    </row>
    <row r="29" spans="1:26" x14ac:dyDescent="0.2">
      <c r="A29" s="3" t="s">
        <v>16</v>
      </c>
      <c r="B29" s="5" t="str">
        <f>B2</f>
        <v xml:space="preserve">WT </v>
      </c>
      <c r="C29" s="5" t="str">
        <f>E2</f>
        <v>50% CAR</v>
      </c>
      <c r="D29" s="5" t="str">
        <f>H2</f>
        <v>75% CAR</v>
      </c>
      <c r="E29" s="5" t="str">
        <f>K2</f>
        <v>100% CAR</v>
      </c>
      <c r="F29" s="40" t="s">
        <v>15</v>
      </c>
    </row>
    <row r="30" spans="1:26" x14ac:dyDescent="0.2">
      <c r="A30" s="36" t="s">
        <v>0</v>
      </c>
      <c r="B30" s="5">
        <f>STDEV(B12:D12)</f>
        <v>2.173084588378142</v>
      </c>
      <c r="C30" s="5">
        <f>STDEV(E12:G12)</f>
        <v>8.5562950349338234</v>
      </c>
      <c r="D30" s="5">
        <f>STDEV(H12:J12)</f>
        <v>6.3859675722149429</v>
      </c>
      <c r="E30" s="5">
        <f>STDEV(K12:M12)</f>
        <v>1.5343858833484736</v>
      </c>
    </row>
    <row r="31" spans="1:26" x14ac:dyDescent="0.2">
      <c r="A31" s="36" t="s">
        <v>1</v>
      </c>
      <c r="B31" s="6">
        <f t="shared" ref="B31:B35" si="8">STDEV(B13:D13)</f>
        <v>4.1311076668362148</v>
      </c>
      <c r="C31" s="6">
        <f t="shared" ref="C31:C35" si="9">STDEV(E13:G13)</f>
        <v>8.3842391032907031</v>
      </c>
      <c r="D31" s="6">
        <f t="shared" ref="D31:D35" si="10">STDEV(H13:J13)</f>
        <v>6.7515818621074288</v>
      </c>
      <c r="E31" s="6">
        <f t="shared" ref="E31:E35" si="11">STDEV(K13:M13)</f>
        <v>1.9690878101602813</v>
      </c>
    </row>
    <row r="32" spans="1:26" x14ac:dyDescent="0.2">
      <c r="A32" s="36" t="s">
        <v>2</v>
      </c>
      <c r="B32" s="6">
        <f t="shared" si="8"/>
        <v>3.191684447124246</v>
      </c>
      <c r="C32" s="6">
        <f t="shared" si="9"/>
        <v>2.9739764204339676</v>
      </c>
      <c r="D32" s="6">
        <f t="shared" si="10"/>
        <v>5.1380271292767423</v>
      </c>
      <c r="E32" s="6">
        <f t="shared" si="11"/>
        <v>0.64147624331196829</v>
      </c>
    </row>
    <row r="33" spans="1:5" x14ac:dyDescent="0.2">
      <c r="A33" s="36" t="s">
        <v>3</v>
      </c>
      <c r="B33" s="6">
        <f t="shared" si="8"/>
        <v>3.798031782211396</v>
      </c>
      <c r="C33" s="6">
        <f t="shared" si="9"/>
        <v>2.1896085731258745</v>
      </c>
      <c r="D33" s="6">
        <f t="shared" si="10"/>
        <v>4.0795946540632073</v>
      </c>
      <c r="E33" s="6">
        <f t="shared" si="11"/>
        <v>1.0271067342147637</v>
      </c>
    </row>
    <row r="34" spans="1:5" x14ac:dyDescent="0.2">
      <c r="A34" s="36" t="s">
        <v>4</v>
      </c>
      <c r="B34" s="6">
        <f t="shared" si="8"/>
        <v>5.7564517977099019</v>
      </c>
      <c r="C34" s="6">
        <f t="shared" si="9"/>
        <v>2.4478151421733219</v>
      </c>
      <c r="D34" s="6">
        <f t="shared" si="10"/>
        <v>3.0171833149829665</v>
      </c>
      <c r="E34" s="6">
        <f t="shared" si="11"/>
        <v>1.2769377774488022</v>
      </c>
    </row>
    <row r="35" spans="1:5" x14ac:dyDescent="0.2">
      <c r="A35" s="36" t="s">
        <v>5</v>
      </c>
      <c r="B35" s="7">
        <f t="shared" si="8"/>
        <v>3.5921142386367775</v>
      </c>
      <c r="C35" s="7">
        <f t="shared" si="9"/>
        <v>2.6628636522310347</v>
      </c>
      <c r="D35" s="7">
        <f t="shared" si="10"/>
        <v>2.7692532003676269</v>
      </c>
      <c r="E35" s="7">
        <f t="shared" si="11"/>
        <v>1.7021011579408947</v>
      </c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8" spans="1:5" x14ac:dyDescent="0.2">
      <c r="A48" s="1"/>
    </row>
    <row r="49" spans="1:16" x14ac:dyDescent="0.2">
      <c r="A49" s="1"/>
    </row>
    <row r="50" spans="1:16" x14ac:dyDescent="0.2">
      <c r="A50" s="1"/>
    </row>
    <row r="51" spans="1:16" x14ac:dyDescent="0.2">
      <c r="A51" s="1"/>
    </row>
    <row r="52" spans="1:16" x14ac:dyDescent="0.2">
      <c r="A52" s="1"/>
      <c r="C52">
        <v>21.8</v>
      </c>
      <c r="E52" s="43">
        <v>135.65199999999999</v>
      </c>
      <c r="F52" s="43">
        <v>125.866</v>
      </c>
      <c r="G52" s="43">
        <v>120.93899999999999</v>
      </c>
      <c r="H52" s="43">
        <v>119.08499999999999</v>
      </c>
      <c r="I52" s="43">
        <v>120.03100000000001</v>
      </c>
      <c r="J52" s="43">
        <v>114.179</v>
      </c>
      <c r="K52" s="42">
        <v>192.50899999999999</v>
      </c>
      <c r="L52" s="42">
        <v>179.35400000000001</v>
      </c>
      <c r="M52" s="42">
        <v>158.72200000000001</v>
      </c>
      <c r="N52" s="42">
        <v>142.93700000000001</v>
      </c>
      <c r="O52" s="42">
        <v>132.19200000000001</v>
      </c>
      <c r="P52" s="42">
        <v>116.026</v>
      </c>
    </row>
    <row r="53" spans="1:16" x14ac:dyDescent="0.2">
      <c r="A53" s="1"/>
      <c r="E53" s="43">
        <v>130.99299999999999</v>
      </c>
      <c r="F53" s="43">
        <v>117.08499999999999</v>
      </c>
      <c r="G53" s="43">
        <v>114.589</v>
      </c>
      <c r="H53" s="43">
        <v>112.78100000000001</v>
      </c>
      <c r="I53" s="43">
        <v>109.979</v>
      </c>
      <c r="J53" s="43">
        <v>106.691</v>
      </c>
      <c r="K53" s="42">
        <v>181.041</v>
      </c>
      <c r="L53" s="42">
        <v>168.64699999999999</v>
      </c>
      <c r="M53" s="42">
        <v>149.00200000000001</v>
      </c>
      <c r="N53" s="42">
        <v>141.523</v>
      </c>
      <c r="O53" s="42">
        <v>128.25800000000001</v>
      </c>
      <c r="P53" s="42">
        <v>122.19</v>
      </c>
    </row>
    <row r="54" spans="1:16" x14ac:dyDescent="0.2">
      <c r="E54" s="43">
        <v>131.898</v>
      </c>
      <c r="F54" s="43">
        <v>118.58799999999999</v>
      </c>
      <c r="G54" s="43">
        <v>114.72199999999999</v>
      </c>
      <c r="H54" s="43">
        <v>110.822</v>
      </c>
      <c r="I54" s="43">
        <v>107.746</v>
      </c>
      <c r="J54" s="43">
        <v>107.611</v>
      </c>
      <c r="K54" s="42">
        <v>179.06299999999999</v>
      </c>
      <c r="L54" s="42">
        <v>164.47399999999999</v>
      </c>
      <c r="M54" s="42">
        <v>148.25</v>
      </c>
      <c r="N54" s="42">
        <v>134.291</v>
      </c>
      <c r="O54" s="42">
        <v>125.358</v>
      </c>
      <c r="P54" s="42">
        <v>120.22</v>
      </c>
    </row>
    <row r="55" spans="1:16" x14ac:dyDescent="0.2">
      <c r="E55" s="15">
        <v>178.733</v>
      </c>
      <c r="F55" s="15">
        <v>158.29599999999999</v>
      </c>
      <c r="G55" s="15">
        <v>138.59100000000001</v>
      </c>
      <c r="H55" s="15">
        <v>128.053</v>
      </c>
      <c r="I55" s="15">
        <v>117.04300000000001</v>
      </c>
      <c r="J55" s="15">
        <v>110.336</v>
      </c>
      <c r="K55" s="44">
        <v>181.221</v>
      </c>
      <c r="L55" s="44">
        <v>166.46199999999999</v>
      </c>
      <c r="M55" s="44">
        <v>154.267</v>
      </c>
      <c r="N55" s="44">
        <v>140.11600000000001</v>
      </c>
      <c r="O55" s="44">
        <v>130.07599999999999</v>
      </c>
      <c r="P55" s="44">
        <v>118.94499999999999</v>
      </c>
    </row>
    <row r="56" spans="1:16" x14ac:dyDescent="0.2">
      <c r="E56" s="15">
        <v>192.90899999999999</v>
      </c>
      <c r="F56" s="15">
        <v>173.02099999999999</v>
      </c>
      <c r="G56" s="15">
        <v>144.40799999999999</v>
      </c>
      <c r="H56" s="15">
        <v>131.84800000000001</v>
      </c>
      <c r="I56" s="15">
        <v>122.473</v>
      </c>
      <c r="J56" s="15">
        <v>114.944</v>
      </c>
      <c r="K56" s="44">
        <v>183.196</v>
      </c>
      <c r="L56" s="44">
        <v>170.39400000000001</v>
      </c>
      <c r="M56" s="44">
        <v>153.208</v>
      </c>
      <c r="N56" s="44">
        <v>137.78100000000001</v>
      </c>
      <c r="O56" s="44">
        <v>127.27200000000001</v>
      </c>
      <c r="P56" s="44">
        <v>122.23699999999999</v>
      </c>
    </row>
    <row r="57" spans="1:16" x14ac:dyDescent="0.2">
      <c r="E57" s="15">
        <v>174.28299999999999</v>
      </c>
      <c r="F57" s="15">
        <v>155.17400000000001</v>
      </c>
      <c r="G57" s="15">
        <v>138.51400000000001</v>
      </c>
      <c r="H57" s="15">
        <v>127.16</v>
      </c>
      <c r="I57" s="15">
        <v>118.70099999999999</v>
      </c>
      <c r="J57" s="15">
        <v>109.239</v>
      </c>
      <c r="K57" s="44">
        <v>184.69900000000001</v>
      </c>
      <c r="L57" s="44">
        <v>170.28200000000001</v>
      </c>
      <c r="M57" s="44">
        <v>154.60599999999999</v>
      </c>
      <c r="N57" s="44">
        <v>138.97999999999999</v>
      </c>
      <c r="O57" s="44">
        <v>128.02199999999999</v>
      </c>
      <c r="P57" s="44">
        <v>118.82899999999999</v>
      </c>
    </row>
    <row r="58" spans="1:16" x14ac:dyDescent="0.2">
      <c r="E58">
        <v>105.474</v>
      </c>
      <c r="F58">
        <v>105.502</v>
      </c>
      <c r="G58">
        <v>104.09699999999999</v>
      </c>
      <c r="H58">
        <v>102.611</v>
      </c>
      <c r="I58">
        <v>103.84399999999999</v>
      </c>
      <c r="J58">
        <v>101.61499999999999</v>
      </c>
      <c r="K58">
        <v>18.364000000000001</v>
      </c>
      <c r="L58">
        <v>16.753</v>
      </c>
      <c r="M58">
        <v>17.75</v>
      </c>
      <c r="N58">
        <v>17.422000000000001</v>
      </c>
      <c r="O58">
        <v>17.036999999999999</v>
      </c>
      <c r="P58">
        <v>17.181000000000001</v>
      </c>
    </row>
    <row r="59" spans="1:16" x14ac:dyDescent="0.2">
      <c r="E59">
        <v>177.93</v>
      </c>
      <c r="F59">
        <v>218.828</v>
      </c>
      <c r="G59">
        <v>218.54</v>
      </c>
      <c r="H59">
        <v>216.84</v>
      </c>
      <c r="I59">
        <v>223.5</v>
      </c>
      <c r="J59">
        <v>212.81</v>
      </c>
      <c r="K59">
        <v>17.687000000000001</v>
      </c>
      <c r="L59">
        <v>18.524000000000001</v>
      </c>
      <c r="M59">
        <v>17.588000000000001</v>
      </c>
      <c r="N59">
        <v>16.786000000000001</v>
      </c>
      <c r="O59">
        <v>17.571999999999999</v>
      </c>
      <c r="P59">
        <v>17.457999999999998</v>
      </c>
    </row>
  </sheetData>
  <mergeCells count="8">
    <mergeCell ref="H11:J11"/>
    <mergeCell ref="K11:M11"/>
    <mergeCell ref="B2:D2"/>
    <mergeCell ref="E2:G2"/>
    <mergeCell ref="H2:J2"/>
    <mergeCell ref="K2:M2"/>
    <mergeCell ref="B11:D11"/>
    <mergeCell ref="E11:G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9944D-8705-004B-B4FA-E67675873499}">
  <dimension ref="A1:AM65"/>
  <sheetViews>
    <sheetView zoomScale="61" zoomScaleNormal="85" workbookViewId="0">
      <selection activeCell="V26" sqref="V26"/>
    </sheetView>
  </sheetViews>
  <sheetFormatPr baseColWidth="10" defaultRowHeight="16" x14ac:dyDescent="0.2"/>
  <sheetData>
    <row r="1" spans="1:39" x14ac:dyDescent="0.2">
      <c r="X1" t="s">
        <v>9</v>
      </c>
      <c r="AA1">
        <v>25.9</v>
      </c>
      <c r="AB1">
        <v>289.577</v>
      </c>
      <c r="AC1">
        <v>267.154</v>
      </c>
      <c r="AD1">
        <v>247.01499999999999</v>
      </c>
      <c r="AE1">
        <v>230.864</v>
      </c>
      <c r="AF1">
        <v>219.505</v>
      </c>
      <c r="AG1">
        <v>205.59</v>
      </c>
      <c r="AH1">
        <v>312.63200000000001</v>
      </c>
      <c r="AI1">
        <v>289.98700000000002</v>
      </c>
      <c r="AJ1">
        <v>287.96699999999998</v>
      </c>
      <c r="AK1">
        <v>270.88799999999998</v>
      </c>
      <c r="AL1">
        <v>248.929</v>
      </c>
      <c r="AM1">
        <v>256.762</v>
      </c>
    </row>
    <row r="2" spans="1:39" x14ac:dyDescent="0.2">
      <c r="A2" s="3"/>
      <c r="B2" s="47" t="s">
        <v>10</v>
      </c>
      <c r="C2" s="48"/>
      <c r="D2" s="48"/>
      <c r="E2" s="49" t="s">
        <v>13</v>
      </c>
      <c r="F2" s="48"/>
      <c r="G2" s="48"/>
      <c r="H2" s="49" t="s">
        <v>12</v>
      </c>
      <c r="I2" s="48"/>
      <c r="J2" s="48"/>
      <c r="K2" s="49" t="s">
        <v>11</v>
      </c>
      <c r="L2" s="48"/>
      <c r="M2" s="48"/>
      <c r="P2" s="2"/>
      <c r="Q2">
        <v>336.45800000000003</v>
      </c>
      <c r="R2">
        <v>326.86599999999999</v>
      </c>
      <c r="S2">
        <v>334.84500000000003</v>
      </c>
      <c r="T2">
        <v>329.15100000000001</v>
      </c>
      <c r="U2">
        <v>330.85199999999998</v>
      </c>
      <c r="V2">
        <v>326.19299999999998</v>
      </c>
      <c r="W2" s="2"/>
      <c r="X2" s="12">
        <f>AVERAGE(Q2:V3)</f>
        <v>330.72750000000002</v>
      </c>
      <c r="AB2">
        <v>254.53700000000001</v>
      </c>
      <c r="AC2">
        <v>248.577</v>
      </c>
      <c r="AD2">
        <v>241.33</v>
      </c>
      <c r="AE2">
        <v>224.31100000000001</v>
      </c>
      <c r="AF2">
        <v>208.49</v>
      </c>
      <c r="AG2">
        <v>188.67500000000001</v>
      </c>
      <c r="AH2">
        <v>282.53699999999998</v>
      </c>
      <c r="AI2">
        <v>284.99299999999999</v>
      </c>
      <c r="AJ2">
        <v>255.38900000000001</v>
      </c>
      <c r="AK2">
        <v>243.90600000000001</v>
      </c>
      <c r="AL2">
        <v>227.15199999999999</v>
      </c>
      <c r="AM2">
        <v>230.43299999999999</v>
      </c>
    </row>
    <row r="3" spans="1:39" x14ac:dyDescent="0.2">
      <c r="A3" s="4" t="s">
        <v>0</v>
      </c>
      <c r="B3" s="41">
        <v>296.34899999999999</v>
      </c>
      <c r="C3" s="41">
        <v>286.73899999999998</v>
      </c>
      <c r="D3" s="41">
        <v>290.39600000000002</v>
      </c>
      <c r="E3" s="15">
        <v>301.42099999999999</v>
      </c>
      <c r="F3" s="15">
        <v>315.44400000000002</v>
      </c>
      <c r="G3" s="15">
        <v>292.49400000000003</v>
      </c>
      <c r="H3" s="42">
        <v>298.71100000000001</v>
      </c>
      <c r="I3" s="42">
        <v>285.02600000000001</v>
      </c>
      <c r="J3" s="42">
        <v>277.923</v>
      </c>
      <c r="K3" s="43">
        <v>267.649</v>
      </c>
      <c r="L3" s="43">
        <v>274.79399999999998</v>
      </c>
      <c r="M3" s="43">
        <v>269.90699999999998</v>
      </c>
      <c r="P3" s="9" t="s">
        <v>6</v>
      </c>
      <c r="Q3" s="8"/>
      <c r="R3" s="8"/>
      <c r="S3" s="8"/>
      <c r="T3" s="8"/>
      <c r="U3" s="8"/>
      <c r="V3" s="8"/>
      <c r="W3" s="2"/>
      <c r="X3" s="10"/>
      <c r="AB3">
        <v>275.55799999999999</v>
      </c>
      <c r="AC3">
        <v>258.149</v>
      </c>
      <c r="AD3">
        <v>236.495</v>
      </c>
      <c r="AE3">
        <v>225.06100000000001</v>
      </c>
      <c r="AF3">
        <v>209.85300000000001</v>
      </c>
      <c r="AG3">
        <v>196.71199999999999</v>
      </c>
      <c r="AH3">
        <v>290.82900000000001</v>
      </c>
      <c r="AI3">
        <v>283.34300000000002</v>
      </c>
      <c r="AJ3">
        <v>260.46600000000001</v>
      </c>
      <c r="AK3">
        <v>248.84700000000001</v>
      </c>
      <c r="AL3">
        <v>225.87799999999999</v>
      </c>
      <c r="AM3">
        <v>260.089</v>
      </c>
    </row>
    <row r="4" spans="1:39" x14ac:dyDescent="0.2">
      <c r="A4" s="4" t="s">
        <v>1</v>
      </c>
      <c r="B4" s="41">
        <v>299.80799999999999</v>
      </c>
      <c r="C4" s="41">
        <v>285.66899999999998</v>
      </c>
      <c r="D4" s="41">
        <v>282.82299999999998</v>
      </c>
      <c r="E4" s="15">
        <v>291.92</v>
      </c>
      <c r="F4" s="15">
        <v>297.39499999999998</v>
      </c>
      <c r="G4" s="15">
        <v>283.601</v>
      </c>
      <c r="H4" s="42">
        <v>306.99799999999999</v>
      </c>
      <c r="I4" s="42">
        <v>288.57900000000001</v>
      </c>
      <c r="J4" s="42">
        <v>277.52</v>
      </c>
      <c r="K4" s="43">
        <v>272.947</v>
      </c>
      <c r="L4" s="43">
        <v>284.97899999999998</v>
      </c>
      <c r="M4" s="43">
        <v>275.04300000000001</v>
      </c>
      <c r="Q4">
        <v>309.404</v>
      </c>
      <c r="R4">
        <v>292.91199999999998</v>
      </c>
      <c r="S4">
        <v>290.488</v>
      </c>
      <c r="T4">
        <v>288.577</v>
      </c>
      <c r="U4">
        <v>293.464</v>
      </c>
      <c r="V4">
        <v>285.31200000000001</v>
      </c>
      <c r="W4" s="11"/>
      <c r="X4" s="13">
        <f>AVERAGE(Q4:V4)</f>
        <v>293.35950000000003</v>
      </c>
      <c r="AB4">
        <v>278.18200000000002</v>
      </c>
      <c r="AC4">
        <v>266.58499999999998</v>
      </c>
      <c r="AD4">
        <v>263.31200000000001</v>
      </c>
      <c r="AE4">
        <v>254.44399999999999</v>
      </c>
      <c r="AF4">
        <v>218.102</v>
      </c>
      <c r="AG4">
        <v>200.459</v>
      </c>
      <c r="AH4">
        <v>22.449000000000002</v>
      </c>
      <c r="AI4">
        <v>22.681000000000001</v>
      </c>
      <c r="AJ4">
        <v>22.556999999999999</v>
      </c>
      <c r="AK4">
        <v>22.172999999999998</v>
      </c>
      <c r="AL4">
        <v>22.417000000000002</v>
      </c>
      <c r="AM4">
        <v>23.352</v>
      </c>
    </row>
    <row r="5" spans="1:39" x14ac:dyDescent="0.2">
      <c r="A5" s="4" t="s">
        <v>2</v>
      </c>
      <c r="B5" s="41">
        <v>299.13299999999998</v>
      </c>
      <c r="C5" s="41">
        <v>286.26600000000002</v>
      </c>
      <c r="D5" s="41">
        <v>280.41300000000001</v>
      </c>
      <c r="E5" s="15">
        <v>285.85199999999998</v>
      </c>
      <c r="F5" s="15">
        <v>286.44</v>
      </c>
      <c r="G5" s="15">
        <v>280.14999999999998</v>
      </c>
      <c r="H5" s="42">
        <v>305.642</v>
      </c>
      <c r="I5" s="42">
        <v>289.87799999999999</v>
      </c>
      <c r="J5" s="42">
        <v>283.09100000000001</v>
      </c>
      <c r="K5" s="43">
        <v>276.601</v>
      </c>
      <c r="L5" s="43">
        <v>277.709</v>
      </c>
      <c r="M5" s="43">
        <v>276.60500000000002</v>
      </c>
      <c r="P5" s="2" t="s">
        <v>7</v>
      </c>
      <c r="Q5" s="8"/>
      <c r="R5" s="8"/>
      <c r="S5" s="8"/>
      <c r="T5" s="8"/>
      <c r="U5" s="8"/>
      <c r="V5" s="8"/>
      <c r="W5" s="2"/>
      <c r="AB5">
        <v>279.01299999999998</v>
      </c>
      <c r="AC5">
        <v>266.81400000000002</v>
      </c>
      <c r="AD5">
        <v>263.20100000000002</v>
      </c>
      <c r="AE5">
        <v>243.87200000000001</v>
      </c>
      <c r="AF5">
        <v>220.44499999999999</v>
      </c>
      <c r="AG5">
        <v>207.24199999999999</v>
      </c>
      <c r="AH5">
        <v>21.497</v>
      </c>
      <c r="AI5">
        <v>22.202000000000002</v>
      </c>
      <c r="AJ5">
        <v>22.582999999999998</v>
      </c>
      <c r="AK5">
        <v>22.114000000000001</v>
      </c>
      <c r="AL5">
        <v>22.099</v>
      </c>
      <c r="AM5">
        <v>22.434999999999999</v>
      </c>
    </row>
    <row r="6" spans="1:39" x14ac:dyDescent="0.2">
      <c r="A6" s="4" t="s">
        <v>3</v>
      </c>
      <c r="B6" s="41">
        <v>301.12599999999998</v>
      </c>
      <c r="C6" s="41">
        <v>289.536</v>
      </c>
      <c r="D6" s="41">
        <v>289.00599999999997</v>
      </c>
      <c r="E6" s="15">
        <v>286.37799999999999</v>
      </c>
      <c r="F6" s="15">
        <v>282.05200000000002</v>
      </c>
      <c r="G6" s="15">
        <v>289.31099999999998</v>
      </c>
      <c r="H6" s="42">
        <v>307.303</v>
      </c>
      <c r="I6" s="42">
        <v>295.61700000000002</v>
      </c>
      <c r="J6" s="42">
        <v>287.53500000000003</v>
      </c>
      <c r="K6" s="43">
        <v>279.92899999999997</v>
      </c>
      <c r="L6" s="43">
        <v>287.85000000000002</v>
      </c>
      <c r="M6" s="43">
        <v>285.66000000000003</v>
      </c>
      <c r="W6" s="2"/>
      <c r="X6" s="14"/>
      <c r="AB6">
        <v>280.363</v>
      </c>
      <c r="AC6">
        <v>258.88499999999999</v>
      </c>
      <c r="AD6">
        <v>253.81700000000001</v>
      </c>
      <c r="AE6">
        <v>239.41</v>
      </c>
      <c r="AF6">
        <v>222.88200000000001</v>
      </c>
      <c r="AG6">
        <v>203.10300000000001</v>
      </c>
      <c r="AH6">
        <v>21.7</v>
      </c>
      <c r="AI6">
        <v>22.119</v>
      </c>
      <c r="AJ6">
        <v>22.07</v>
      </c>
      <c r="AK6">
        <v>21.681999999999999</v>
      </c>
      <c r="AL6">
        <v>21.943999999999999</v>
      </c>
      <c r="AM6">
        <v>22.838999999999999</v>
      </c>
    </row>
    <row r="7" spans="1:39" x14ac:dyDescent="0.2">
      <c r="A7" s="4" t="s">
        <v>4</v>
      </c>
      <c r="B7" s="41">
        <v>301.24400000000003</v>
      </c>
      <c r="C7" s="41">
        <v>293.428</v>
      </c>
      <c r="D7" s="41">
        <v>292.30099999999999</v>
      </c>
      <c r="E7" s="15">
        <v>282.91800000000001</v>
      </c>
      <c r="F7" s="15">
        <v>276.75700000000001</v>
      </c>
      <c r="G7" s="15">
        <v>281.73099999999999</v>
      </c>
      <c r="H7" s="42">
        <v>304.68900000000002</v>
      </c>
      <c r="I7" s="42">
        <v>294.02600000000001</v>
      </c>
      <c r="J7" s="42">
        <v>285.22199999999998</v>
      </c>
      <c r="K7" s="43">
        <v>282.57900000000001</v>
      </c>
      <c r="L7" s="43">
        <v>283.04000000000002</v>
      </c>
      <c r="M7" s="43">
        <v>280.279</v>
      </c>
      <c r="P7" s="10" t="s">
        <v>8</v>
      </c>
      <c r="Q7" s="14">
        <f>X2-X4</f>
        <v>37.367999999999995</v>
      </c>
      <c r="R7" s="2"/>
      <c r="S7" s="9"/>
      <c r="T7" s="2"/>
      <c r="U7" s="9"/>
      <c r="V7" s="9"/>
      <c r="W7" s="2"/>
      <c r="X7" s="14"/>
      <c r="AB7">
        <v>191.065</v>
      </c>
      <c r="AC7">
        <v>181.93700000000001</v>
      </c>
      <c r="AD7">
        <v>180.697</v>
      </c>
      <c r="AE7">
        <v>180.53700000000001</v>
      </c>
      <c r="AF7">
        <v>185.654</v>
      </c>
      <c r="AG7">
        <v>176.01599999999999</v>
      </c>
      <c r="AH7">
        <v>347.375</v>
      </c>
      <c r="AI7">
        <v>336.40600000000001</v>
      </c>
      <c r="AJ7">
        <v>340.13499999999999</v>
      </c>
      <c r="AK7">
        <v>333.37700000000001</v>
      </c>
      <c r="AL7">
        <v>331.24799999999999</v>
      </c>
      <c r="AM7">
        <v>336.17399999999998</v>
      </c>
    </row>
    <row r="8" spans="1:39" x14ac:dyDescent="0.2">
      <c r="A8" s="4" t="s">
        <v>5</v>
      </c>
      <c r="B8" s="41">
        <v>303.49</v>
      </c>
      <c r="C8" s="41">
        <v>291.61399999999998</v>
      </c>
      <c r="D8" s="41">
        <v>285.459</v>
      </c>
      <c r="E8" s="15">
        <v>286.09800000000001</v>
      </c>
      <c r="F8" s="15">
        <v>279.51900000000001</v>
      </c>
      <c r="G8" s="15">
        <v>277.57600000000002</v>
      </c>
      <c r="H8" s="42">
        <v>317.78800000000001</v>
      </c>
      <c r="I8" s="42">
        <v>297.93099999999998</v>
      </c>
      <c r="J8" s="42">
        <v>291.79000000000002</v>
      </c>
      <c r="K8" s="43">
        <v>306.70800000000003</v>
      </c>
      <c r="L8" s="43">
        <v>295.8</v>
      </c>
      <c r="M8" s="43">
        <v>301.96100000000001</v>
      </c>
      <c r="AB8">
        <v>21.4</v>
      </c>
      <c r="AC8">
        <v>21.152000000000001</v>
      </c>
      <c r="AD8">
        <v>20.879000000000001</v>
      </c>
      <c r="AE8">
        <v>21.449000000000002</v>
      </c>
      <c r="AF8">
        <v>22.132999999999999</v>
      </c>
      <c r="AG8">
        <v>21.244</v>
      </c>
      <c r="AH8">
        <v>22.52</v>
      </c>
      <c r="AI8">
        <v>22.074000000000002</v>
      </c>
      <c r="AJ8">
        <v>21.95</v>
      </c>
      <c r="AK8">
        <v>21.885000000000002</v>
      </c>
      <c r="AL8">
        <v>22.355</v>
      </c>
      <c r="AM8">
        <v>22.07</v>
      </c>
    </row>
    <row r="10" spans="1:39" x14ac:dyDescent="0.2">
      <c r="O10" s="16">
        <f>AB1</f>
        <v>289.577</v>
      </c>
      <c r="P10" s="17">
        <f t="shared" ref="P10:Z17" si="0">AC1</f>
        <v>267.154</v>
      </c>
      <c r="Q10" s="17">
        <f t="shared" si="0"/>
        <v>247.01499999999999</v>
      </c>
      <c r="R10" s="17">
        <f t="shared" si="0"/>
        <v>230.864</v>
      </c>
      <c r="S10" s="17">
        <f t="shared" si="0"/>
        <v>219.505</v>
      </c>
      <c r="T10" s="18">
        <f t="shared" si="0"/>
        <v>205.59</v>
      </c>
      <c r="U10" s="16">
        <f t="shared" si="0"/>
        <v>312.63200000000001</v>
      </c>
      <c r="V10" s="17">
        <f t="shared" si="0"/>
        <v>289.98700000000002</v>
      </c>
      <c r="W10" s="17">
        <f t="shared" si="0"/>
        <v>287.96699999999998</v>
      </c>
      <c r="X10" s="17">
        <f t="shared" si="0"/>
        <v>270.88799999999998</v>
      </c>
      <c r="Y10" s="17">
        <f t="shared" si="0"/>
        <v>248.929</v>
      </c>
      <c r="Z10" s="18">
        <f t="shared" si="0"/>
        <v>256.762</v>
      </c>
    </row>
    <row r="11" spans="1:39" x14ac:dyDescent="0.2">
      <c r="A11" s="3"/>
      <c r="B11" s="50" t="str">
        <f>B2</f>
        <v xml:space="preserve">WT </v>
      </c>
      <c r="C11" s="50"/>
      <c r="D11" s="50"/>
      <c r="E11" s="50" t="str">
        <f>E2</f>
        <v>50% CAR</v>
      </c>
      <c r="F11" s="50"/>
      <c r="G11" s="50"/>
      <c r="H11" s="50" t="str">
        <f>H2</f>
        <v>75% CAR</v>
      </c>
      <c r="I11" s="50"/>
      <c r="J11" s="50"/>
      <c r="K11" s="50" t="str">
        <f>K2</f>
        <v>100% CAR</v>
      </c>
      <c r="L11" s="50"/>
      <c r="M11" s="50"/>
      <c r="O11" s="19">
        <f t="shared" ref="O11:O17" si="1">AB2</f>
        <v>254.53700000000001</v>
      </c>
      <c r="P11" s="15">
        <f t="shared" si="0"/>
        <v>248.577</v>
      </c>
      <c r="Q11" s="15">
        <f t="shared" si="0"/>
        <v>241.33</v>
      </c>
      <c r="R11" s="15">
        <f t="shared" si="0"/>
        <v>224.31100000000001</v>
      </c>
      <c r="S11" s="15">
        <f t="shared" si="0"/>
        <v>208.49</v>
      </c>
      <c r="T11" s="20">
        <f t="shared" si="0"/>
        <v>188.67500000000001</v>
      </c>
      <c r="U11" s="19">
        <f t="shared" si="0"/>
        <v>282.53699999999998</v>
      </c>
      <c r="V11" s="15">
        <f t="shared" si="0"/>
        <v>284.99299999999999</v>
      </c>
      <c r="W11" s="15">
        <f t="shared" si="0"/>
        <v>255.38900000000001</v>
      </c>
      <c r="X11" s="15">
        <f t="shared" si="0"/>
        <v>243.90600000000001</v>
      </c>
      <c r="Y11" s="15">
        <f t="shared" si="0"/>
        <v>227.15199999999999</v>
      </c>
      <c r="Z11" s="20">
        <f t="shared" si="0"/>
        <v>230.43299999999999</v>
      </c>
    </row>
    <row r="12" spans="1:39" x14ac:dyDescent="0.2">
      <c r="A12" s="36" t="s">
        <v>0</v>
      </c>
      <c r="B12" s="27">
        <f>(B3-$X$4)/$Q$7*100</f>
        <v>8.0001605651893719</v>
      </c>
      <c r="C12" s="28">
        <f t="shared" ref="C12:M12" si="2">(C3-$X$4)/$Q$7*100</f>
        <v>-17.717030614429593</v>
      </c>
      <c r="D12" s="29">
        <f t="shared" si="2"/>
        <v>-7.9305823164204954</v>
      </c>
      <c r="E12" s="27">
        <f t="shared" si="2"/>
        <v>21.573271248126655</v>
      </c>
      <c r="F12" s="28">
        <f t="shared" si="2"/>
        <v>59.100032113037884</v>
      </c>
      <c r="G12" s="29">
        <f t="shared" si="2"/>
        <v>-2.3161528580603656</v>
      </c>
      <c r="H12" s="27">
        <f t="shared" si="2"/>
        <v>14.321076857203993</v>
      </c>
      <c r="I12" s="28">
        <f t="shared" si="2"/>
        <v>-22.301166773710168</v>
      </c>
      <c r="J12" s="29">
        <f t="shared" si="2"/>
        <v>-41.309409120102828</v>
      </c>
      <c r="K12" s="28">
        <f t="shared" si="2"/>
        <v>-68.803521729822378</v>
      </c>
      <c r="L12" s="28">
        <f t="shared" si="2"/>
        <v>-49.682883750802951</v>
      </c>
      <c r="M12" s="29">
        <f t="shared" si="2"/>
        <v>-62.760918432883869</v>
      </c>
      <c r="O12" s="21">
        <f t="shared" si="1"/>
        <v>275.55799999999999</v>
      </c>
      <c r="P12" s="22">
        <f t="shared" si="0"/>
        <v>258.149</v>
      </c>
      <c r="Q12" s="22">
        <f>AD3</f>
        <v>236.495</v>
      </c>
      <c r="R12" s="22">
        <f t="shared" si="0"/>
        <v>225.06100000000001</v>
      </c>
      <c r="S12" s="22">
        <f t="shared" si="0"/>
        <v>209.85300000000001</v>
      </c>
      <c r="T12" s="23">
        <f t="shared" si="0"/>
        <v>196.71199999999999</v>
      </c>
      <c r="U12" s="21">
        <f t="shared" si="0"/>
        <v>290.82900000000001</v>
      </c>
      <c r="V12" s="22">
        <f t="shared" si="0"/>
        <v>283.34300000000002</v>
      </c>
      <c r="W12" s="22">
        <f t="shared" si="0"/>
        <v>260.46600000000001</v>
      </c>
      <c r="X12" s="22">
        <f t="shared" si="0"/>
        <v>248.84700000000001</v>
      </c>
      <c r="Y12" s="22">
        <f t="shared" si="0"/>
        <v>225.87799999999999</v>
      </c>
      <c r="Z12" s="23">
        <f t="shared" si="0"/>
        <v>260.089</v>
      </c>
    </row>
    <row r="13" spans="1:39" x14ac:dyDescent="0.2">
      <c r="A13" s="36" t="s">
        <v>1</v>
      </c>
      <c r="B13" s="30">
        <f t="shared" ref="B13:M17" si="3">(B4-$X$4)/$Q$7*100</f>
        <v>17.256743737957525</v>
      </c>
      <c r="C13" s="31">
        <f t="shared" si="3"/>
        <v>-20.580443159923046</v>
      </c>
      <c r="D13" s="32">
        <f t="shared" si="3"/>
        <v>-28.196585313637463</v>
      </c>
      <c r="E13" s="30">
        <f t="shared" si="3"/>
        <v>-3.852226503960634</v>
      </c>
      <c r="F13" s="31">
        <f t="shared" si="3"/>
        <v>10.799347034896051</v>
      </c>
      <c r="G13" s="32">
        <f t="shared" si="3"/>
        <v>-26.114590023549631</v>
      </c>
      <c r="H13" s="30">
        <f t="shared" si="3"/>
        <v>36.497805609077197</v>
      </c>
      <c r="I13" s="31">
        <f t="shared" si="3"/>
        <v>-12.793031470777185</v>
      </c>
      <c r="J13" s="32">
        <f t="shared" si="3"/>
        <v>-42.387871976022389</v>
      </c>
      <c r="K13" s="31">
        <f t="shared" si="3"/>
        <v>-54.625615499893023</v>
      </c>
      <c r="L13" s="31">
        <f t="shared" si="3"/>
        <v>-22.426942838792659</v>
      </c>
      <c r="M13" s="32">
        <f t="shared" si="3"/>
        <v>-49.016538214515151</v>
      </c>
      <c r="O13" s="16">
        <f t="shared" si="1"/>
        <v>278.18200000000002</v>
      </c>
      <c r="P13" s="17">
        <f t="shared" si="0"/>
        <v>266.58499999999998</v>
      </c>
      <c r="Q13" s="17">
        <f t="shared" si="0"/>
        <v>263.31200000000001</v>
      </c>
      <c r="R13" s="17">
        <f t="shared" si="0"/>
        <v>254.44399999999999</v>
      </c>
      <c r="S13" s="17">
        <f t="shared" si="0"/>
        <v>218.102</v>
      </c>
      <c r="T13" s="18">
        <f t="shared" si="0"/>
        <v>200.459</v>
      </c>
      <c r="U13" s="15">
        <f t="shared" si="0"/>
        <v>22.449000000000002</v>
      </c>
      <c r="V13" s="15">
        <f t="shared" si="0"/>
        <v>22.681000000000001</v>
      </c>
      <c r="W13" s="15">
        <f t="shared" si="0"/>
        <v>22.556999999999999</v>
      </c>
      <c r="X13" s="15">
        <f t="shared" si="0"/>
        <v>22.172999999999998</v>
      </c>
      <c r="Y13" s="15">
        <f t="shared" si="0"/>
        <v>22.417000000000002</v>
      </c>
      <c r="Z13" s="15">
        <f t="shared" si="0"/>
        <v>23.352</v>
      </c>
    </row>
    <row r="14" spans="1:39" x14ac:dyDescent="0.2">
      <c r="A14" s="36" t="s">
        <v>2</v>
      </c>
      <c r="B14" s="30">
        <f t="shared" si="3"/>
        <v>15.450385356454605</v>
      </c>
      <c r="C14" s="31">
        <f t="shared" si="3"/>
        <v>-18.982819524727056</v>
      </c>
      <c r="D14" s="32">
        <f t="shared" si="3"/>
        <v>-34.645953757225477</v>
      </c>
      <c r="E14" s="30">
        <f t="shared" si="3"/>
        <v>-20.090719332048948</v>
      </c>
      <c r="F14" s="31">
        <f t="shared" si="3"/>
        <v>-18.517180475273037</v>
      </c>
      <c r="G14" s="32">
        <f t="shared" si="3"/>
        <v>-35.349764504388915</v>
      </c>
      <c r="H14" s="30">
        <f t="shared" si="3"/>
        <v>32.869032327124735</v>
      </c>
      <c r="I14" s="31">
        <f t="shared" si="3"/>
        <v>-9.3167951188183462</v>
      </c>
      <c r="J14" s="32">
        <f t="shared" si="3"/>
        <v>-27.47939413401846</v>
      </c>
      <c r="K14" s="31">
        <f t="shared" si="3"/>
        <v>-44.847195461357387</v>
      </c>
      <c r="L14" s="31">
        <f t="shared" si="3"/>
        <v>-41.882091629201526</v>
      </c>
      <c r="M14" s="32">
        <f t="shared" si="3"/>
        <v>-44.836491115392874</v>
      </c>
      <c r="O14" s="19">
        <f t="shared" si="1"/>
        <v>279.01299999999998</v>
      </c>
      <c r="P14" s="15">
        <f t="shared" si="0"/>
        <v>266.81400000000002</v>
      </c>
      <c r="Q14" s="15">
        <f t="shared" si="0"/>
        <v>263.20100000000002</v>
      </c>
      <c r="R14" s="15">
        <f t="shared" si="0"/>
        <v>243.87200000000001</v>
      </c>
      <c r="S14" s="15">
        <f t="shared" si="0"/>
        <v>220.44499999999999</v>
      </c>
      <c r="T14" s="20">
        <f t="shared" si="0"/>
        <v>207.24199999999999</v>
      </c>
      <c r="U14" s="15">
        <f t="shared" si="0"/>
        <v>21.497</v>
      </c>
      <c r="V14" s="15">
        <f t="shared" si="0"/>
        <v>22.202000000000002</v>
      </c>
      <c r="W14" s="15">
        <f t="shared" si="0"/>
        <v>22.582999999999998</v>
      </c>
      <c r="X14" s="15">
        <f t="shared" si="0"/>
        <v>22.114000000000001</v>
      </c>
      <c r="Y14" s="15">
        <f t="shared" si="0"/>
        <v>22.099</v>
      </c>
      <c r="Z14" s="15">
        <f t="shared" si="0"/>
        <v>22.434999999999999</v>
      </c>
    </row>
    <row r="15" spans="1:39" x14ac:dyDescent="0.2">
      <c r="A15" s="36" t="s">
        <v>3</v>
      </c>
      <c r="B15" s="30">
        <f t="shared" si="3"/>
        <v>20.783825733247571</v>
      </c>
      <c r="C15" s="31">
        <f t="shared" si="3"/>
        <v>-10.232016698779772</v>
      </c>
      <c r="D15" s="32">
        <f t="shared" si="3"/>
        <v>-11.650342539071008</v>
      </c>
      <c r="E15" s="30">
        <f t="shared" si="3"/>
        <v>-18.683097837722222</v>
      </c>
      <c r="F15" s="31">
        <f t="shared" si="3"/>
        <v>-30.25984799828732</v>
      </c>
      <c r="G15" s="32">
        <f t="shared" si="3"/>
        <v>-10.834136159280796</v>
      </c>
      <c r="H15" s="30">
        <f t="shared" si="3"/>
        <v>37.314011988867406</v>
      </c>
      <c r="I15" s="31">
        <f t="shared" si="3"/>
        <v>6.0412652536929814</v>
      </c>
      <c r="J15" s="32">
        <f t="shared" si="3"/>
        <v>-15.586865767501608</v>
      </c>
      <c r="K15" s="31">
        <f t="shared" si="3"/>
        <v>-35.941179618925432</v>
      </c>
      <c r="L15" s="31">
        <f t="shared" si="3"/>
        <v>-14.743898522800267</v>
      </c>
      <c r="M15" s="32">
        <f t="shared" si="3"/>
        <v>-20.604527938342969</v>
      </c>
      <c r="O15" s="21">
        <f t="shared" si="1"/>
        <v>280.363</v>
      </c>
      <c r="P15" s="22">
        <f t="shared" si="0"/>
        <v>258.88499999999999</v>
      </c>
      <c r="Q15" s="22">
        <f t="shared" si="0"/>
        <v>253.81700000000001</v>
      </c>
      <c r="R15" s="22">
        <f t="shared" si="0"/>
        <v>239.41</v>
      </c>
      <c r="S15" s="22">
        <f t="shared" si="0"/>
        <v>222.88200000000001</v>
      </c>
      <c r="T15" s="23">
        <f t="shared" si="0"/>
        <v>203.10300000000001</v>
      </c>
      <c r="U15" s="15">
        <f t="shared" si="0"/>
        <v>21.7</v>
      </c>
      <c r="V15" s="15">
        <f t="shared" si="0"/>
        <v>22.119</v>
      </c>
      <c r="W15" s="15">
        <f t="shared" si="0"/>
        <v>22.07</v>
      </c>
      <c r="X15" s="15">
        <f t="shared" si="0"/>
        <v>21.681999999999999</v>
      </c>
      <c r="Y15" s="15">
        <f t="shared" si="0"/>
        <v>21.943999999999999</v>
      </c>
      <c r="Z15" s="15">
        <f t="shared" si="0"/>
        <v>22.838999999999999</v>
      </c>
    </row>
    <row r="16" spans="1:39" x14ac:dyDescent="0.2">
      <c r="A16" s="36" t="s">
        <v>4</v>
      </c>
      <c r="B16" s="30">
        <f t="shared" si="3"/>
        <v>21.099603939199323</v>
      </c>
      <c r="C16" s="31">
        <f t="shared" si="3"/>
        <v>0.18331192464132898</v>
      </c>
      <c r="D16" s="32">
        <f t="shared" si="3"/>
        <v>-2.8326375508457446</v>
      </c>
      <c r="E16" s="30">
        <f t="shared" si="3"/>
        <v>-27.942357096981429</v>
      </c>
      <c r="F16" s="31">
        <f t="shared" si="3"/>
        <v>-44.429725968743369</v>
      </c>
      <c r="G16" s="32">
        <f t="shared" si="3"/>
        <v>-31.118871761935434</v>
      </c>
      <c r="H16" s="30">
        <f t="shared" si="3"/>
        <v>30.318721901091838</v>
      </c>
      <c r="I16" s="31">
        <f t="shared" si="3"/>
        <v>1.7836116463283695</v>
      </c>
      <c r="J16" s="32">
        <f t="shared" si="3"/>
        <v>-21.776653821451632</v>
      </c>
      <c r="K16" s="31">
        <f t="shared" si="3"/>
        <v>-28.849550417469544</v>
      </c>
      <c r="L16" s="31">
        <f t="shared" si="3"/>
        <v>-27.61587454506531</v>
      </c>
      <c r="M16" s="32">
        <f t="shared" si="3"/>
        <v>-35.004549347034981</v>
      </c>
      <c r="O16" s="24">
        <f t="shared" si="1"/>
        <v>191.065</v>
      </c>
      <c r="P16" s="25">
        <f t="shared" si="0"/>
        <v>181.93700000000001</v>
      </c>
      <c r="Q16" s="25">
        <f t="shared" si="0"/>
        <v>180.697</v>
      </c>
      <c r="R16" s="25">
        <f t="shared" si="0"/>
        <v>180.53700000000001</v>
      </c>
      <c r="S16" s="25">
        <f t="shared" si="0"/>
        <v>185.654</v>
      </c>
      <c r="T16" s="26">
        <f t="shared" si="0"/>
        <v>176.01599999999999</v>
      </c>
      <c r="U16" s="24">
        <f t="shared" si="0"/>
        <v>347.375</v>
      </c>
      <c r="V16" s="25">
        <f t="shared" si="0"/>
        <v>336.40600000000001</v>
      </c>
      <c r="W16" s="25">
        <f t="shared" si="0"/>
        <v>340.13499999999999</v>
      </c>
      <c r="X16" s="25">
        <f t="shared" si="0"/>
        <v>333.37700000000001</v>
      </c>
      <c r="Y16" s="25">
        <f t="shared" si="0"/>
        <v>331.24799999999999</v>
      </c>
      <c r="Z16" s="26">
        <f t="shared" si="0"/>
        <v>336.17399999999998</v>
      </c>
    </row>
    <row r="17" spans="1:26" x14ac:dyDescent="0.2">
      <c r="A17" s="36" t="s">
        <v>5</v>
      </c>
      <c r="B17" s="33">
        <f t="shared" si="3"/>
        <v>27.110094198244443</v>
      </c>
      <c r="C17" s="34">
        <f t="shared" si="3"/>
        <v>-4.6711089702420514</v>
      </c>
      <c r="D17" s="35">
        <f t="shared" si="3"/>
        <v>-21.142421323057224</v>
      </c>
      <c r="E17" s="33">
        <f t="shared" si="3"/>
        <v>-19.432402055234459</v>
      </c>
      <c r="F17" s="34">
        <f t="shared" si="3"/>
        <v>-37.038375080282655</v>
      </c>
      <c r="G17" s="35">
        <f t="shared" si="3"/>
        <v>-42.238011132519823</v>
      </c>
      <c r="H17" s="33">
        <f t="shared" si="3"/>
        <v>65.372778848212349</v>
      </c>
      <c r="I17" s="34">
        <f t="shared" si="3"/>
        <v>12.233729394133906</v>
      </c>
      <c r="J17" s="35">
        <f t="shared" si="3"/>
        <v>-4.2001177478056224</v>
      </c>
      <c r="K17" s="34">
        <f t="shared" si="3"/>
        <v>35.721740526653825</v>
      </c>
      <c r="L17" s="34">
        <f t="shared" si="3"/>
        <v>6.5309890815670792</v>
      </c>
      <c r="M17" s="35">
        <f t="shared" si="3"/>
        <v>23.018357953329023</v>
      </c>
      <c r="O17" s="15">
        <f t="shared" si="1"/>
        <v>21.4</v>
      </c>
      <c r="P17" s="15">
        <f t="shared" si="0"/>
        <v>21.152000000000001</v>
      </c>
      <c r="Q17" s="15">
        <f t="shared" si="0"/>
        <v>20.879000000000001</v>
      </c>
      <c r="R17" s="15">
        <f t="shared" si="0"/>
        <v>21.449000000000002</v>
      </c>
      <c r="S17" s="15">
        <f t="shared" si="0"/>
        <v>22.132999999999999</v>
      </c>
      <c r="T17" s="15">
        <f t="shared" si="0"/>
        <v>21.244</v>
      </c>
      <c r="U17" s="15">
        <f t="shared" si="0"/>
        <v>22.52</v>
      </c>
      <c r="V17" s="15">
        <f t="shared" si="0"/>
        <v>22.074000000000002</v>
      </c>
      <c r="W17" s="15">
        <f t="shared" si="0"/>
        <v>21.95</v>
      </c>
      <c r="X17" s="15">
        <f t="shared" si="0"/>
        <v>21.885000000000002</v>
      </c>
      <c r="Y17" s="15">
        <f t="shared" si="0"/>
        <v>22.355</v>
      </c>
      <c r="Z17" s="15">
        <f t="shared" si="0"/>
        <v>22.07</v>
      </c>
    </row>
    <row r="20" spans="1:26" x14ac:dyDescent="0.2">
      <c r="A20" s="3"/>
      <c r="B20" s="5" t="str">
        <f>B11</f>
        <v xml:space="preserve">WT </v>
      </c>
      <c r="C20" s="5" t="str">
        <f>E2</f>
        <v>50% CAR</v>
      </c>
      <c r="D20" s="5" t="str">
        <f>H2</f>
        <v>75% CAR</v>
      </c>
      <c r="E20" s="5" t="str">
        <f>K2</f>
        <v>100% CAR</v>
      </c>
      <c r="F20" s="40" t="s">
        <v>14</v>
      </c>
    </row>
    <row r="21" spans="1:26" x14ac:dyDescent="0.2">
      <c r="A21" s="36" t="s">
        <v>0</v>
      </c>
      <c r="B21" s="37">
        <f>AVERAGE(B12:D12)</f>
        <v>-5.8824841218869048</v>
      </c>
      <c r="C21" s="37">
        <f>AVERAGE(E12:G12)</f>
        <v>26.119050167701392</v>
      </c>
      <c r="D21" s="37">
        <f>AVERAGE(H12:J12)</f>
        <v>-16.429833012203002</v>
      </c>
      <c r="E21" s="37">
        <f>AVERAGE(K12:M12)</f>
        <v>-60.4157746378364</v>
      </c>
    </row>
    <row r="22" spans="1:26" x14ac:dyDescent="0.2">
      <c r="A22" s="36" t="s">
        <v>1</v>
      </c>
      <c r="B22" s="38">
        <f t="shared" ref="B22:B26" si="4">AVERAGE(B13:D13)</f>
        <v>-10.506761578534329</v>
      </c>
      <c r="C22" s="38">
        <f t="shared" ref="C22:C26" si="5">AVERAGE(E13:G13)</f>
        <v>-6.389156497538071</v>
      </c>
      <c r="D22" s="38">
        <f t="shared" ref="D22:D26" si="6">AVERAGE(H13:J13)</f>
        <v>-6.2276992792407926</v>
      </c>
      <c r="E22" s="38">
        <f t="shared" ref="E22:E26" si="7">AVERAGE(K13:M13)</f>
        <v>-42.023032184400279</v>
      </c>
    </row>
    <row r="23" spans="1:26" x14ac:dyDescent="0.2">
      <c r="A23" s="36" t="s">
        <v>2</v>
      </c>
      <c r="B23" s="38">
        <f t="shared" si="4"/>
        <v>-12.72612930849931</v>
      </c>
      <c r="C23" s="38">
        <f t="shared" si="5"/>
        <v>-24.652554770570301</v>
      </c>
      <c r="D23" s="38">
        <f t="shared" si="6"/>
        <v>-1.3090523085706909</v>
      </c>
      <c r="E23" s="38">
        <f t="shared" si="7"/>
        <v>-43.855259401983936</v>
      </c>
    </row>
    <row r="24" spans="1:26" x14ac:dyDescent="0.2">
      <c r="A24" s="36" t="s">
        <v>3</v>
      </c>
      <c r="B24" s="38">
        <f t="shared" si="4"/>
        <v>-0.36617783486773625</v>
      </c>
      <c r="C24" s="38">
        <f t="shared" si="5"/>
        <v>-19.925693998430113</v>
      </c>
      <c r="D24" s="38">
        <f t="shared" si="6"/>
        <v>9.2561371583529279</v>
      </c>
      <c r="E24" s="38">
        <f t="shared" si="7"/>
        <v>-23.763202026689555</v>
      </c>
    </row>
    <row r="25" spans="1:26" x14ac:dyDescent="0.2">
      <c r="A25" s="36" t="s">
        <v>4</v>
      </c>
      <c r="B25" s="38">
        <f t="shared" si="4"/>
        <v>6.1500927709983024</v>
      </c>
      <c r="C25" s="38">
        <f t="shared" si="5"/>
        <v>-34.496984942553411</v>
      </c>
      <c r="D25" s="38">
        <f t="shared" si="6"/>
        <v>3.4418932419895256</v>
      </c>
      <c r="E25" s="38">
        <f t="shared" si="7"/>
        <v>-30.48999143652328</v>
      </c>
    </row>
    <row r="26" spans="1:26" x14ac:dyDescent="0.2">
      <c r="A26" s="36" t="s">
        <v>5</v>
      </c>
      <c r="B26" s="39">
        <f t="shared" si="4"/>
        <v>0.43218796831505557</v>
      </c>
      <c r="C26" s="39">
        <f t="shared" si="5"/>
        <v>-32.902929422678973</v>
      </c>
      <c r="D26" s="39">
        <f t="shared" si="6"/>
        <v>24.468796831513544</v>
      </c>
      <c r="E26" s="39">
        <f t="shared" si="7"/>
        <v>21.75702918718331</v>
      </c>
    </row>
    <row r="29" spans="1:26" x14ac:dyDescent="0.2">
      <c r="A29" s="3"/>
      <c r="B29" s="5" t="str">
        <f>B2</f>
        <v xml:space="preserve">WT </v>
      </c>
      <c r="C29" s="5" t="str">
        <f>E2</f>
        <v>50% CAR</v>
      </c>
      <c r="D29" s="5" t="str">
        <f>H2</f>
        <v>75% CAR</v>
      </c>
      <c r="E29" s="5" t="str">
        <f>K2</f>
        <v>100% CAR</v>
      </c>
      <c r="F29" s="40" t="s">
        <v>15</v>
      </c>
    </row>
    <row r="30" spans="1:26" x14ac:dyDescent="0.2">
      <c r="A30" s="36" t="s">
        <v>0</v>
      </c>
      <c r="B30" s="5">
        <f>STDEV(B12:D12)</f>
        <v>12.980350927579218</v>
      </c>
      <c r="C30" s="5">
        <f>STDEV(E12:G12)</f>
        <v>30.959409290073285</v>
      </c>
      <c r="D30" s="5">
        <f>STDEV(H12:J12)</f>
        <v>28.276176591294892</v>
      </c>
      <c r="E30" s="5">
        <f>STDEV(K12:M12)</f>
        <v>9.7736622483982973</v>
      </c>
    </row>
    <row r="31" spans="1:26" x14ac:dyDescent="0.2">
      <c r="A31" s="36" t="s">
        <v>1</v>
      </c>
      <c r="B31" s="6">
        <f t="shared" ref="B31:B35" si="8">STDEV(B13:D13)</f>
        <v>24.343594145494414</v>
      </c>
      <c r="C31" s="6">
        <f t="shared" ref="C31:C35" si="9">STDEV(E13:G13)</f>
        <v>18.587272463515376</v>
      </c>
      <c r="D31" s="6">
        <f t="shared" ref="D31:D35" si="10">STDEV(H13:J13)</f>
        <v>39.850536032831336</v>
      </c>
      <c r="E31" s="6">
        <f t="shared" ref="E31:E35" si="11">STDEV(K13:M13)</f>
        <v>17.200885885009306</v>
      </c>
    </row>
    <row r="32" spans="1:26" x14ac:dyDescent="0.2">
      <c r="A32" s="36" t="s">
        <v>2</v>
      </c>
      <c r="B32" s="6">
        <f t="shared" si="8"/>
        <v>25.627532606448639</v>
      </c>
      <c r="C32" s="6">
        <f t="shared" si="9"/>
        <v>9.2974043797408186</v>
      </c>
      <c r="D32" s="6">
        <f t="shared" si="10"/>
        <v>30.960880200186601</v>
      </c>
      <c r="E32" s="6">
        <f t="shared" si="11"/>
        <v>1.708821798905882</v>
      </c>
    </row>
    <row r="33" spans="1:5" x14ac:dyDescent="0.2">
      <c r="A33" s="36" t="s">
        <v>3</v>
      </c>
      <c r="B33" s="6">
        <f t="shared" si="8"/>
        <v>18.330163672094617</v>
      </c>
      <c r="C33" s="6">
        <f t="shared" si="9"/>
        <v>9.772287553433129</v>
      </c>
      <c r="D33" s="6">
        <f t="shared" si="10"/>
        <v>26.596564963752432</v>
      </c>
      <c r="E33" s="6">
        <f t="shared" si="11"/>
        <v>10.945962633059304</v>
      </c>
    </row>
    <row r="34" spans="1:5" x14ac:dyDescent="0.2">
      <c r="A34" s="36" t="s">
        <v>4</v>
      </c>
      <c r="B34" s="6">
        <f t="shared" si="8"/>
        <v>13.034182020203568</v>
      </c>
      <c r="C34" s="6">
        <f t="shared" si="9"/>
        <v>8.7474035904481475</v>
      </c>
      <c r="D34" s="6">
        <f t="shared" si="10"/>
        <v>26.087247196784183</v>
      </c>
      <c r="E34" s="6">
        <f t="shared" si="11"/>
        <v>3.9580820968066148</v>
      </c>
    </row>
    <row r="35" spans="1:5" x14ac:dyDescent="0.2">
      <c r="A35" s="36" t="s">
        <v>5</v>
      </c>
      <c r="B35" s="7">
        <f t="shared" si="8"/>
        <v>24.527719895368978</v>
      </c>
      <c r="C35" s="7">
        <f t="shared" si="9"/>
        <v>11.952003364990118</v>
      </c>
      <c r="D35" s="7">
        <f t="shared" si="10"/>
        <v>36.364400745618966</v>
      </c>
      <c r="E35" s="7">
        <f t="shared" si="11"/>
        <v>14.636195037455547</v>
      </c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8" spans="1:5" x14ac:dyDescent="0.2">
      <c r="A48" s="1"/>
    </row>
    <row r="49" spans="1:16" x14ac:dyDescent="0.2">
      <c r="A49" s="1"/>
    </row>
    <row r="50" spans="1:16" x14ac:dyDescent="0.2">
      <c r="A50" s="1"/>
    </row>
    <row r="51" spans="1:16" x14ac:dyDescent="0.2">
      <c r="A51" s="1"/>
    </row>
    <row r="52" spans="1:16" x14ac:dyDescent="0.2">
      <c r="A52" s="1"/>
      <c r="D52">
        <v>22.3</v>
      </c>
      <c r="E52" s="41">
        <v>296.34899999999999</v>
      </c>
      <c r="F52" s="41">
        <v>299.80799999999999</v>
      </c>
      <c r="G52" s="41">
        <v>299.13299999999998</v>
      </c>
      <c r="H52" s="41">
        <v>301.12599999999998</v>
      </c>
      <c r="I52" s="41">
        <v>301.24400000000003</v>
      </c>
      <c r="J52" s="41">
        <v>303.49</v>
      </c>
      <c r="K52" s="42">
        <v>298.71100000000001</v>
      </c>
      <c r="L52" s="42">
        <v>306.99799999999999</v>
      </c>
      <c r="M52" s="42">
        <v>305.642</v>
      </c>
      <c r="N52" s="42">
        <v>307.303</v>
      </c>
      <c r="O52" s="42">
        <v>304.68900000000002</v>
      </c>
      <c r="P52" s="42">
        <v>317.78800000000001</v>
      </c>
    </row>
    <row r="53" spans="1:16" x14ac:dyDescent="0.2">
      <c r="A53" s="1"/>
      <c r="E53" s="41">
        <v>286.73899999999998</v>
      </c>
      <c r="F53" s="41">
        <v>285.66899999999998</v>
      </c>
      <c r="G53" s="41">
        <v>286.26600000000002</v>
      </c>
      <c r="H53" s="41">
        <v>289.536</v>
      </c>
      <c r="I53" s="41">
        <v>293.428</v>
      </c>
      <c r="J53" s="41">
        <v>291.61399999999998</v>
      </c>
      <c r="K53" s="42">
        <v>285.02600000000001</v>
      </c>
      <c r="L53" s="42">
        <v>288.57900000000001</v>
      </c>
      <c r="M53" s="42">
        <v>289.87799999999999</v>
      </c>
      <c r="N53" s="42">
        <v>295.61700000000002</v>
      </c>
      <c r="O53" s="42">
        <v>294.02600000000001</v>
      </c>
      <c r="P53" s="42">
        <v>297.93099999999998</v>
      </c>
    </row>
    <row r="54" spans="1:16" x14ac:dyDescent="0.2">
      <c r="E54" s="41">
        <v>290.39600000000002</v>
      </c>
      <c r="F54" s="41">
        <v>282.82299999999998</v>
      </c>
      <c r="G54" s="41">
        <v>280.41300000000001</v>
      </c>
      <c r="H54" s="41">
        <v>289.00599999999997</v>
      </c>
      <c r="I54" s="41">
        <v>292.30099999999999</v>
      </c>
      <c r="J54" s="41">
        <v>285.459</v>
      </c>
      <c r="K54" s="42">
        <v>277.923</v>
      </c>
      <c r="L54" s="42">
        <v>277.52</v>
      </c>
      <c r="M54" s="42">
        <v>283.09100000000001</v>
      </c>
      <c r="N54" s="42">
        <v>287.53500000000003</v>
      </c>
      <c r="O54" s="42">
        <v>285.22199999999998</v>
      </c>
      <c r="P54" s="42">
        <v>291.79000000000002</v>
      </c>
    </row>
    <row r="55" spans="1:16" x14ac:dyDescent="0.2">
      <c r="E55" s="15">
        <v>301.42099999999999</v>
      </c>
      <c r="F55" s="15">
        <v>291.92</v>
      </c>
      <c r="G55" s="15">
        <v>285.85199999999998</v>
      </c>
      <c r="H55" s="15">
        <v>286.37799999999999</v>
      </c>
      <c r="I55" s="15">
        <v>282.91800000000001</v>
      </c>
      <c r="J55" s="15">
        <v>286.09800000000001</v>
      </c>
      <c r="K55" s="43">
        <v>267.649</v>
      </c>
      <c r="L55" s="43">
        <v>272.947</v>
      </c>
      <c r="M55" s="43">
        <v>276.601</v>
      </c>
      <c r="N55" s="43">
        <v>279.92899999999997</v>
      </c>
      <c r="O55" s="43">
        <v>282.57900000000001</v>
      </c>
      <c r="P55" s="43">
        <v>306.70800000000003</v>
      </c>
    </row>
    <row r="56" spans="1:16" x14ac:dyDescent="0.2">
      <c r="E56" s="15">
        <v>315.44400000000002</v>
      </c>
      <c r="F56" s="15">
        <v>297.39499999999998</v>
      </c>
      <c r="G56" s="15">
        <v>286.44</v>
      </c>
      <c r="H56" s="15">
        <v>282.05200000000002</v>
      </c>
      <c r="I56" s="15">
        <v>276.75700000000001</v>
      </c>
      <c r="J56" s="15">
        <v>279.51900000000001</v>
      </c>
      <c r="K56" s="43">
        <v>274.79399999999998</v>
      </c>
      <c r="L56" s="43">
        <v>284.97899999999998</v>
      </c>
      <c r="M56" s="43">
        <v>277.709</v>
      </c>
      <c r="N56" s="43">
        <v>287.85000000000002</v>
      </c>
      <c r="O56" s="43">
        <v>283.04000000000002</v>
      </c>
      <c r="P56" s="43">
        <v>295.8</v>
      </c>
    </row>
    <row r="57" spans="1:16" x14ac:dyDescent="0.2">
      <c r="E57" s="15">
        <v>292.49400000000003</v>
      </c>
      <c r="F57" s="15">
        <v>283.601</v>
      </c>
      <c r="G57" s="15">
        <v>280.14999999999998</v>
      </c>
      <c r="H57" s="15">
        <v>289.31099999999998</v>
      </c>
      <c r="I57" s="15">
        <v>281.73099999999999</v>
      </c>
      <c r="J57" s="15">
        <v>277.57600000000002</v>
      </c>
      <c r="K57" s="43">
        <v>269.90699999999998</v>
      </c>
      <c r="L57" s="43">
        <v>275.04300000000001</v>
      </c>
      <c r="M57" s="43">
        <v>276.60500000000002</v>
      </c>
      <c r="N57" s="43">
        <v>285.66000000000003</v>
      </c>
      <c r="O57" s="43">
        <v>280.279</v>
      </c>
      <c r="P57" s="43">
        <v>301.96100000000001</v>
      </c>
    </row>
    <row r="58" spans="1:16" x14ac:dyDescent="0.2">
      <c r="E58">
        <v>309.404</v>
      </c>
      <c r="F58">
        <v>292.91199999999998</v>
      </c>
      <c r="G58">
        <v>290.488</v>
      </c>
      <c r="H58">
        <v>288.577</v>
      </c>
      <c r="I58">
        <v>293.464</v>
      </c>
      <c r="J58">
        <v>285.31200000000001</v>
      </c>
      <c r="K58">
        <v>331.04899999999998</v>
      </c>
      <c r="L58">
        <v>323.85599999999999</v>
      </c>
      <c r="M58">
        <v>339.964</v>
      </c>
      <c r="N58">
        <v>323.10300000000001</v>
      </c>
      <c r="O58">
        <v>334.43400000000003</v>
      </c>
      <c r="P58">
        <v>330.495</v>
      </c>
    </row>
    <row r="59" spans="1:16" x14ac:dyDescent="0.2">
      <c r="E59">
        <v>336.45800000000003</v>
      </c>
      <c r="F59">
        <v>326.86599999999999</v>
      </c>
      <c r="G59">
        <v>334.84500000000003</v>
      </c>
      <c r="H59">
        <v>329.15100000000001</v>
      </c>
      <c r="I59">
        <v>330.85199999999998</v>
      </c>
      <c r="J59">
        <v>326.19299999999998</v>
      </c>
      <c r="K59">
        <v>17.667999999999999</v>
      </c>
      <c r="L59">
        <v>17.265999999999998</v>
      </c>
      <c r="M59">
        <v>17.891999999999999</v>
      </c>
      <c r="N59">
        <v>17.265999999999998</v>
      </c>
      <c r="O59">
        <v>18.541</v>
      </c>
      <c r="P59">
        <v>16.344999999999999</v>
      </c>
    </row>
    <row r="65" spans="5:5" x14ac:dyDescent="0.2">
      <c r="E65">
        <f xml:space="preserve"> MAX(E52:P59)</f>
        <v>339.964</v>
      </c>
    </row>
  </sheetData>
  <mergeCells count="8">
    <mergeCell ref="B2:D2"/>
    <mergeCell ref="E2:G2"/>
    <mergeCell ref="H2:J2"/>
    <mergeCell ref="K2:M2"/>
    <mergeCell ref="B11:D11"/>
    <mergeCell ref="E11:G11"/>
    <mergeCell ref="H11:J11"/>
    <mergeCell ref="K11:M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B60E3-B8AD-474A-93F3-A9EB2BF10A65}">
  <dimension ref="A1:AM65"/>
  <sheetViews>
    <sheetView zoomScale="85" zoomScaleNormal="85" workbookViewId="0">
      <selection activeCell="D38" sqref="D38"/>
    </sheetView>
  </sheetViews>
  <sheetFormatPr baseColWidth="10" defaultRowHeight="16" x14ac:dyDescent="0.2"/>
  <sheetData>
    <row r="1" spans="1:39" x14ac:dyDescent="0.2">
      <c r="X1" t="s">
        <v>9</v>
      </c>
      <c r="AA1">
        <v>25.9</v>
      </c>
      <c r="AB1">
        <v>289.577</v>
      </c>
      <c r="AC1">
        <v>267.154</v>
      </c>
      <c r="AD1">
        <v>247.01499999999999</v>
      </c>
      <c r="AE1">
        <v>230.864</v>
      </c>
      <c r="AF1">
        <v>219.505</v>
      </c>
      <c r="AG1">
        <v>205.59</v>
      </c>
      <c r="AH1">
        <v>312.63200000000001</v>
      </c>
      <c r="AI1">
        <v>289.98700000000002</v>
      </c>
      <c r="AJ1">
        <v>287.96699999999998</v>
      </c>
      <c r="AK1">
        <v>270.88799999999998</v>
      </c>
      <c r="AL1">
        <v>248.929</v>
      </c>
      <c r="AM1">
        <v>256.762</v>
      </c>
    </row>
    <row r="2" spans="1:39" x14ac:dyDescent="0.2">
      <c r="A2" s="3"/>
      <c r="B2" s="47" t="s">
        <v>10</v>
      </c>
      <c r="C2" s="48"/>
      <c r="D2" s="48"/>
      <c r="E2" s="49" t="s">
        <v>13</v>
      </c>
      <c r="F2" s="48"/>
      <c r="G2" s="48"/>
      <c r="H2" s="49" t="s">
        <v>12</v>
      </c>
      <c r="I2" s="48"/>
      <c r="J2" s="48"/>
      <c r="K2" s="49" t="s">
        <v>11</v>
      </c>
      <c r="L2" s="48"/>
      <c r="M2" s="48"/>
      <c r="P2" s="2"/>
      <c r="Q2">
        <v>318.30099999999999</v>
      </c>
      <c r="R2">
        <v>314.46600000000001</v>
      </c>
      <c r="S2">
        <v>320.77</v>
      </c>
      <c r="T2">
        <v>320.185</v>
      </c>
      <c r="U2">
        <v>318.19299999999998</v>
      </c>
      <c r="V2">
        <v>305.178</v>
      </c>
      <c r="W2" s="2"/>
      <c r="X2" s="12">
        <f>AVERAGE(Q2:V3)</f>
        <v>316.18216666666666</v>
      </c>
      <c r="AB2">
        <v>254.53700000000001</v>
      </c>
      <c r="AC2">
        <v>248.577</v>
      </c>
      <c r="AD2">
        <v>241.33</v>
      </c>
      <c r="AE2">
        <v>224.31100000000001</v>
      </c>
      <c r="AF2">
        <v>208.49</v>
      </c>
      <c r="AG2">
        <v>188.67500000000001</v>
      </c>
      <c r="AH2">
        <v>282.53699999999998</v>
      </c>
      <c r="AI2">
        <v>284.99299999999999</v>
      </c>
      <c r="AJ2">
        <v>255.38900000000001</v>
      </c>
      <c r="AK2">
        <v>243.90600000000001</v>
      </c>
      <c r="AL2">
        <v>227.15199999999999</v>
      </c>
      <c r="AM2">
        <v>230.43299999999999</v>
      </c>
    </row>
    <row r="3" spans="1:39" x14ac:dyDescent="0.2">
      <c r="A3" s="4" t="s">
        <v>0</v>
      </c>
      <c r="B3" s="41">
        <v>330.49900000000002</v>
      </c>
      <c r="C3" s="41">
        <v>312.73200000000003</v>
      </c>
      <c r="D3" s="41">
        <v>312.73200000000003</v>
      </c>
      <c r="E3" s="15">
        <v>312.084</v>
      </c>
      <c r="F3" s="15">
        <v>308.63200000000001</v>
      </c>
      <c r="G3" s="15">
        <v>299.904</v>
      </c>
      <c r="H3" s="42">
        <v>309.05900000000003</v>
      </c>
      <c r="I3" s="42">
        <v>299.245</v>
      </c>
      <c r="J3" s="42">
        <v>283.93400000000003</v>
      </c>
      <c r="K3" s="43">
        <v>286.03100000000001</v>
      </c>
      <c r="L3" s="43">
        <v>285.65899999999999</v>
      </c>
      <c r="M3" s="43">
        <v>289.20999999999998</v>
      </c>
      <c r="P3" s="9" t="s">
        <v>6</v>
      </c>
      <c r="Q3" s="8"/>
      <c r="R3" s="8"/>
      <c r="S3" s="8"/>
      <c r="T3" s="8"/>
      <c r="U3" s="8"/>
      <c r="V3" s="8"/>
      <c r="W3" s="2"/>
      <c r="X3" s="10"/>
      <c r="AB3">
        <v>275.55799999999999</v>
      </c>
      <c r="AC3">
        <v>258.149</v>
      </c>
      <c r="AD3">
        <v>236.495</v>
      </c>
      <c r="AE3">
        <v>225.06100000000001</v>
      </c>
      <c r="AF3">
        <v>209.85300000000001</v>
      </c>
      <c r="AG3">
        <v>196.71199999999999</v>
      </c>
      <c r="AH3">
        <v>290.82900000000001</v>
      </c>
      <c r="AI3">
        <v>283.34300000000002</v>
      </c>
      <c r="AJ3">
        <v>260.46600000000001</v>
      </c>
      <c r="AK3">
        <v>248.84700000000001</v>
      </c>
      <c r="AL3">
        <v>225.87799999999999</v>
      </c>
      <c r="AM3">
        <v>260.089</v>
      </c>
    </row>
    <row r="4" spans="1:39" x14ac:dyDescent="0.2">
      <c r="A4" s="4" t="s">
        <v>1</v>
      </c>
      <c r="B4" s="41">
        <v>315.488</v>
      </c>
      <c r="C4" s="41">
        <v>315.488</v>
      </c>
      <c r="D4" s="41">
        <v>290.77699999999999</v>
      </c>
      <c r="E4" s="15">
        <v>298.01799999999997</v>
      </c>
      <c r="F4" s="15">
        <v>297.05399999999997</v>
      </c>
      <c r="G4" s="15">
        <v>296.46699999999998</v>
      </c>
      <c r="H4" s="42">
        <v>322.21800000000002</v>
      </c>
      <c r="I4" s="42">
        <v>301.75299999999999</v>
      </c>
      <c r="J4" s="42">
        <v>300.56099999999998</v>
      </c>
      <c r="K4" s="43">
        <v>297.56400000000002</v>
      </c>
      <c r="L4" s="43">
        <v>300.56400000000002</v>
      </c>
      <c r="M4" s="43">
        <v>289.49200000000002</v>
      </c>
      <c r="Q4">
        <v>298.53399999999999</v>
      </c>
      <c r="R4">
        <v>280.48</v>
      </c>
      <c r="S4">
        <v>287.721</v>
      </c>
      <c r="T4">
        <v>285.39</v>
      </c>
      <c r="U4">
        <v>283.62599999999998</v>
      </c>
      <c r="V4">
        <v>277.48599999999999</v>
      </c>
      <c r="W4" s="11"/>
      <c r="X4" s="13">
        <f>AVERAGE(Q4:V4)</f>
        <v>285.53950000000003</v>
      </c>
      <c r="AB4">
        <v>278.18200000000002</v>
      </c>
      <c r="AC4">
        <v>266.58499999999998</v>
      </c>
      <c r="AD4">
        <v>263.31200000000001</v>
      </c>
      <c r="AE4">
        <v>254.44399999999999</v>
      </c>
      <c r="AF4">
        <v>218.102</v>
      </c>
      <c r="AG4">
        <v>200.459</v>
      </c>
      <c r="AH4">
        <v>22.449000000000002</v>
      </c>
      <c r="AI4">
        <v>22.681000000000001</v>
      </c>
      <c r="AJ4">
        <v>22.556999999999999</v>
      </c>
      <c r="AK4">
        <v>22.172999999999998</v>
      </c>
      <c r="AL4">
        <v>22.417000000000002</v>
      </c>
      <c r="AM4">
        <v>23.352</v>
      </c>
    </row>
    <row r="5" spans="1:39" x14ac:dyDescent="0.2">
      <c r="A5" s="4" t="s">
        <v>2</v>
      </c>
      <c r="B5" s="41">
        <v>313.99</v>
      </c>
      <c r="C5" s="41">
        <v>289.38499999999999</v>
      </c>
      <c r="D5" s="41">
        <v>294.77499999999998</v>
      </c>
      <c r="E5" s="15">
        <v>297.94900000000001</v>
      </c>
      <c r="F5" s="15">
        <v>296.815</v>
      </c>
      <c r="G5" s="15">
        <v>295.24299999999999</v>
      </c>
      <c r="H5" s="42">
        <v>315.096</v>
      </c>
      <c r="I5" s="42">
        <v>301.36399999999998</v>
      </c>
      <c r="J5" s="42">
        <v>297.81700000000001</v>
      </c>
      <c r="K5" s="43">
        <v>283.33699999999999</v>
      </c>
      <c r="L5" s="43">
        <v>296.642</v>
      </c>
      <c r="M5" s="43">
        <v>293.38400000000001</v>
      </c>
      <c r="P5" s="2" t="s">
        <v>7</v>
      </c>
      <c r="Q5" s="8"/>
      <c r="R5" s="8"/>
      <c r="S5" s="8"/>
      <c r="T5" s="8"/>
      <c r="U5" s="8"/>
      <c r="V5" s="8"/>
      <c r="W5" s="2"/>
      <c r="AB5">
        <v>279.01299999999998</v>
      </c>
      <c r="AC5">
        <v>266.81400000000002</v>
      </c>
      <c r="AD5">
        <v>263.20100000000002</v>
      </c>
      <c r="AE5">
        <v>243.87200000000001</v>
      </c>
      <c r="AF5">
        <v>220.44499999999999</v>
      </c>
      <c r="AG5">
        <v>207.24199999999999</v>
      </c>
      <c r="AH5">
        <v>21.497</v>
      </c>
      <c r="AI5">
        <v>22.202000000000002</v>
      </c>
      <c r="AJ5">
        <v>22.582999999999998</v>
      </c>
      <c r="AK5">
        <v>22.114000000000001</v>
      </c>
      <c r="AL5">
        <v>22.099</v>
      </c>
      <c r="AM5">
        <v>22.434999999999999</v>
      </c>
    </row>
    <row r="6" spans="1:39" x14ac:dyDescent="0.2">
      <c r="A6" s="4" t="s">
        <v>3</v>
      </c>
      <c r="B6" s="41">
        <v>318.70299999999997</v>
      </c>
      <c r="C6" s="41">
        <v>289.04899999999998</v>
      </c>
      <c r="D6" s="41">
        <v>297.40600000000001</v>
      </c>
      <c r="E6" s="15">
        <v>306.40699999999998</v>
      </c>
      <c r="F6" s="15">
        <v>301.113</v>
      </c>
      <c r="G6" s="15">
        <v>287.87400000000002</v>
      </c>
      <c r="H6" s="42">
        <v>311.30599999999998</v>
      </c>
      <c r="I6" s="42">
        <v>304.95100000000002</v>
      </c>
      <c r="J6" s="42">
        <v>296.51100000000002</v>
      </c>
      <c r="K6" s="43">
        <v>296.79000000000002</v>
      </c>
      <c r="L6" s="43">
        <v>304.714</v>
      </c>
      <c r="M6" s="43">
        <v>296.94900000000001</v>
      </c>
      <c r="W6" s="2"/>
      <c r="X6" s="14"/>
      <c r="AB6">
        <v>280.363</v>
      </c>
      <c r="AC6">
        <v>258.88499999999999</v>
      </c>
      <c r="AD6">
        <v>253.81700000000001</v>
      </c>
      <c r="AE6">
        <v>239.41</v>
      </c>
      <c r="AF6">
        <v>222.88200000000001</v>
      </c>
      <c r="AG6">
        <v>203.10300000000001</v>
      </c>
      <c r="AH6">
        <v>21.7</v>
      </c>
      <c r="AI6">
        <v>22.119</v>
      </c>
      <c r="AJ6">
        <v>22.07</v>
      </c>
      <c r="AK6">
        <v>21.681999999999999</v>
      </c>
      <c r="AL6">
        <v>21.943999999999999</v>
      </c>
      <c r="AM6">
        <v>22.838999999999999</v>
      </c>
    </row>
    <row r="7" spans="1:39" x14ac:dyDescent="0.2">
      <c r="A7" s="4" t="s">
        <v>4</v>
      </c>
      <c r="B7" s="41">
        <v>312.46800000000002</v>
      </c>
      <c r="C7" s="41">
        <v>281.04300000000001</v>
      </c>
      <c r="D7" s="41">
        <v>294.57400000000001</v>
      </c>
      <c r="E7" s="15">
        <v>290.33699999999999</v>
      </c>
      <c r="F7" s="15">
        <v>306.98200000000003</v>
      </c>
      <c r="G7" s="15">
        <v>289.52300000000002</v>
      </c>
      <c r="H7" s="42">
        <v>311.75900000000001</v>
      </c>
      <c r="I7" s="42">
        <v>291.59500000000003</v>
      </c>
      <c r="J7" s="42">
        <v>293.161</v>
      </c>
      <c r="K7" s="43">
        <v>295.82499999999999</v>
      </c>
      <c r="L7" s="43">
        <v>295.08800000000002</v>
      </c>
      <c r="M7" s="43">
        <v>291.85000000000002</v>
      </c>
      <c r="P7" s="10" t="s">
        <v>8</v>
      </c>
      <c r="Q7" s="14">
        <f>X2-X4</f>
        <v>30.642666666666628</v>
      </c>
      <c r="R7" s="2"/>
      <c r="S7" s="9"/>
      <c r="T7" s="2"/>
      <c r="U7" s="9"/>
      <c r="V7" s="9"/>
      <c r="W7" s="2"/>
      <c r="X7" s="14"/>
      <c r="AB7">
        <v>191.065</v>
      </c>
      <c r="AC7">
        <v>181.93700000000001</v>
      </c>
      <c r="AD7">
        <v>180.697</v>
      </c>
      <c r="AE7">
        <v>180.53700000000001</v>
      </c>
      <c r="AF7">
        <v>185.654</v>
      </c>
      <c r="AG7">
        <v>176.01599999999999</v>
      </c>
      <c r="AH7">
        <v>347.375</v>
      </c>
      <c r="AI7">
        <v>336.40600000000001</v>
      </c>
      <c r="AJ7">
        <v>340.13499999999999</v>
      </c>
      <c r="AK7">
        <v>333.37700000000001</v>
      </c>
      <c r="AL7">
        <v>331.24799999999999</v>
      </c>
      <c r="AM7">
        <v>336.17399999999998</v>
      </c>
    </row>
    <row r="8" spans="1:39" x14ac:dyDescent="0.2">
      <c r="A8" s="4" t="s">
        <v>5</v>
      </c>
      <c r="B8" s="41">
        <v>319.47300000000001</v>
      </c>
      <c r="C8" s="41">
        <v>295.51600000000002</v>
      </c>
      <c r="D8" s="41">
        <v>290.96199999999999</v>
      </c>
      <c r="E8" s="15">
        <v>297.45600000000002</v>
      </c>
      <c r="F8" s="15">
        <v>302.55700000000002</v>
      </c>
      <c r="G8" s="15">
        <v>303.98899999999998</v>
      </c>
      <c r="H8" s="42">
        <v>302.81299999999999</v>
      </c>
      <c r="I8" s="42">
        <v>302.53100000000001</v>
      </c>
      <c r="J8" s="42">
        <v>305.47500000000002</v>
      </c>
      <c r="K8" s="43">
        <v>300.185</v>
      </c>
      <c r="L8" s="43">
        <v>311.12900000000002</v>
      </c>
      <c r="M8" s="43">
        <v>289.93400000000003</v>
      </c>
      <c r="AB8">
        <v>21.4</v>
      </c>
      <c r="AC8">
        <v>21.152000000000001</v>
      </c>
      <c r="AD8">
        <v>20.879000000000001</v>
      </c>
      <c r="AE8">
        <v>21.449000000000002</v>
      </c>
      <c r="AF8">
        <v>22.132999999999999</v>
      </c>
      <c r="AG8">
        <v>21.244</v>
      </c>
      <c r="AH8">
        <v>22.52</v>
      </c>
      <c r="AI8">
        <v>22.074000000000002</v>
      </c>
      <c r="AJ8">
        <v>21.95</v>
      </c>
      <c r="AK8">
        <v>21.885000000000002</v>
      </c>
      <c r="AL8">
        <v>22.355</v>
      </c>
      <c r="AM8">
        <v>22.07</v>
      </c>
    </row>
    <row r="10" spans="1:39" x14ac:dyDescent="0.2">
      <c r="O10" s="16">
        <f>AB1</f>
        <v>289.577</v>
      </c>
      <c r="P10" s="17">
        <f t="shared" ref="P10:Z17" si="0">AC1</f>
        <v>267.154</v>
      </c>
      <c r="Q10" s="17">
        <f t="shared" si="0"/>
        <v>247.01499999999999</v>
      </c>
      <c r="R10" s="17">
        <f t="shared" si="0"/>
        <v>230.864</v>
      </c>
      <c r="S10" s="17">
        <f t="shared" si="0"/>
        <v>219.505</v>
      </c>
      <c r="T10" s="18">
        <f t="shared" si="0"/>
        <v>205.59</v>
      </c>
      <c r="U10" s="16">
        <f t="shared" si="0"/>
        <v>312.63200000000001</v>
      </c>
      <c r="V10" s="17">
        <f t="shared" si="0"/>
        <v>289.98700000000002</v>
      </c>
      <c r="W10" s="17">
        <f t="shared" si="0"/>
        <v>287.96699999999998</v>
      </c>
      <c r="X10" s="17">
        <f t="shared" si="0"/>
        <v>270.88799999999998</v>
      </c>
      <c r="Y10" s="17">
        <f t="shared" si="0"/>
        <v>248.929</v>
      </c>
      <c r="Z10" s="18">
        <f t="shared" si="0"/>
        <v>256.762</v>
      </c>
    </row>
    <row r="11" spans="1:39" x14ac:dyDescent="0.2">
      <c r="A11" s="3"/>
      <c r="B11" s="50" t="str">
        <f>B2</f>
        <v xml:space="preserve">WT </v>
      </c>
      <c r="C11" s="50"/>
      <c r="D11" s="50"/>
      <c r="E11" s="50" t="str">
        <f>E2</f>
        <v>50% CAR</v>
      </c>
      <c r="F11" s="50"/>
      <c r="G11" s="50"/>
      <c r="H11" s="50" t="str">
        <f>H2</f>
        <v>75% CAR</v>
      </c>
      <c r="I11" s="50"/>
      <c r="J11" s="50"/>
      <c r="K11" s="50" t="str">
        <f>K2</f>
        <v>100% CAR</v>
      </c>
      <c r="L11" s="50"/>
      <c r="M11" s="50"/>
      <c r="O11" s="19">
        <f t="shared" ref="O11:O17" si="1">AB2</f>
        <v>254.53700000000001</v>
      </c>
      <c r="P11" s="15">
        <f t="shared" si="0"/>
        <v>248.577</v>
      </c>
      <c r="Q11" s="15">
        <f t="shared" si="0"/>
        <v>241.33</v>
      </c>
      <c r="R11" s="15">
        <f t="shared" si="0"/>
        <v>224.31100000000001</v>
      </c>
      <c r="S11" s="15">
        <f t="shared" si="0"/>
        <v>208.49</v>
      </c>
      <c r="T11" s="20">
        <f t="shared" si="0"/>
        <v>188.67500000000001</v>
      </c>
      <c r="U11" s="19">
        <f t="shared" si="0"/>
        <v>282.53699999999998</v>
      </c>
      <c r="V11" s="15">
        <f t="shared" si="0"/>
        <v>284.99299999999999</v>
      </c>
      <c r="W11" s="15">
        <f t="shared" si="0"/>
        <v>255.38900000000001</v>
      </c>
      <c r="X11" s="15">
        <f t="shared" si="0"/>
        <v>243.90600000000001</v>
      </c>
      <c r="Y11" s="15">
        <f t="shared" si="0"/>
        <v>227.15199999999999</v>
      </c>
      <c r="Z11" s="20">
        <f t="shared" si="0"/>
        <v>230.43299999999999</v>
      </c>
    </row>
    <row r="12" spans="1:39" x14ac:dyDescent="0.2">
      <c r="A12" s="36" t="s">
        <v>0</v>
      </c>
      <c r="B12" s="27">
        <f>(B3-$X$4)/$Q$7*100</f>
        <v>146.72189104516593</v>
      </c>
      <c r="C12" s="28">
        <f t="shared" ref="C12:M12" si="2">(C3-$X$4)/$Q$7*100</f>
        <v>88.740644852493361</v>
      </c>
      <c r="D12" s="29">
        <f t="shared" si="2"/>
        <v>88.740644852493361</v>
      </c>
      <c r="E12" s="27">
        <f t="shared" si="2"/>
        <v>86.625946392829192</v>
      </c>
      <c r="F12" s="28">
        <f t="shared" si="2"/>
        <v>75.360608302149515</v>
      </c>
      <c r="G12" s="29">
        <f t="shared" si="2"/>
        <v>46.877447567661591</v>
      </c>
      <c r="H12" s="27">
        <f t="shared" si="2"/>
        <v>76.754090157514653</v>
      </c>
      <c r="I12" s="28">
        <f t="shared" si="2"/>
        <v>44.726851448960019</v>
      </c>
      <c r="J12" s="29">
        <f t="shared" si="2"/>
        <v>-5.2394265077017073</v>
      </c>
      <c r="K12" s="28">
        <f t="shared" si="2"/>
        <v>1.6039726742667335</v>
      </c>
      <c r="L12" s="28">
        <f t="shared" si="2"/>
        <v>0.3899791140891557</v>
      </c>
      <c r="M12" s="29">
        <f t="shared" si="2"/>
        <v>11.978396136106362</v>
      </c>
      <c r="O12" s="21">
        <f t="shared" si="1"/>
        <v>275.55799999999999</v>
      </c>
      <c r="P12" s="22">
        <f t="shared" si="0"/>
        <v>258.149</v>
      </c>
      <c r="Q12" s="22">
        <f>AD3</f>
        <v>236.495</v>
      </c>
      <c r="R12" s="22">
        <f t="shared" si="0"/>
        <v>225.06100000000001</v>
      </c>
      <c r="S12" s="22">
        <f t="shared" si="0"/>
        <v>209.85300000000001</v>
      </c>
      <c r="T12" s="23">
        <f t="shared" si="0"/>
        <v>196.71199999999999</v>
      </c>
      <c r="U12" s="21">
        <f t="shared" si="0"/>
        <v>290.82900000000001</v>
      </c>
      <c r="V12" s="22">
        <f t="shared" si="0"/>
        <v>283.34300000000002</v>
      </c>
      <c r="W12" s="22">
        <f t="shared" si="0"/>
        <v>260.46600000000001</v>
      </c>
      <c r="X12" s="22">
        <f t="shared" si="0"/>
        <v>248.84700000000001</v>
      </c>
      <c r="Y12" s="22">
        <f t="shared" si="0"/>
        <v>225.87799999999999</v>
      </c>
      <c r="Z12" s="23">
        <f t="shared" si="0"/>
        <v>260.089</v>
      </c>
    </row>
    <row r="13" spans="1:39" x14ac:dyDescent="0.2">
      <c r="A13" s="36" t="s">
        <v>1</v>
      </c>
      <c r="B13" s="30">
        <f t="shared" ref="B13:M17" si="3">(B4-$X$4)/$Q$7*100</f>
        <v>97.734640153163369</v>
      </c>
      <c r="C13" s="31">
        <f t="shared" si="3"/>
        <v>97.734640153163369</v>
      </c>
      <c r="D13" s="32">
        <f t="shared" si="3"/>
        <v>17.092180837176794</v>
      </c>
      <c r="E13" s="30">
        <f t="shared" si="3"/>
        <v>40.722630754503378</v>
      </c>
      <c r="F13" s="31">
        <f t="shared" si="3"/>
        <v>37.576690453398172</v>
      </c>
      <c r="G13" s="32">
        <f t="shared" si="3"/>
        <v>35.661060830214844</v>
      </c>
      <c r="H13" s="30">
        <f t="shared" si="3"/>
        <v>119.69748063702038</v>
      </c>
      <c r="I13" s="31">
        <f t="shared" si="3"/>
        <v>52.911517709511713</v>
      </c>
      <c r="J13" s="32">
        <f t="shared" si="3"/>
        <v>49.021516839265402</v>
      </c>
      <c r="K13" s="31">
        <f t="shared" si="3"/>
        <v>39.241036463319134</v>
      </c>
      <c r="L13" s="31">
        <f t="shared" si="3"/>
        <v>49.031307109912134</v>
      </c>
      <c r="M13" s="32">
        <f t="shared" si="3"/>
        <v>12.898681576886231</v>
      </c>
      <c r="O13" s="16">
        <f t="shared" si="1"/>
        <v>278.18200000000002</v>
      </c>
      <c r="P13" s="17">
        <f t="shared" si="0"/>
        <v>266.58499999999998</v>
      </c>
      <c r="Q13" s="17">
        <f t="shared" si="0"/>
        <v>263.31200000000001</v>
      </c>
      <c r="R13" s="17">
        <f t="shared" si="0"/>
        <v>254.44399999999999</v>
      </c>
      <c r="S13" s="17">
        <f t="shared" si="0"/>
        <v>218.102</v>
      </c>
      <c r="T13" s="18">
        <f t="shared" si="0"/>
        <v>200.459</v>
      </c>
      <c r="U13" s="15">
        <f t="shared" si="0"/>
        <v>22.449000000000002</v>
      </c>
      <c r="V13" s="15">
        <f t="shared" si="0"/>
        <v>22.681000000000001</v>
      </c>
      <c r="W13" s="15">
        <f t="shared" si="0"/>
        <v>22.556999999999999</v>
      </c>
      <c r="X13" s="15">
        <f t="shared" si="0"/>
        <v>22.172999999999998</v>
      </c>
      <c r="Y13" s="15">
        <f t="shared" si="0"/>
        <v>22.417000000000002</v>
      </c>
      <c r="Z13" s="15">
        <f t="shared" si="0"/>
        <v>23.352</v>
      </c>
    </row>
    <row r="14" spans="1:39" x14ac:dyDescent="0.2">
      <c r="A14" s="36" t="s">
        <v>2</v>
      </c>
      <c r="B14" s="30">
        <f t="shared" si="3"/>
        <v>92.846031676964628</v>
      </c>
      <c r="C14" s="31">
        <f t="shared" si="3"/>
        <v>12.549495257157655</v>
      </c>
      <c r="D14" s="32">
        <f t="shared" si="3"/>
        <v>30.139348185536363</v>
      </c>
      <c r="E14" s="30">
        <f t="shared" si="3"/>
        <v>40.497454529631874</v>
      </c>
      <c r="F14" s="31">
        <f t="shared" si="3"/>
        <v>36.796732225219671</v>
      </c>
      <c r="G14" s="32">
        <f t="shared" si="3"/>
        <v>31.666630406404934</v>
      </c>
      <c r="H14" s="30">
        <f t="shared" si="3"/>
        <v>96.455378122008568</v>
      </c>
      <c r="I14" s="31">
        <f t="shared" si="3"/>
        <v>51.642045949003446</v>
      </c>
      <c r="J14" s="32">
        <f t="shared" si="3"/>
        <v>40.066682621181762</v>
      </c>
      <c r="K14" s="31">
        <f t="shared" si="3"/>
        <v>-7.1876903663738334</v>
      </c>
      <c r="L14" s="31">
        <f t="shared" si="3"/>
        <v>36.232159951266134</v>
      </c>
      <c r="M14" s="32">
        <f t="shared" si="3"/>
        <v>25.5999260290662</v>
      </c>
      <c r="O14" s="19">
        <f t="shared" si="1"/>
        <v>279.01299999999998</v>
      </c>
      <c r="P14" s="15">
        <f t="shared" si="0"/>
        <v>266.81400000000002</v>
      </c>
      <c r="Q14" s="15">
        <f t="shared" si="0"/>
        <v>263.20100000000002</v>
      </c>
      <c r="R14" s="15">
        <f t="shared" si="0"/>
        <v>243.87200000000001</v>
      </c>
      <c r="S14" s="15">
        <f t="shared" si="0"/>
        <v>220.44499999999999</v>
      </c>
      <c r="T14" s="20">
        <f t="shared" si="0"/>
        <v>207.24199999999999</v>
      </c>
      <c r="U14" s="15">
        <f t="shared" si="0"/>
        <v>21.497</v>
      </c>
      <c r="V14" s="15">
        <f t="shared" si="0"/>
        <v>22.202000000000002</v>
      </c>
      <c r="W14" s="15">
        <f t="shared" si="0"/>
        <v>22.582999999999998</v>
      </c>
      <c r="X14" s="15">
        <f t="shared" si="0"/>
        <v>22.114000000000001</v>
      </c>
      <c r="Y14" s="15">
        <f t="shared" si="0"/>
        <v>22.099</v>
      </c>
      <c r="Z14" s="15">
        <f t="shared" si="0"/>
        <v>22.434999999999999</v>
      </c>
    </row>
    <row r="15" spans="1:39" x14ac:dyDescent="0.2">
      <c r="A15" s="36" t="s">
        <v>3</v>
      </c>
      <c r="B15" s="30">
        <f t="shared" si="3"/>
        <v>108.22654686276212</v>
      </c>
      <c r="C15" s="31">
        <f t="shared" si="3"/>
        <v>11.4529849447392</v>
      </c>
      <c r="D15" s="32">
        <f t="shared" si="3"/>
        <v>38.725415542598519</v>
      </c>
      <c r="E15" s="30">
        <f t="shared" si="3"/>
        <v>68.099490905926302</v>
      </c>
      <c r="F15" s="31">
        <f t="shared" si="3"/>
        <v>50.822926638238577</v>
      </c>
      <c r="G15" s="32">
        <f t="shared" si="3"/>
        <v>7.6184622748237558</v>
      </c>
      <c r="H15" s="30">
        <f t="shared" si="3"/>
        <v>84.087002871812672</v>
      </c>
      <c r="I15" s="31">
        <f t="shared" si="3"/>
        <v>63.34794621877996</v>
      </c>
      <c r="J15" s="32">
        <f t="shared" si="3"/>
        <v>35.804651466365002</v>
      </c>
      <c r="K15" s="31">
        <f t="shared" si="3"/>
        <v>36.715146636498133</v>
      </c>
      <c r="L15" s="31">
        <f t="shared" si="3"/>
        <v>62.574514837699034</v>
      </c>
      <c r="M15" s="32">
        <f t="shared" si="3"/>
        <v>37.234030980767542</v>
      </c>
      <c r="O15" s="21">
        <f t="shared" si="1"/>
        <v>280.363</v>
      </c>
      <c r="P15" s="22">
        <f t="shared" si="0"/>
        <v>258.88499999999999</v>
      </c>
      <c r="Q15" s="22">
        <f t="shared" si="0"/>
        <v>253.81700000000001</v>
      </c>
      <c r="R15" s="22">
        <f t="shared" si="0"/>
        <v>239.41</v>
      </c>
      <c r="S15" s="22">
        <f t="shared" si="0"/>
        <v>222.88200000000001</v>
      </c>
      <c r="T15" s="23">
        <f t="shared" si="0"/>
        <v>203.10300000000001</v>
      </c>
      <c r="U15" s="15">
        <f t="shared" si="0"/>
        <v>21.7</v>
      </c>
      <c r="V15" s="15">
        <f t="shared" si="0"/>
        <v>22.119</v>
      </c>
      <c r="W15" s="15">
        <f t="shared" si="0"/>
        <v>22.07</v>
      </c>
      <c r="X15" s="15">
        <f t="shared" si="0"/>
        <v>21.681999999999999</v>
      </c>
      <c r="Y15" s="15">
        <f t="shared" si="0"/>
        <v>21.943999999999999</v>
      </c>
      <c r="Z15" s="15">
        <f t="shared" si="0"/>
        <v>22.838999999999999</v>
      </c>
    </row>
    <row r="16" spans="1:39" x14ac:dyDescent="0.2">
      <c r="A16" s="36" t="s">
        <v>4</v>
      </c>
      <c r="B16" s="30">
        <f t="shared" si="3"/>
        <v>87.879101035593138</v>
      </c>
      <c r="C16" s="31">
        <f t="shared" si="3"/>
        <v>-14.673983987468556</v>
      </c>
      <c r="D16" s="32">
        <f t="shared" si="3"/>
        <v>29.483400052214748</v>
      </c>
      <c r="E16" s="30">
        <f t="shared" si="3"/>
        <v>15.656274475676495</v>
      </c>
      <c r="F16" s="31">
        <f t="shared" si="3"/>
        <v>69.975959446523433</v>
      </c>
      <c r="G16" s="32">
        <f t="shared" si="3"/>
        <v>12.999847706901043</v>
      </c>
      <c r="H16" s="30">
        <f t="shared" si="3"/>
        <v>85.565333739448306</v>
      </c>
      <c r="I16" s="31">
        <f t="shared" si="3"/>
        <v>19.761661300147949</v>
      </c>
      <c r="J16" s="32">
        <f t="shared" si="3"/>
        <v>24.87218257766941</v>
      </c>
      <c r="K16" s="31">
        <f t="shared" si="3"/>
        <v>33.565942911843955</v>
      </c>
      <c r="L16" s="31">
        <f t="shared" si="3"/>
        <v>31.160799756331048</v>
      </c>
      <c r="M16" s="32">
        <f t="shared" si="3"/>
        <v>20.593834305108341</v>
      </c>
      <c r="O16" s="24">
        <f t="shared" si="1"/>
        <v>191.065</v>
      </c>
      <c r="P16" s="25">
        <f t="shared" si="0"/>
        <v>181.93700000000001</v>
      </c>
      <c r="Q16" s="25">
        <f t="shared" si="0"/>
        <v>180.697</v>
      </c>
      <c r="R16" s="25">
        <f t="shared" si="0"/>
        <v>180.53700000000001</v>
      </c>
      <c r="S16" s="25">
        <f t="shared" si="0"/>
        <v>185.654</v>
      </c>
      <c r="T16" s="26">
        <f t="shared" si="0"/>
        <v>176.01599999999999</v>
      </c>
      <c r="U16" s="24">
        <f t="shared" si="0"/>
        <v>347.375</v>
      </c>
      <c r="V16" s="25">
        <f t="shared" si="0"/>
        <v>336.40600000000001</v>
      </c>
      <c r="W16" s="25">
        <f t="shared" si="0"/>
        <v>340.13499999999999</v>
      </c>
      <c r="X16" s="25">
        <f t="shared" si="0"/>
        <v>333.37700000000001</v>
      </c>
      <c r="Y16" s="25">
        <f t="shared" si="0"/>
        <v>331.24799999999999</v>
      </c>
      <c r="Z16" s="26">
        <f t="shared" si="0"/>
        <v>336.17399999999998</v>
      </c>
    </row>
    <row r="17" spans="1:26" x14ac:dyDescent="0.2">
      <c r="A17" s="36" t="s">
        <v>5</v>
      </c>
      <c r="B17" s="33">
        <f t="shared" si="3"/>
        <v>110.73938299538777</v>
      </c>
      <c r="C17" s="34">
        <f t="shared" si="3"/>
        <v>32.557545035244971</v>
      </c>
      <c r="D17" s="35">
        <f t="shared" si="3"/>
        <v>17.695914193716703</v>
      </c>
      <c r="E17" s="33">
        <f t="shared" si="3"/>
        <v>38.888586720041772</v>
      </c>
      <c r="F17" s="34">
        <f t="shared" si="3"/>
        <v>55.53531024279873</v>
      </c>
      <c r="G17" s="35">
        <f t="shared" si="3"/>
        <v>60.208532764772329</v>
      </c>
      <c r="H17" s="33">
        <f t="shared" si="3"/>
        <v>56.370746671307906</v>
      </c>
      <c r="I17" s="34">
        <f t="shared" si="3"/>
        <v>55.450461230528227</v>
      </c>
      <c r="J17" s="35">
        <f t="shared" si="3"/>
        <v>65.057980158384879</v>
      </c>
      <c r="K17" s="34">
        <f t="shared" si="3"/>
        <v>47.794469584892482</v>
      </c>
      <c r="L17" s="34">
        <f t="shared" si="3"/>
        <v>83.509376903663807</v>
      </c>
      <c r="M17" s="35">
        <f t="shared" si="3"/>
        <v>14.34111478548429</v>
      </c>
      <c r="O17" s="15">
        <f t="shared" si="1"/>
        <v>21.4</v>
      </c>
      <c r="P17" s="15">
        <f t="shared" si="0"/>
        <v>21.152000000000001</v>
      </c>
      <c r="Q17" s="15">
        <f t="shared" si="0"/>
        <v>20.879000000000001</v>
      </c>
      <c r="R17" s="15">
        <f t="shared" si="0"/>
        <v>21.449000000000002</v>
      </c>
      <c r="S17" s="15">
        <f t="shared" si="0"/>
        <v>22.132999999999999</v>
      </c>
      <c r="T17" s="15">
        <f t="shared" si="0"/>
        <v>21.244</v>
      </c>
      <c r="U17" s="15">
        <f t="shared" si="0"/>
        <v>22.52</v>
      </c>
      <c r="V17" s="15">
        <f t="shared" si="0"/>
        <v>22.074000000000002</v>
      </c>
      <c r="W17" s="15">
        <f t="shared" si="0"/>
        <v>21.95</v>
      </c>
      <c r="X17" s="15">
        <f t="shared" si="0"/>
        <v>21.885000000000002</v>
      </c>
      <c r="Y17" s="15">
        <f t="shared" si="0"/>
        <v>22.355</v>
      </c>
      <c r="Z17" s="15">
        <f t="shared" si="0"/>
        <v>22.07</v>
      </c>
    </row>
    <row r="20" spans="1:26" x14ac:dyDescent="0.2">
      <c r="A20" s="3"/>
      <c r="B20" s="5" t="str">
        <f>B11</f>
        <v xml:space="preserve">WT </v>
      </c>
      <c r="C20" s="5" t="str">
        <f>E2</f>
        <v>50% CAR</v>
      </c>
      <c r="D20" s="5" t="str">
        <f>H2</f>
        <v>75% CAR</v>
      </c>
      <c r="E20" s="5" t="str">
        <f>K2</f>
        <v>100% CAR</v>
      </c>
      <c r="F20" s="40" t="s">
        <v>14</v>
      </c>
    </row>
    <row r="21" spans="1:26" x14ac:dyDescent="0.2">
      <c r="A21" s="36" t="s">
        <v>0</v>
      </c>
      <c r="B21" s="37">
        <f>AVERAGE(B12:D12)</f>
        <v>108.06772691671755</v>
      </c>
      <c r="C21" s="37">
        <f>AVERAGE(E12:G12)</f>
        <v>69.621334087546771</v>
      </c>
      <c r="D21" s="37">
        <f>AVERAGE(H12:J12)</f>
        <v>38.747171699590986</v>
      </c>
      <c r="E21" s="37">
        <f>AVERAGE(K12:M12)</f>
        <v>4.6574493081540842</v>
      </c>
    </row>
    <row r="22" spans="1:26" x14ac:dyDescent="0.2">
      <c r="A22" s="36" t="s">
        <v>1</v>
      </c>
      <c r="B22" s="38">
        <f t="shared" ref="B22:B26" si="4">AVERAGE(B13:D13)</f>
        <v>70.853820381167836</v>
      </c>
      <c r="C22" s="38">
        <f t="shared" ref="C22:C26" si="5">AVERAGE(E13:G13)</f>
        <v>37.986794012705467</v>
      </c>
      <c r="D22" s="38">
        <f t="shared" ref="D22:D26" si="6">AVERAGE(H13:J13)</f>
        <v>73.876838395265835</v>
      </c>
      <c r="E22" s="38">
        <f t="shared" ref="E22:E26" si="7">AVERAGE(K13:M13)</f>
        <v>33.723675050039169</v>
      </c>
    </row>
    <row r="23" spans="1:26" x14ac:dyDescent="0.2">
      <c r="A23" s="36" t="s">
        <v>2</v>
      </c>
      <c r="B23" s="38">
        <f t="shared" si="4"/>
        <v>45.178291706552876</v>
      </c>
      <c r="C23" s="38">
        <f t="shared" si="5"/>
        <v>36.320272387085495</v>
      </c>
      <c r="D23" s="38">
        <f t="shared" si="6"/>
        <v>62.72136889739793</v>
      </c>
      <c r="E23" s="38">
        <f t="shared" si="7"/>
        <v>18.214798537986166</v>
      </c>
    </row>
    <row r="24" spans="1:26" x14ac:dyDescent="0.2">
      <c r="A24" s="36" t="s">
        <v>3</v>
      </c>
      <c r="B24" s="38">
        <f t="shared" si="4"/>
        <v>52.801649116699942</v>
      </c>
      <c r="C24" s="38">
        <f t="shared" si="5"/>
        <v>42.180293272996217</v>
      </c>
      <c r="D24" s="38">
        <f t="shared" si="6"/>
        <v>61.079866852319206</v>
      </c>
      <c r="E24" s="38">
        <f t="shared" si="7"/>
        <v>45.507897484988234</v>
      </c>
    </row>
    <row r="25" spans="1:26" x14ac:dyDescent="0.2">
      <c r="A25" s="36" t="s">
        <v>4</v>
      </c>
      <c r="B25" s="38">
        <f t="shared" si="4"/>
        <v>34.229505700113108</v>
      </c>
      <c r="C25" s="38">
        <f t="shared" si="5"/>
        <v>32.87736054303366</v>
      </c>
      <c r="D25" s="38">
        <f t="shared" si="6"/>
        <v>43.39972587242189</v>
      </c>
      <c r="E25" s="38">
        <f t="shared" si="7"/>
        <v>28.440192324427784</v>
      </c>
    </row>
    <row r="26" spans="1:26" x14ac:dyDescent="0.2">
      <c r="A26" s="36" t="s">
        <v>5</v>
      </c>
      <c r="B26" s="39">
        <f t="shared" si="4"/>
        <v>53.664280741449808</v>
      </c>
      <c r="C26" s="39">
        <f t="shared" si="5"/>
        <v>51.544143242537608</v>
      </c>
      <c r="D26" s="39">
        <f t="shared" si="6"/>
        <v>58.959729353406999</v>
      </c>
      <c r="E26" s="39">
        <f t="shared" si="7"/>
        <v>48.548320424680192</v>
      </c>
    </row>
    <row r="29" spans="1:26" x14ac:dyDescent="0.2">
      <c r="A29" s="3"/>
      <c r="B29" s="5" t="str">
        <f>B2</f>
        <v xml:space="preserve">WT </v>
      </c>
      <c r="C29" s="5" t="str">
        <f>E2</f>
        <v>50% CAR</v>
      </c>
      <c r="D29" s="5" t="str">
        <f>H2</f>
        <v>75% CAR</v>
      </c>
      <c r="E29" s="5" t="str">
        <f>K2</f>
        <v>100% CAR</v>
      </c>
      <c r="F29" s="40" t="s">
        <v>15</v>
      </c>
    </row>
    <row r="30" spans="1:26" x14ac:dyDescent="0.2">
      <c r="A30" s="36" t="s">
        <v>0</v>
      </c>
      <c r="B30" s="5">
        <f>STDEV(B12:D12)</f>
        <v>33.475488097289563</v>
      </c>
      <c r="C30" s="5">
        <f>STDEV(E12:G12)</f>
        <v>20.486342794564145</v>
      </c>
      <c r="D30" s="5">
        <f>STDEV(H12:J12)</f>
        <v>41.322531640874068</v>
      </c>
      <c r="E30" s="5">
        <f>STDEV(K12:M12)</f>
        <v>6.3691162600722366</v>
      </c>
    </row>
    <row r="31" spans="1:26" x14ac:dyDescent="0.2">
      <c r="A31" s="36" t="s">
        <v>1</v>
      </c>
      <c r="B31" s="6">
        <f t="shared" ref="B31:B35" si="8">STDEV(B13:D13)</f>
        <v>46.558945594198299</v>
      </c>
      <c r="C31" s="6">
        <f t="shared" ref="C31:C35" si="9">STDEV(E13:G13)</f>
        <v>2.5555843209788525</v>
      </c>
      <c r="D31" s="6">
        <f t="shared" ref="D31:D35" si="10">STDEV(H13:J13)</f>
        <v>39.729478580492042</v>
      </c>
      <c r="E31" s="6">
        <f t="shared" ref="E31:E35" si="11">STDEV(K13:M13)</f>
        <v>18.687498888321898</v>
      </c>
    </row>
    <row r="32" spans="1:26" x14ac:dyDescent="0.2">
      <c r="A32" s="36" t="s">
        <v>2</v>
      </c>
      <c r="B32" s="6">
        <f t="shared" si="8"/>
        <v>42.207947201037761</v>
      </c>
      <c r="C32" s="6">
        <f t="shared" si="9"/>
        <v>4.43465039849342</v>
      </c>
      <c r="D32" s="6">
        <f t="shared" si="10"/>
        <v>29.782289918966185</v>
      </c>
      <c r="E32" s="6">
        <f t="shared" si="11"/>
        <v>22.632408874138751</v>
      </c>
    </row>
    <row r="33" spans="1:5" x14ac:dyDescent="0.2">
      <c r="A33" s="36" t="s">
        <v>3</v>
      </c>
      <c r="B33" s="6">
        <f t="shared" si="8"/>
        <v>49.898755849217807</v>
      </c>
      <c r="C33" s="6">
        <f t="shared" si="9"/>
        <v>31.153010122355141</v>
      </c>
      <c r="D33" s="6">
        <f t="shared" si="10"/>
        <v>24.220951721994915</v>
      </c>
      <c r="E33" s="6">
        <f t="shared" si="11"/>
        <v>14.782401061348908</v>
      </c>
    </row>
    <row r="34" spans="1:5" x14ac:dyDescent="0.2">
      <c r="A34" s="36" t="s">
        <v>4</v>
      </c>
      <c r="B34" s="6">
        <f t="shared" si="8"/>
        <v>51.441014288722862</v>
      </c>
      <c r="C34" s="6">
        <f t="shared" si="9"/>
        <v>32.155772129525616</v>
      </c>
      <c r="D34" s="6">
        <f t="shared" si="10"/>
        <v>36.605781265107289</v>
      </c>
      <c r="E34" s="6">
        <f t="shared" si="11"/>
        <v>6.9007375710956715</v>
      </c>
    </row>
    <row r="35" spans="1:5" x14ac:dyDescent="0.2">
      <c r="A35" s="36" t="s">
        <v>5</v>
      </c>
      <c r="B35" s="7">
        <f t="shared" si="8"/>
        <v>49.983922322988747</v>
      </c>
      <c r="C35" s="7">
        <f t="shared" si="9"/>
        <v>11.206341301046319</v>
      </c>
      <c r="D35" s="7">
        <f t="shared" si="10"/>
        <v>5.3012478232429148</v>
      </c>
      <c r="E35" s="7">
        <f t="shared" si="11"/>
        <v>34.590292560612767</v>
      </c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8" spans="1:5" x14ac:dyDescent="0.2">
      <c r="A48" s="1"/>
    </row>
    <row r="49" spans="1:16" x14ac:dyDescent="0.2">
      <c r="A49" s="1"/>
    </row>
    <row r="50" spans="1:16" x14ac:dyDescent="0.2">
      <c r="A50" s="1"/>
    </row>
    <row r="51" spans="1:16" x14ac:dyDescent="0.2">
      <c r="A51" s="1"/>
    </row>
    <row r="52" spans="1:16" x14ac:dyDescent="0.2">
      <c r="A52" s="1"/>
      <c r="C52">
        <v>22</v>
      </c>
      <c r="E52" s="41">
        <v>330.49900000000002</v>
      </c>
      <c r="F52" s="41">
        <v>315.488</v>
      </c>
      <c r="G52" s="41">
        <v>313.99</v>
      </c>
      <c r="H52" s="41">
        <v>318.70299999999997</v>
      </c>
      <c r="I52" s="41">
        <v>312.46800000000002</v>
      </c>
      <c r="J52" s="41">
        <v>319.47300000000001</v>
      </c>
      <c r="K52" s="42">
        <v>309.05900000000003</v>
      </c>
      <c r="L52" s="42">
        <v>322.21800000000002</v>
      </c>
      <c r="M52" s="42">
        <v>315.096</v>
      </c>
      <c r="N52" s="42">
        <v>311.30599999999998</v>
      </c>
      <c r="O52" s="42">
        <v>311.75900000000001</v>
      </c>
      <c r="P52" s="42">
        <v>302.81299999999999</v>
      </c>
    </row>
    <row r="53" spans="1:16" x14ac:dyDescent="0.2">
      <c r="A53" s="1"/>
      <c r="E53" s="41">
        <v>200.05600000000001</v>
      </c>
      <c r="F53" s="41">
        <v>246.893</v>
      </c>
      <c r="G53" s="41">
        <v>289.38499999999999</v>
      </c>
      <c r="H53" s="41">
        <v>289.04899999999998</v>
      </c>
      <c r="I53" s="41">
        <v>281.04300000000001</v>
      </c>
      <c r="J53" s="41">
        <v>295.51600000000002</v>
      </c>
      <c r="K53" s="42">
        <v>299.245</v>
      </c>
      <c r="L53" s="42">
        <v>301.75299999999999</v>
      </c>
      <c r="M53" s="42">
        <v>301.36399999999998</v>
      </c>
      <c r="N53" s="42">
        <v>304.95100000000002</v>
      </c>
      <c r="O53" s="42">
        <v>291.59500000000003</v>
      </c>
      <c r="P53" s="42">
        <v>302.53100000000001</v>
      </c>
    </row>
    <row r="54" spans="1:16" x14ac:dyDescent="0.2">
      <c r="E54" s="41">
        <v>312.73200000000003</v>
      </c>
      <c r="F54" s="41">
        <v>290.77699999999999</v>
      </c>
      <c r="G54" s="41">
        <v>294.77499999999998</v>
      </c>
      <c r="H54" s="41">
        <v>297.40600000000001</v>
      </c>
      <c r="I54" s="41">
        <v>294.57400000000001</v>
      </c>
      <c r="J54" s="41">
        <v>290.96199999999999</v>
      </c>
      <c r="K54" s="42">
        <v>283.93400000000003</v>
      </c>
      <c r="L54" s="42">
        <v>300.56099999999998</v>
      </c>
      <c r="M54" s="42">
        <v>297.81700000000001</v>
      </c>
      <c r="N54" s="42">
        <v>296.51100000000002</v>
      </c>
      <c r="O54" s="42">
        <v>293.161</v>
      </c>
      <c r="P54" s="42">
        <v>305.47500000000002</v>
      </c>
    </row>
    <row r="55" spans="1:16" x14ac:dyDescent="0.2">
      <c r="E55" s="15">
        <v>312.084</v>
      </c>
      <c r="F55" s="15">
        <v>298.01799999999997</v>
      </c>
      <c r="G55" s="15">
        <v>297.94900000000001</v>
      </c>
      <c r="H55" s="15">
        <v>306.40699999999998</v>
      </c>
      <c r="I55" s="15">
        <v>290.33699999999999</v>
      </c>
      <c r="J55" s="15">
        <v>297.45600000000002</v>
      </c>
      <c r="K55" s="43">
        <v>286.03100000000001</v>
      </c>
      <c r="L55" s="43">
        <v>297.56400000000002</v>
      </c>
      <c r="M55" s="43">
        <v>283.33699999999999</v>
      </c>
      <c r="N55" s="43">
        <v>296.79000000000002</v>
      </c>
      <c r="O55" s="43">
        <v>295.82499999999999</v>
      </c>
      <c r="P55" s="43">
        <v>300.185</v>
      </c>
    </row>
    <row r="56" spans="1:16" x14ac:dyDescent="0.2">
      <c r="E56" s="15">
        <v>308.63200000000001</v>
      </c>
      <c r="F56" s="15">
        <v>297.05399999999997</v>
      </c>
      <c r="G56" s="15">
        <v>296.815</v>
      </c>
      <c r="H56" s="15">
        <v>301.113</v>
      </c>
      <c r="I56" s="15">
        <v>306.98200000000003</v>
      </c>
      <c r="J56" s="15">
        <v>302.55700000000002</v>
      </c>
      <c r="K56" s="43">
        <v>285.65899999999999</v>
      </c>
      <c r="L56" s="43">
        <v>300.56400000000002</v>
      </c>
      <c r="M56" s="43">
        <v>296.642</v>
      </c>
      <c r="N56" s="43">
        <v>304.714</v>
      </c>
      <c r="O56" s="43">
        <v>295.08800000000002</v>
      </c>
      <c r="P56" s="43">
        <v>311.12900000000002</v>
      </c>
    </row>
    <row r="57" spans="1:16" x14ac:dyDescent="0.2">
      <c r="E57" s="15">
        <v>299.904</v>
      </c>
      <c r="F57" s="15">
        <v>296.46699999999998</v>
      </c>
      <c r="G57" s="15">
        <v>295.24299999999999</v>
      </c>
      <c r="H57" s="15">
        <v>287.87400000000002</v>
      </c>
      <c r="I57" s="15">
        <v>289.52300000000002</v>
      </c>
      <c r="J57" s="15">
        <v>303.98899999999998</v>
      </c>
      <c r="K57" s="43">
        <v>289.20999999999998</v>
      </c>
      <c r="L57" s="43">
        <v>289.49200000000002</v>
      </c>
      <c r="M57" s="43">
        <v>293.38400000000001</v>
      </c>
      <c r="N57" s="43">
        <v>296.94900000000001</v>
      </c>
      <c r="O57" s="43">
        <v>291.85000000000002</v>
      </c>
      <c r="P57" s="43">
        <v>289.93400000000003</v>
      </c>
    </row>
    <row r="58" spans="1:16" x14ac:dyDescent="0.2">
      <c r="E58">
        <v>298.53399999999999</v>
      </c>
      <c r="F58">
        <v>280.48</v>
      </c>
      <c r="G58">
        <v>287.721</v>
      </c>
      <c r="H58">
        <v>285.39</v>
      </c>
      <c r="I58">
        <v>283.62599999999998</v>
      </c>
      <c r="J58">
        <v>277.48599999999999</v>
      </c>
      <c r="K58">
        <v>17.972000000000001</v>
      </c>
      <c r="L58">
        <v>17.038</v>
      </c>
      <c r="M58">
        <v>16.878</v>
      </c>
      <c r="N58">
        <v>17.013000000000002</v>
      </c>
      <c r="O58">
        <v>16.867000000000001</v>
      </c>
      <c r="P58">
        <v>16.329000000000001</v>
      </c>
    </row>
    <row r="59" spans="1:16" x14ac:dyDescent="0.2">
      <c r="E59">
        <v>318.30099999999999</v>
      </c>
      <c r="F59">
        <v>314.46600000000001</v>
      </c>
      <c r="G59">
        <v>320.77</v>
      </c>
      <c r="H59">
        <v>320.185</v>
      </c>
      <c r="I59">
        <v>318.19299999999998</v>
      </c>
      <c r="J59">
        <v>305.178</v>
      </c>
      <c r="K59">
        <v>17.881</v>
      </c>
      <c r="L59">
        <v>17.177</v>
      </c>
      <c r="M59">
        <v>19.123000000000001</v>
      </c>
      <c r="N59">
        <v>17.189</v>
      </c>
      <c r="O59">
        <v>16.707999999999998</v>
      </c>
      <c r="P59">
        <v>17.963000000000001</v>
      </c>
    </row>
    <row r="65" spans="5:5" x14ac:dyDescent="0.2">
      <c r="E65">
        <f xml:space="preserve"> MAX(E52:P59)</f>
        <v>330.49900000000002</v>
      </c>
    </row>
  </sheetData>
  <mergeCells count="8">
    <mergeCell ref="B2:D2"/>
    <mergeCell ref="E2:G2"/>
    <mergeCell ref="H2:J2"/>
    <mergeCell ref="K2:M2"/>
    <mergeCell ref="B11:D11"/>
    <mergeCell ref="E11:G11"/>
    <mergeCell ref="H11:J11"/>
    <mergeCell ref="K11:M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ABC19-DF3E-9040-B1BA-9EA5A1AAD1B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Kasumi</vt:lpstr>
      <vt:lpstr>"Monocytes"</vt:lpstr>
      <vt:lpstr>MV411 redo</vt:lpstr>
      <vt:lpstr>MV411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Ahmad, Saeed</cp:lastModifiedBy>
  <dcterms:created xsi:type="dcterms:W3CDTF">2022-11-29T16:23:46Z</dcterms:created>
  <dcterms:modified xsi:type="dcterms:W3CDTF">2024-07-03T14:44:33Z</dcterms:modified>
</cp:coreProperties>
</file>